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31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<sst xmlns="http://schemas.openxmlformats.org/spreadsheetml/2006/main" count="455" uniqueCount="244">
  <si>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</si>
  <si>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</si>
  <si>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</si>
  <si>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</si>
  <si>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</si>
  <si>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</si>
  <si>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</si>
  <si>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</si>
  <si>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</si>
  <si>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</si>
  <si>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</si>
  <si>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</si>
  <si>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</si>
  <si>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</si>
  <si>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</si>
  <si>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</si>
  <si>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</si>
  <si>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</si>
  <si>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</si>
  <si>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</si>
  <si>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</si>
  <si>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</si>
  <si>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</si>
  <si>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</si>
  <si>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</si>
  <si>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</si>
  <si>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</si>
  <si>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</si>
  <si>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</si>
  <si>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</si>
  <si>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</si>
  <si>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</si>
  <si>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</si>
  <si>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</si>
  <si>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</si>
  <si>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</si>
  <si>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</si>
  <si>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</si>
  <si>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</si>
  <si>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</si>
  <si>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</si>
  <si>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</si>
  <si>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</si>
  <si>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</si>
  <si>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</si>
  <si>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</si>
  <si>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</si>
  <si>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</si>
  <si>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</si>
  <si>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</si>
  <si>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</si>
  <si>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</si>
  <si>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</si>
  <si>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</si>
  <si>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</si>
  <si>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</si>
  <si>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</si>
  <si>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</si>
  <si>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</si>
  <si>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</si>
  <si>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</si>
  <si>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</si>
  <si>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</si>
  <si>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</si>
  <si>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</si>
  <si>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</si>
  <si>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</si>
  <si>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</si>
  <si>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</si>
  <si>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</si>
  <si>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</si>
  <si>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</si>
  <si>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</si>
  <si>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</si>
  <si>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</si>
  <si>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</si>
  <si>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</si>
  <si>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</si>
  <si>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</si>
  <si>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</si>
  <si>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</si>
  <si>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</si>
  <si>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</si>
  <si>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</si>
  <si>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</si>
  <si>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</si>
  <si>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</si>
  <si>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</si>
  <si>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</si>
  <si>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</si>
  <si>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</si>
  <si>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</si>
  <si>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</si>
  <si>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</si>
  <si>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</si>
  <si>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</si>
  <si>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</si>
  <si>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</si>
  <si>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</si>
  <si>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</si>
  <si>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</si>
  <si>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</si>
  <si>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</si>
  <si>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</si>
  <si>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</si>
  <si>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</si>
  <si>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</si>
  <si>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</si>
  <si>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</si>
  <si>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</si>
  <si>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</si>
  <si>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</si>
  <si>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</si>
  <si>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</si>
  <si>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</si>
  <si>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</si>
  <si>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</si>
  <si>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</si>
  <si>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</si>
  <si>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</si>
  <si>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</si>
  <si>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</si>
  <si>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</si>
  <si>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</si>
  <si>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</si>
  <si>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</si>
  <si>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</si>
  <si>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</si>
  <si>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</si>
  <si>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</si>
  <si>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</si>
  <si>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</si>
  <si>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</si>
  <si>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</si>
  <si>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</si>
  <si>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</si>
  <si>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</si>
  <si>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</si>
  <si>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</si>
  <si>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</si>
  <si>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</si>
  <si>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</si>
  <si>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</si>
  <si>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</si>
  <si>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</si>
  <si>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</si>
  <si>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</si>
  <si>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</si>
  <si>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</si>
  <si>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</si>
  <si>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</si>
  <si>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</si>
  <si>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</si>
  <si>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</si>
  <si>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</si>
  <si>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</si>
  <si>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</si>
  <si>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</si>
  <si>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</si>
  <si>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</si>
  <si>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</si>
  <si>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</si>
  <si>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</si>
  <si>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</si>
  <si>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</si>
  <si>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</si>
  <si>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</si>
  <si>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</si>
  <si>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</si>
  <si>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</si>
  <si>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</si>
  <si>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</si>
  <si>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</si>
  <si>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</si>
  <si>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</si>
  <si>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</si>
  <si>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</si>
  <si>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</si>
  <si>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</si>
  <si>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</si>
  <si>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</si>
  <si>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</si>
  <si>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</si>
  <si>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</si>
  <si>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</si>
  <si>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</si>
  <si>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</si>
  <si>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</si>
  <si>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</si>
  <si>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</si>
  <si>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</si>
  <si>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</si>
  <si>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</si>
  <si>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</si>
  <si>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</si>
  <si>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</si>
  <si>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</si>
  <si>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</si>
  <si>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</si>
  <si>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</si>
  <si>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</si>
  <si>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</si>
  <si>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</si>
  <si>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</si>
  <si>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</si>
  <si>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</si>
  <si>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04.10.2021</t>
  </si>
  <si>
    <t>05.10.2021</t>
  </si>
  <si>
    <t>For Z33 Demo Phone buy</t>
  </si>
  <si>
    <t>06.10.2021</t>
  </si>
  <si>
    <t>07.10.2021</t>
  </si>
  <si>
    <t>09.10.2021</t>
  </si>
  <si>
    <t>Shardah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</si>
  <si>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</si>
  <si>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</si>
  <si>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</si>
  <si>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</si>
  <si>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</si>
  <si>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</si>
  <si>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</si>
  <si>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</si>
  <si>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</si>
  <si>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</si>
  <si>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</si>
  <si>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</si>
  <si>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</si>
  <si>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</si>
  <si>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</si>
  <si>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</si>
  <si>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</si>
  <si>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Jony Tel (Sujon)</t>
  </si>
  <si>
    <t>26.10.2021</t>
  </si>
  <si>
    <t>27.10.2021</t>
  </si>
  <si>
    <t>28.10.2021</t>
  </si>
  <si>
    <t>Nal=Ma Telecom</t>
  </si>
  <si>
    <t>30.10.2021</t>
  </si>
  <si>
    <t xml:space="preserve">                                                </t>
  </si>
  <si>
    <t>Back Margin Sep'2021</t>
  </si>
  <si>
    <t xml:space="preserve">Q-3 Back Margin </t>
  </si>
  <si>
    <t>Chaskoir</t>
  </si>
  <si>
    <t>Momtaj</t>
  </si>
  <si>
    <t>Date:31.10.2021</t>
  </si>
  <si>
    <t>31.10.2021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</si>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</sst>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5" fillId="43" borderId="4" xfId="0" applyFont="1" applyFill="1" applyBorder="1" applyAlignment="1">
      <alignment horizontal="center" vertical="center"/>
    </xf>
    <xf numFmtId="1" fontId="35" fillId="43" borderId="2" xfId="0" applyNumberFormat="1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left"/>
    </xf>
    <xf numFmtId="1" fontId="36" fillId="43" borderId="6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50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72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74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G33" sqref="G33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133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296">
        <v>2100484</v>
      </c>
      <c r="D5" s="296">
        <v>0</v>
      </c>
      <c r="E5" s="297">
        <f>C5-D5</f>
        <v>2100484</v>
      </c>
      <c r="F5" s="20"/>
      <c r="G5" s="2"/>
    </row>
    <row r="6" spans="1:8">
      <c r="A6" s="325"/>
      <c r="B6" s="28"/>
      <c r="C6" s="296"/>
      <c r="D6" s="296"/>
      <c r="E6" s="298">
        <f t="shared" ref="E6:E69" si="0">E5+C6-D6</f>
        <v>2100484</v>
      </c>
      <c r="F6" s="20"/>
      <c r="G6" s="21"/>
    </row>
    <row r="7" spans="1:8">
      <c r="A7" s="325"/>
      <c r="B7" s="28" t="s">
        <v>202</v>
      </c>
      <c r="C7" s="296">
        <v>0</v>
      </c>
      <c r="D7" s="296">
        <v>0</v>
      </c>
      <c r="E7" s="298">
        <f t="shared" si="0"/>
        <v>2100484</v>
      </c>
      <c r="F7" s="20"/>
      <c r="G7" s="2"/>
      <c r="H7" s="2"/>
    </row>
    <row r="8" spans="1:8">
      <c r="A8" s="325"/>
      <c r="B8" s="28" t="s">
        <v>205</v>
      </c>
      <c r="C8" s="296">
        <v>600000</v>
      </c>
      <c r="D8" s="299">
        <v>2100000</v>
      </c>
      <c r="E8" s="298">
        <f>E7+C8-D8</f>
        <v>600484</v>
      </c>
      <c r="F8" s="20"/>
      <c r="G8" s="2"/>
      <c r="H8" s="2"/>
    </row>
    <row r="9" spans="1:8">
      <c r="A9" s="325"/>
      <c r="B9" s="28" t="s">
        <v>206</v>
      </c>
      <c r="C9" s="296">
        <v>500000</v>
      </c>
      <c r="D9" s="299">
        <v>900000</v>
      </c>
      <c r="E9" s="298">
        <f t="shared" si="0"/>
        <v>200484</v>
      </c>
      <c r="F9" s="20"/>
      <c r="G9" s="2"/>
      <c r="H9" s="2"/>
    </row>
    <row r="10" spans="1:8">
      <c r="A10" s="325"/>
      <c r="B10" s="28" t="s">
        <v>207</v>
      </c>
      <c r="C10" s="300">
        <v>605000</v>
      </c>
      <c r="D10" s="301">
        <v>800000</v>
      </c>
      <c r="E10" s="298">
        <f t="shared" si="0"/>
        <v>5484</v>
      </c>
      <c r="F10" s="20"/>
      <c r="G10" s="2"/>
      <c r="H10" s="2"/>
    </row>
    <row r="11" spans="1:8">
      <c r="A11" s="325"/>
      <c r="B11" s="28" t="s">
        <v>207</v>
      </c>
      <c r="C11" s="296">
        <v>30000</v>
      </c>
      <c r="D11" s="299">
        <v>21096</v>
      </c>
      <c r="E11" s="298">
        <f t="shared" si="0"/>
        <v>14388</v>
      </c>
      <c r="F11" s="294" t="s">
        <v>208</v>
      </c>
      <c r="G11" s="2"/>
      <c r="H11" s="2"/>
    </row>
    <row r="12" spans="1:8">
      <c r="A12" s="325"/>
      <c r="B12" s="28" t="s">
        <v>209</v>
      </c>
      <c r="C12" s="296">
        <v>300000</v>
      </c>
      <c r="D12" s="299">
        <v>300000</v>
      </c>
      <c r="E12" s="298">
        <f t="shared" si="0"/>
        <v>14388</v>
      </c>
      <c r="F12" s="20"/>
      <c r="G12" s="31"/>
      <c r="H12" s="2"/>
    </row>
    <row r="13" spans="1:8">
      <c r="A13" s="325"/>
      <c r="B13" s="28" t="s">
        <v>210</v>
      </c>
      <c r="C13" s="296">
        <v>600000</v>
      </c>
      <c r="D13" s="299">
        <v>400000</v>
      </c>
      <c r="E13" s="298">
        <f t="shared" si="0"/>
        <v>214388</v>
      </c>
      <c r="F13" s="20"/>
      <c r="G13" s="2"/>
      <c r="H13" s="32"/>
    </row>
    <row r="14" spans="1:8">
      <c r="A14" s="325"/>
      <c r="B14" s="28" t="s">
        <v>211</v>
      </c>
      <c r="C14" s="296">
        <v>0</v>
      </c>
      <c r="D14" s="296">
        <v>0</v>
      </c>
      <c r="E14" s="298">
        <f t="shared" si="0"/>
        <v>214388</v>
      </c>
      <c r="F14" s="20"/>
      <c r="G14" s="2"/>
      <c r="H14" s="2"/>
    </row>
    <row r="15" spans="1:8">
      <c r="A15" s="325"/>
      <c r="B15" s="28" t="s">
        <v>213</v>
      </c>
      <c r="C15" s="296">
        <v>1500000</v>
      </c>
      <c r="D15" s="299">
        <v>850000</v>
      </c>
      <c r="E15" s="298">
        <f t="shared" si="0"/>
        <v>864388</v>
      </c>
      <c r="F15" s="20"/>
      <c r="G15" s="2"/>
      <c r="H15" s="12"/>
    </row>
    <row r="16" spans="1:8">
      <c r="A16" s="325"/>
      <c r="B16" s="28" t="s">
        <v>214</v>
      </c>
      <c r="C16" s="296">
        <v>560000</v>
      </c>
      <c r="D16" s="299">
        <v>300000</v>
      </c>
      <c r="E16" s="298">
        <f t="shared" si="0"/>
        <v>1124388</v>
      </c>
      <c r="F16" s="20"/>
      <c r="G16" s="22"/>
      <c r="H16" s="2"/>
    </row>
    <row r="17" spans="1:8">
      <c r="A17" s="325"/>
      <c r="B17" s="28" t="s">
        <v>215</v>
      </c>
      <c r="C17" s="296">
        <v>640000</v>
      </c>
      <c r="D17" s="299">
        <v>900000</v>
      </c>
      <c r="E17" s="298">
        <f t="shared" si="0"/>
        <v>864388</v>
      </c>
      <c r="F17" s="22"/>
      <c r="G17" s="13"/>
      <c r="H17" s="2"/>
    </row>
    <row r="18" spans="1:8">
      <c r="A18" s="325"/>
      <c r="B18" s="28" t="s">
        <v>216</v>
      </c>
      <c r="C18" s="296">
        <v>575000</v>
      </c>
      <c r="D18" s="299">
        <v>400000</v>
      </c>
      <c r="E18" s="298">
        <f>E17+C18-D18</f>
        <v>1039388</v>
      </c>
      <c r="F18" s="20"/>
      <c r="G18" s="31"/>
      <c r="H18" s="2"/>
    </row>
    <row r="19" spans="1:8" ht="12.75" customHeight="1">
      <c r="A19" s="325"/>
      <c r="B19" s="28" t="s">
        <v>217</v>
      </c>
      <c r="C19" s="296">
        <v>465000</v>
      </c>
      <c r="D19" s="301">
        <v>500000</v>
      </c>
      <c r="E19" s="298">
        <f t="shared" si="0"/>
        <v>1004388</v>
      </c>
      <c r="F19" s="20"/>
      <c r="G19" s="31"/>
      <c r="H19" s="2"/>
    </row>
    <row r="20" spans="1:8">
      <c r="A20" s="325"/>
      <c r="B20" s="28" t="s">
        <v>218</v>
      </c>
      <c r="C20" s="296">
        <v>0</v>
      </c>
      <c r="D20" s="296">
        <v>0</v>
      </c>
      <c r="E20" s="298">
        <f t="shared" si="0"/>
        <v>1004388</v>
      </c>
      <c r="F20" s="22"/>
      <c r="G20" s="31"/>
      <c r="H20" s="2"/>
    </row>
    <row r="21" spans="1:8">
      <c r="A21" s="325"/>
      <c r="B21" s="28" t="s">
        <v>219</v>
      </c>
      <c r="C21" s="296">
        <v>700000</v>
      </c>
      <c r="D21" s="299">
        <v>400000</v>
      </c>
      <c r="E21" s="298">
        <f>E20+C21-D21</f>
        <v>1304388</v>
      </c>
      <c r="F21" s="20"/>
      <c r="G21" s="2"/>
      <c r="H21" s="2"/>
    </row>
    <row r="22" spans="1:8">
      <c r="A22" s="325"/>
      <c r="B22" s="28" t="s">
        <v>220</v>
      </c>
      <c r="C22" s="296">
        <v>400000</v>
      </c>
      <c r="D22" s="299">
        <v>400000</v>
      </c>
      <c r="E22" s="298">
        <f t="shared" si="0"/>
        <v>1304388</v>
      </c>
      <c r="F22" s="22"/>
      <c r="G22" s="2"/>
      <c r="H22" s="2"/>
    </row>
    <row r="23" spans="1:8">
      <c r="A23" s="325"/>
      <c r="B23" s="28" t="s">
        <v>224</v>
      </c>
      <c r="C23" s="296">
        <v>700000</v>
      </c>
      <c r="D23" s="299">
        <v>1400000</v>
      </c>
      <c r="E23" s="298">
        <f>E22+C23-D23</f>
        <v>604388</v>
      </c>
      <c r="F23" s="20"/>
      <c r="G23" s="2"/>
      <c r="H23" s="2"/>
    </row>
    <row r="24" spans="1:8">
      <c r="A24" s="325"/>
      <c r="B24" s="28" t="s">
        <v>225</v>
      </c>
      <c r="C24" s="296">
        <v>0</v>
      </c>
      <c r="D24" s="296">
        <v>0</v>
      </c>
      <c r="E24" s="298">
        <f t="shared" si="0"/>
        <v>604388</v>
      </c>
      <c r="F24" s="20"/>
      <c r="G24" s="2"/>
      <c r="H24" s="2"/>
    </row>
    <row r="25" spans="1:8">
      <c r="A25" s="325"/>
      <c r="B25" s="28" t="s">
        <v>226</v>
      </c>
      <c r="C25" s="296">
        <v>1100000</v>
      </c>
      <c r="D25" s="299">
        <v>1200000</v>
      </c>
      <c r="E25" s="298">
        <f t="shared" si="0"/>
        <v>504388</v>
      </c>
      <c r="F25" s="20"/>
      <c r="G25" s="2"/>
      <c r="H25" s="2"/>
    </row>
    <row r="26" spans="1:8">
      <c r="A26" s="325"/>
      <c r="B26" s="28" t="s">
        <v>226</v>
      </c>
      <c r="C26" s="296">
        <v>1600000</v>
      </c>
      <c r="D26" s="296">
        <v>0</v>
      </c>
      <c r="E26" s="298">
        <f t="shared" si="0"/>
        <v>2104388</v>
      </c>
      <c r="F26" s="20"/>
      <c r="G26" s="2"/>
      <c r="H26" s="2"/>
    </row>
    <row r="27" spans="1:8">
      <c r="A27" s="325"/>
      <c r="B27" s="28" t="s">
        <v>227</v>
      </c>
      <c r="C27" s="296">
        <v>0</v>
      </c>
      <c r="D27" s="296">
        <v>0</v>
      </c>
      <c r="E27" s="298">
        <f t="shared" si="0"/>
        <v>2104388</v>
      </c>
      <c r="F27" s="20"/>
      <c r="G27" s="2"/>
      <c r="H27" s="23"/>
    </row>
    <row r="28" spans="1:8">
      <c r="A28" s="325"/>
      <c r="B28" s="28" t="s">
        <v>228</v>
      </c>
      <c r="C28" s="296">
        <v>0</v>
      </c>
      <c r="D28" s="299">
        <v>500000</v>
      </c>
      <c r="E28" s="298">
        <f>E27+C28-D28</f>
        <v>1604388</v>
      </c>
      <c r="F28" s="20"/>
      <c r="G28" s="2"/>
      <c r="H28" s="23"/>
    </row>
    <row r="29" spans="1:8">
      <c r="A29" s="325"/>
      <c r="B29" s="28" t="s">
        <v>229</v>
      </c>
      <c r="C29" s="296">
        <v>200000</v>
      </c>
      <c r="D29" s="299">
        <v>500000</v>
      </c>
      <c r="E29" s="298">
        <f t="shared" si="0"/>
        <v>1304388</v>
      </c>
      <c r="F29" s="20"/>
      <c r="G29" s="2"/>
      <c r="H29" s="23"/>
    </row>
    <row r="30" spans="1:8">
      <c r="A30" s="325"/>
      <c r="B30" s="28" t="s">
        <v>231</v>
      </c>
      <c r="C30" s="296">
        <v>470000</v>
      </c>
      <c r="D30" s="299">
        <v>200000</v>
      </c>
      <c r="E30" s="298">
        <f t="shared" si="0"/>
        <v>1574388</v>
      </c>
      <c r="F30" s="20"/>
      <c r="G30" s="2"/>
      <c r="H30" s="23"/>
    </row>
    <row r="31" spans="1:8">
      <c r="A31" s="325"/>
      <c r="B31" s="28" t="s">
        <v>232</v>
      </c>
      <c r="C31" s="296">
        <v>560000</v>
      </c>
      <c r="D31" s="299">
        <v>1000000</v>
      </c>
      <c r="E31" s="298">
        <f t="shared" si="0"/>
        <v>1134388</v>
      </c>
      <c r="F31" s="20"/>
      <c r="G31" s="2"/>
      <c r="H31" s="23"/>
    </row>
    <row r="32" spans="1:8">
      <c r="A32" s="325"/>
      <c r="B32" s="28" t="s">
        <v>233</v>
      </c>
      <c r="C32" s="296">
        <v>450000</v>
      </c>
      <c r="D32" s="299">
        <v>1500000</v>
      </c>
      <c r="E32" s="298">
        <f>E31+C32-D32</f>
        <v>84388</v>
      </c>
      <c r="F32" s="20"/>
      <c r="G32" s="2"/>
      <c r="H32" s="23"/>
    </row>
    <row r="33" spans="1:8">
      <c r="A33" s="325"/>
      <c r="B33" s="28" t="s">
        <v>235</v>
      </c>
      <c r="C33" s="296">
        <v>0</v>
      </c>
      <c r="D33" s="300">
        <v>0</v>
      </c>
      <c r="E33" s="298">
        <f t="shared" si="0"/>
        <v>84388</v>
      </c>
      <c r="F33" s="20"/>
      <c r="G33" s="2"/>
      <c r="H33" s="23"/>
    </row>
    <row r="34" spans="1:8">
      <c r="A34" s="325"/>
      <c r="B34" s="28" t="s">
        <v>242</v>
      </c>
      <c r="C34" s="296">
        <v>1700000</v>
      </c>
      <c r="D34" s="299">
        <v>1750000</v>
      </c>
      <c r="E34" s="298">
        <f t="shared" si="0"/>
        <v>34388</v>
      </c>
      <c r="F34" s="20"/>
      <c r="G34" s="2"/>
      <c r="H34" s="23"/>
    </row>
    <row r="35" spans="1:8">
      <c r="A35" s="325"/>
      <c r="B35" s="28"/>
      <c r="C35" s="296"/>
      <c r="D35" s="296"/>
      <c r="E35" s="298">
        <f t="shared" si="0"/>
        <v>34388</v>
      </c>
      <c r="F35" s="20"/>
      <c r="G35" s="2"/>
      <c r="H35" s="23"/>
    </row>
    <row r="36" spans="1:8">
      <c r="A36" s="325"/>
      <c r="B36" s="28"/>
      <c r="C36" s="296"/>
      <c r="D36" s="296"/>
      <c r="E36" s="298">
        <f t="shared" si="0"/>
        <v>34388</v>
      </c>
      <c r="F36" s="20"/>
      <c r="G36" s="2"/>
      <c r="H36" s="23"/>
    </row>
    <row r="37" spans="1:8">
      <c r="A37" s="325"/>
      <c r="B37" s="28"/>
      <c r="C37" s="296"/>
      <c r="D37" s="296"/>
      <c r="E37" s="298">
        <f t="shared" si="0"/>
        <v>34388</v>
      </c>
      <c r="F37" s="20"/>
      <c r="G37" s="2"/>
      <c r="H37" s="23"/>
    </row>
    <row r="38" spans="1:8">
      <c r="A38" s="325"/>
      <c r="B38" s="28"/>
      <c r="C38" s="296"/>
      <c r="D38" s="296"/>
      <c r="E38" s="298">
        <f t="shared" si="0"/>
        <v>34388</v>
      </c>
      <c r="F38" s="20"/>
      <c r="G38" s="2"/>
      <c r="H38" s="23"/>
    </row>
    <row r="39" spans="1:8">
      <c r="A39" s="325"/>
      <c r="B39" s="28"/>
      <c r="C39" s="296"/>
      <c r="D39" s="296"/>
      <c r="E39" s="298">
        <f t="shared" si="0"/>
        <v>34388</v>
      </c>
      <c r="F39" s="20"/>
      <c r="G39" s="2"/>
      <c r="H39" s="23"/>
    </row>
    <row r="40" spans="1:8">
      <c r="A40" s="325"/>
      <c r="B40" s="28"/>
      <c r="C40" s="296"/>
      <c r="D40" s="296"/>
      <c r="E40" s="298">
        <f t="shared" si="0"/>
        <v>34388</v>
      </c>
      <c r="F40" s="20"/>
      <c r="G40" s="2"/>
      <c r="H40" s="23"/>
    </row>
    <row r="41" spans="1:8">
      <c r="A41" s="325"/>
      <c r="B41" s="28"/>
      <c r="C41" s="296"/>
      <c r="D41" s="296"/>
      <c r="E41" s="298">
        <f t="shared" si="0"/>
        <v>34388</v>
      </c>
      <c r="F41" s="20"/>
      <c r="G41" s="2"/>
      <c r="H41" s="23"/>
    </row>
    <row r="42" spans="1:8">
      <c r="A42" s="325"/>
      <c r="B42" s="28"/>
      <c r="C42" s="296"/>
      <c r="D42" s="296"/>
      <c r="E42" s="298">
        <f t="shared" si="0"/>
        <v>34388</v>
      </c>
      <c r="F42" s="20"/>
      <c r="G42" s="2"/>
      <c r="H42" s="23"/>
    </row>
    <row r="43" spans="1:8">
      <c r="A43" s="325"/>
      <c r="B43" s="28"/>
      <c r="C43" s="296"/>
      <c r="D43" s="296"/>
      <c r="E43" s="298">
        <f t="shared" si="0"/>
        <v>34388</v>
      </c>
      <c r="F43" s="20"/>
      <c r="G43" s="2"/>
      <c r="H43" s="23"/>
    </row>
    <row r="44" spans="1:8">
      <c r="A44" s="325"/>
      <c r="B44" s="28"/>
      <c r="C44" s="296"/>
      <c r="D44" s="296"/>
      <c r="E44" s="298">
        <f t="shared" si="0"/>
        <v>34388</v>
      </c>
      <c r="F44" s="20"/>
      <c r="G44" s="2"/>
      <c r="H44" s="23"/>
    </row>
    <row r="45" spans="1:8">
      <c r="A45" s="325"/>
      <c r="B45" s="28"/>
      <c r="C45" s="296"/>
      <c r="D45" s="296"/>
      <c r="E45" s="298">
        <f t="shared" si="0"/>
        <v>34388</v>
      </c>
      <c r="F45" s="20"/>
      <c r="G45" s="2"/>
      <c r="H45" s="23"/>
    </row>
    <row r="46" spans="1:8">
      <c r="A46" s="325"/>
      <c r="B46" s="28"/>
      <c r="C46" s="296"/>
      <c r="D46" s="296"/>
      <c r="E46" s="298">
        <f t="shared" si="0"/>
        <v>34388</v>
      </c>
      <c r="F46" s="20"/>
      <c r="G46" s="2"/>
      <c r="H46" s="23"/>
    </row>
    <row r="47" spans="1:8">
      <c r="A47" s="325"/>
      <c r="B47" s="28"/>
      <c r="C47" s="296"/>
      <c r="D47" s="296"/>
      <c r="E47" s="298">
        <f t="shared" si="0"/>
        <v>34388</v>
      </c>
      <c r="F47" s="20"/>
      <c r="G47" s="2"/>
      <c r="H47" s="23"/>
    </row>
    <row r="48" spans="1:8">
      <c r="A48" s="325"/>
      <c r="B48" s="28"/>
      <c r="C48" s="296"/>
      <c r="D48" s="296"/>
      <c r="E48" s="298">
        <f t="shared" si="0"/>
        <v>34388</v>
      </c>
      <c r="F48" s="20"/>
      <c r="G48" s="2"/>
      <c r="H48" s="23"/>
    </row>
    <row r="49" spans="1:8">
      <c r="A49" s="325"/>
      <c r="B49" s="28"/>
      <c r="C49" s="296"/>
      <c r="D49" s="296"/>
      <c r="E49" s="298">
        <f t="shared" si="0"/>
        <v>34388</v>
      </c>
      <c r="F49" s="20"/>
      <c r="G49" s="2"/>
      <c r="H49" s="23"/>
    </row>
    <row r="50" spans="1:8">
      <c r="A50" s="325"/>
      <c r="B50" s="28"/>
      <c r="C50" s="296"/>
      <c r="D50" s="296"/>
      <c r="E50" s="298">
        <f t="shared" si="0"/>
        <v>34388</v>
      </c>
      <c r="F50" s="20"/>
      <c r="G50" s="2"/>
      <c r="H50" s="23"/>
    </row>
    <row r="51" spans="1:8">
      <c r="A51" s="325"/>
      <c r="B51" s="28"/>
      <c r="C51" s="296"/>
      <c r="D51" s="296"/>
      <c r="E51" s="298">
        <f t="shared" si="0"/>
        <v>34388</v>
      </c>
      <c r="F51" s="20"/>
      <c r="G51" s="2"/>
      <c r="H51" s="23"/>
    </row>
    <row r="52" spans="1:8">
      <c r="A52" s="325"/>
      <c r="B52" s="28"/>
      <c r="C52" s="296"/>
      <c r="D52" s="296"/>
      <c r="E52" s="298">
        <f t="shared" si="0"/>
        <v>34388</v>
      </c>
      <c r="F52" s="20"/>
      <c r="G52" s="2"/>
      <c r="H52" s="23"/>
    </row>
    <row r="53" spans="1:8">
      <c r="A53" s="325"/>
      <c r="B53" s="28"/>
      <c r="C53" s="296"/>
      <c r="D53" s="296"/>
      <c r="E53" s="298">
        <f t="shared" si="0"/>
        <v>34388</v>
      </c>
      <c r="F53" s="20"/>
      <c r="G53" s="2"/>
      <c r="H53" s="23"/>
    </row>
    <row r="54" spans="1:8">
      <c r="A54" s="325"/>
      <c r="B54" s="28"/>
      <c r="C54" s="296"/>
      <c r="D54" s="296"/>
      <c r="E54" s="298">
        <f t="shared" si="0"/>
        <v>34388</v>
      </c>
      <c r="F54" s="20"/>
      <c r="G54" s="2"/>
      <c r="H54" s="23"/>
    </row>
    <row r="55" spans="1:8">
      <c r="A55" s="325"/>
      <c r="B55" s="28"/>
      <c r="C55" s="296"/>
      <c r="D55" s="296"/>
      <c r="E55" s="298">
        <f t="shared" si="0"/>
        <v>34388</v>
      </c>
      <c r="F55" s="20"/>
      <c r="G55" s="2"/>
    </row>
    <row r="56" spans="1:8">
      <c r="A56" s="325"/>
      <c r="B56" s="28"/>
      <c r="C56" s="296"/>
      <c r="D56" s="296"/>
      <c r="E56" s="298">
        <f t="shared" si="0"/>
        <v>34388</v>
      </c>
      <c r="F56" s="20"/>
      <c r="G56" s="2"/>
    </row>
    <row r="57" spans="1:8">
      <c r="A57" s="325"/>
      <c r="B57" s="28"/>
      <c r="C57" s="296"/>
      <c r="D57" s="296"/>
      <c r="E57" s="298">
        <f t="shared" si="0"/>
        <v>34388</v>
      </c>
      <c r="F57" s="20"/>
      <c r="G57" s="2"/>
    </row>
    <row r="58" spans="1:8">
      <c r="A58" s="325"/>
      <c r="B58" s="28"/>
      <c r="C58" s="296"/>
      <c r="D58" s="296"/>
      <c r="E58" s="298">
        <f t="shared" si="0"/>
        <v>34388</v>
      </c>
      <c r="F58" s="20"/>
      <c r="G58" s="2"/>
    </row>
    <row r="59" spans="1:8">
      <c r="A59" s="325"/>
      <c r="B59" s="28"/>
      <c r="C59" s="296"/>
      <c r="D59" s="296"/>
      <c r="E59" s="298">
        <f t="shared" si="0"/>
        <v>34388</v>
      </c>
      <c r="F59" s="20"/>
      <c r="G59" s="2"/>
    </row>
    <row r="60" spans="1:8">
      <c r="A60" s="325"/>
      <c r="B60" s="28"/>
      <c r="C60" s="296"/>
      <c r="D60" s="296"/>
      <c r="E60" s="298">
        <f t="shared" si="0"/>
        <v>34388</v>
      </c>
      <c r="F60" s="20"/>
      <c r="G60" s="2"/>
    </row>
    <row r="61" spans="1:8">
      <c r="A61" s="325"/>
      <c r="B61" s="28"/>
      <c r="C61" s="296"/>
      <c r="D61" s="296"/>
      <c r="E61" s="298">
        <f t="shared" si="0"/>
        <v>34388</v>
      </c>
      <c r="F61" s="20"/>
      <c r="G61" s="2"/>
    </row>
    <row r="62" spans="1:8">
      <c r="A62" s="325"/>
      <c r="B62" s="28"/>
      <c r="C62" s="296"/>
      <c r="D62" s="296"/>
      <c r="E62" s="298">
        <f t="shared" si="0"/>
        <v>34388</v>
      </c>
      <c r="F62" s="20"/>
      <c r="G62" s="2"/>
    </row>
    <row r="63" spans="1:8">
      <c r="A63" s="325"/>
      <c r="B63" s="28"/>
      <c r="C63" s="296"/>
      <c r="D63" s="296"/>
      <c r="E63" s="298">
        <f t="shared" si="0"/>
        <v>34388</v>
      </c>
      <c r="F63" s="20"/>
      <c r="G63" s="2"/>
    </row>
    <row r="64" spans="1:8">
      <c r="A64" s="325"/>
      <c r="B64" s="28"/>
      <c r="C64" s="296"/>
      <c r="D64" s="296"/>
      <c r="E64" s="298">
        <f t="shared" si="0"/>
        <v>34388</v>
      </c>
      <c r="F64" s="20"/>
      <c r="G64" s="2"/>
    </row>
    <row r="65" spans="1:7">
      <c r="A65" s="325"/>
      <c r="B65" s="28"/>
      <c r="C65" s="296"/>
      <c r="D65" s="296"/>
      <c r="E65" s="298">
        <f t="shared" si="0"/>
        <v>34388</v>
      </c>
      <c r="F65" s="20"/>
      <c r="G65" s="2"/>
    </row>
    <row r="66" spans="1:7">
      <c r="A66" s="325"/>
      <c r="B66" s="28"/>
      <c r="C66" s="296"/>
      <c r="D66" s="296"/>
      <c r="E66" s="298">
        <f t="shared" si="0"/>
        <v>34388</v>
      </c>
      <c r="F66" s="20"/>
      <c r="G66" s="2"/>
    </row>
    <row r="67" spans="1:7">
      <c r="A67" s="325"/>
      <c r="B67" s="28"/>
      <c r="C67" s="296"/>
      <c r="D67" s="296"/>
      <c r="E67" s="298">
        <f t="shared" si="0"/>
        <v>34388</v>
      </c>
      <c r="F67" s="20"/>
      <c r="G67" s="2"/>
    </row>
    <row r="68" spans="1:7">
      <c r="A68" s="325"/>
      <c r="B68" s="28"/>
      <c r="C68" s="296"/>
      <c r="D68" s="296"/>
      <c r="E68" s="298">
        <f t="shared" si="0"/>
        <v>34388</v>
      </c>
      <c r="F68" s="20"/>
      <c r="G68" s="2"/>
    </row>
    <row r="69" spans="1:7">
      <c r="A69" s="325"/>
      <c r="B69" s="28"/>
      <c r="C69" s="296"/>
      <c r="D69" s="296"/>
      <c r="E69" s="298">
        <f t="shared" si="0"/>
        <v>34388</v>
      </c>
      <c r="F69" s="20"/>
      <c r="G69" s="2"/>
    </row>
    <row r="70" spans="1:7">
      <c r="A70" s="325"/>
      <c r="B70" s="28"/>
      <c r="C70" s="296"/>
      <c r="D70" s="296"/>
      <c r="E70" s="298">
        <f t="shared" ref="E70:E82" si="1">E69+C70-D70</f>
        <v>34388</v>
      </c>
      <c r="F70" s="20"/>
      <c r="G70" s="2"/>
    </row>
    <row r="71" spans="1:7">
      <c r="A71" s="325"/>
      <c r="B71" s="28"/>
      <c r="C71" s="296"/>
      <c r="D71" s="296"/>
      <c r="E71" s="298">
        <f t="shared" si="1"/>
        <v>34388</v>
      </c>
      <c r="F71" s="20"/>
      <c r="G71" s="2"/>
    </row>
    <row r="72" spans="1:7">
      <c r="A72" s="325"/>
      <c r="B72" s="28"/>
      <c r="C72" s="296"/>
      <c r="D72" s="296"/>
      <c r="E72" s="298">
        <f t="shared" si="1"/>
        <v>34388</v>
      </c>
      <c r="F72" s="20"/>
      <c r="G72" s="2"/>
    </row>
    <row r="73" spans="1:7">
      <c r="A73" s="325"/>
      <c r="B73" s="28"/>
      <c r="C73" s="296"/>
      <c r="D73" s="296"/>
      <c r="E73" s="298">
        <f t="shared" si="1"/>
        <v>34388</v>
      </c>
      <c r="F73" s="20"/>
      <c r="G73" s="2"/>
    </row>
    <row r="74" spans="1:7">
      <c r="A74" s="325"/>
      <c r="B74" s="28"/>
      <c r="C74" s="296"/>
      <c r="D74" s="296"/>
      <c r="E74" s="298">
        <f t="shared" si="1"/>
        <v>34388</v>
      </c>
      <c r="F74" s="20"/>
      <c r="G74" s="2"/>
    </row>
    <row r="75" spans="1:7">
      <c r="A75" s="325"/>
      <c r="B75" s="28"/>
      <c r="C75" s="296"/>
      <c r="D75" s="296"/>
      <c r="E75" s="298">
        <f t="shared" si="1"/>
        <v>34388</v>
      </c>
      <c r="F75" s="22"/>
      <c r="G75" s="2"/>
    </row>
    <row r="76" spans="1:7">
      <c r="A76" s="325"/>
      <c r="B76" s="28"/>
      <c r="C76" s="296"/>
      <c r="D76" s="296"/>
      <c r="E76" s="298">
        <f t="shared" si="1"/>
        <v>34388</v>
      </c>
      <c r="F76" s="20"/>
      <c r="G76" s="2"/>
    </row>
    <row r="77" spans="1:7">
      <c r="A77" s="325"/>
      <c r="B77" s="28"/>
      <c r="C77" s="296"/>
      <c r="D77" s="296"/>
      <c r="E77" s="298">
        <f t="shared" si="1"/>
        <v>34388</v>
      </c>
      <c r="F77" s="20"/>
      <c r="G77" s="2"/>
    </row>
    <row r="78" spans="1:7">
      <c r="A78" s="325"/>
      <c r="B78" s="28"/>
      <c r="C78" s="296"/>
      <c r="D78" s="296"/>
      <c r="E78" s="298">
        <f t="shared" si="1"/>
        <v>34388</v>
      </c>
      <c r="F78" s="20"/>
      <c r="G78" s="2"/>
    </row>
    <row r="79" spans="1:7">
      <c r="A79" s="325"/>
      <c r="B79" s="28"/>
      <c r="C79" s="296"/>
      <c r="D79" s="296"/>
      <c r="E79" s="298">
        <f t="shared" si="1"/>
        <v>34388</v>
      </c>
      <c r="F79" s="20"/>
      <c r="G79" s="2"/>
    </row>
    <row r="80" spans="1:7">
      <c r="A80" s="325"/>
      <c r="B80" s="28"/>
      <c r="C80" s="296"/>
      <c r="D80" s="296"/>
      <c r="E80" s="298">
        <f t="shared" si="1"/>
        <v>34388</v>
      </c>
      <c r="F80" s="20"/>
      <c r="G80" s="2"/>
    </row>
    <row r="81" spans="1:7">
      <c r="A81" s="325"/>
      <c r="B81" s="28"/>
      <c r="C81" s="296"/>
      <c r="D81" s="296"/>
      <c r="E81" s="298">
        <f t="shared" si="1"/>
        <v>34388</v>
      </c>
      <c r="F81" s="20"/>
      <c r="G81" s="2"/>
    </row>
    <row r="82" spans="1:7">
      <c r="A82" s="325"/>
      <c r="B82" s="28"/>
      <c r="C82" s="296"/>
      <c r="D82" s="296"/>
      <c r="E82" s="298">
        <f t="shared" si="1"/>
        <v>34388</v>
      </c>
      <c r="F82" s="20"/>
      <c r="G82" s="2"/>
    </row>
    <row r="83" spans="1:7">
      <c r="A83" s="325"/>
      <c r="B83" s="33"/>
      <c r="C83" s="298">
        <f>SUM(C5:C72)</f>
        <v>16355484</v>
      </c>
      <c r="D83" s="298">
        <f>SUM(D5:D77)</f>
        <v>16321096</v>
      </c>
      <c r="E83" s="302">
        <f>E71</f>
        <v>34388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81" customFormat="1" ht="18">
      <c r="A2" s="331" t="s">
        <v>156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82" customFormat="1" ht="16.5" thickBot="1">
      <c r="A3" s="332" t="s">
        <v>203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5"/>
      <c r="T3" s="8"/>
      <c r="U3" s="8"/>
      <c r="V3" s="8"/>
      <c r="W3" s="8"/>
      <c r="X3" s="18"/>
    </row>
    <row r="4" spans="1:24" s="83" customFormat="1" ht="12.75" customHeight="1">
      <c r="A4" s="335" t="s">
        <v>44</v>
      </c>
      <c r="B4" s="337" t="s">
        <v>45</v>
      </c>
      <c r="C4" s="326" t="s">
        <v>46</v>
      </c>
      <c r="D4" s="326" t="s">
        <v>47</v>
      </c>
      <c r="E4" s="326" t="s">
        <v>48</v>
      </c>
      <c r="F4" s="326" t="s">
        <v>167</v>
      </c>
      <c r="G4" s="326" t="s">
        <v>49</v>
      </c>
      <c r="H4" s="326" t="s">
        <v>176</v>
      </c>
      <c r="I4" s="326" t="s">
        <v>172</v>
      </c>
      <c r="J4" s="326" t="s">
        <v>50</v>
      </c>
      <c r="K4" s="326" t="s">
        <v>51</v>
      </c>
      <c r="L4" s="326" t="s">
        <v>52</v>
      </c>
      <c r="M4" s="326" t="s">
        <v>53</v>
      </c>
      <c r="N4" s="326" t="s">
        <v>54</v>
      </c>
      <c r="O4" s="328" t="s">
        <v>55</v>
      </c>
      <c r="P4" s="339" t="s">
        <v>82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5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202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>
        <v>1700</v>
      </c>
      <c r="N6" s="129"/>
      <c r="O6" s="92"/>
      <c r="P6" s="94"/>
      <c r="Q6" s="95">
        <f t="shared" ref="Q6:Q36" si="0">SUM(B6:P6)</f>
        <v>6710</v>
      </c>
      <c r="R6" s="96"/>
      <c r="S6" s="97"/>
      <c r="T6" s="36"/>
      <c r="U6" s="5"/>
      <c r="V6" s="36"/>
      <c r="W6" s="5"/>
    </row>
    <row r="7" spans="1:24" s="14" customFormat="1">
      <c r="A7" s="90" t="s">
        <v>205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/>
      <c r="N7" s="129"/>
      <c r="O7" s="92"/>
      <c r="P7" s="94"/>
      <c r="Q7" s="95">
        <f t="shared" si="0"/>
        <v>1580</v>
      </c>
      <c r="R7" s="96"/>
      <c r="S7" s="36"/>
      <c r="T7" s="36"/>
      <c r="U7" s="36"/>
      <c r="V7" s="36"/>
      <c r="W7" s="36"/>
    </row>
    <row r="8" spans="1:24" s="14" customFormat="1">
      <c r="A8" s="90" t="s">
        <v>206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207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209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210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211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213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214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215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216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217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218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219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220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224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225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226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227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228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229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 t="s">
        <v>231</v>
      </c>
      <c r="B27" s="98">
        <v>2150</v>
      </c>
      <c r="C27" s="91"/>
      <c r="D27" s="99"/>
      <c r="E27" s="99"/>
      <c r="F27" s="99"/>
      <c r="G27" s="99">
        <v>270</v>
      </c>
      <c r="H27" s="99"/>
      <c r="I27" s="99"/>
      <c r="J27" s="99">
        <v>30</v>
      </c>
      <c r="K27" s="99">
        <v>480</v>
      </c>
      <c r="L27" s="99"/>
      <c r="M27" s="99"/>
      <c r="N27" s="130"/>
      <c r="O27" s="99"/>
      <c r="P27" s="101">
        <v>90</v>
      </c>
      <c r="Q27" s="95">
        <f t="shared" si="0"/>
        <v>3020</v>
      </c>
      <c r="R27" s="96"/>
      <c r="S27" s="7"/>
    </row>
    <row r="28" spans="1:23" s="14" customFormat="1">
      <c r="A28" s="90" t="s">
        <v>232</v>
      </c>
      <c r="B28" s="98">
        <v>500</v>
      </c>
      <c r="C28" s="91"/>
      <c r="D28" s="99"/>
      <c r="E28" s="99"/>
      <c r="F28" s="99"/>
      <c r="G28" s="99">
        <v>200</v>
      </c>
      <c r="H28" s="99"/>
      <c r="I28" s="99"/>
      <c r="J28" s="99">
        <v>30</v>
      </c>
      <c r="K28" s="99">
        <v>480</v>
      </c>
      <c r="L28" s="99"/>
      <c r="M28" s="99"/>
      <c r="N28" s="130"/>
      <c r="O28" s="99"/>
      <c r="P28" s="101"/>
      <c r="Q28" s="95">
        <f t="shared" si="0"/>
        <v>1210</v>
      </c>
      <c r="R28" s="96"/>
      <c r="S28" s="7"/>
      <c r="T28" s="108"/>
      <c r="U28" s="108"/>
    </row>
    <row r="29" spans="1:23" s="14" customFormat="1">
      <c r="A29" s="90" t="s">
        <v>233</v>
      </c>
      <c r="B29" s="98">
        <v>500</v>
      </c>
      <c r="C29" s="91">
        <v>450</v>
      </c>
      <c r="D29" s="99"/>
      <c r="E29" s="99"/>
      <c r="F29" s="99"/>
      <c r="G29" s="99">
        <v>100</v>
      </c>
      <c r="H29" s="99"/>
      <c r="I29" s="99"/>
      <c r="J29" s="99">
        <v>30</v>
      </c>
      <c r="K29" s="99">
        <v>480</v>
      </c>
      <c r="L29" s="99"/>
      <c r="M29" s="99"/>
      <c r="N29" s="130">
        <v>20</v>
      </c>
      <c r="O29" s="99"/>
      <c r="P29" s="101"/>
      <c r="Q29" s="95">
        <f t="shared" si="0"/>
        <v>1580</v>
      </c>
      <c r="R29" s="96"/>
      <c r="S29" s="108"/>
      <c r="T29" s="109"/>
      <c r="U29" s="109"/>
    </row>
    <row r="30" spans="1:23" s="14" customFormat="1">
      <c r="A30" s="90" t="s">
        <v>235</v>
      </c>
      <c r="B30" s="98">
        <v>1850</v>
      </c>
      <c r="C30" s="91" t="s">
        <v>236</v>
      </c>
      <c r="D30" s="99"/>
      <c r="E30" s="99">
        <v>250</v>
      </c>
      <c r="F30" s="99"/>
      <c r="G30" s="99">
        <v>170</v>
      </c>
      <c r="H30" s="99"/>
      <c r="I30" s="99"/>
      <c r="J30" s="99">
        <v>30</v>
      </c>
      <c r="K30" s="99">
        <v>480</v>
      </c>
      <c r="L30" s="99"/>
      <c r="M30" s="99"/>
      <c r="N30" s="130">
        <v>20</v>
      </c>
      <c r="O30" s="99"/>
      <c r="P30" s="101"/>
      <c r="Q30" s="95">
        <f t="shared" si="0"/>
        <v>2800</v>
      </c>
      <c r="R30" s="96"/>
      <c r="S30" s="108"/>
      <c r="T30" s="108"/>
      <c r="U30" s="108"/>
    </row>
    <row r="31" spans="1:23" s="14" customFormat="1">
      <c r="A31" s="90" t="s">
        <v>242</v>
      </c>
      <c r="B31" s="98"/>
      <c r="C31" s="91">
        <v>420</v>
      </c>
      <c r="D31" s="99"/>
      <c r="E31" s="99"/>
      <c r="F31" s="99"/>
      <c r="G31" s="99">
        <v>130</v>
      </c>
      <c r="H31" s="99"/>
      <c r="I31" s="99"/>
      <c r="J31" s="110">
        <v>30</v>
      </c>
      <c r="K31" s="99">
        <v>480</v>
      </c>
      <c r="L31" s="99">
        <v>799</v>
      </c>
      <c r="M31" s="99"/>
      <c r="N31" s="130">
        <v>20</v>
      </c>
      <c r="O31" s="99">
        <v>10000</v>
      </c>
      <c r="P31" s="101"/>
      <c r="Q31" s="95">
        <f t="shared" si="0"/>
        <v>11879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23840</v>
      </c>
      <c r="C37" s="117">
        <f t="shared" ref="C37:P37" si="1">SUM(C6:C36)</f>
        <v>4320</v>
      </c>
      <c r="D37" s="117">
        <f t="shared" si="1"/>
        <v>1600</v>
      </c>
      <c r="E37" s="117">
        <f t="shared" si="1"/>
        <v>9640</v>
      </c>
      <c r="F37" s="117">
        <f t="shared" si="1"/>
        <v>280</v>
      </c>
      <c r="G37" s="117">
        <f>SUM(G6:G36)</f>
        <v>5980</v>
      </c>
      <c r="H37" s="117">
        <f t="shared" si="1"/>
        <v>0</v>
      </c>
      <c r="I37" s="117">
        <f t="shared" si="1"/>
        <v>200</v>
      </c>
      <c r="J37" s="117">
        <f t="shared" si="1"/>
        <v>1180</v>
      </c>
      <c r="K37" s="117">
        <f t="shared" si="1"/>
        <v>12160</v>
      </c>
      <c r="L37" s="117">
        <f t="shared" si="1"/>
        <v>799</v>
      </c>
      <c r="M37" s="117">
        <f t="shared" si="1"/>
        <v>1700</v>
      </c>
      <c r="N37" s="133">
        <f t="shared" si="1"/>
        <v>300</v>
      </c>
      <c r="O37" s="117">
        <f t="shared" si="1"/>
        <v>10000</v>
      </c>
      <c r="P37" s="118">
        <f t="shared" si="1"/>
        <v>1815</v>
      </c>
      <c r="Q37" s="119">
        <f>SUM(Q6:Q36)</f>
        <v>73814</v>
      </c>
      <c r="S37" s="253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7" customFormat="1">
      <c r="A44" s="317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1" zoomScale="120" zoomScaleNormal="120" workbookViewId="0">
      <selection activeCell="D50" sqref="D50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5" t="s">
        <v>16</v>
      </c>
      <c r="B1" s="346"/>
      <c r="C1" s="346"/>
      <c r="D1" s="346"/>
      <c r="E1" s="346"/>
      <c r="F1" s="347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8" t="s">
        <v>204</v>
      </c>
      <c r="B2" s="349"/>
      <c r="C2" s="349"/>
      <c r="D2" s="349"/>
      <c r="E2" s="349"/>
      <c r="F2" s="350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1" t="s">
        <v>128</v>
      </c>
      <c r="B3" s="352"/>
      <c r="C3" s="352"/>
      <c r="D3" s="352"/>
      <c r="E3" s="352"/>
      <c r="F3" s="353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304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303" t="s">
        <v>175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202</v>
      </c>
      <c r="B5" s="63">
        <v>424890</v>
      </c>
      <c r="C5" s="214">
        <v>441866</v>
      </c>
      <c r="D5" s="63">
        <v>5010</v>
      </c>
      <c r="E5" s="63">
        <f>C5+D5</f>
        <v>446876</v>
      </c>
      <c r="F5" s="254"/>
      <c r="G5" s="275">
        <v>2150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205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5"/>
      <c r="G6" s="276">
        <v>2300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206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5"/>
      <c r="G7" s="276">
        <v>9600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207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6"/>
      <c r="G8" s="275">
        <v>1000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209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7"/>
      <c r="G9" s="275">
        <v>1000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210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58"/>
      <c r="G10" s="275">
        <v>2400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211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6"/>
      <c r="G11" s="275">
        <v>3450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213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6"/>
      <c r="G12" s="275">
        <v>1000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214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58"/>
      <c r="G13" s="275">
        <v>1850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 t="s">
        <v>215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7"/>
      <c r="G14" s="275">
        <v>2700</v>
      </c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 t="s">
        <v>216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6"/>
      <c r="G15" s="275">
        <v>0</v>
      </c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 t="s">
        <v>217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6"/>
      <c r="G16" s="275">
        <v>900</v>
      </c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 t="s">
        <v>218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5"/>
      <c r="G17" s="276">
        <v>250</v>
      </c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 t="s">
        <v>219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58"/>
      <c r="G18" s="275">
        <v>1500</v>
      </c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 t="s">
        <v>220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7"/>
      <c r="G19" s="275">
        <v>3300</v>
      </c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 t="s">
        <v>224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5"/>
      <c r="G20" s="275">
        <v>3800</v>
      </c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 t="s">
        <v>225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5"/>
      <c r="G21" s="275">
        <v>4300</v>
      </c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 t="s">
        <v>226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5"/>
      <c r="G22" s="275">
        <v>550</v>
      </c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 t="s">
        <v>227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5"/>
      <c r="G23" s="276">
        <v>0</v>
      </c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 t="s">
        <v>228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5"/>
      <c r="G24" s="276">
        <v>0</v>
      </c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 t="s">
        <v>229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7"/>
      <c r="G25" s="275">
        <v>0</v>
      </c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 t="s">
        <v>231</v>
      </c>
      <c r="B26" s="64">
        <v>542910</v>
      </c>
      <c r="C26" s="67">
        <v>541040</v>
      </c>
      <c r="D26" s="64">
        <v>3020</v>
      </c>
      <c r="E26" s="64">
        <f t="shared" si="0"/>
        <v>544060</v>
      </c>
      <c r="F26" s="259"/>
      <c r="G26" s="275">
        <v>800</v>
      </c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 t="s">
        <v>232</v>
      </c>
      <c r="B27" s="64">
        <v>359880</v>
      </c>
      <c r="C27" s="67">
        <v>476910</v>
      </c>
      <c r="D27" s="64">
        <v>1210</v>
      </c>
      <c r="E27" s="64">
        <f t="shared" si="0"/>
        <v>478120</v>
      </c>
      <c r="F27" s="257"/>
      <c r="G27" s="275">
        <v>1400</v>
      </c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 t="s">
        <v>233</v>
      </c>
      <c r="B28" s="64">
        <v>686910</v>
      </c>
      <c r="C28" s="67">
        <v>459680</v>
      </c>
      <c r="D28" s="64">
        <v>1580</v>
      </c>
      <c r="E28" s="64">
        <f t="shared" si="0"/>
        <v>461260</v>
      </c>
      <c r="F28" s="257"/>
      <c r="G28" s="275">
        <v>1100</v>
      </c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 t="s">
        <v>235</v>
      </c>
      <c r="B29" s="64">
        <v>902770</v>
      </c>
      <c r="C29" s="67">
        <v>810980</v>
      </c>
      <c r="D29" s="64">
        <v>2800</v>
      </c>
      <c r="E29" s="64">
        <f t="shared" si="0"/>
        <v>813780</v>
      </c>
      <c r="F29" s="257"/>
      <c r="G29" s="275">
        <v>28600</v>
      </c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 t="s">
        <v>242</v>
      </c>
      <c r="B30" s="64">
        <v>604260</v>
      </c>
      <c r="C30" s="67">
        <v>626331</v>
      </c>
      <c r="D30" s="64">
        <v>11879</v>
      </c>
      <c r="E30" s="64">
        <f t="shared" si="0"/>
        <v>638210</v>
      </c>
      <c r="F30" s="256"/>
      <c r="G30" s="277">
        <v>16600</v>
      </c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5">
        <f>SUM(B5:B32)</f>
        <v>14915210</v>
      </c>
      <c r="C33" s="306">
        <f>SUM(C5:C32)</f>
        <v>14656185</v>
      </c>
      <c r="D33" s="305">
        <f>SUM(D5:D32)</f>
        <v>71414</v>
      </c>
      <c r="E33" s="305">
        <f>SUM(E5:E32)</f>
        <v>14727599</v>
      </c>
      <c r="F33" s="305">
        <f>B33-E33</f>
        <v>187611</v>
      </c>
      <c r="G33" s="307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3" t="s">
        <v>31</v>
      </c>
      <c r="C35" s="343"/>
      <c r="D35" s="343"/>
      <c r="E35" s="343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119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125</v>
      </c>
      <c r="B37" s="270" t="s">
        <v>165</v>
      </c>
      <c r="C37" s="146" t="s">
        <v>149</v>
      </c>
      <c r="D37" s="228">
        <v>1000</v>
      </c>
      <c r="E37" s="371" t="s">
        <v>148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125</v>
      </c>
      <c r="B38" s="135" t="s">
        <v>223</v>
      </c>
      <c r="C38" s="134" t="s">
        <v>153</v>
      </c>
      <c r="D38" s="229">
        <v>1180</v>
      </c>
      <c r="E38" s="194" t="s">
        <v>220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125</v>
      </c>
      <c r="B39" s="73"/>
      <c r="C39" s="370"/>
      <c r="D39" s="229"/>
      <c r="E39" s="194"/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125</v>
      </c>
      <c r="B40" s="135"/>
      <c r="C40" s="134"/>
      <c r="D40" s="229"/>
      <c r="E40" s="194"/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125</v>
      </c>
      <c r="B41" s="135"/>
      <c r="C41" s="134"/>
      <c r="D41" s="229"/>
      <c r="E41" s="194"/>
      <c r="F41" s="155"/>
      <c r="G41" s="164" t="s">
        <v>63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125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125</v>
      </c>
      <c r="B43" s="73"/>
      <c r="C43" s="134"/>
      <c r="D43" s="229"/>
      <c r="E43" s="195"/>
      <c r="F43" s="152"/>
      <c r="G43" s="344"/>
      <c r="H43" s="344"/>
      <c r="I43" s="344"/>
      <c r="J43" s="344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125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119</v>
      </c>
      <c r="B45" s="223" t="s">
        <v>115</v>
      </c>
      <c r="C45" s="223" t="s">
        <v>116</v>
      </c>
      <c r="D45" s="230" t="s">
        <v>84</v>
      </c>
      <c r="E45" s="224" t="s">
        <v>117</v>
      </c>
      <c r="F45" s="150"/>
      <c r="G45" s="156"/>
      <c r="H45" s="244" t="s">
        <v>129</v>
      </c>
      <c r="I45" s="240" t="s">
        <v>130</v>
      </c>
      <c r="J45" s="240" t="s">
        <v>84</v>
      </c>
      <c r="K45" s="245" t="s">
        <v>131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132</v>
      </c>
      <c r="B46" s="203" t="s">
        <v>134</v>
      </c>
      <c r="C46" s="146">
        <v>1718911905</v>
      </c>
      <c r="D46" s="231">
        <v>614120</v>
      </c>
      <c r="E46" s="204" t="s">
        <v>242</v>
      </c>
      <c r="F46" s="149"/>
      <c r="G46" s="156"/>
      <c r="H46" s="212" t="s">
        <v>134</v>
      </c>
      <c r="I46" s="213">
        <v>1718911905</v>
      </c>
      <c r="J46" s="214">
        <v>395970</v>
      </c>
      <c r="K46" s="146" t="s">
        <v>190</v>
      </c>
      <c r="L46" s="215">
        <v>395970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132</v>
      </c>
      <c r="B47" s="68" t="s">
        <v>141</v>
      </c>
      <c r="C47" s="134">
        <v>1723246584</v>
      </c>
      <c r="D47" s="232">
        <v>39856</v>
      </c>
      <c r="E47" s="198" t="s">
        <v>224</v>
      </c>
      <c r="F47" s="150"/>
      <c r="G47" s="156"/>
      <c r="H47" s="208" t="s">
        <v>141</v>
      </c>
      <c r="I47" s="71">
        <v>1723246584</v>
      </c>
      <c r="J47" s="67">
        <v>40156</v>
      </c>
      <c r="K47" s="67" t="s">
        <v>184</v>
      </c>
      <c r="L47" s="147">
        <v>40156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132</v>
      </c>
      <c r="B48" s="69" t="s">
        <v>136</v>
      </c>
      <c r="C48" s="134">
        <v>1733624262</v>
      </c>
      <c r="D48" s="232">
        <v>180706</v>
      </c>
      <c r="E48" s="197" t="s">
        <v>242</v>
      </c>
      <c r="F48" s="150"/>
      <c r="G48" s="156"/>
      <c r="H48" s="208" t="s">
        <v>136</v>
      </c>
      <c r="I48" s="71">
        <v>1733624262</v>
      </c>
      <c r="J48" s="67">
        <v>191456</v>
      </c>
      <c r="K48" s="189" t="s">
        <v>184</v>
      </c>
      <c r="L48" s="147">
        <v>191456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132</v>
      </c>
      <c r="B49" s="69" t="s">
        <v>137</v>
      </c>
      <c r="C49" s="134">
        <v>1711460131</v>
      </c>
      <c r="D49" s="232">
        <v>198540</v>
      </c>
      <c r="E49" s="196" t="s">
        <v>235</v>
      </c>
      <c r="F49" s="150"/>
      <c r="G49" s="156"/>
      <c r="H49" s="208" t="s">
        <v>137</v>
      </c>
      <c r="I49" s="71">
        <v>1711460131</v>
      </c>
      <c r="J49" s="67">
        <v>200000</v>
      </c>
      <c r="K49" s="189" t="s">
        <v>158</v>
      </c>
      <c r="L49" s="147">
        <v>200000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132</v>
      </c>
      <c r="B50" s="136" t="s">
        <v>135</v>
      </c>
      <c r="C50" s="134">
        <v>1716697790</v>
      </c>
      <c r="D50" s="232">
        <v>342575</v>
      </c>
      <c r="E50" s="196" t="s">
        <v>242</v>
      </c>
      <c r="F50" s="150"/>
      <c r="G50" s="156"/>
      <c r="H50" s="193" t="s">
        <v>135</v>
      </c>
      <c r="I50" s="72">
        <v>1716697790</v>
      </c>
      <c r="J50" s="187">
        <v>242575</v>
      </c>
      <c r="K50" s="188" t="s">
        <v>189</v>
      </c>
      <c r="L50" s="147">
        <v>242575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132</v>
      </c>
      <c r="B51" s="68" t="s">
        <v>139</v>
      </c>
      <c r="C51" s="134">
        <v>1712688979</v>
      </c>
      <c r="D51" s="232">
        <v>55300</v>
      </c>
      <c r="E51" s="198" t="s">
        <v>233</v>
      </c>
      <c r="F51" s="150"/>
      <c r="G51" s="156"/>
      <c r="H51" s="208" t="s">
        <v>139</v>
      </c>
      <c r="I51" s="71">
        <v>1712688979</v>
      </c>
      <c r="J51" s="67">
        <v>55300</v>
      </c>
      <c r="K51" s="189" t="s">
        <v>186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132</v>
      </c>
      <c r="B52" s="68" t="s">
        <v>140</v>
      </c>
      <c r="C52" s="134">
        <v>1739791780</v>
      </c>
      <c r="D52" s="232">
        <v>10020</v>
      </c>
      <c r="E52" s="196" t="s">
        <v>242</v>
      </c>
      <c r="F52" s="150"/>
      <c r="G52" s="156"/>
      <c r="H52" s="208" t="s">
        <v>140</v>
      </c>
      <c r="I52" s="71">
        <v>1739791780</v>
      </c>
      <c r="J52" s="67">
        <v>26000</v>
      </c>
      <c r="K52" s="189" t="s">
        <v>192</v>
      </c>
      <c r="L52" s="147">
        <v>26000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132</v>
      </c>
      <c r="B53" s="68" t="s">
        <v>142</v>
      </c>
      <c r="C53" s="134">
        <v>1725821212</v>
      </c>
      <c r="D53" s="232">
        <v>22360</v>
      </c>
      <c r="E53" s="198" t="s">
        <v>228</v>
      </c>
      <c r="F53" s="150"/>
      <c r="G53" s="156"/>
      <c r="H53" s="208" t="s">
        <v>142</v>
      </c>
      <c r="I53" s="71">
        <v>1725821212</v>
      </c>
      <c r="J53" s="67">
        <v>20340</v>
      </c>
      <c r="K53" s="189" t="s">
        <v>192</v>
      </c>
      <c r="L53" s="147">
        <v>20340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132</v>
      </c>
      <c r="B54" s="69" t="s">
        <v>138</v>
      </c>
      <c r="C54" s="134">
        <v>1743942020</v>
      </c>
      <c r="D54" s="232">
        <v>183509</v>
      </c>
      <c r="E54" s="197" t="s">
        <v>224</v>
      </c>
      <c r="F54" s="150"/>
      <c r="G54" s="156"/>
      <c r="H54" s="210" t="s">
        <v>138</v>
      </c>
      <c r="I54" s="77">
        <v>1743942020</v>
      </c>
      <c r="J54" s="67">
        <v>184959</v>
      </c>
      <c r="K54" s="189" t="s">
        <v>184</v>
      </c>
      <c r="L54" s="147">
        <v>184959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 t="s">
        <v>201</v>
      </c>
      <c r="I55" s="71" t="s">
        <v>153</v>
      </c>
      <c r="J55" s="67">
        <v>1000</v>
      </c>
      <c r="K55" s="189" t="s">
        <v>192</v>
      </c>
      <c r="L55" s="147">
        <v>1000</v>
      </c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212</v>
      </c>
      <c r="B57" s="69" t="s">
        <v>110</v>
      </c>
      <c r="C57" s="134" t="s">
        <v>95</v>
      </c>
      <c r="D57" s="232">
        <v>13000</v>
      </c>
      <c r="E57" s="198" t="s">
        <v>214</v>
      </c>
      <c r="F57" s="150"/>
      <c r="G57" s="156"/>
      <c r="H57" s="208" t="s">
        <v>110</v>
      </c>
      <c r="I57" s="71" t="s">
        <v>95</v>
      </c>
      <c r="J57" s="67">
        <v>13620</v>
      </c>
      <c r="K57" s="189" t="s">
        <v>144</v>
      </c>
      <c r="L57" s="147">
        <v>13620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118</v>
      </c>
      <c r="B58" s="70" t="s">
        <v>111</v>
      </c>
      <c r="C58" s="134" t="s">
        <v>96</v>
      </c>
      <c r="D58" s="232">
        <v>2000</v>
      </c>
      <c r="E58" s="196" t="s">
        <v>171</v>
      </c>
      <c r="F58" s="150"/>
      <c r="G58" s="156"/>
      <c r="H58" s="208" t="s">
        <v>111</v>
      </c>
      <c r="I58" s="71" t="s">
        <v>96</v>
      </c>
      <c r="J58" s="67">
        <v>2000</v>
      </c>
      <c r="K58" s="189" t="s">
        <v>171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120</v>
      </c>
      <c r="B59" s="136" t="s">
        <v>114</v>
      </c>
      <c r="C59" s="134" t="s">
        <v>99</v>
      </c>
      <c r="D59" s="232">
        <v>24000</v>
      </c>
      <c r="E59" s="198" t="s">
        <v>171</v>
      </c>
      <c r="F59" s="150"/>
      <c r="G59" s="156"/>
      <c r="H59" s="208" t="s">
        <v>114</v>
      </c>
      <c r="I59" s="71" t="s">
        <v>99</v>
      </c>
      <c r="J59" s="67">
        <v>24000</v>
      </c>
      <c r="K59" s="189" t="s">
        <v>171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121</v>
      </c>
      <c r="B60" s="69" t="s">
        <v>108</v>
      </c>
      <c r="C60" s="134" t="s">
        <v>93</v>
      </c>
      <c r="D60" s="252">
        <v>3500</v>
      </c>
      <c r="E60" s="196" t="s">
        <v>38</v>
      </c>
      <c r="F60" s="150"/>
      <c r="G60" s="156"/>
      <c r="H60" s="193" t="s">
        <v>108</v>
      </c>
      <c r="I60" s="72" t="s">
        <v>93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118</v>
      </c>
      <c r="B61" s="69" t="s">
        <v>109</v>
      </c>
      <c r="C61" s="134" t="s">
        <v>94</v>
      </c>
      <c r="D61" s="252">
        <v>13500</v>
      </c>
      <c r="E61" s="197" t="s">
        <v>147</v>
      </c>
      <c r="F61" s="152"/>
      <c r="G61" s="156"/>
      <c r="H61" s="208" t="s">
        <v>109</v>
      </c>
      <c r="I61" s="71" t="s">
        <v>94</v>
      </c>
      <c r="J61" s="67">
        <v>13500</v>
      </c>
      <c r="K61" s="189" t="s">
        <v>147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120</v>
      </c>
      <c r="B62" s="68" t="s">
        <v>113</v>
      </c>
      <c r="C62" s="134" t="s">
        <v>98</v>
      </c>
      <c r="D62" s="252">
        <v>129590</v>
      </c>
      <c r="E62" s="196" t="s">
        <v>227</v>
      </c>
      <c r="F62" s="149"/>
      <c r="G62" s="156"/>
      <c r="H62" s="208" t="s">
        <v>113</v>
      </c>
      <c r="I62" s="71" t="s">
        <v>98</v>
      </c>
      <c r="J62" s="67">
        <v>129613</v>
      </c>
      <c r="K62" s="190" t="s">
        <v>39</v>
      </c>
      <c r="L62" s="147">
        <v>129613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124</v>
      </c>
      <c r="B67" s="69" t="s">
        <v>101</v>
      </c>
      <c r="C67" s="134" t="s">
        <v>86</v>
      </c>
      <c r="D67" s="232">
        <v>56470</v>
      </c>
      <c r="E67" s="197" t="s">
        <v>235</v>
      </c>
      <c r="F67" s="150"/>
      <c r="G67" s="156"/>
      <c r="H67" s="208" t="s">
        <v>101</v>
      </c>
      <c r="I67" s="71" t="s">
        <v>86</v>
      </c>
      <c r="J67" s="67">
        <v>37820</v>
      </c>
      <c r="K67" s="189" t="s">
        <v>168</v>
      </c>
      <c r="L67" s="147">
        <v>37820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123</v>
      </c>
      <c r="B68" s="69" t="s">
        <v>102</v>
      </c>
      <c r="C68" s="134" t="s">
        <v>87</v>
      </c>
      <c r="D68" s="232">
        <v>28000</v>
      </c>
      <c r="E68" s="196" t="s">
        <v>166</v>
      </c>
      <c r="F68" s="150"/>
      <c r="G68" s="156"/>
      <c r="H68" s="208" t="s">
        <v>102</v>
      </c>
      <c r="I68" s="71" t="s">
        <v>87</v>
      </c>
      <c r="J68" s="67">
        <v>28000</v>
      </c>
      <c r="K68" s="67" t="s">
        <v>166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123</v>
      </c>
      <c r="B69" s="69" t="s">
        <v>107</v>
      </c>
      <c r="C69" s="134" t="s">
        <v>92</v>
      </c>
      <c r="D69" s="232">
        <v>16000</v>
      </c>
      <c r="E69" s="197" t="s">
        <v>202</v>
      </c>
      <c r="F69" s="76"/>
      <c r="G69" s="156"/>
      <c r="H69" s="208" t="s">
        <v>107</v>
      </c>
      <c r="I69" s="71" t="s">
        <v>92</v>
      </c>
      <c r="J69" s="67">
        <v>15786</v>
      </c>
      <c r="K69" s="134" t="s">
        <v>146</v>
      </c>
      <c r="L69" s="147">
        <v>15786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123</v>
      </c>
      <c r="B70" s="69" t="s">
        <v>103</v>
      </c>
      <c r="C70" s="134" t="s">
        <v>88</v>
      </c>
      <c r="D70" s="232">
        <v>29460</v>
      </c>
      <c r="E70" s="197" t="s">
        <v>202</v>
      </c>
      <c r="F70" s="150"/>
      <c r="G70" s="156"/>
      <c r="H70" s="193" t="s">
        <v>103</v>
      </c>
      <c r="I70" s="72" t="s">
        <v>88</v>
      </c>
      <c r="J70" s="187">
        <v>30090</v>
      </c>
      <c r="K70" s="188" t="s">
        <v>174</v>
      </c>
      <c r="L70" s="147">
        <v>30090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123</v>
      </c>
      <c r="B71" s="69" t="s">
        <v>104</v>
      </c>
      <c r="C71" s="134" t="s">
        <v>89</v>
      </c>
      <c r="D71" s="232">
        <v>33000</v>
      </c>
      <c r="E71" s="197" t="s">
        <v>202</v>
      </c>
      <c r="F71" s="152"/>
      <c r="G71" s="156"/>
      <c r="H71" s="211" t="s">
        <v>104</v>
      </c>
      <c r="I71" s="74" t="s">
        <v>89</v>
      </c>
      <c r="J71" s="67">
        <v>33000</v>
      </c>
      <c r="K71" s="134" t="s">
        <v>163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123</v>
      </c>
      <c r="B72" s="69" t="s">
        <v>105</v>
      </c>
      <c r="C72" s="134" t="s">
        <v>90</v>
      </c>
      <c r="D72" s="252">
        <v>19370</v>
      </c>
      <c r="E72" s="198" t="s">
        <v>227</v>
      </c>
      <c r="F72" s="152"/>
      <c r="G72" s="156"/>
      <c r="H72" s="193" t="s">
        <v>105</v>
      </c>
      <c r="I72" s="72" t="s">
        <v>90</v>
      </c>
      <c r="J72" s="187">
        <v>23000</v>
      </c>
      <c r="K72" s="188" t="s">
        <v>143</v>
      </c>
      <c r="L72" s="147">
        <v>23000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123</v>
      </c>
      <c r="B73" s="69" t="s">
        <v>106</v>
      </c>
      <c r="C73" s="134" t="s">
        <v>91</v>
      </c>
      <c r="D73" s="252">
        <v>22000</v>
      </c>
      <c r="E73" s="198" t="s">
        <v>68</v>
      </c>
      <c r="F73" s="152"/>
      <c r="G73" s="156"/>
      <c r="H73" s="208" t="s">
        <v>106</v>
      </c>
      <c r="I73" s="71" t="s">
        <v>91</v>
      </c>
      <c r="J73" s="67">
        <v>22030</v>
      </c>
      <c r="K73" s="189" t="s">
        <v>68</v>
      </c>
      <c r="L73" s="147">
        <v>22030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124</v>
      </c>
      <c r="B74" s="68" t="s">
        <v>100</v>
      </c>
      <c r="C74" s="134" t="s">
        <v>85</v>
      </c>
      <c r="D74" s="252">
        <v>10915</v>
      </c>
      <c r="E74" s="196" t="s">
        <v>69</v>
      </c>
      <c r="F74" s="152"/>
      <c r="G74" s="156"/>
      <c r="H74" s="193" t="s">
        <v>100</v>
      </c>
      <c r="I74" s="72" t="s">
        <v>85</v>
      </c>
      <c r="J74" s="187">
        <v>10915</v>
      </c>
      <c r="K74" s="188" t="s">
        <v>69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126</v>
      </c>
      <c r="B78" s="69" t="s">
        <v>64</v>
      </c>
      <c r="C78" s="134">
        <v>1739992171</v>
      </c>
      <c r="D78" s="232">
        <v>17500</v>
      </c>
      <c r="E78" s="196" t="s">
        <v>66</v>
      </c>
      <c r="F78" s="150"/>
      <c r="G78" s="156"/>
      <c r="H78" s="208"/>
      <c r="I78" s="71"/>
      <c r="J78" s="67"/>
      <c r="K78" s="189"/>
      <c r="L78" s="147"/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126</v>
      </c>
      <c r="B79" s="69" t="s">
        <v>230</v>
      </c>
      <c r="C79" s="134">
        <v>1758900692</v>
      </c>
      <c r="D79" s="232">
        <v>30000</v>
      </c>
      <c r="E79" s="197" t="s">
        <v>61</v>
      </c>
      <c r="F79" s="150"/>
      <c r="G79" s="156"/>
      <c r="H79" s="208" t="s">
        <v>155</v>
      </c>
      <c r="I79" s="71">
        <v>1732469191</v>
      </c>
      <c r="J79" s="67">
        <v>12400</v>
      </c>
      <c r="K79" s="189" t="s">
        <v>190</v>
      </c>
      <c r="L79" s="147">
        <v>12400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126</v>
      </c>
      <c r="B80" s="135" t="s">
        <v>221</v>
      </c>
      <c r="C80" s="134"/>
      <c r="D80" s="232">
        <v>13100</v>
      </c>
      <c r="E80" s="197" t="s">
        <v>242</v>
      </c>
      <c r="F80" s="150" t="s">
        <v>13</v>
      </c>
      <c r="G80" s="156"/>
      <c r="H80" s="208" t="s">
        <v>112</v>
      </c>
      <c r="I80" s="71" t="s">
        <v>97</v>
      </c>
      <c r="J80" s="67">
        <v>9000</v>
      </c>
      <c r="K80" s="189" t="s">
        <v>163</v>
      </c>
      <c r="L80" s="147">
        <v>9000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154</v>
      </c>
      <c r="B81" s="69" t="s">
        <v>155</v>
      </c>
      <c r="C81" s="134">
        <v>1732469191</v>
      </c>
      <c r="D81" s="232">
        <v>14250</v>
      </c>
      <c r="E81" s="198" t="s">
        <v>242</v>
      </c>
      <c r="F81" s="150"/>
      <c r="G81" s="156"/>
      <c r="H81" s="208" t="s">
        <v>173</v>
      </c>
      <c r="I81" s="71"/>
      <c r="J81" s="67">
        <v>15930</v>
      </c>
      <c r="K81" s="189" t="s">
        <v>196</v>
      </c>
      <c r="L81" s="147">
        <v>15930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122</v>
      </c>
      <c r="B82" s="69" t="s">
        <v>112</v>
      </c>
      <c r="C82" s="134" t="s">
        <v>97</v>
      </c>
      <c r="D82" s="232">
        <v>9000</v>
      </c>
      <c r="E82" s="197" t="s">
        <v>163</v>
      </c>
      <c r="F82" s="152"/>
      <c r="G82" s="156"/>
      <c r="H82" s="208" t="s">
        <v>179</v>
      </c>
      <c r="I82" s="71"/>
      <c r="J82" s="67">
        <v>500</v>
      </c>
      <c r="K82" s="189" t="s">
        <v>178</v>
      </c>
      <c r="L82" s="147">
        <v>500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/>
      <c r="B83" s="69"/>
      <c r="C83" s="134"/>
      <c r="D83" s="232"/>
      <c r="E83" s="198"/>
      <c r="F83" s="152"/>
      <c r="G83" s="156"/>
      <c r="H83" s="208" t="s">
        <v>137</v>
      </c>
      <c r="I83" s="71" t="s">
        <v>182</v>
      </c>
      <c r="J83" s="67">
        <v>3500</v>
      </c>
      <c r="K83" s="189" t="s">
        <v>181</v>
      </c>
      <c r="L83" s="147">
        <v>3500</v>
      </c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180</v>
      </c>
      <c r="B84" s="69" t="s">
        <v>152</v>
      </c>
      <c r="C84" s="134"/>
      <c r="D84" s="232">
        <v>6000</v>
      </c>
      <c r="E84" s="197" t="s">
        <v>242</v>
      </c>
      <c r="F84" s="152"/>
      <c r="G84" s="156"/>
      <c r="H84" s="208"/>
      <c r="I84" s="71"/>
      <c r="J84" s="67"/>
      <c r="K84" s="189"/>
      <c r="L84" s="147"/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 t="s">
        <v>152</v>
      </c>
      <c r="I85" s="71"/>
      <c r="J85" s="67">
        <v>17000</v>
      </c>
      <c r="K85" s="189" t="s">
        <v>190</v>
      </c>
      <c r="L85" s="147">
        <v>17000</v>
      </c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170</v>
      </c>
      <c r="B86" s="69" t="s">
        <v>169</v>
      </c>
      <c r="C86" s="134"/>
      <c r="D86" s="232">
        <v>10000</v>
      </c>
      <c r="E86" s="197" t="s">
        <v>233</v>
      </c>
      <c r="F86" s="152"/>
      <c r="G86" s="156"/>
      <c r="H86" s="208" t="s">
        <v>169</v>
      </c>
      <c r="I86" s="71" t="s">
        <v>183</v>
      </c>
      <c r="J86" s="67">
        <v>48480</v>
      </c>
      <c r="K86" s="189" t="s">
        <v>192</v>
      </c>
      <c r="L86" s="147">
        <v>48480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239</v>
      </c>
      <c r="B87" s="69" t="s">
        <v>240</v>
      </c>
      <c r="C87" s="134"/>
      <c r="D87" s="232">
        <v>8800</v>
      </c>
      <c r="E87" s="196" t="s">
        <v>235</v>
      </c>
      <c r="F87" s="150"/>
      <c r="G87" s="156"/>
      <c r="H87" s="208" t="s">
        <v>185</v>
      </c>
      <c r="I87" s="71"/>
      <c r="J87" s="67">
        <v>18830</v>
      </c>
      <c r="K87" s="189" t="s">
        <v>187</v>
      </c>
      <c r="L87" s="147">
        <v>18830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193</v>
      </c>
      <c r="I88" s="71"/>
      <c r="J88" s="67">
        <v>4000</v>
      </c>
      <c r="K88" s="189" t="s">
        <v>192</v>
      </c>
      <c r="L88" s="147">
        <v>4000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5"/>
      <c r="B89" s="69"/>
      <c r="C89" s="134"/>
      <c r="D89" s="232"/>
      <c r="E89" s="197"/>
      <c r="F89" s="150"/>
      <c r="G89" s="156"/>
      <c r="H89" s="208" t="s">
        <v>194</v>
      </c>
      <c r="I89" s="71" t="s">
        <v>195</v>
      </c>
      <c r="J89" s="67">
        <v>10000</v>
      </c>
      <c r="K89" s="67" t="s">
        <v>192</v>
      </c>
      <c r="L89" s="147">
        <v>10000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/>
      <c r="I90" s="71"/>
      <c r="J90" s="67"/>
      <c r="K90" s="189"/>
      <c r="L90" s="147"/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/>
      <c r="I91" s="72"/>
      <c r="J91" s="187"/>
      <c r="K91" s="188"/>
      <c r="L91" s="147"/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191</v>
      </c>
      <c r="I92" s="71"/>
      <c r="J92" s="67">
        <v>16000</v>
      </c>
      <c r="K92" s="189" t="s">
        <v>190</v>
      </c>
      <c r="L92" s="147">
        <v>16000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 t="s">
        <v>197</v>
      </c>
      <c r="I93" s="71"/>
      <c r="J93" s="67">
        <v>10000</v>
      </c>
      <c r="K93" s="67" t="s">
        <v>192</v>
      </c>
      <c r="L93" s="147">
        <v>10000</v>
      </c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 t="s">
        <v>198</v>
      </c>
      <c r="I94" s="71"/>
      <c r="J94" s="67">
        <v>9000</v>
      </c>
      <c r="K94" s="189" t="s">
        <v>192</v>
      </c>
      <c r="L94" s="147">
        <v>9000</v>
      </c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 t="s">
        <v>199</v>
      </c>
      <c r="I95" s="72"/>
      <c r="J95" s="187">
        <v>2440</v>
      </c>
      <c r="K95" s="188" t="s">
        <v>192</v>
      </c>
      <c r="L95" s="147">
        <v>2440</v>
      </c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 t="s">
        <v>165</v>
      </c>
      <c r="I110" s="77" t="s">
        <v>149</v>
      </c>
      <c r="J110" s="67">
        <v>1000</v>
      </c>
      <c r="K110" s="189" t="s">
        <v>148</v>
      </c>
      <c r="L110" s="147">
        <v>1000</v>
      </c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 t="s">
        <v>157</v>
      </c>
      <c r="I111" s="71">
        <v>1746818159</v>
      </c>
      <c r="J111" s="67">
        <v>3500</v>
      </c>
      <c r="K111" s="189" t="s">
        <v>177</v>
      </c>
      <c r="L111" s="147">
        <v>3500</v>
      </c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 t="s">
        <v>64</v>
      </c>
      <c r="I112" s="71">
        <v>1739992171</v>
      </c>
      <c r="J112" s="67">
        <v>17500</v>
      </c>
      <c r="K112" s="189" t="s">
        <v>66</v>
      </c>
      <c r="L112" s="147">
        <v>17500</v>
      </c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 t="s">
        <v>145</v>
      </c>
      <c r="I113" s="71">
        <v>1737637222</v>
      </c>
      <c r="J113" s="67">
        <v>800</v>
      </c>
      <c r="K113" s="67" t="s">
        <v>66</v>
      </c>
      <c r="L113" s="147">
        <v>800</v>
      </c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 t="s">
        <v>59</v>
      </c>
      <c r="I114" s="71">
        <v>1755626210</v>
      </c>
      <c r="J114" s="67">
        <v>17500</v>
      </c>
      <c r="K114" s="189" t="s">
        <v>62</v>
      </c>
      <c r="L114" s="147">
        <v>17500</v>
      </c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/>
      <c r="B115" s="69"/>
      <c r="C115" s="134"/>
      <c r="D115" s="232"/>
      <c r="E115" s="198"/>
      <c r="F115" s="156"/>
      <c r="G115" s="156"/>
      <c r="H115" s="208" t="s">
        <v>65</v>
      </c>
      <c r="I115" s="71">
        <v>1758900692</v>
      </c>
      <c r="J115" s="67">
        <v>30000</v>
      </c>
      <c r="K115" s="189" t="s">
        <v>61</v>
      </c>
      <c r="L115" s="147">
        <v>30000</v>
      </c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127</v>
      </c>
      <c r="B116" s="69" t="s">
        <v>59</v>
      </c>
      <c r="C116" s="134">
        <v>1755626210</v>
      </c>
      <c r="D116" s="232">
        <v>17500</v>
      </c>
      <c r="E116" s="198" t="s">
        <v>62</v>
      </c>
      <c r="F116" s="156"/>
      <c r="G116" s="156"/>
      <c r="H116" s="193" t="s">
        <v>41</v>
      </c>
      <c r="I116" s="72">
        <v>1713632915</v>
      </c>
      <c r="J116" s="187">
        <v>4300</v>
      </c>
      <c r="K116" s="188" t="s">
        <v>40</v>
      </c>
      <c r="L116" s="147">
        <v>4300</v>
      </c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122</v>
      </c>
      <c r="B117" s="69" t="s">
        <v>157</v>
      </c>
      <c r="C117" s="134">
        <v>1746818159</v>
      </c>
      <c r="D117" s="232">
        <v>3500</v>
      </c>
      <c r="E117" s="198" t="s">
        <v>177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200</v>
      </c>
      <c r="B118" s="192" t="s">
        <v>41</v>
      </c>
      <c r="C118" s="134">
        <v>1713632915</v>
      </c>
      <c r="D118" s="308">
        <v>4300</v>
      </c>
      <c r="E118" s="199" t="s">
        <v>40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1" t="s">
        <v>42</v>
      </c>
      <c r="B119" s="342"/>
      <c r="C119" s="354"/>
      <c r="D119" s="235">
        <f>SUM(D37:D118)</f>
        <v>2183921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1" t="s">
        <v>43</v>
      </c>
      <c r="B121" s="342"/>
      <c r="C121" s="342"/>
      <c r="D121" s="235">
        <f>D119+M121</f>
        <v>2183921</v>
      </c>
      <c r="E121" s="227"/>
      <c r="F121" s="156"/>
      <c r="G121" s="156"/>
      <c r="H121" s="239"/>
      <c r="I121" s="206"/>
      <c r="J121" s="240">
        <f>SUM(J46:J120)</f>
        <v>1996310</v>
      </c>
      <c r="K121" s="241"/>
      <c r="L121" s="242">
        <f>SUM(L46:L120)</f>
        <v>1996310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67</v>
      </c>
      <c r="B1" s="356"/>
      <c r="C1" s="356"/>
      <c r="D1" s="356"/>
      <c r="E1" s="357"/>
      <c r="F1" s="5"/>
      <c r="G1" s="5"/>
    </row>
    <row r="2" spans="1:29" ht="21.75">
      <c r="A2" s="364" t="s">
        <v>83</v>
      </c>
      <c r="B2" s="365"/>
      <c r="C2" s="365"/>
      <c r="D2" s="365"/>
      <c r="E2" s="366"/>
      <c r="F2" s="5"/>
      <c r="G2" s="5"/>
    </row>
    <row r="3" spans="1:29" ht="23.25">
      <c r="A3" s="358" t="s">
        <v>241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7" t="s">
        <v>161</v>
      </c>
      <c r="B4" s="368"/>
      <c r="C4" s="368"/>
      <c r="D4" s="368"/>
      <c r="E4" s="36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7" t="s">
        <v>162</v>
      </c>
      <c r="B5" s="368"/>
      <c r="C5" s="368"/>
      <c r="D5" s="368"/>
      <c r="E5" s="36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4">
        <v>8000000</v>
      </c>
      <c r="C6" s="46"/>
      <c r="D6" s="46" t="s">
        <v>11</v>
      </c>
      <c r="E6" s="279">
        <v>4050756.4405952399</v>
      </c>
      <c r="F6" s="41"/>
      <c r="G6" s="310"/>
      <c r="H6" s="312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381272.66130952362</v>
      </c>
      <c r="C7" s="48"/>
      <c r="D7" s="46" t="s">
        <v>21</v>
      </c>
      <c r="E7" s="279">
        <v>34388</v>
      </c>
      <c r="F7" s="8"/>
      <c r="G7" s="313"/>
      <c r="H7" s="313"/>
      <c r="I7" s="3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18" t="s">
        <v>237</v>
      </c>
      <c r="B8" s="319">
        <v>101287</v>
      </c>
      <c r="C8" s="48"/>
      <c r="D8" s="288" t="s">
        <v>80</v>
      </c>
      <c r="E8" s="280">
        <v>337947.22071428411</v>
      </c>
      <c r="F8" s="8"/>
      <c r="G8" s="313"/>
      <c r="H8" s="313"/>
      <c r="I8" s="3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318" t="s">
        <v>238</v>
      </c>
      <c r="B9" s="319">
        <v>97867</v>
      </c>
      <c r="C9" s="46"/>
      <c r="D9" s="269"/>
      <c r="E9" s="281"/>
      <c r="F9" s="8"/>
      <c r="G9" s="263"/>
      <c r="H9" s="312"/>
      <c r="I9" s="3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288"/>
      <c r="E10" s="282"/>
      <c r="F10" s="8"/>
      <c r="G10" s="127"/>
      <c r="H10" s="12"/>
      <c r="I10" s="3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73814</v>
      </c>
      <c r="C11" s="47"/>
      <c r="D11" s="46" t="s">
        <v>12</v>
      </c>
      <c r="E11" s="279">
        <v>2183921</v>
      </c>
      <c r="F11" s="8"/>
      <c r="G11" s="264"/>
      <c r="H11" s="314"/>
      <c r="I11" s="31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151</v>
      </c>
      <c r="B12" s="284">
        <v>75300</v>
      </c>
      <c r="C12" s="47"/>
      <c r="D12" s="47" t="s">
        <v>81</v>
      </c>
      <c r="E12" s="279">
        <v>103610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431312.66130952362</v>
      </c>
      <c r="C13" s="47"/>
      <c r="D13" s="46" t="s">
        <v>243</v>
      </c>
      <c r="E13" s="282">
        <v>1720690</v>
      </c>
      <c r="F13" s="8" t="s">
        <v>63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6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</f>
        <v>8431312.6613095235</v>
      </c>
      <c r="C16" s="47"/>
      <c r="D16" s="47" t="s">
        <v>7</v>
      </c>
      <c r="E16" s="283">
        <f>E6+E7+E8+E11+E12+E13</f>
        <v>8431312.6613095235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1" t="s">
        <v>15</v>
      </c>
      <c r="B18" s="362"/>
      <c r="C18" s="362"/>
      <c r="D18" s="362"/>
      <c r="E18" s="363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56470</v>
      </c>
      <c r="C19" s="46"/>
      <c r="D19" s="271" t="s">
        <v>23</v>
      </c>
      <c r="E19" s="268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35</v>
      </c>
      <c r="E20" s="273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0" t="s">
        <v>150</v>
      </c>
      <c r="B22" s="292">
        <v>19600</v>
      </c>
      <c r="C22" s="46"/>
      <c r="D22" s="51" t="s">
        <v>22</v>
      </c>
      <c r="E22" s="60">
        <v>55300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160</v>
      </c>
      <c r="B23" s="138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1" t="s">
        <v>164</v>
      </c>
      <c r="B24" s="138">
        <v>22030</v>
      </c>
      <c r="C24" s="139"/>
      <c r="D24" s="51" t="s">
        <v>222</v>
      </c>
      <c r="E24" s="60">
        <v>21350</v>
      </c>
      <c r="G24" s="31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09" t="s">
        <v>18</v>
      </c>
      <c r="B25" s="293">
        <v>614120</v>
      </c>
      <c r="C25" s="139"/>
      <c r="D25" s="289" t="s">
        <v>234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20" t="s">
        <v>19</v>
      </c>
      <c r="B26" s="321">
        <v>342575</v>
      </c>
      <c r="C26" s="140"/>
      <c r="D26" s="289" t="s">
        <v>25</v>
      </c>
      <c r="E26" s="6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2021-10-31T14:59:18Z</dcterms:modified>
</cp:coreProperties>
</file>