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pril\All Details\21.04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April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 l="1"/>
  <c r="B13" i="10"/>
  <c r="B10" i="10" l="1"/>
  <c r="D83" i="16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Harpic+Tep+Tiels Cleaner</t>
        </r>
      </text>
    </comment>
    <comment ref="D14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Saban+Handwash+Tishue
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Savlon+Spay</t>
        </r>
      </text>
    </comment>
    <comment ref="M22" authorId="1" shapeId="0">
      <text>
        <r>
          <rPr>
            <b/>
            <sz val="9"/>
            <color indexed="81"/>
            <rFont val="Tahoma"/>
            <charset val="1"/>
          </rPr>
          <t xml:space="preserve">Total=1500
symphony=500
realme=500
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2" authorId="0" shape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<sst xmlns="http://schemas.openxmlformats.org/spreadsheetml/2006/main" count="461" uniqueCount="207">
  <si>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</si>
  <si>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</si>
  <si>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</si>
  <si>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</si>
  <si>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</si>
  <si>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</si>
  <si>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</si>
  <si>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</si>
  <si>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</si>
  <si>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</si>
  <si>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</si>
  <si>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</si>
  <si>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</si>
  <si>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</si>
  <si>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</si>
  <si>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</si>
  <si>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</si>
  <si>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</si>
  <si>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</si>
  <si>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</si>
  <si>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</si>
  <si>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</si>
  <si>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</si>
  <si>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</si>
  <si>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</si>
  <si>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</si>
  <si>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</si>
  <si>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</si>
  <si>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</si>
  <si>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</si>
  <si>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</si>
  <si>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</si>
  <si>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</si>
  <si>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</si>
  <si>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</si>
  <si>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</si>
  <si>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</si>
  <si>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</si>
  <si>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</si>
  <si>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</si>
  <si>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</si>
  <si>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</si>
  <si>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</si>
  <si>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</si>
  <si>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</si>
  <si>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</si>
  <si>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</si>
  <si>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</si>
  <si>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</si>
  <si>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</si>
  <si>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</si>
  <si>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</si>
  <si>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</si>
  <si>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</si>
  <si>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</si>
  <si>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</si>
  <si>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</si>
  <si>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</si>
  <si>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</si>
  <si>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</si>
  <si>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</si>
  <si>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</si>
  <si>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</si>
  <si>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</si>
  <si>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</si>
  <si>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</si>
  <si>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</si>
  <si>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</si>
  <si>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</si>
  <si>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</si>
  <si>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</si>
  <si>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</si>
  <si>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</si>
  <si>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</si>
  <si>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</si>
  <si>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</si>
  <si>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</si>
  <si>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</si>
  <si>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</si>
  <si>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</si>
  <si>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</si>
  <si>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</si>
  <si>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</si>
  <si>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</si>
  <si>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</si>
  <si>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</si>
  <si>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</si>
  <si>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</si>
  <si>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</si>
  <si>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</si>
  <si>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</si>
  <si>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</si>
  <si>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</si>
  <si>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</si>
  <si>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</si>
  <si>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</si>
  <si>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</si>
  <si>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</si>
  <si>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</si>
  <si>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</si>
  <si>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</si>
  <si>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</si>
  <si>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</si>
  <si>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</si>
  <si>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</si>
  <si>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</si>
  <si>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</si>
  <si>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</si>
  <si>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</si>
  <si>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</si>
  <si>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</si>
  <si>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</si>
  <si>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</si>
  <si>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</si>
  <si>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</si>
  <si>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</si>
  <si>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</si>
  <si>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</si>
  <si>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</si>
  <si>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</si>
  <si>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</si>
  <si>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</si>
  <si>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</si>
  <si>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</si>
  <si>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</si>
  <si>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</si>
  <si>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</si>
  <si>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</si>
  <si>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</si>
  <si>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</si>
  <si>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S=Dighi Telecom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</si>
  <si>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</si>
  <si>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</si>
  <si>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</si>
  <si>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</si>
  <si>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</si>
  <si>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</si>
  <si>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</si>
  <si>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</si>
  <si>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</si>
  <si>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</si>
  <si>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</si>
  <si>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</si>
  <si>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</si>
  <si>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</si>
  <si>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</si>
  <si>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</si>
  <si>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</si>
  <si>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</si>
  <si>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</si>
  <si>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</si>
  <si>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</si>
  <si>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</si>
  <si>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</si>
  <si>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</si>
  <si>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</si>
  <si>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</si>
  <si>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</si>
  <si>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</si>
  <si>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</si>
  <si>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</si>
  <si>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</si>
  <si>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</si>
  <si>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</si>
  <si>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</si>
  <si>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</si>
  <si>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</si>
  <si>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</si>
  <si>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</si>
  <si>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</si>
  <si>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</si>
  <si>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</si>
  <si>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</si>
  <si>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</si>
  <si>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</si>
  <si>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</si>
  <si>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</si>
  <si>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Masud</t>
  </si>
  <si>
    <t>Atik</t>
  </si>
  <si>
    <t>Price Increase Profit</t>
  </si>
  <si>
    <t>03.04.2021</t>
  </si>
  <si>
    <t>05.04.2021</t>
  </si>
  <si>
    <t>06.04.2021</t>
  </si>
  <si>
    <t>07.04.2021</t>
  </si>
  <si>
    <t>08.04.2021</t>
  </si>
  <si>
    <t>Khalifa Telecom</t>
  </si>
  <si>
    <t>10.04.2021</t>
  </si>
  <si>
    <t>11.04.2021</t>
  </si>
  <si>
    <t>12.04.2021</t>
  </si>
  <si>
    <t>13.04.2021</t>
  </si>
  <si>
    <t>Murad</t>
  </si>
  <si>
    <t>Tutul</t>
  </si>
  <si>
    <t xml:space="preserve">N=Sohag Mobile </t>
  </si>
  <si>
    <t>14.04.2021</t>
  </si>
  <si>
    <t>14.06.2021</t>
  </si>
  <si>
    <t>15.04.2021</t>
  </si>
  <si>
    <t>17.04.2021</t>
  </si>
  <si>
    <t>15.06.2021</t>
  </si>
  <si>
    <t>18.04.2021</t>
  </si>
  <si>
    <t>19.04.2021</t>
  </si>
  <si>
    <t>C=Galaxy Mob</t>
  </si>
  <si>
    <t>Nal=Ma Mobile</t>
  </si>
  <si>
    <t>Hirok Bariola</t>
  </si>
  <si>
    <t>20.04.2021</t>
  </si>
  <si>
    <t>Papon Telecom</t>
  </si>
  <si>
    <t>21.04.2021</t>
  </si>
  <si>
    <t>Date: 21.04.2021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</si>
</sst>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39" fillId="0" borderId="3" xfId="0" applyNumberFormat="1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133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134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137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138</v>
      </c>
      <c r="C10" s="40">
        <v>400000</v>
      </c>
      <c r="D10" s="286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139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140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142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143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144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0" workbookViewId="0">
      <selection activeCell="E24" sqref="E24"/>
    </sheetView>
  </sheetViews>
  <sheetFormatPr defaultColWidth="9.140625" defaultRowHeight="12.75"/>
  <cols>
    <col min="1" max="1" width="3.85546875" style="287" customWidth="1"/>
    <col min="2" max="2" width="13.42578125" style="287" customWidth="1"/>
    <col min="3" max="3" width="12.42578125" style="287" customWidth="1"/>
    <col min="4" max="4" width="15.85546875" style="287" customWidth="1"/>
    <col min="5" max="5" width="13.85546875" style="287" customWidth="1"/>
    <col min="6" max="6" width="25.85546875" style="287" customWidth="1"/>
    <col min="7" max="7" width="22.140625" style="287" customWidth="1"/>
    <col min="8" max="8" width="17.42578125" style="287" customWidth="1"/>
    <col min="9" max="16384" width="9.140625" style="287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3"/>
      <c r="B7" s="38" t="s">
        <v>174</v>
      </c>
      <c r="C7" s="37">
        <v>100000</v>
      </c>
      <c r="D7" s="240">
        <v>100000</v>
      </c>
      <c r="E7" s="39">
        <f t="shared" si="0"/>
        <v>6041</v>
      </c>
      <c r="F7" s="30"/>
      <c r="G7" s="2"/>
      <c r="H7" s="2"/>
    </row>
    <row r="8" spans="1:8">
      <c r="A8" s="293"/>
      <c r="B8" s="38" t="s">
        <v>180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3"/>
      <c r="B9" s="38" t="s">
        <v>138</v>
      </c>
      <c r="C9" s="37">
        <v>700000</v>
      </c>
      <c r="D9" s="240">
        <v>500000</v>
      </c>
      <c r="E9" s="39">
        <f t="shared" si="0"/>
        <v>206041</v>
      </c>
      <c r="F9" s="30"/>
      <c r="G9" s="2"/>
      <c r="H9" s="2"/>
    </row>
    <row r="10" spans="1:8">
      <c r="A10" s="293"/>
      <c r="B10" s="38" t="s">
        <v>181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3"/>
      <c r="B11" s="38" t="s">
        <v>182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3"/>
      <c r="B12" s="38" t="s">
        <v>183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3"/>
      <c r="B13" s="38" t="s">
        <v>184</v>
      </c>
      <c r="C13" s="37">
        <v>100000</v>
      </c>
      <c r="D13" s="240">
        <v>250000</v>
      </c>
      <c r="E13" s="39">
        <f t="shared" si="0"/>
        <v>376041</v>
      </c>
      <c r="F13" s="30"/>
      <c r="G13" s="2"/>
      <c r="H13" s="42"/>
    </row>
    <row r="14" spans="1:8">
      <c r="A14" s="293"/>
      <c r="B14" s="38" t="s">
        <v>144</v>
      </c>
      <c r="C14" s="37">
        <v>0</v>
      </c>
      <c r="D14" s="37">
        <v>0</v>
      </c>
      <c r="E14" s="39">
        <f t="shared" si="0"/>
        <v>376041</v>
      </c>
      <c r="F14" s="30"/>
      <c r="G14" s="2"/>
      <c r="H14" s="2"/>
    </row>
    <row r="15" spans="1:8">
      <c r="A15" s="293"/>
      <c r="B15" s="38" t="s">
        <v>187</v>
      </c>
      <c r="C15" s="37">
        <v>500000</v>
      </c>
      <c r="D15" s="240">
        <v>700000</v>
      </c>
      <c r="E15" s="39">
        <f t="shared" si="0"/>
        <v>176041</v>
      </c>
      <c r="F15" s="30"/>
      <c r="G15" s="2"/>
      <c r="H15" s="12"/>
    </row>
    <row r="16" spans="1:8">
      <c r="A16" s="293"/>
      <c r="B16" s="38" t="s">
        <v>188</v>
      </c>
      <c r="C16" s="37">
        <v>550000</v>
      </c>
      <c r="D16" s="240">
        <v>700000</v>
      </c>
      <c r="E16" s="39">
        <f t="shared" si="0"/>
        <v>26041</v>
      </c>
      <c r="F16" s="30"/>
      <c r="G16" s="32"/>
      <c r="H16" s="2"/>
    </row>
    <row r="17" spans="1:8">
      <c r="A17" s="293"/>
      <c r="B17" s="38" t="s">
        <v>189</v>
      </c>
      <c r="C17" s="37">
        <v>680000</v>
      </c>
      <c r="D17" s="240">
        <v>700000</v>
      </c>
      <c r="E17" s="39">
        <f t="shared" si="0"/>
        <v>6041</v>
      </c>
      <c r="F17" s="32"/>
      <c r="G17" s="13"/>
      <c r="H17" s="2"/>
    </row>
    <row r="18" spans="1:8">
      <c r="A18" s="293"/>
      <c r="B18" s="38" t="s">
        <v>194</v>
      </c>
      <c r="C18" s="37">
        <v>60000</v>
      </c>
      <c r="D18" s="37">
        <v>0</v>
      </c>
      <c r="E18" s="39">
        <f>E17+C18-D18</f>
        <v>66041</v>
      </c>
      <c r="F18" s="30"/>
      <c r="G18" s="41"/>
      <c r="H18" s="2"/>
    </row>
    <row r="19" spans="1:8" ht="12.75" customHeight="1">
      <c r="A19" s="293"/>
      <c r="B19" s="38" t="s">
        <v>197</v>
      </c>
      <c r="C19" s="37">
        <v>0</v>
      </c>
      <c r="D19" s="37">
        <v>0</v>
      </c>
      <c r="E19" s="39">
        <f t="shared" si="0"/>
        <v>66041</v>
      </c>
      <c r="F19" s="30"/>
      <c r="G19" s="41"/>
      <c r="H19" s="2"/>
    </row>
    <row r="20" spans="1:8">
      <c r="A20" s="293"/>
      <c r="B20" s="38" t="s">
        <v>196</v>
      </c>
      <c r="C20" s="37">
        <v>0</v>
      </c>
      <c r="D20" s="37">
        <v>0</v>
      </c>
      <c r="E20" s="39">
        <f t="shared" si="0"/>
        <v>66041</v>
      </c>
      <c r="F20" s="32"/>
      <c r="G20" s="41"/>
      <c r="H20" s="2"/>
    </row>
    <row r="21" spans="1:8">
      <c r="A21" s="293"/>
      <c r="B21" s="38" t="s">
        <v>198</v>
      </c>
      <c r="C21" s="37">
        <v>0</v>
      </c>
      <c r="D21" s="37">
        <v>0</v>
      </c>
      <c r="E21" s="39">
        <f>E20+C21-D21</f>
        <v>66041</v>
      </c>
      <c r="F21" s="30"/>
      <c r="G21" s="2"/>
      <c r="H21" s="2"/>
    </row>
    <row r="22" spans="1:8">
      <c r="A22" s="293"/>
      <c r="B22" s="38" t="s">
        <v>199</v>
      </c>
      <c r="C22" s="37">
        <v>250000</v>
      </c>
      <c r="D22" s="37">
        <v>0</v>
      </c>
      <c r="E22" s="39">
        <f t="shared" si="0"/>
        <v>316041</v>
      </c>
      <c r="F22" s="32"/>
      <c r="G22" s="2"/>
      <c r="H22" s="2"/>
    </row>
    <row r="23" spans="1:8">
      <c r="A23" s="293"/>
      <c r="B23" s="38" t="s">
        <v>203</v>
      </c>
      <c r="C23" s="37">
        <v>160000</v>
      </c>
      <c r="D23" s="240">
        <v>400000</v>
      </c>
      <c r="E23" s="39">
        <f>E22+C23-D23</f>
        <v>76041</v>
      </c>
      <c r="F23" s="30"/>
      <c r="G23" s="2"/>
      <c r="H23" s="2"/>
    </row>
    <row r="24" spans="1:8">
      <c r="A24" s="293"/>
      <c r="B24" s="38" t="s">
        <v>205</v>
      </c>
      <c r="C24" s="37">
        <v>205000</v>
      </c>
      <c r="D24" s="37">
        <v>0</v>
      </c>
      <c r="E24" s="39">
        <f t="shared" si="0"/>
        <v>281041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281041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281041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281041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281041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281041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281041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281041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281041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281041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281041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281041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281041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281041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281041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281041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281041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281041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281041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281041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281041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281041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281041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281041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281041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281041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281041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281041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281041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281041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281041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281041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281041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281041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281041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281041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281041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281041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281041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281041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281041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281041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281041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281041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281041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281041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281041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281041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281041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281041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281041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281041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281041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281041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281041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281041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281041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281041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281041</v>
      </c>
      <c r="F82" s="30"/>
      <c r="G82" s="2"/>
    </row>
    <row r="83" spans="1:7">
      <c r="A83" s="293"/>
      <c r="B83" s="43"/>
      <c r="C83" s="39">
        <f>SUM(C5:C72)</f>
        <v>3631041</v>
      </c>
      <c r="D83" s="39">
        <f>SUM(D5:D77)</f>
        <v>3350000</v>
      </c>
      <c r="E83" s="63">
        <f>E71</f>
        <v>281041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7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84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175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85</v>
      </c>
      <c r="B4" s="305" t="s">
        <v>86</v>
      </c>
      <c r="C4" s="294" t="s">
        <v>87</v>
      </c>
      <c r="D4" s="294" t="s">
        <v>88</v>
      </c>
      <c r="E4" s="294" t="s">
        <v>89</v>
      </c>
      <c r="F4" s="294" t="s">
        <v>90</v>
      </c>
      <c r="G4" s="294" t="s">
        <v>91</v>
      </c>
      <c r="H4" s="294" t="s">
        <v>92</v>
      </c>
      <c r="I4" s="294" t="s">
        <v>108</v>
      </c>
      <c r="J4" s="294" t="s">
        <v>93</v>
      </c>
      <c r="K4" s="294" t="s">
        <v>94</v>
      </c>
      <c r="L4" s="294" t="s">
        <v>95</v>
      </c>
      <c r="M4" s="294" t="s">
        <v>96</v>
      </c>
      <c r="N4" s="294" t="s">
        <v>97</v>
      </c>
      <c r="O4" s="296" t="s">
        <v>98</v>
      </c>
      <c r="P4" s="307" t="s">
        <v>99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100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174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1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180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1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138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2"/>
      <c r="O8" s="209"/>
      <c r="P8" s="211"/>
      <c r="Q8" s="205">
        <f>SUM(B8:P8)</f>
        <v>1855</v>
      </c>
      <c r="R8" s="206"/>
      <c r="S8" s="10"/>
      <c r="T8" s="10"/>
      <c r="U8" s="5" t="s">
        <v>101</v>
      </c>
      <c r="V8" s="46"/>
      <c r="W8" s="5"/>
    </row>
    <row r="9" spans="1:24" s="21" customFormat="1">
      <c r="A9" s="200" t="s">
        <v>181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182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2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183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2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184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2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186</v>
      </c>
      <c r="B13" s="208">
        <v>500</v>
      </c>
      <c r="C13" s="201"/>
      <c r="D13" s="209"/>
      <c r="E13" s="209"/>
      <c r="F13" s="209"/>
      <c r="G13" s="209">
        <v>290</v>
      </c>
      <c r="H13" s="209"/>
      <c r="I13" s="209"/>
      <c r="J13" s="209">
        <v>240</v>
      </c>
      <c r="K13" s="209">
        <v>500</v>
      </c>
      <c r="L13" s="212"/>
      <c r="M13" s="209"/>
      <c r="N13" s="242">
        <v>20</v>
      </c>
      <c r="O13" s="209"/>
      <c r="P13" s="211"/>
      <c r="Q13" s="205">
        <f t="shared" si="0"/>
        <v>1550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187</v>
      </c>
      <c r="B14" s="208">
        <v>800</v>
      </c>
      <c r="C14" s="201">
        <v>400</v>
      </c>
      <c r="D14" s="209">
        <v>200</v>
      </c>
      <c r="E14" s="209"/>
      <c r="F14" s="209"/>
      <c r="G14" s="209">
        <v>170</v>
      </c>
      <c r="H14" s="209"/>
      <c r="I14" s="209"/>
      <c r="J14" s="209">
        <v>220</v>
      </c>
      <c r="K14" s="209">
        <v>480</v>
      </c>
      <c r="L14" s="213"/>
      <c r="M14" s="209"/>
      <c r="N14" s="242"/>
      <c r="O14" s="209"/>
      <c r="P14" s="211"/>
      <c r="Q14" s="205">
        <f t="shared" si="0"/>
        <v>2270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188</v>
      </c>
      <c r="B15" s="208">
        <v>500</v>
      </c>
      <c r="C15" s="201"/>
      <c r="D15" s="209"/>
      <c r="E15" s="209"/>
      <c r="F15" s="209"/>
      <c r="G15" s="209">
        <v>30</v>
      </c>
      <c r="H15" s="209"/>
      <c r="I15" s="209"/>
      <c r="J15" s="209">
        <v>55</v>
      </c>
      <c r="K15" s="209">
        <v>400</v>
      </c>
      <c r="L15" s="202"/>
      <c r="M15" s="209"/>
      <c r="N15" s="242">
        <v>20</v>
      </c>
      <c r="O15" s="209"/>
      <c r="P15" s="211"/>
      <c r="Q15" s="205">
        <f t="shared" si="0"/>
        <v>1005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189</v>
      </c>
      <c r="B16" s="208">
        <v>800</v>
      </c>
      <c r="C16" s="201"/>
      <c r="D16" s="209"/>
      <c r="E16" s="209"/>
      <c r="F16" s="209"/>
      <c r="G16" s="209">
        <v>170</v>
      </c>
      <c r="H16" s="209"/>
      <c r="I16" s="209"/>
      <c r="J16" s="209">
        <v>230</v>
      </c>
      <c r="K16" s="209">
        <v>400</v>
      </c>
      <c r="L16" s="209"/>
      <c r="M16" s="209"/>
      <c r="N16" s="242"/>
      <c r="O16" s="209"/>
      <c r="P16" s="211"/>
      <c r="Q16" s="205">
        <f t="shared" si="0"/>
        <v>1600</v>
      </c>
      <c r="R16" s="206"/>
      <c r="S16" s="7"/>
      <c r="T16" s="46"/>
      <c r="U16" s="5"/>
      <c r="V16" s="46"/>
      <c r="W16" s="5"/>
    </row>
    <row r="17" spans="1:23" s="21" customFormat="1">
      <c r="A17" s="200" t="s">
        <v>195</v>
      </c>
      <c r="B17" s="208"/>
      <c r="C17" s="201"/>
      <c r="D17" s="209">
        <v>105</v>
      </c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105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196</v>
      </c>
      <c r="B18" s="208">
        <v>150</v>
      </c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150</v>
      </c>
      <c r="R18" s="206"/>
      <c r="S18" s="7"/>
      <c r="T18" s="46"/>
      <c r="U18" s="5"/>
      <c r="V18" s="46"/>
      <c r="W18" s="5"/>
    </row>
    <row r="19" spans="1:23" s="21" customFormat="1">
      <c r="A19" s="200" t="s">
        <v>198</v>
      </c>
      <c r="B19" s="208">
        <v>500</v>
      </c>
      <c r="C19" s="201"/>
      <c r="D19" s="209"/>
      <c r="E19" s="209"/>
      <c r="F19" s="209"/>
      <c r="G19" s="209">
        <v>100</v>
      </c>
      <c r="H19" s="209"/>
      <c r="I19" s="209"/>
      <c r="J19" s="209"/>
      <c r="K19" s="209">
        <v>240</v>
      </c>
      <c r="L19" s="209"/>
      <c r="M19" s="209"/>
      <c r="N19" s="243"/>
      <c r="O19" s="211"/>
      <c r="P19" s="211"/>
      <c r="Q19" s="205">
        <f t="shared" si="0"/>
        <v>840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199</v>
      </c>
      <c r="B20" s="208">
        <v>800</v>
      </c>
      <c r="C20" s="201">
        <v>600</v>
      </c>
      <c r="D20" s="209"/>
      <c r="E20" s="209"/>
      <c r="F20" s="242"/>
      <c r="G20" s="209">
        <v>170</v>
      </c>
      <c r="H20" s="209"/>
      <c r="I20" s="209"/>
      <c r="J20" s="209">
        <v>220</v>
      </c>
      <c r="K20" s="209">
        <v>400</v>
      </c>
      <c r="L20" s="209"/>
      <c r="M20" s="209"/>
      <c r="N20" s="242"/>
      <c r="O20" s="209"/>
      <c r="P20" s="211"/>
      <c r="Q20" s="205">
        <f t="shared" si="0"/>
        <v>2190</v>
      </c>
      <c r="R20" s="206"/>
      <c r="S20" s="7"/>
      <c r="T20" s="46"/>
      <c r="U20" s="5"/>
      <c r="V20" s="46"/>
      <c r="W20" s="5"/>
    </row>
    <row r="21" spans="1:23" s="21" customFormat="1">
      <c r="A21" s="200" t="s">
        <v>203</v>
      </c>
      <c r="B21" s="208">
        <v>500</v>
      </c>
      <c r="C21" s="201"/>
      <c r="D21" s="209"/>
      <c r="E21" s="209"/>
      <c r="F21" s="209"/>
      <c r="G21" s="209">
        <v>140</v>
      </c>
      <c r="H21" s="209"/>
      <c r="I21" s="209"/>
      <c r="J21" s="209">
        <v>150</v>
      </c>
      <c r="K21" s="209">
        <v>400</v>
      </c>
      <c r="L21" s="209"/>
      <c r="M21" s="209"/>
      <c r="N21" s="242"/>
      <c r="O21" s="209"/>
      <c r="P21" s="211"/>
      <c r="Q21" s="205">
        <f t="shared" si="0"/>
        <v>1190</v>
      </c>
      <c r="R21" s="206"/>
      <c r="S21" s="7"/>
    </row>
    <row r="22" spans="1:23" s="21" customFormat="1">
      <c r="A22" s="200" t="s">
        <v>205</v>
      </c>
      <c r="B22" s="208">
        <v>1000</v>
      </c>
      <c r="C22" s="201">
        <v>600</v>
      </c>
      <c r="D22" s="209"/>
      <c r="E22" s="209">
        <v>1900</v>
      </c>
      <c r="F22" s="209"/>
      <c r="G22" s="209">
        <v>120</v>
      </c>
      <c r="H22" s="209"/>
      <c r="I22" s="209"/>
      <c r="J22" s="209">
        <v>150</v>
      </c>
      <c r="K22" s="209">
        <v>400</v>
      </c>
      <c r="L22" s="209"/>
      <c r="M22" s="209">
        <v>500</v>
      </c>
      <c r="N22" s="242" t="s">
        <v>111</v>
      </c>
      <c r="O22" s="209"/>
      <c r="P22" s="211"/>
      <c r="Q22" s="205">
        <f t="shared" si="0"/>
        <v>4670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102</v>
      </c>
      <c r="B37" s="226">
        <f>SUM(B6:B36)</f>
        <v>9450</v>
      </c>
      <c r="C37" s="227">
        <f t="shared" ref="C37:P37" si="1">SUM(C6:C36)</f>
        <v>2780</v>
      </c>
      <c r="D37" s="227">
        <f t="shared" si="1"/>
        <v>570</v>
      </c>
      <c r="E37" s="227">
        <f t="shared" si="1"/>
        <v>2060</v>
      </c>
      <c r="F37" s="227">
        <f t="shared" si="1"/>
        <v>0</v>
      </c>
      <c r="G37" s="227">
        <f>SUM(G6:G36)</f>
        <v>3380</v>
      </c>
      <c r="H37" s="227">
        <f t="shared" si="1"/>
        <v>0</v>
      </c>
      <c r="I37" s="227">
        <f t="shared" si="1"/>
        <v>0</v>
      </c>
      <c r="J37" s="227">
        <f t="shared" si="1"/>
        <v>2285</v>
      </c>
      <c r="K37" s="227">
        <f t="shared" si="1"/>
        <v>5620</v>
      </c>
      <c r="L37" s="227">
        <f t="shared" si="1"/>
        <v>0</v>
      </c>
      <c r="M37" s="227">
        <f t="shared" si="1"/>
        <v>500</v>
      </c>
      <c r="N37" s="245">
        <f t="shared" si="1"/>
        <v>120</v>
      </c>
      <c r="O37" s="227">
        <f t="shared" si="1"/>
        <v>0</v>
      </c>
      <c r="P37" s="228">
        <f t="shared" si="1"/>
        <v>0</v>
      </c>
      <c r="Q37" s="229">
        <f>SUM(Q6:Q36)</f>
        <v>26765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252"/>
  <sheetViews>
    <sheetView topLeftCell="A114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176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32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33</v>
      </c>
      <c r="C4" s="261" t="s">
        <v>34</v>
      </c>
      <c r="D4" s="261" t="s">
        <v>35</v>
      </c>
      <c r="E4" s="261" t="s">
        <v>36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174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37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180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138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182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37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183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37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184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37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186</v>
      </c>
      <c r="B11" s="99">
        <v>323230</v>
      </c>
      <c r="C11" s="99">
        <v>300235</v>
      </c>
      <c r="D11" s="99">
        <v>1550</v>
      </c>
      <c r="E11" s="99">
        <f t="shared" si="0"/>
        <v>301785</v>
      </c>
      <c r="F11" s="107"/>
      <c r="G11" s="111"/>
      <c r="H11" s="97" t="s">
        <v>37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187</v>
      </c>
      <c r="B12" s="99">
        <v>499655</v>
      </c>
      <c r="C12" s="99">
        <v>296055</v>
      </c>
      <c r="D12" s="99">
        <v>2270</v>
      </c>
      <c r="E12" s="99">
        <f t="shared" si="0"/>
        <v>298325</v>
      </c>
      <c r="F12" s="107"/>
      <c r="G12" s="111"/>
      <c r="H12" s="97" t="s">
        <v>37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188</v>
      </c>
      <c r="B13" s="99">
        <v>548080</v>
      </c>
      <c r="C13" s="99">
        <v>557325</v>
      </c>
      <c r="D13" s="99">
        <v>1005</v>
      </c>
      <c r="E13" s="99">
        <f t="shared" si="0"/>
        <v>558330</v>
      </c>
      <c r="F13" s="110"/>
      <c r="G13" s="91"/>
      <c r="H13" s="96" t="s">
        <v>37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189</v>
      </c>
      <c r="B14" s="99">
        <v>335205</v>
      </c>
      <c r="C14" s="99">
        <v>466578</v>
      </c>
      <c r="D14" s="99">
        <v>1600</v>
      </c>
      <c r="E14" s="99">
        <f t="shared" si="0"/>
        <v>468178</v>
      </c>
      <c r="F14" s="108"/>
      <c r="G14" s="91"/>
      <c r="H14" s="96" t="s">
        <v>37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193</v>
      </c>
      <c r="B15" s="99">
        <v>0</v>
      </c>
      <c r="C15" s="99">
        <v>12900</v>
      </c>
      <c r="D15" s="99">
        <v>0</v>
      </c>
      <c r="E15" s="99">
        <f t="shared" si="0"/>
        <v>12900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195</v>
      </c>
      <c r="B16" s="99">
        <v>23395</v>
      </c>
      <c r="C16" s="99">
        <v>23090</v>
      </c>
      <c r="D16" s="99">
        <v>105</v>
      </c>
      <c r="E16" s="99">
        <f t="shared" si="0"/>
        <v>23195</v>
      </c>
      <c r="F16" s="107"/>
      <c r="G16" s="111"/>
      <c r="H16" s="97" t="s">
        <v>37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196</v>
      </c>
      <c r="B17" s="99">
        <v>55860</v>
      </c>
      <c r="C17" s="99">
        <v>62210</v>
      </c>
      <c r="D17" s="99">
        <v>150</v>
      </c>
      <c r="E17" s="99">
        <f t="shared" si="0"/>
        <v>62360</v>
      </c>
      <c r="F17" s="100"/>
      <c r="G17" s="101"/>
      <c r="H17" s="102" t="s">
        <v>37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198</v>
      </c>
      <c r="B18" s="99">
        <v>123005</v>
      </c>
      <c r="C18" s="99">
        <v>172165</v>
      </c>
      <c r="D18" s="99">
        <v>840</v>
      </c>
      <c r="E18" s="99">
        <f t="shared" si="0"/>
        <v>173005</v>
      </c>
      <c r="F18" s="110"/>
      <c r="G18" s="91"/>
      <c r="H18" s="96" t="s">
        <v>37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199</v>
      </c>
      <c r="B19" s="99">
        <v>173205</v>
      </c>
      <c r="C19" s="99">
        <v>159124</v>
      </c>
      <c r="D19" s="99">
        <v>2190</v>
      </c>
      <c r="E19" s="99">
        <f t="shared" si="0"/>
        <v>161314</v>
      </c>
      <c r="F19" s="108"/>
      <c r="G19" s="91"/>
      <c r="H19" s="96" t="s">
        <v>37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203</v>
      </c>
      <c r="B20" s="99">
        <v>212180</v>
      </c>
      <c r="C20" s="99">
        <v>206710</v>
      </c>
      <c r="D20" s="99">
        <v>1190</v>
      </c>
      <c r="E20" s="99">
        <f t="shared" si="0"/>
        <v>207900</v>
      </c>
      <c r="F20" s="100"/>
      <c r="G20" s="91"/>
      <c r="H20" s="96" t="s">
        <v>37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205</v>
      </c>
      <c r="B21" s="99">
        <v>405715</v>
      </c>
      <c r="C21" s="99">
        <v>401495</v>
      </c>
      <c r="D21" s="99">
        <v>4670</v>
      </c>
      <c r="E21" s="99">
        <f t="shared" si="0"/>
        <v>406165</v>
      </c>
      <c r="F21" s="100"/>
      <c r="G21" s="91"/>
      <c r="H21" s="96" t="s">
        <v>37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4326215</v>
      </c>
      <c r="C33" s="99">
        <f>SUM(C5:C32)</f>
        <v>4432207</v>
      </c>
      <c r="D33" s="99">
        <f>SUM(D5:D32)</f>
        <v>26745</v>
      </c>
      <c r="E33" s="99">
        <f>SUM(E5:E32)</f>
        <v>4458952</v>
      </c>
      <c r="F33" s="107">
        <f>B33-E33</f>
        <v>-132737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104</v>
      </c>
      <c r="B37" s="92" t="s">
        <v>106</v>
      </c>
      <c r="C37" s="269">
        <v>19600</v>
      </c>
      <c r="D37" s="92" t="s">
        <v>163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158" t="s">
        <v>178</v>
      </c>
      <c r="B38" s="130" t="s">
        <v>136</v>
      </c>
      <c r="C38" s="269">
        <v>2000</v>
      </c>
      <c r="D38" s="92" t="s">
        <v>174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177</v>
      </c>
      <c r="B39" s="92" t="s">
        <v>136</v>
      </c>
      <c r="C39" s="269">
        <v>4210</v>
      </c>
      <c r="D39" s="92" t="s">
        <v>184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271" t="s">
        <v>190</v>
      </c>
      <c r="B40" s="92" t="s">
        <v>136</v>
      </c>
      <c r="C40" s="269">
        <v>2770</v>
      </c>
      <c r="D40" s="92" t="s">
        <v>205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43</v>
      </c>
      <c r="B41" s="92" t="s">
        <v>136</v>
      </c>
      <c r="C41" s="269">
        <v>19825</v>
      </c>
      <c r="D41" s="92" t="s">
        <v>195</v>
      </c>
      <c r="E41" s="133"/>
      <c r="F41" s="100"/>
      <c r="G41" s="134" t="s">
        <v>111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191</v>
      </c>
      <c r="B42" s="252" t="s">
        <v>136</v>
      </c>
      <c r="C42" s="269">
        <v>1000</v>
      </c>
      <c r="D42" s="131" t="s">
        <v>189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47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26</v>
      </c>
      <c r="B46" s="140"/>
      <c r="C46" s="289">
        <v>7160</v>
      </c>
      <c r="D46" s="268" t="s">
        <v>123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274"/>
      <c r="B47" s="274"/>
      <c r="C47" s="142"/>
      <c r="D47" s="149"/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200</v>
      </c>
      <c r="B48" s="96"/>
      <c r="C48" s="142">
        <v>14760</v>
      </c>
      <c r="D48" s="288" t="s">
        <v>188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5" t="s">
        <v>201</v>
      </c>
      <c r="B49" s="96"/>
      <c r="C49" s="142">
        <v>8000</v>
      </c>
      <c r="D49" s="146" t="s">
        <v>203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5" t="s">
        <v>145</v>
      </c>
      <c r="B50" s="96"/>
      <c r="C50" s="142">
        <v>90000</v>
      </c>
      <c r="D50" s="268" t="s">
        <v>184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204</v>
      </c>
      <c r="B51" s="96"/>
      <c r="C51" s="142">
        <v>10000</v>
      </c>
      <c r="D51" s="143" t="s">
        <v>203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1"/>
      <c r="B52" s="96"/>
      <c r="C52" s="142"/>
      <c r="D52" s="268"/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1" t="s">
        <v>18</v>
      </c>
      <c r="B53" s="143"/>
      <c r="C53" s="142">
        <v>50000</v>
      </c>
      <c r="D53" s="143" t="s">
        <v>161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5" t="s">
        <v>24</v>
      </c>
      <c r="B54" s="102"/>
      <c r="C54" s="142">
        <v>210035</v>
      </c>
      <c r="D54" s="140" t="s">
        <v>171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5" t="s">
        <v>20</v>
      </c>
      <c r="B55" s="96"/>
      <c r="C55" s="142">
        <v>265917</v>
      </c>
      <c r="D55" s="146" t="s">
        <v>134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7" t="s">
        <v>23</v>
      </c>
      <c r="B56" s="143"/>
      <c r="C56" s="148">
        <v>63290</v>
      </c>
      <c r="D56" s="143" t="s">
        <v>171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48</v>
      </c>
      <c r="B57" s="96"/>
      <c r="C57" s="142">
        <v>54640</v>
      </c>
      <c r="D57" s="149" t="s">
        <v>138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5" t="s">
        <v>49</v>
      </c>
      <c r="B58" s="96"/>
      <c r="C58" s="142">
        <v>200000</v>
      </c>
      <c r="D58" s="146" t="s">
        <v>199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1" t="s">
        <v>50</v>
      </c>
      <c r="B59" s="96"/>
      <c r="C59" s="142">
        <v>466680</v>
      </c>
      <c r="D59" s="143" t="s">
        <v>189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147</v>
      </c>
      <c r="B60" s="96"/>
      <c r="C60" s="142">
        <v>33060</v>
      </c>
      <c r="D60" s="149" t="s">
        <v>189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8" t="s">
        <v>51</v>
      </c>
      <c r="B61" s="148"/>
      <c r="C61" s="142">
        <v>186020</v>
      </c>
      <c r="D61" s="146" t="s">
        <v>188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147"/>
      <c r="B62" s="143"/>
      <c r="C62" s="142"/>
      <c r="D62" s="149"/>
      <c r="E62" s="113"/>
      <c r="F62" s="309" t="s">
        <v>116</v>
      </c>
      <c r="G62" s="309"/>
      <c r="H62" s="246"/>
      <c r="I62" s="246"/>
      <c r="J62" s="150" t="s">
        <v>54</v>
      </c>
      <c r="K62" s="151" t="s">
        <v>55</v>
      </c>
      <c r="L62" s="152" t="s">
        <v>56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104</v>
      </c>
      <c r="H63" s="154" t="s">
        <v>106</v>
      </c>
      <c r="I63" s="97">
        <v>19600</v>
      </c>
      <c r="J63" s="97" t="s">
        <v>163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132</v>
      </c>
      <c r="B64" s="143"/>
      <c r="C64" s="142">
        <v>35</v>
      </c>
      <c r="D64" s="143" t="s">
        <v>196</v>
      </c>
      <c r="E64" s="104"/>
      <c r="F64" s="155"/>
      <c r="G64" s="160" t="s">
        <v>43</v>
      </c>
      <c r="H64" s="160" t="s">
        <v>136</v>
      </c>
      <c r="I64" s="97">
        <v>19625</v>
      </c>
      <c r="J64" s="96" t="s">
        <v>172</v>
      </c>
      <c r="K64" s="166">
        <v>19625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149</v>
      </c>
      <c r="B65" s="143"/>
      <c r="C65" s="142">
        <v>10915</v>
      </c>
      <c r="D65" s="143" t="s">
        <v>127</v>
      </c>
      <c r="E65" s="104"/>
      <c r="F65" s="153"/>
      <c r="G65" s="154" t="s">
        <v>132</v>
      </c>
      <c r="H65" s="154"/>
      <c r="I65" s="97">
        <v>6535</v>
      </c>
      <c r="J65" s="96" t="s">
        <v>167</v>
      </c>
      <c r="K65" s="166">
        <v>6535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160</v>
      </c>
      <c r="B66" s="96"/>
      <c r="C66" s="142">
        <v>38000</v>
      </c>
      <c r="D66" s="149" t="s">
        <v>186</v>
      </c>
      <c r="E66" s="104"/>
      <c r="F66" s="158"/>
      <c r="G66" s="156" t="s">
        <v>149</v>
      </c>
      <c r="H66" s="156"/>
      <c r="I66" s="157">
        <v>10915</v>
      </c>
      <c r="J66" s="159" t="s">
        <v>127</v>
      </c>
      <c r="K66" s="166">
        <v>10915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153</v>
      </c>
      <c r="B67" s="96"/>
      <c r="C67" s="142">
        <v>4500</v>
      </c>
      <c r="D67" s="146" t="s">
        <v>189</v>
      </c>
      <c r="E67" s="104"/>
      <c r="F67" s="153"/>
      <c r="G67" s="154" t="s">
        <v>160</v>
      </c>
      <c r="H67" s="154"/>
      <c r="I67" s="97">
        <v>44000</v>
      </c>
      <c r="J67" s="144" t="s">
        <v>172</v>
      </c>
      <c r="K67" s="166">
        <v>44000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157</v>
      </c>
      <c r="B68" s="96"/>
      <c r="C68" s="142">
        <v>5000</v>
      </c>
      <c r="D68" s="146" t="s">
        <v>172</v>
      </c>
      <c r="E68" s="104"/>
      <c r="F68" s="153"/>
      <c r="G68" s="154" t="s">
        <v>153</v>
      </c>
      <c r="H68" s="154"/>
      <c r="I68" s="97">
        <v>5000</v>
      </c>
      <c r="J68" s="144" t="s">
        <v>42</v>
      </c>
      <c r="K68" s="166">
        <v>5000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141</v>
      </c>
      <c r="B69" s="96"/>
      <c r="C69" s="142">
        <v>29585</v>
      </c>
      <c r="D69" s="149" t="s">
        <v>172</v>
      </c>
      <c r="E69" s="247"/>
      <c r="F69" s="153"/>
      <c r="G69" s="154" t="s">
        <v>157</v>
      </c>
      <c r="H69" s="154"/>
      <c r="I69" s="97">
        <v>5000</v>
      </c>
      <c r="J69" s="96" t="s">
        <v>172</v>
      </c>
      <c r="K69" s="166">
        <v>5000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57</v>
      </c>
      <c r="B70" s="143"/>
      <c r="C70" s="142">
        <v>50888</v>
      </c>
      <c r="D70" s="149" t="s">
        <v>166</v>
      </c>
      <c r="E70" s="104"/>
      <c r="F70" s="158"/>
      <c r="G70" s="154" t="s">
        <v>141</v>
      </c>
      <c r="H70" s="154"/>
      <c r="I70" s="97">
        <v>29585</v>
      </c>
      <c r="J70" s="144" t="s">
        <v>172</v>
      </c>
      <c r="K70" s="166">
        <v>29585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58</v>
      </c>
      <c r="B71" s="96"/>
      <c r="C71" s="142">
        <v>29000</v>
      </c>
      <c r="D71" s="143" t="s">
        <v>189</v>
      </c>
      <c r="E71" s="105"/>
      <c r="F71" s="158"/>
      <c r="G71" s="154" t="s">
        <v>57</v>
      </c>
      <c r="H71" s="154"/>
      <c r="I71" s="97">
        <v>50888</v>
      </c>
      <c r="J71" s="144" t="s">
        <v>166</v>
      </c>
      <c r="K71" s="166">
        <v>50888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61</v>
      </c>
      <c r="B72" s="143"/>
      <c r="C72" s="142">
        <v>42910</v>
      </c>
      <c r="D72" s="149" t="s">
        <v>172</v>
      </c>
      <c r="E72" s="105"/>
      <c r="F72" s="158"/>
      <c r="G72" s="154" t="s">
        <v>58</v>
      </c>
      <c r="H72" s="154"/>
      <c r="I72" s="97">
        <v>29848</v>
      </c>
      <c r="J72" s="144" t="s">
        <v>172</v>
      </c>
      <c r="K72" s="166">
        <v>29848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62</v>
      </c>
      <c r="B73" s="96"/>
      <c r="C73" s="142">
        <v>25872</v>
      </c>
      <c r="D73" s="149" t="s">
        <v>114</v>
      </c>
      <c r="E73" s="105"/>
      <c r="F73" s="158"/>
      <c r="G73" s="154" t="s">
        <v>61</v>
      </c>
      <c r="H73" s="154"/>
      <c r="I73" s="97">
        <v>42910</v>
      </c>
      <c r="J73" s="97" t="s">
        <v>172</v>
      </c>
      <c r="K73" s="166">
        <v>42910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63</v>
      </c>
      <c r="B74" s="96"/>
      <c r="C74" s="142">
        <v>5000</v>
      </c>
      <c r="D74" s="149" t="s">
        <v>189</v>
      </c>
      <c r="E74" s="105"/>
      <c r="F74" s="158"/>
      <c r="G74" s="154" t="s">
        <v>62</v>
      </c>
      <c r="H74" s="154"/>
      <c r="I74" s="97">
        <v>25872</v>
      </c>
      <c r="J74" s="144" t="s">
        <v>114</v>
      </c>
      <c r="K74" s="166">
        <v>25872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64</v>
      </c>
      <c r="B75" s="96"/>
      <c r="C75" s="142">
        <v>22030</v>
      </c>
      <c r="D75" s="143" t="s">
        <v>126</v>
      </c>
      <c r="E75" s="104"/>
      <c r="F75" s="158"/>
      <c r="G75" s="156" t="s">
        <v>63</v>
      </c>
      <c r="H75" s="156"/>
      <c r="I75" s="157">
        <v>11025</v>
      </c>
      <c r="J75" s="159" t="s">
        <v>172</v>
      </c>
      <c r="K75" s="166">
        <v>11025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68</v>
      </c>
      <c r="B76" s="96"/>
      <c r="C76" s="142">
        <v>26916</v>
      </c>
      <c r="D76" s="146" t="s">
        <v>129</v>
      </c>
      <c r="E76" s="104"/>
      <c r="F76" s="158"/>
      <c r="G76" s="154" t="s">
        <v>64</v>
      </c>
      <c r="H76" s="154"/>
      <c r="I76" s="97">
        <v>22030</v>
      </c>
      <c r="J76" s="144" t="s">
        <v>126</v>
      </c>
      <c r="K76" s="166">
        <v>22030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150</v>
      </c>
      <c r="B77" s="96"/>
      <c r="C77" s="142">
        <v>23470</v>
      </c>
      <c r="D77" s="146" t="s">
        <v>186</v>
      </c>
      <c r="E77" s="104"/>
      <c r="F77" s="153"/>
      <c r="G77" s="154" t="s">
        <v>68</v>
      </c>
      <c r="H77" s="154"/>
      <c r="I77" s="97">
        <v>26916</v>
      </c>
      <c r="J77" s="97" t="s">
        <v>129</v>
      </c>
      <c r="K77" s="166">
        <v>26916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151</v>
      </c>
      <c r="B78" s="96"/>
      <c r="C78" s="142">
        <v>10790</v>
      </c>
      <c r="D78" s="146" t="s">
        <v>189</v>
      </c>
      <c r="E78" s="104"/>
      <c r="F78" s="158"/>
      <c r="G78" s="154" t="s">
        <v>150</v>
      </c>
      <c r="H78" s="154"/>
      <c r="I78" s="97">
        <v>32850</v>
      </c>
      <c r="J78" s="144" t="s">
        <v>170</v>
      </c>
      <c r="K78" s="166">
        <v>32850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69</v>
      </c>
      <c r="B79" s="96"/>
      <c r="C79" s="142">
        <v>3500</v>
      </c>
      <c r="D79" s="146" t="s">
        <v>70</v>
      </c>
      <c r="E79" s="104"/>
      <c r="F79" s="158"/>
      <c r="G79" s="154" t="s">
        <v>151</v>
      </c>
      <c r="H79" s="154"/>
      <c r="I79" s="97">
        <v>11790</v>
      </c>
      <c r="J79" s="144" t="s">
        <v>131</v>
      </c>
      <c r="K79" s="166">
        <v>11790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148</v>
      </c>
      <c r="B80" s="96"/>
      <c r="C80" s="142">
        <v>7000</v>
      </c>
      <c r="D80" s="149" t="s">
        <v>172</v>
      </c>
      <c r="E80" s="104"/>
      <c r="F80" s="158"/>
      <c r="G80" s="156" t="s">
        <v>69</v>
      </c>
      <c r="H80" s="156"/>
      <c r="I80" s="157">
        <v>3500</v>
      </c>
      <c r="J80" s="159" t="s">
        <v>70</v>
      </c>
      <c r="K80" s="166">
        <v>3500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71</v>
      </c>
      <c r="B81" s="96"/>
      <c r="C81" s="142">
        <v>14560</v>
      </c>
      <c r="D81" s="146" t="s">
        <v>52</v>
      </c>
      <c r="E81" s="104"/>
      <c r="F81" s="161"/>
      <c r="G81" s="154" t="s">
        <v>148</v>
      </c>
      <c r="H81" s="154"/>
      <c r="I81" s="97">
        <v>7000</v>
      </c>
      <c r="J81" s="144" t="s">
        <v>172</v>
      </c>
      <c r="K81" s="166">
        <v>7000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156</v>
      </c>
      <c r="B82" s="96"/>
      <c r="C82" s="142">
        <v>20060</v>
      </c>
      <c r="D82" s="146" t="s">
        <v>205</v>
      </c>
      <c r="E82" s="105"/>
      <c r="F82" s="162"/>
      <c r="G82" s="154" t="s">
        <v>71</v>
      </c>
      <c r="H82" s="154"/>
      <c r="I82" s="97">
        <v>14560</v>
      </c>
      <c r="J82" s="96" t="s">
        <v>52</v>
      </c>
      <c r="K82" s="166">
        <v>14560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73</v>
      </c>
      <c r="B83" s="96"/>
      <c r="C83" s="142">
        <v>18000</v>
      </c>
      <c r="D83" s="149" t="s">
        <v>189</v>
      </c>
      <c r="E83" s="105"/>
      <c r="F83" s="162"/>
      <c r="G83" s="154" t="s">
        <v>156</v>
      </c>
      <c r="H83" s="154"/>
      <c r="I83" s="97">
        <v>20000</v>
      </c>
      <c r="J83" s="97" t="s">
        <v>172</v>
      </c>
      <c r="K83" s="166">
        <v>20000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74</v>
      </c>
      <c r="B84" s="96"/>
      <c r="C84" s="142">
        <v>7000</v>
      </c>
      <c r="D84" s="146" t="s">
        <v>172</v>
      </c>
      <c r="E84" s="105"/>
      <c r="F84" s="161"/>
      <c r="G84" s="154" t="s">
        <v>73</v>
      </c>
      <c r="H84" s="154"/>
      <c r="I84" s="97">
        <v>18000</v>
      </c>
      <c r="J84" s="144" t="s">
        <v>121</v>
      </c>
      <c r="K84" s="166">
        <v>18000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75</v>
      </c>
      <c r="B85" s="96"/>
      <c r="C85" s="142">
        <v>5000</v>
      </c>
      <c r="D85" s="146" t="s">
        <v>115</v>
      </c>
      <c r="E85" s="105"/>
      <c r="F85" s="161"/>
      <c r="G85" s="154" t="s">
        <v>74</v>
      </c>
      <c r="H85" s="154"/>
      <c r="I85" s="97">
        <v>7000</v>
      </c>
      <c r="J85" s="144" t="s">
        <v>172</v>
      </c>
      <c r="K85" s="166">
        <v>7000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155</v>
      </c>
      <c r="B86" s="96"/>
      <c r="C86" s="142">
        <v>21000</v>
      </c>
      <c r="D86" s="146" t="s">
        <v>172</v>
      </c>
      <c r="E86" s="105"/>
      <c r="F86" s="158"/>
      <c r="G86" s="154" t="s">
        <v>75</v>
      </c>
      <c r="H86" s="154"/>
      <c r="I86" s="97">
        <v>5000</v>
      </c>
      <c r="J86" s="144" t="s">
        <v>115</v>
      </c>
      <c r="K86" s="166">
        <v>5000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185</v>
      </c>
      <c r="B87" s="143"/>
      <c r="C87" s="142">
        <v>26190</v>
      </c>
      <c r="D87" s="143" t="s">
        <v>172</v>
      </c>
      <c r="E87" s="104"/>
      <c r="F87" s="158"/>
      <c r="G87" s="172" t="s">
        <v>155</v>
      </c>
      <c r="H87" s="172"/>
      <c r="I87" s="97">
        <v>21000</v>
      </c>
      <c r="J87" s="144" t="s">
        <v>172</v>
      </c>
      <c r="K87" s="166">
        <v>21000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152</v>
      </c>
      <c r="B88" s="96"/>
      <c r="C88" s="142">
        <v>11000</v>
      </c>
      <c r="D88" s="149" t="s">
        <v>189</v>
      </c>
      <c r="E88" s="104"/>
      <c r="F88" s="153"/>
      <c r="G88" s="154" t="s">
        <v>128</v>
      </c>
      <c r="H88" s="154"/>
      <c r="I88" s="97">
        <v>26190</v>
      </c>
      <c r="J88" s="144" t="s">
        <v>172</v>
      </c>
      <c r="K88" s="166">
        <v>26190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154</v>
      </c>
      <c r="B89" s="143"/>
      <c r="C89" s="142">
        <v>25650</v>
      </c>
      <c r="D89" s="143" t="s">
        <v>172</v>
      </c>
      <c r="E89" s="104"/>
      <c r="F89" s="158"/>
      <c r="G89" s="154" t="s">
        <v>152</v>
      </c>
      <c r="H89" s="154"/>
      <c r="I89" s="97">
        <v>12045</v>
      </c>
      <c r="J89" s="96" t="s">
        <v>172</v>
      </c>
      <c r="K89" s="166">
        <v>12045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77</v>
      </c>
      <c r="B90" s="96"/>
      <c r="C90" s="237">
        <v>29000</v>
      </c>
      <c r="D90" s="146" t="s">
        <v>172</v>
      </c>
      <c r="E90" s="104"/>
      <c r="F90" s="158"/>
      <c r="G90" s="154" t="s">
        <v>154</v>
      </c>
      <c r="H90" s="154"/>
      <c r="I90" s="97">
        <v>25650</v>
      </c>
      <c r="J90" s="144" t="s">
        <v>172</v>
      </c>
      <c r="K90" s="166">
        <v>25650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158</v>
      </c>
      <c r="B91" s="96"/>
      <c r="C91" s="142">
        <v>16000</v>
      </c>
      <c r="D91" s="146" t="s">
        <v>189</v>
      </c>
      <c r="E91" s="104"/>
      <c r="F91" s="158"/>
      <c r="G91" s="154" t="s">
        <v>77</v>
      </c>
      <c r="H91" s="154"/>
      <c r="I91" s="97">
        <v>29000</v>
      </c>
      <c r="J91" s="144" t="s">
        <v>172</v>
      </c>
      <c r="K91" s="166">
        <v>29000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159</v>
      </c>
      <c r="B92" s="96"/>
      <c r="C92" s="142">
        <v>2000</v>
      </c>
      <c r="D92" s="143" t="s">
        <v>189</v>
      </c>
      <c r="F92" s="158"/>
      <c r="G92" s="154" t="s">
        <v>158</v>
      </c>
      <c r="H92" s="154"/>
      <c r="I92" s="97">
        <v>17890</v>
      </c>
      <c r="J92" s="144" t="s">
        <v>172</v>
      </c>
      <c r="K92" s="166">
        <v>17890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30</v>
      </c>
      <c r="B93" s="96"/>
      <c r="C93" s="142">
        <v>129613</v>
      </c>
      <c r="D93" s="146" t="s">
        <v>78</v>
      </c>
      <c r="F93" s="158"/>
      <c r="G93" s="156" t="s">
        <v>159</v>
      </c>
      <c r="H93" s="156"/>
      <c r="I93" s="157">
        <v>2000</v>
      </c>
      <c r="J93" s="159" t="s">
        <v>172</v>
      </c>
      <c r="K93" s="166">
        <v>2000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79</v>
      </c>
      <c r="B94" s="143"/>
      <c r="C94" s="142">
        <v>33650</v>
      </c>
      <c r="D94" s="143" t="s">
        <v>172</v>
      </c>
      <c r="F94" s="153"/>
      <c r="G94" s="154" t="s">
        <v>30</v>
      </c>
      <c r="H94" s="154"/>
      <c r="I94" s="97">
        <v>129613</v>
      </c>
      <c r="J94" s="144" t="s">
        <v>78</v>
      </c>
      <c r="K94" s="166">
        <v>129613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/>
      <c r="B95" s="143"/>
      <c r="C95" s="142"/>
      <c r="D95" s="143"/>
      <c r="F95" s="158"/>
      <c r="G95" s="154" t="s">
        <v>79</v>
      </c>
      <c r="H95" s="154"/>
      <c r="I95" s="97">
        <v>33650</v>
      </c>
      <c r="J95" s="163" t="s">
        <v>172</v>
      </c>
      <c r="K95" s="166">
        <v>33650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/>
      <c r="B96" s="164"/>
      <c r="C96" s="142"/>
      <c r="D96" s="143"/>
      <c r="F96" s="162"/>
      <c r="G96" s="156" t="s">
        <v>117</v>
      </c>
      <c r="H96" s="156">
        <v>173992171</v>
      </c>
      <c r="I96" s="157">
        <v>17500</v>
      </c>
      <c r="J96" s="159" t="s">
        <v>120</v>
      </c>
      <c r="K96" s="166">
        <v>17500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59</v>
      </c>
      <c r="H97" s="156" t="s">
        <v>53</v>
      </c>
      <c r="I97" s="157">
        <v>1915</v>
      </c>
      <c r="J97" s="159" t="s">
        <v>60</v>
      </c>
      <c r="K97" s="166">
        <v>1915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76</v>
      </c>
      <c r="H99" s="154" t="s">
        <v>53</v>
      </c>
      <c r="I99" s="97">
        <v>1210</v>
      </c>
      <c r="J99" s="144" t="s">
        <v>46</v>
      </c>
      <c r="K99" s="166">
        <v>1210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65</v>
      </c>
      <c r="H100" s="154" t="s">
        <v>66</v>
      </c>
      <c r="I100" s="97">
        <v>6870</v>
      </c>
      <c r="J100" s="144" t="s">
        <v>134</v>
      </c>
      <c r="K100" s="166">
        <v>6870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67</v>
      </c>
      <c r="H101" s="154"/>
      <c r="I101" s="97">
        <v>800</v>
      </c>
      <c r="J101" s="96" t="s">
        <v>113</v>
      </c>
      <c r="K101" s="166">
        <v>800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118</v>
      </c>
      <c r="H102" s="156"/>
      <c r="I102" s="157">
        <v>5000</v>
      </c>
      <c r="J102" s="159" t="s">
        <v>112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72</v>
      </c>
      <c r="H103" s="154" t="s">
        <v>53</v>
      </c>
      <c r="I103" s="97">
        <v>2340</v>
      </c>
      <c r="J103" s="144" t="s">
        <v>110</v>
      </c>
      <c r="K103" s="166">
        <v>2340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202</v>
      </c>
      <c r="B104" s="143"/>
      <c r="C104" s="142">
        <v>42891</v>
      </c>
      <c r="D104" s="143" t="s">
        <v>199</v>
      </c>
      <c r="F104" s="162"/>
      <c r="G104" s="154" t="s">
        <v>103</v>
      </c>
      <c r="H104" s="154"/>
      <c r="I104" s="97">
        <v>17500</v>
      </c>
      <c r="J104" s="144" t="s">
        <v>109</v>
      </c>
      <c r="K104" s="166">
        <v>17500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117</v>
      </c>
      <c r="B105" s="143">
        <v>173992171</v>
      </c>
      <c r="C105" s="142">
        <v>17500</v>
      </c>
      <c r="D105" s="143" t="s">
        <v>120</v>
      </c>
      <c r="F105" s="162"/>
      <c r="G105" s="154"/>
      <c r="H105" s="154"/>
      <c r="I105" s="97"/>
      <c r="J105" s="144"/>
      <c r="K105" s="166"/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59</v>
      </c>
      <c r="B106" s="96" t="s">
        <v>53</v>
      </c>
      <c r="C106" s="142">
        <v>1915</v>
      </c>
      <c r="D106" s="146" t="s">
        <v>60</v>
      </c>
      <c r="F106" s="162"/>
      <c r="G106" s="154" t="s">
        <v>44</v>
      </c>
      <c r="H106" s="154" t="s">
        <v>45</v>
      </c>
      <c r="I106" s="97">
        <v>1190</v>
      </c>
      <c r="J106" s="144" t="s">
        <v>46</v>
      </c>
      <c r="K106" s="166">
        <v>1190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76</v>
      </c>
      <c r="B107" s="143" t="s">
        <v>53</v>
      </c>
      <c r="C107" s="142">
        <v>1210</v>
      </c>
      <c r="D107" s="143" t="s">
        <v>46</v>
      </c>
      <c r="F107" s="162"/>
      <c r="G107" s="154" t="s">
        <v>119</v>
      </c>
      <c r="H107" s="154">
        <v>1758900692</v>
      </c>
      <c r="I107" s="97">
        <v>30000</v>
      </c>
      <c r="J107" s="144" t="s">
        <v>107</v>
      </c>
      <c r="K107" s="166">
        <v>30000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65</v>
      </c>
      <c r="B108" s="143" t="s">
        <v>66</v>
      </c>
      <c r="C108" s="142">
        <v>6870</v>
      </c>
      <c r="D108" s="143" t="s">
        <v>134</v>
      </c>
      <c r="F108" s="162"/>
      <c r="G108" s="154" t="s">
        <v>81</v>
      </c>
      <c r="H108" s="154" t="s">
        <v>53</v>
      </c>
      <c r="I108" s="97">
        <v>6300</v>
      </c>
      <c r="J108" s="144" t="s">
        <v>80</v>
      </c>
      <c r="K108" s="166">
        <v>6300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67</v>
      </c>
      <c r="B109" s="143"/>
      <c r="C109" s="142">
        <v>800</v>
      </c>
      <c r="D109" s="143" t="s">
        <v>113</v>
      </c>
      <c r="F109" s="162"/>
      <c r="G109" s="154" t="s">
        <v>146</v>
      </c>
      <c r="H109" s="154"/>
      <c r="I109" s="97">
        <v>11770</v>
      </c>
      <c r="J109" s="144" t="s">
        <v>171</v>
      </c>
      <c r="K109" s="166">
        <v>11770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1" t="s">
        <v>118</v>
      </c>
      <c r="B110" s="164"/>
      <c r="C110" s="142">
        <v>5000</v>
      </c>
      <c r="D110" s="143" t="s">
        <v>112</v>
      </c>
      <c r="F110" s="162"/>
      <c r="G110" s="156" t="s">
        <v>164</v>
      </c>
      <c r="H110" s="156"/>
      <c r="I110" s="157">
        <v>15000</v>
      </c>
      <c r="J110" s="159" t="s">
        <v>171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5" t="s">
        <v>72</v>
      </c>
      <c r="B111" s="143" t="s">
        <v>53</v>
      </c>
      <c r="C111" s="142">
        <v>2340</v>
      </c>
      <c r="D111" s="143" t="s">
        <v>110</v>
      </c>
      <c r="F111" s="162"/>
      <c r="G111" s="154" t="s">
        <v>26</v>
      </c>
      <c r="H111" s="154"/>
      <c r="I111" s="97">
        <v>7160</v>
      </c>
      <c r="J111" s="144" t="s">
        <v>123</v>
      </c>
      <c r="K111" s="166">
        <v>7160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103</v>
      </c>
      <c r="B112" s="143"/>
      <c r="C112" s="142">
        <v>17500</v>
      </c>
      <c r="D112" s="143" t="s">
        <v>109</v>
      </c>
      <c r="F112" s="162"/>
      <c r="G112" s="156" t="s">
        <v>18</v>
      </c>
      <c r="H112" s="156"/>
      <c r="I112" s="157">
        <v>50000</v>
      </c>
      <c r="J112" s="157" t="s">
        <v>161</v>
      </c>
      <c r="K112" s="166">
        <v>50000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44</v>
      </c>
      <c r="B113" s="143" t="s">
        <v>45</v>
      </c>
      <c r="C113" s="142">
        <v>1190</v>
      </c>
      <c r="D113" s="143" t="s">
        <v>46</v>
      </c>
      <c r="F113" s="162"/>
      <c r="G113" s="154" t="s">
        <v>24</v>
      </c>
      <c r="H113" s="154"/>
      <c r="I113" s="97">
        <v>210035</v>
      </c>
      <c r="J113" s="97" t="s">
        <v>171</v>
      </c>
      <c r="K113" s="166">
        <v>210035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119</v>
      </c>
      <c r="B114" s="143">
        <v>1758900692</v>
      </c>
      <c r="C114" s="142">
        <v>30000</v>
      </c>
      <c r="D114" s="143" t="s">
        <v>107</v>
      </c>
      <c r="F114" s="162"/>
      <c r="G114" s="154" t="s">
        <v>20</v>
      </c>
      <c r="H114" s="154"/>
      <c r="I114" s="97">
        <v>265917</v>
      </c>
      <c r="J114" s="144" t="s">
        <v>134</v>
      </c>
      <c r="K114" s="166">
        <v>265917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81</v>
      </c>
      <c r="B115" s="143" t="s">
        <v>53</v>
      </c>
      <c r="C115" s="142">
        <v>4300</v>
      </c>
      <c r="D115" s="143" t="s">
        <v>80</v>
      </c>
      <c r="F115" s="162"/>
      <c r="G115" s="154" t="s">
        <v>23</v>
      </c>
      <c r="H115" s="154"/>
      <c r="I115" s="97">
        <v>63290</v>
      </c>
      <c r="J115" s="144" t="s">
        <v>171</v>
      </c>
      <c r="K115" s="166">
        <v>63290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/>
      <c r="B116" s="143"/>
      <c r="C116" s="142"/>
      <c r="D116" s="143"/>
      <c r="F116" s="162"/>
      <c r="G116" s="156" t="s">
        <v>48</v>
      </c>
      <c r="H116" s="156"/>
      <c r="I116" s="157">
        <v>55030</v>
      </c>
      <c r="J116" s="159" t="s">
        <v>172</v>
      </c>
      <c r="K116" s="166">
        <v>55030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/>
      <c r="B117" s="143"/>
      <c r="C117" s="142"/>
      <c r="D117" s="143"/>
      <c r="F117" s="162"/>
      <c r="G117" s="156" t="s">
        <v>49</v>
      </c>
      <c r="H117" s="156"/>
      <c r="I117" s="157">
        <v>336360</v>
      </c>
      <c r="J117" s="159" t="s">
        <v>172</v>
      </c>
      <c r="K117" s="166">
        <v>336360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50</v>
      </c>
      <c r="H118" s="154"/>
      <c r="I118" s="97">
        <v>477180</v>
      </c>
      <c r="J118" s="96" t="s">
        <v>172</v>
      </c>
      <c r="K118" s="166">
        <v>477180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82</v>
      </c>
      <c r="B119" s="311"/>
      <c r="C119" s="165">
        <f>SUM(C37:C118)</f>
        <v>2534617</v>
      </c>
      <c r="D119" s="166"/>
      <c r="F119" s="158"/>
      <c r="G119" s="154" t="s">
        <v>147</v>
      </c>
      <c r="H119" s="154"/>
      <c r="I119" s="97">
        <v>38260</v>
      </c>
      <c r="J119" s="144" t="s">
        <v>172</v>
      </c>
      <c r="K119" s="166">
        <v>38260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51</v>
      </c>
      <c r="H120" s="154"/>
      <c r="I120" s="97">
        <v>186240</v>
      </c>
      <c r="J120" s="144" t="s">
        <v>172</v>
      </c>
      <c r="K120" s="166">
        <v>186240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83</v>
      </c>
      <c r="B121" s="313"/>
      <c r="C121" s="170">
        <f>C119+L142</f>
        <v>2534617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145</v>
      </c>
      <c r="H122" s="156"/>
      <c r="I122" s="157">
        <v>90000</v>
      </c>
      <c r="J122" s="159" t="s">
        <v>171</v>
      </c>
      <c r="K122" s="166">
        <v>90000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38</v>
      </c>
      <c r="F123" s="158"/>
      <c r="G123" s="156" t="s">
        <v>162</v>
      </c>
      <c r="H123" s="156"/>
      <c r="I123" s="157">
        <v>4000</v>
      </c>
      <c r="J123" s="159" t="s">
        <v>169</v>
      </c>
      <c r="K123" s="166">
        <v>4000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2667354</v>
      </c>
      <c r="J142" s="152"/>
      <c r="K142" s="171">
        <f>SUM(K63:K141)</f>
        <v>2667354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106:D117">
    <sortCondition ref="A105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workbookViewId="0">
      <selection activeCell="F7" sqref="F7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124</v>
      </c>
      <c r="B1" s="325"/>
      <c r="C1" s="325"/>
      <c r="D1" s="325"/>
      <c r="E1" s="326"/>
      <c r="F1" s="5"/>
      <c r="G1" s="5"/>
    </row>
    <row r="2" spans="1:29" ht="23.25">
      <c r="A2" s="327" t="s">
        <v>206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4877715.8049999997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104741.80500000002</v>
      </c>
      <c r="C5" s="67"/>
      <c r="D5" s="65" t="s">
        <v>22</v>
      </c>
      <c r="E5" s="68">
        <v>281041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179</v>
      </c>
      <c r="B6" s="67">
        <v>30940</v>
      </c>
      <c r="C6" s="65"/>
      <c r="D6" s="283" t="s">
        <v>165</v>
      </c>
      <c r="E6" s="239">
        <v>401495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3"/>
      <c r="E7" s="284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26765</v>
      </c>
      <c r="C8" s="66"/>
      <c r="D8" s="65" t="s">
        <v>13</v>
      </c>
      <c r="E8" s="68">
        <v>2534617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27</v>
      </c>
      <c r="B9" s="70">
        <v>0</v>
      </c>
      <c r="C9" s="66"/>
      <c r="D9" s="66" t="s">
        <v>173</v>
      </c>
      <c r="E9" s="68">
        <v>11564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108916.80500000002</v>
      </c>
      <c r="C10" s="66"/>
      <c r="D10" s="65" t="s">
        <v>125</v>
      </c>
      <c r="E10" s="69">
        <v>2484</v>
      </c>
      <c r="F10" s="5" t="s">
        <v>111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5"/>
      <c r="E12" s="284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8108916.8049999997</v>
      </c>
      <c r="C13" s="66"/>
      <c r="D13" s="66" t="s">
        <v>7</v>
      </c>
      <c r="E13" s="69">
        <f>E4+E5+E6+E7+E8+E9+E10+E11+E12</f>
        <v>8108916.8049999997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111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105</v>
      </c>
      <c r="B16" s="85">
        <v>38000</v>
      </c>
      <c r="C16" s="65"/>
      <c r="D16" s="275" t="s">
        <v>49</v>
      </c>
      <c r="E16" s="87">
        <v>200000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168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31</v>
      </c>
      <c r="B18" s="85">
        <v>50888</v>
      </c>
      <c r="C18" s="65"/>
      <c r="D18" s="72" t="s">
        <v>24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29</v>
      </c>
      <c r="B19" s="86">
        <v>42710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6" t="s">
        <v>122</v>
      </c>
      <c r="B20" s="277">
        <v>40450</v>
      </c>
      <c r="C20" s="65"/>
      <c r="D20" s="73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6" t="s">
        <v>192</v>
      </c>
      <c r="B21" s="277">
        <v>33060</v>
      </c>
      <c r="C21" s="278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9" t="s">
        <v>19</v>
      </c>
      <c r="B22" s="277">
        <v>466680</v>
      </c>
      <c r="C22" s="278"/>
      <c r="D22" s="275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0" t="s">
        <v>20</v>
      </c>
      <c r="B23" s="281">
        <v>265297</v>
      </c>
      <c r="C23" s="282"/>
      <c r="D23" s="272" t="s">
        <v>130</v>
      </c>
      <c r="E23" s="273">
        <v>90000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2021-04-13T02:25:21Z</cp:lastPrinted>
  <dcterms:created xsi:type="dcterms:W3CDTF">2011-06-25T13:15:04Z</dcterms:created>
  <dcterms:modified xsi:type="dcterms:W3CDTF">2021-04-21T10:42:27Z</dcterms:modified>
</cp:coreProperties>
</file>