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12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0" l="1"/>
  <c r="B13" i="10"/>
  <c r="E13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<sst xmlns="http://schemas.openxmlformats.org/spreadsheetml/2006/main" count="433" uniqueCount="204">
  <si>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</si>
  <si>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</si>
  <si>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</si>
  <si>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</si>
  <si>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</si>
  <si>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</si>
  <si>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</si>
  <si>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</si>
  <si>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</si>
  <si>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</si>
  <si>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</si>
  <si>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</si>
  <si>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</si>
  <si>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</si>
  <si>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</si>
  <si>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</si>
  <si>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</si>
  <si>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</si>
  <si>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</si>
  <si>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</si>
  <si>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</si>
  <si>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</si>
  <si>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</si>
  <si>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</si>
  <si>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</si>
  <si>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</si>
  <si>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</si>
  <si>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</si>
  <si>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</si>
  <si>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</si>
  <si>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</si>
  <si>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</si>
  <si>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</si>
  <si>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</si>
  <si>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</si>
  <si>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</si>
  <si>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</si>
  <si>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</si>
  <si>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</si>
  <si>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</si>
  <si>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</si>
  <si>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</si>
  <si>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</si>
  <si>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</si>
  <si>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</si>
  <si>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</si>
  <si>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</si>
  <si>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</si>
  <si>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</si>
  <si>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</si>
  <si>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</si>
  <si>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</si>
  <si>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</si>
  <si>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</si>
  <si>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</si>
  <si>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</si>
  <si>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</si>
  <si>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</si>
  <si>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</si>
  <si>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</si>
  <si>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</si>
  <si>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</si>
  <si>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</si>
  <si>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</si>
  <si>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</si>
  <si>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</si>
  <si>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</si>
  <si>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</si>
  <si>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</si>
  <si>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</si>
  <si>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</si>
  <si>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</si>
  <si>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</si>
  <si>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</si>
  <si>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</si>
  <si>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</si>
  <si>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</si>
  <si>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</si>
  <si>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</si>
  <si>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</si>
  <si>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</si>
  <si>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</si>
  <si>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</si>
  <si>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</si>
  <si>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</si>
  <si>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</si>
  <si>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</si>
  <si>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</si>
  <si>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</si>
  <si>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</si>
  <si>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</si>
  <si>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</si>
  <si>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</si>
  <si>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</si>
  <si>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</si>
  <si>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</si>
  <si>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</si>
  <si>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</si>
  <si>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</si>
  <si>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</si>
  <si>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</si>
  <si>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</si>
  <si>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</si>
  <si>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</si>
  <si>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</si>
  <si>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</si>
  <si>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</si>
  <si>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</si>
  <si>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</si>
  <si>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</si>
  <si>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</si>
  <si>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</si>
  <si>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</si>
  <si>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</si>
  <si>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</si>
  <si>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</si>
  <si>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</si>
  <si>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</si>
  <si>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</si>
  <si>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</si>
  <si>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</si>
  <si>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</si>
  <si>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</si>
  <si>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</si>
  <si>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</si>
  <si>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</si>
  <si>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</si>
  <si>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</si>
  <si>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</si>
  <si>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</si>
  <si>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</si>
  <si>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</si>
  <si>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</si>
  <si>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</si>
  <si>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</si>
  <si>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</si>
  <si>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</si>
  <si>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</si>
  <si>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</si>
  <si>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</si>
  <si>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</si>
  <si>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</si>
  <si>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</si>
  <si>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</si>
  <si>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</si>
  <si>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</si>
  <si>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</si>
  <si>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</si>
  <si>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</si>
  <si>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</si>
  <si>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</si>
  <si>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</si>
  <si>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</si>
  <si>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</si>
  <si>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</si>
  <si>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</si>
  <si>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</si>
  <si>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</si>
  <si>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</si>
  <si>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</si>
  <si>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</si>
  <si>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</si>
  <si>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</si>
  <si>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</si>
  <si>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</si>
  <si>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</si>
  <si>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</si>
  <si>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</si>
  <si>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</si>
  <si>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</si>
  <si>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</si>
  <si>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</si>
  <si>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</si>
  <si>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</si>
  <si>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</si>
  <si>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</si>
  <si>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</si>
  <si>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</si>
  <si>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</si>
  <si>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</si>
  <si>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</si>
  <si>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</si>
  <si>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</si>
  <si>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</si>
  <si>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</si>
  <si>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</si>
  <si>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</si>
  <si>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</si>
  <si>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</si>
  <si>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</si>
  <si>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</si>
  <si>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</si>
  <si>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</si>
  <si>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</si>
  <si>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</si>
  <si>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</si>
  <si>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</si>
  <si>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</si>
  <si>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Date: 12.05.2021</t>
  </si>
  <si>
    <t>S.A Mobile</t>
  </si>
  <si>
    <t>12.05.20210</t>
  </si>
  <si>
    <t>bKash Jafor (-)</t>
  </si>
  <si>
    <t>Jon=Molla Mobile</t>
  </si>
  <si>
    <t>C=N.K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</si>
</sst>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119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2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2"/>
      <c r="B7" s="38" t="s">
        <v>117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2"/>
      <c r="B8" s="38" t="s">
        <v>118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2"/>
      <c r="B9" s="38" t="s">
        <v>121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2"/>
      <c r="B10" s="38" t="s">
        <v>122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2"/>
      <c r="B11" s="38" t="s">
        <v>123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2"/>
      <c r="B12" s="38" t="s">
        <v>124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2"/>
      <c r="B13" s="38" t="s">
        <v>126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2"/>
      <c r="B14" s="38" t="s">
        <v>127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2"/>
      <c r="B15" s="38" t="s">
        <v>128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2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2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2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2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2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2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2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2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2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2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2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2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2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2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2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2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2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2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2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2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2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2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2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2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2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2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2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2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2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2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2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2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2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2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2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2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2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2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2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2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2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2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2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2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2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7" sqref="H17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170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2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2"/>
      <c r="B7" s="38" t="s">
        <v>173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2"/>
      <c r="B8" s="38" t="s">
        <v>176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2"/>
      <c r="B9" s="38" t="s">
        <v>179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2"/>
      <c r="B10" s="38" t="s">
        <v>182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2"/>
      <c r="B11" s="38" t="s">
        <v>187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2"/>
      <c r="B12" s="38" t="s">
        <v>188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2"/>
      <c r="B13" s="38" t="s">
        <v>190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2"/>
      <c r="B14" s="38" t="s">
        <v>192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2"/>
      <c r="B15" s="38" t="s">
        <v>194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2"/>
      <c r="B16" s="38" t="s">
        <v>195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2"/>
      <c r="B17" s="38" t="s">
        <v>196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2"/>
      <c r="B18" s="38" t="s">
        <v>197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2"/>
      <c r="B19" s="38"/>
      <c r="C19" s="37"/>
      <c r="D19" s="37"/>
      <c r="E19" s="39">
        <f t="shared" si="0"/>
        <v>1711041</v>
      </c>
      <c r="F19" s="30"/>
      <c r="G19" s="41"/>
      <c r="H19" s="2"/>
    </row>
    <row r="20" spans="1:8">
      <c r="A20" s="292"/>
      <c r="B20" s="38"/>
      <c r="C20" s="37"/>
      <c r="D20" s="37"/>
      <c r="E20" s="39">
        <f t="shared" si="0"/>
        <v>1711041</v>
      </c>
      <c r="F20" s="32"/>
      <c r="G20" s="41"/>
      <c r="H20" s="2"/>
    </row>
    <row r="21" spans="1:8">
      <c r="A21" s="292"/>
      <c r="B21" s="38"/>
      <c r="C21" s="37"/>
      <c r="D21" s="37"/>
      <c r="E21" s="39">
        <f>E20+C21-D21</f>
        <v>1711041</v>
      </c>
      <c r="F21" s="30"/>
      <c r="G21" s="2"/>
      <c r="H21" s="2"/>
    </row>
    <row r="22" spans="1:8">
      <c r="A22" s="292"/>
      <c r="B22" s="38"/>
      <c r="C22" s="37"/>
      <c r="D22" s="37"/>
      <c r="E22" s="39">
        <f t="shared" si="0"/>
        <v>1711041</v>
      </c>
      <c r="F22" s="32"/>
      <c r="G22" s="2"/>
      <c r="H22" s="2"/>
    </row>
    <row r="23" spans="1:8">
      <c r="A23" s="292"/>
      <c r="B23" s="38"/>
      <c r="C23" s="37"/>
      <c r="D23" s="37"/>
      <c r="E23" s="39">
        <f>E22+C23-D23</f>
        <v>1711041</v>
      </c>
      <c r="F23" s="30"/>
      <c r="G23" s="2"/>
      <c r="H23" s="2"/>
    </row>
    <row r="24" spans="1:8">
      <c r="A24" s="292"/>
      <c r="B24" s="38"/>
      <c r="C24" s="37"/>
      <c r="D24" s="37"/>
      <c r="E24" s="39">
        <f t="shared" si="0"/>
        <v>1711041</v>
      </c>
      <c r="F24" s="30"/>
      <c r="G24" s="2"/>
      <c r="H24" s="2"/>
    </row>
    <row r="25" spans="1:8">
      <c r="A25" s="292"/>
      <c r="B25" s="38"/>
      <c r="C25" s="37"/>
      <c r="D25" s="37"/>
      <c r="E25" s="39">
        <f t="shared" si="0"/>
        <v>1711041</v>
      </c>
      <c r="F25" s="30"/>
      <c r="G25" s="2"/>
      <c r="H25" s="2"/>
    </row>
    <row r="26" spans="1:8">
      <c r="A26" s="292"/>
      <c r="B26" s="38"/>
      <c r="C26" s="37"/>
      <c r="D26" s="37"/>
      <c r="E26" s="39">
        <f t="shared" si="0"/>
        <v>1711041</v>
      </c>
      <c r="F26" s="30"/>
      <c r="G26" s="2"/>
      <c r="H26" s="2"/>
    </row>
    <row r="27" spans="1:8">
      <c r="A27" s="292"/>
      <c r="B27" s="38"/>
      <c r="C27" s="37"/>
      <c r="D27" s="37"/>
      <c r="E27" s="39">
        <f t="shared" si="0"/>
        <v>1711041</v>
      </c>
      <c r="F27" s="30"/>
      <c r="G27" s="2"/>
      <c r="H27" s="33"/>
    </row>
    <row r="28" spans="1:8">
      <c r="A28" s="292"/>
      <c r="B28" s="38"/>
      <c r="C28" s="37"/>
      <c r="D28" s="37"/>
      <c r="E28" s="39">
        <f t="shared" si="0"/>
        <v>1711041</v>
      </c>
      <c r="F28" s="30"/>
      <c r="G28" s="2"/>
      <c r="H28" s="33"/>
    </row>
    <row r="29" spans="1:8">
      <c r="A29" s="292"/>
      <c r="B29" s="38"/>
      <c r="C29" s="37"/>
      <c r="D29" s="37"/>
      <c r="E29" s="39">
        <f t="shared" si="0"/>
        <v>1711041</v>
      </c>
      <c r="F29" s="30"/>
      <c r="G29" s="2"/>
      <c r="H29" s="33"/>
    </row>
    <row r="30" spans="1:8">
      <c r="A30" s="292"/>
      <c r="B30" s="38"/>
      <c r="C30" s="37"/>
      <c r="D30" s="37"/>
      <c r="E30" s="39">
        <f t="shared" si="0"/>
        <v>1711041</v>
      </c>
      <c r="F30" s="30"/>
      <c r="G30" s="2"/>
      <c r="H30" s="33"/>
    </row>
    <row r="31" spans="1:8">
      <c r="A31" s="292"/>
      <c r="B31" s="38"/>
      <c r="C31" s="37"/>
      <c r="D31" s="37"/>
      <c r="E31" s="39">
        <f t="shared" si="0"/>
        <v>1711041</v>
      </c>
      <c r="F31" s="30"/>
      <c r="G31" s="2"/>
      <c r="H31" s="33"/>
    </row>
    <row r="32" spans="1:8">
      <c r="A32" s="292"/>
      <c r="B32" s="38"/>
      <c r="C32" s="37"/>
      <c r="D32" s="37"/>
      <c r="E32" s="39">
        <f t="shared" si="0"/>
        <v>1711041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1711041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1711041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1711041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1711041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1711041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si="0"/>
        <v>1711041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0"/>
        <v>1711041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0"/>
        <v>1711041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0"/>
        <v>1711041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0"/>
        <v>1711041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0"/>
        <v>1711041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0"/>
        <v>1711041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0"/>
        <v>1711041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0"/>
        <v>1711041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0"/>
        <v>1711041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0"/>
        <v>1711041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0"/>
        <v>1711041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0"/>
        <v>1711041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0"/>
        <v>1711041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0"/>
        <v>1711041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0"/>
        <v>1711041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0"/>
        <v>1711041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0"/>
        <v>1711041</v>
      </c>
      <c r="F55" s="30"/>
      <c r="G55" s="2"/>
    </row>
    <row r="56" spans="1:8">
      <c r="A56" s="292"/>
      <c r="B56" s="38"/>
      <c r="C56" s="37"/>
      <c r="D56" s="37"/>
      <c r="E56" s="39">
        <f t="shared" si="0"/>
        <v>1711041</v>
      </c>
      <c r="F56" s="30"/>
      <c r="G56" s="2"/>
    </row>
    <row r="57" spans="1:8">
      <c r="A57" s="292"/>
      <c r="B57" s="38"/>
      <c r="C57" s="37"/>
      <c r="D57" s="37"/>
      <c r="E57" s="39">
        <f t="shared" si="0"/>
        <v>1711041</v>
      </c>
      <c r="F57" s="30"/>
      <c r="G57" s="2"/>
    </row>
    <row r="58" spans="1:8">
      <c r="A58" s="292"/>
      <c r="B58" s="38"/>
      <c r="C58" s="37"/>
      <c r="D58" s="37"/>
      <c r="E58" s="39">
        <f t="shared" si="0"/>
        <v>1711041</v>
      </c>
      <c r="F58" s="30"/>
      <c r="G58" s="2"/>
    </row>
    <row r="59" spans="1:8">
      <c r="A59" s="292"/>
      <c r="B59" s="38"/>
      <c r="C59" s="37"/>
      <c r="D59" s="37"/>
      <c r="E59" s="39">
        <f t="shared" si="0"/>
        <v>1711041</v>
      </c>
      <c r="F59" s="30"/>
      <c r="G59" s="2"/>
    </row>
    <row r="60" spans="1:8">
      <c r="A60" s="292"/>
      <c r="B60" s="38"/>
      <c r="C60" s="37"/>
      <c r="D60" s="37"/>
      <c r="E60" s="39">
        <f t="shared" si="0"/>
        <v>1711041</v>
      </c>
      <c r="F60" s="30"/>
      <c r="G60" s="2"/>
    </row>
    <row r="61" spans="1:8">
      <c r="A61" s="292"/>
      <c r="B61" s="38"/>
      <c r="C61" s="37"/>
      <c r="D61" s="37"/>
      <c r="E61" s="39">
        <f t="shared" si="0"/>
        <v>1711041</v>
      </c>
      <c r="F61" s="30"/>
      <c r="G61" s="2"/>
    </row>
    <row r="62" spans="1:8">
      <c r="A62" s="292"/>
      <c r="B62" s="38"/>
      <c r="C62" s="37"/>
      <c r="D62" s="37"/>
      <c r="E62" s="39">
        <f t="shared" si="0"/>
        <v>1711041</v>
      </c>
      <c r="F62" s="30"/>
      <c r="G62" s="2"/>
    </row>
    <row r="63" spans="1:8">
      <c r="A63" s="292"/>
      <c r="B63" s="38"/>
      <c r="C63" s="37"/>
      <c r="D63" s="37"/>
      <c r="E63" s="39">
        <f t="shared" si="0"/>
        <v>1711041</v>
      </c>
      <c r="F63" s="30"/>
      <c r="G63" s="2"/>
    </row>
    <row r="64" spans="1:8">
      <c r="A64" s="292"/>
      <c r="B64" s="38"/>
      <c r="C64" s="37"/>
      <c r="D64" s="37"/>
      <c r="E64" s="39">
        <f t="shared" si="0"/>
        <v>1711041</v>
      </c>
      <c r="F64" s="30"/>
      <c r="G64" s="2"/>
    </row>
    <row r="65" spans="1:7">
      <c r="A65" s="292"/>
      <c r="B65" s="38"/>
      <c r="C65" s="37"/>
      <c r="D65" s="37"/>
      <c r="E65" s="39">
        <f t="shared" si="0"/>
        <v>1711041</v>
      </c>
      <c r="F65" s="30"/>
      <c r="G65" s="2"/>
    </row>
    <row r="66" spans="1:7">
      <c r="A66" s="292"/>
      <c r="B66" s="38"/>
      <c r="C66" s="37"/>
      <c r="D66" s="37"/>
      <c r="E66" s="39">
        <f t="shared" si="0"/>
        <v>1711041</v>
      </c>
      <c r="F66" s="30"/>
      <c r="G66" s="2"/>
    </row>
    <row r="67" spans="1:7">
      <c r="A67" s="292"/>
      <c r="B67" s="38"/>
      <c r="C67" s="37"/>
      <c r="D67" s="37"/>
      <c r="E67" s="39">
        <f t="shared" si="0"/>
        <v>1711041</v>
      </c>
      <c r="F67" s="30"/>
      <c r="G67" s="2"/>
    </row>
    <row r="68" spans="1:7">
      <c r="A68" s="292"/>
      <c r="B68" s="38"/>
      <c r="C68" s="37"/>
      <c r="D68" s="37"/>
      <c r="E68" s="39">
        <f t="shared" si="0"/>
        <v>1711041</v>
      </c>
      <c r="F68" s="30"/>
      <c r="G68" s="2"/>
    </row>
    <row r="69" spans="1:7">
      <c r="A69" s="292"/>
      <c r="B69" s="38"/>
      <c r="C69" s="37"/>
      <c r="D69" s="37"/>
      <c r="E69" s="39">
        <f t="shared" si="0"/>
        <v>1711041</v>
      </c>
      <c r="F69" s="30"/>
      <c r="G69" s="2"/>
    </row>
    <row r="70" spans="1:7">
      <c r="A70" s="292"/>
      <c r="B70" s="38"/>
      <c r="C70" s="37"/>
      <c r="D70" s="37"/>
      <c r="E70" s="39">
        <f t="shared" ref="E70:E82" si="1">E69+C70-D70</f>
        <v>1711041</v>
      </c>
      <c r="F70" s="30"/>
      <c r="G70" s="2"/>
    </row>
    <row r="71" spans="1:7">
      <c r="A71" s="292"/>
      <c r="B71" s="38"/>
      <c r="C71" s="37"/>
      <c r="D71" s="37"/>
      <c r="E71" s="39">
        <f t="shared" si="1"/>
        <v>1711041</v>
      </c>
      <c r="F71" s="30"/>
      <c r="G71" s="2"/>
    </row>
    <row r="72" spans="1:7">
      <c r="A72" s="292"/>
      <c r="B72" s="38"/>
      <c r="C72" s="37"/>
      <c r="D72" s="37"/>
      <c r="E72" s="39">
        <f t="shared" si="1"/>
        <v>1711041</v>
      </c>
      <c r="F72" s="30"/>
      <c r="G72" s="2"/>
    </row>
    <row r="73" spans="1:7">
      <c r="A73" s="292"/>
      <c r="B73" s="38"/>
      <c r="C73" s="37"/>
      <c r="D73" s="37"/>
      <c r="E73" s="39">
        <f t="shared" si="1"/>
        <v>1711041</v>
      </c>
      <c r="F73" s="30"/>
      <c r="G73" s="2"/>
    </row>
    <row r="74" spans="1:7">
      <c r="A74" s="292"/>
      <c r="B74" s="38"/>
      <c r="C74" s="37"/>
      <c r="D74" s="37"/>
      <c r="E74" s="39">
        <f t="shared" si="1"/>
        <v>1711041</v>
      </c>
      <c r="F74" s="30"/>
      <c r="G74" s="2"/>
    </row>
    <row r="75" spans="1:7">
      <c r="A75" s="292"/>
      <c r="B75" s="38"/>
      <c r="C75" s="37"/>
      <c r="D75" s="37"/>
      <c r="E75" s="39">
        <f t="shared" si="1"/>
        <v>1711041</v>
      </c>
      <c r="F75" s="32"/>
      <c r="G75" s="2"/>
    </row>
    <row r="76" spans="1:7">
      <c r="A76" s="292"/>
      <c r="B76" s="38"/>
      <c r="C76" s="37"/>
      <c r="D76" s="37"/>
      <c r="E76" s="39">
        <f t="shared" si="1"/>
        <v>1711041</v>
      </c>
      <c r="F76" s="30"/>
      <c r="G76" s="2"/>
    </row>
    <row r="77" spans="1:7">
      <c r="A77" s="292"/>
      <c r="B77" s="38"/>
      <c r="C77" s="37"/>
      <c r="D77" s="37"/>
      <c r="E77" s="39">
        <f t="shared" si="1"/>
        <v>1711041</v>
      </c>
      <c r="F77" s="30"/>
      <c r="G77" s="2"/>
    </row>
    <row r="78" spans="1:7">
      <c r="A78" s="292"/>
      <c r="B78" s="38"/>
      <c r="C78" s="37"/>
      <c r="D78" s="37"/>
      <c r="E78" s="39">
        <f t="shared" si="1"/>
        <v>1711041</v>
      </c>
      <c r="F78" s="30"/>
      <c r="G78" s="2"/>
    </row>
    <row r="79" spans="1:7">
      <c r="A79" s="292"/>
      <c r="B79" s="38"/>
      <c r="C79" s="37"/>
      <c r="D79" s="37"/>
      <c r="E79" s="39">
        <f t="shared" si="1"/>
        <v>1711041</v>
      </c>
      <c r="F79" s="30"/>
      <c r="G79" s="2"/>
    </row>
    <row r="80" spans="1:7">
      <c r="A80" s="292"/>
      <c r="B80" s="38"/>
      <c r="C80" s="37"/>
      <c r="D80" s="37"/>
      <c r="E80" s="39">
        <f t="shared" si="1"/>
        <v>1711041</v>
      </c>
      <c r="F80" s="30"/>
      <c r="G80" s="2"/>
    </row>
    <row r="81" spans="1:7">
      <c r="A81" s="292"/>
      <c r="B81" s="38"/>
      <c r="C81" s="37"/>
      <c r="D81" s="37"/>
      <c r="E81" s="39">
        <f t="shared" si="1"/>
        <v>1711041</v>
      </c>
      <c r="F81" s="30"/>
      <c r="G81" s="2"/>
    </row>
    <row r="82" spans="1:7">
      <c r="A82" s="292"/>
      <c r="B82" s="38"/>
      <c r="C82" s="37"/>
      <c r="D82" s="37"/>
      <c r="E82" s="39">
        <f t="shared" si="1"/>
        <v>1711041</v>
      </c>
      <c r="F82" s="30"/>
      <c r="G82" s="2"/>
    </row>
    <row r="83" spans="1:7">
      <c r="A83" s="292"/>
      <c r="B83" s="43"/>
      <c r="C83" s="39">
        <f>SUM(C5:C72)</f>
        <v>3581041</v>
      </c>
      <c r="D83" s="39">
        <f>SUM(D5:D77)</f>
        <v>1870000</v>
      </c>
      <c r="E83" s="63">
        <f>E71</f>
        <v>1711041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M19" sqref="M19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5" t="s">
        <v>17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</row>
    <row r="2" spans="1:24" s="189" customFormat="1" ht="18">
      <c r="A2" s="296" t="s">
        <v>80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24" s="190" customFormat="1" ht="16.5" thickBot="1">
      <c r="A3" s="297" t="s">
        <v>171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9"/>
      <c r="S3" s="105"/>
      <c r="T3" s="8"/>
      <c r="U3" s="8"/>
      <c r="V3" s="8"/>
      <c r="W3" s="8"/>
      <c r="X3" s="28"/>
    </row>
    <row r="4" spans="1:24" s="191" customFormat="1" ht="12.75" customHeight="1">
      <c r="A4" s="300" t="s">
        <v>81</v>
      </c>
      <c r="B4" s="302" t="s">
        <v>82</v>
      </c>
      <c r="C4" s="304" t="s">
        <v>83</v>
      </c>
      <c r="D4" s="304" t="s">
        <v>84</v>
      </c>
      <c r="E4" s="304" t="s">
        <v>85</v>
      </c>
      <c r="F4" s="304" t="s">
        <v>86</v>
      </c>
      <c r="G4" s="304" t="s">
        <v>87</v>
      </c>
      <c r="H4" s="304" t="s">
        <v>88</v>
      </c>
      <c r="I4" s="304" t="s">
        <v>103</v>
      </c>
      <c r="J4" s="304" t="s">
        <v>89</v>
      </c>
      <c r="K4" s="304" t="s">
        <v>90</v>
      </c>
      <c r="L4" s="304" t="s">
        <v>91</v>
      </c>
      <c r="M4" s="304" t="s">
        <v>92</v>
      </c>
      <c r="N4" s="304" t="s">
        <v>93</v>
      </c>
      <c r="O4" s="293" t="s">
        <v>94</v>
      </c>
      <c r="P4" s="306" t="s">
        <v>183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1"/>
      <c r="B5" s="303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294"/>
      <c r="P5" s="307"/>
      <c r="Q5" s="287" t="s">
        <v>95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173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176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179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96</v>
      </c>
      <c r="V8" s="46"/>
      <c r="W8" s="5"/>
    </row>
    <row r="9" spans="1:24" s="21" customFormat="1">
      <c r="A9" s="198" t="s">
        <v>182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187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188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191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192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194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195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196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197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/>
      <c r="B18" s="206"/>
      <c r="C18" s="199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39"/>
      <c r="O18" s="209"/>
      <c r="P18" s="209"/>
      <c r="Q18" s="203">
        <f t="shared" si="0"/>
        <v>0</v>
      </c>
      <c r="R18" s="204"/>
      <c r="S18" s="7"/>
      <c r="T18" s="46"/>
      <c r="U18" s="5"/>
      <c r="V18" s="46"/>
      <c r="W18" s="5"/>
    </row>
    <row r="19" spans="1:23" s="21" customFormat="1">
      <c r="A19" s="198"/>
      <c r="B19" s="206"/>
      <c r="C19" s="199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40"/>
      <c r="O19" s="209"/>
      <c r="P19" s="209"/>
      <c r="Q19" s="203">
        <f t="shared" si="0"/>
        <v>0</v>
      </c>
      <c r="R19" s="204"/>
      <c r="S19" s="7"/>
      <c r="T19" s="46"/>
      <c r="U19" s="46"/>
      <c r="V19" s="46"/>
      <c r="W19" s="46"/>
    </row>
    <row r="20" spans="1:23" s="21" customFormat="1">
      <c r="A20" s="198"/>
      <c r="B20" s="206"/>
      <c r="C20" s="199"/>
      <c r="D20" s="207"/>
      <c r="E20" s="207"/>
      <c r="F20" s="239"/>
      <c r="G20" s="207"/>
      <c r="H20" s="207"/>
      <c r="I20" s="207"/>
      <c r="J20" s="207"/>
      <c r="K20" s="207"/>
      <c r="L20" s="207"/>
      <c r="M20" s="207"/>
      <c r="N20" s="239"/>
      <c r="O20" s="207"/>
      <c r="P20" s="209"/>
      <c r="Q20" s="203">
        <f t="shared" si="0"/>
        <v>0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97</v>
      </c>
      <c r="B37" s="224">
        <f>SUM(B6:B36)</f>
        <v>8850</v>
      </c>
      <c r="C37" s="225">
        <f t="shared" ref="C37:P37" si="1">SUM(C6:C36)</f>
        <v>0</v>
      </c>
      <c r="D37" s="225">
        <f t="shared" si="1"/>
        <v>110</v>
      </c>
      <c r="E37" s="225">
        <f t="shared" si="1"/>
        <v>2600</v>
      </c>
      <c r="F37" s="225">
        <f t="shared" si="1"/>
        <v>0</v>
      </c>
      <c r="G37" s="225">
        <f>SUM(G6:G36)</f>
        <v>2850</v>
      </c>
      <c r="H37" s="225">
        <f t="shared" si="1"/>
        <v>0</v>
      </c>
      <c r="I37" s="225">
        <f t="shared" si="1"/>
        <v>0</v>
      </c>
      <c r="J37" s="225">
        <f t="shared" si="1"/>
        <v>1800</v>
      </c>
      <c r="K37" s="225">
        <f t="shared" si="1"/>
        <v>4720</v>
      </c>
      <c r="L37" s="225">
        <f t="shared" si="1"/>
        <v>0</v>
      </c>
      <c r="M37" s="225">
        <f t="shared" si="1"/>
        <v>0</v>
      </c>
      <c r="N37" s="242">
        <f t="shared" si="1"/>
        <v>40</v>
      </c>
      <c r="O37" s="225">
        <f t="shared" si="1"/>
        <v>10000</v>
      </c>
      <c r="P37" s="226">
        <f t="shared" si="1"/>
        <v>355</v>
      </c>
      <c r="Q37" s="227">
        <f>SUM(Q6:Q36)</f>
        <v>31325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73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4" t="s">
        <v>17</v>
      </c>
      <c r="B1" s="314"/>
      <c r="C1" s="314"/>
      <c r="D1" s="314"/>
      <c r="E1" s="314"/>
      <c r="F1" s="314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5" t="s">
        <v>172</v>
      </c>
      <c r="B2" s="315"/>
      <c r="C2" s="315"/>
      <c r="D2" s="315"/>
      <c r="E2" s="315"/>
      <c r="F2" s="315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6" t="s">
        <v>32</v>
      </c>
      <c r="B3" s="316"/>
      <c r="C3" s="316"/>
      <c r="D3" s="316"/>
      <c r="E3" s="316"/>
      <c r="F3" s="316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33</v>
      </c>
      <c r="C4" s="258" t="s">
        <v>34</v>
      </c>
      <c r="D4" s="258" t="s">
        <v>35</v>
      </c>
      <c r="E4" s="258" t="s">
        <v>36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173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176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179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182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187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37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188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37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190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37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192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37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194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37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195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37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196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200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37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5258253</v>
      </c>
      <c r="C33" s="99">
        <f>SUM(C5:C32)</f>
        <v>5118293</v>
      </c>
      <c r="D33" s="99">
        <f>SUM(D5:D32)</f>
        <v>21315</v>
      </c>
      <c r="E33" s="99">
        <f>SUM(E5:E32)</f>
        <v>5139608</v>
      </c>
      <c r="F33" s="107">
        <f>B33-E33</f>
        <v>118645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7" t="s">
        <v>38</v>
      </c>
      <c r="B35" s="318"/>
      <c r="C35" s="318"/>
      <c r="D35" s="319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42</v>
      </c>
      <c r="B38" s="92" t="s">
        <v>120</v>
      </c>
      <c r="C38" s="264">
        <v>11435</v>
      </c>
      <c r="D38" s="92" t="s">
        <v>187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177</v>
      </c>
      <c r="B39" s="130" t="s">
        <v>120</v>
      </c>
      <c r="C39" s="264">
        <v>4000</v>
      </c>
      <c r="D39" s="92" t="s">
        <v>176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184</v>
      </c>
      <c r="B40" s="92" t="s">
        <v>120</v>
      </c>
      <c r="C40" s="264">
        <v>2000</v>
      </c>
      <c r="D40" s="92" t="s">
        <v>194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185</v>
      </c>
      <c r="B41" s="92" t="s">
        <v>120</v>
      </c>
      <c r="C41" s="264">
        <v>200</v>
      </c>
      <c r="D41" s="92" t="s">
        <v>182</v>
      </c>
      <c r="E41" s="133"/>
      <c r="F41" s="100"/>
      <c r="G41" s="134" t="s">
        <v>106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/>
      <c r="B42" s="249"/>
      <c r="C42" s="264"/>
      <c r="D42" s="131"/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0" t="s">
        <v>44</v>
      </c>
      <c r="G43" s="320"/>
      <c r="H43" s="320"/>
      <c r="I43" s="320"/>
      <c r="J43" s="320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113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159</v>
      </c>
      <c r="B47" s="269"/>
      <c r="C47" s="142">
        <v>50680</v>
      </c>
      <c r="D47" s="149" t="s">
        <v>197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178</v>
      </c>
      <c r="B48" s="96"/>
      <c r="C48" s="142">
        <v>21000</v>
      </c>
      <c r="D48" s="288" t="s">
        <v>197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199</v>
      </c>
      <c r="B49" s="96"/>
      <c r="C49" s="142">
        <v>5000</v>
      </c>
      <c r="D49" s="149" t="s">
        <v>197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174</v>
      </c>
      <c r="B52" s="96"/>
      <c r="C52" s="142">
        <v>120000</v>
      </c>
      <c r="D52" s="263" t="s">
        <v>196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108225</v>
      </c>
      <c r="D53" s="143" t="s">
        <v>197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179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196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146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45</v>
      </c>
      <c r="B57" s="96"/>
      <c r="C57" s="142">
        <v>55055</v>
      </c>
      <c r="D57" s="149" t="s">
        <v>197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46</v>
      </c>
      <c r="B58" s="96"/>
      <c r="C58" s="142">
        <v>210270</v>
      </c>
      <c r="D58" s="146" t="s">
        <v>196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169</v>
      </c>
      <c r="B59" s="96" t="s">
        <v>168</v>
      </c>
      <c r="C59" s="142">
        <v>570290</v>
      </c>
      <c r="D59" s="143" t="s">
        <v>197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129</v>
      </c>
      <c r="B60" s="96"/>
      <c r="C60" s="142">
        <v>31980</v>
      </c>
      <c r="D60" s="149" t="s">
        <v>197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47</v>
      </c>
      <c r="B61" s="148"/>
      <c r="C61" s="142">
        <v>186020</v>
      </c>
      <c r="D61" s="146" t="s">
        <v>151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8" t="s">
        <v>109</v>
      </c>
      <c r="G62" s="308"/>
      <c r="H62" s="243"/>
      <c r="I62" s="243"/>
      <c r="J62" s="150" t="s">
        <v>50</v>
      </c>
      <c r="K62" s="151" t="s">
        <v>51</v>
      </c>
      <c r="L62" s="152" t="s">
        <v>52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1" t="s">
        <v>28</v>
      </c>
      <c r="B63" s="322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113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163</v>
      </c>
      <c r="H64" s="160" t="s">
        <v>164</v>
      </c>
      <c r="I64" s="97">
        <v>6500</v>
      </c>
      <c r="J64" s="96" t="s">
        <v>161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130</v>
      </c>
      <c r="B65" s="143" t="s">
        <v>186</v>
      </c>
      <c r="C65" s="142">
        <v>10915</v>
      </c>
      <c r="D65" s="143" t="s">
        <v>116</v>
      </c>
      <c r="E65" s="104"/>
      <c r="F65" s="153"/>
      <c r="G65" s="154" t="s">
        <v>166</v>
      </c>
      <c r="H65" s="154"/>
      <c r="I65" s="97">
        <v>8000</v>
      </c>
      <c r="J65" s="96" t="s">
        <v>165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141</v>
      </c>
      <c r="B66" s="96"/>
      <c r="C66" s="142">
        <v>38000</v>
      </c>
      <c r="D66" s="149" t="s">
        <v>150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143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134</v>
      </c>
      <c r="B67" s="96"/>
      <c r="C67" s="142">
        <v>8140</v>
      </c>
      <c r="D67" s="146" t="s">
        <v>179</v>
      </c>
      <c r="E67" s="104"/>
      <c r="F67" s="153"/>
      <c r="G67" s="154" t="s">
        <v>42</v>
      </c>
      <c r="H67" s="154" t="s">
        <v>120</v>
      </c>
      <c r="I67" s="97">
        <v>23335</v>
      </c>
      <c r="J67" s="144" t="s">
        <v>165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138</v>
      </c>
      <c r="B68" s="96"/>
      <c r="C68" s="142">
        <v>5000</v>
      </c>
      <c r="D68" s="146" t="s">
        <v>147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125</v>
      </c>
      <c r="B69" s="96"/>
      <c r="C69" s="142">
        <v>27585</v>
      </c>
      <c r="D69" s="149" t="s">
        <v>158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53</v>
      </c>
      <c r="B70" s="143"/>
      <c r="C70" s="142">
        <v>50888</v>
      </c>
      <c r="D70" s="149" t="s">
        <v>145</v>
      </c>
      <c r="E70" s="104"/>
      <c r="F70" s="158"/>
      <c r="G70" s="154" t="s">
        <v>18</v>
      </c>
      <c r="H70" s="154"/>
      <c r="I70" s="97">
        <v>50000</v>
      </c>
      <c r="J70" s="144" t="s">
        <v>142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54</v>
      </c>
      <c r="B71" s="96"/>
      <c r="C71" s="142">
        <v>29000</v>
      </c>
      <c r="D71" s="143" t="s">
        <v>152</v>
      </c>
      <c r="E71" s="105"/>
      <c r="F71" s="158"/>
      <c r="G71" s="154" t="s">
        <v>24</v>
      </c>
      <c r="H71" s="154"/>
      <c r="I71" s="97">
        <v>305465</v>
      </c>
      <c r="J71" s="144" t="s">
        <v>161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57</v>
      </c>
      <c r="B72" s="143"/>
      <c r="C72" s="142">
        <v>42910</v>
      </c>
      <c r="D72" s="149" t="s">
        <v>147</v>
      </c>
      <c r="E72" s="105"/>
      <c r="F72" s="158"/>
      <c r="G72" s="154" t="s">
        <v>20</v>
      </c>
      <c r="H72" s="154"/>
      <c r="I72" s="97">
        <v>265917</v>
      </c>
      <c r="J72" s="144" t="s">
        <v>161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58</v>
      </c>
      <c r="B73" s="96"/>
      <c r="C73" s="142">
        <v>25372</v>
      </c>
      <c r="D73" s="149" t="s">
        <v>161</v>
      </c>
      <c r="E73" s="105"/>
      <c r="F73" s="158"/>
      <c r="G73" s="154" t="s">
        <v>23</v>
      </c>
      <c r="H73" s="154"/>
      <c r="I73" s="97">
        <v>63290</v>
      </c>
      <c r="J73" s="97" t="s">
        <v>146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59</v>
      </c>
      <c r="B74" s="96"/>
      <c r="C74" s="142">
        <v>2955</v>
      </c>
      <c r="D74" s="149" t="s">
        <v>196</v>
      </c>
      <c r="E74" s="105"/>
      <c r="F74" s="158"/>
      <c r="G74" s="154" t="s">
        <v>45</v>
      </c>
      <c r="H74" s="154"/>
      <c r="I74" s="97">
        <v>54640</v>
      </c>
      <c r="J74" s="144" t="s">
        <v>122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60</v>
      </c>
      <c r="B75" s="96"/>
      <c r="C75" s="142">
        <v>22030</v>
      </c>
      <c r="D75" s="143" t="s">
        <v>115</v>
      </c>
      <c r="E75" s="104"/>
      <c r="F75" s="158"/>
      <c r="G75" s="156" t="s">
        <v>46</v>
      </c>
      <c r="H75" s="156"/>
      <c r="I75" s="157">
        <v>200000</v>
      </c>
      <c r="J75" s="159" t="s">
        <v>154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64</v>
      </c>
      <c r="B76" s="96"/>
      <c r="C76" s="142">
        <v>24686</v>
      </c>
      <c r="D76" s="146" t="s">
        <v>158</v>
      </c>
      <c r="E76" s="104"/>
      <c r="F76" s="158"/>
      <c r="G76" s="154" t="s">
        <v>169</v>
      </c>
      <c r="H76" s="154" t="s">
        <v>168</v>
      </c>
      <c r="I76" s="97">
        <v>580710</v>
      </c>
      <c r="J76" s="144" t="s">
        <v>161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131</v>
      </c>
      <c r="B77" s="96"/>
      <c r="C77" s="142">
        <v>13575</v>
      </c>
      <c r="D77" s="146" t="s">
        <v>187</v>
      </c>
      <c r="E77" s="104"/>
      <c r="F77" s="153"/>
      <c r="G77" s="154" t="s">
        <v>129</v>
      </c>
      <c r="H77" s="154"/>
      <c r="I77" s="97">
        <v>32590</v>
      </c>
      <c r="J77" s="97" t="s">
        <v>157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132</v>
      </c>
      <c r="B78" s="96"/>
      <c r="C78" s="142">
        <v>5790</v>
      </c>
      <c r="D78" s="146" t="s">
        <v>158</v>
      </c>
      <c r="E78" s="104"/>
      <c r="F78" s="158"/>
      <c r="G78" s="154" t="s">
        <v>47</v>
      </c>
      <c r="H78" s="154"/>
      <c r="I78" s="97">
        <v>186020</v>
      </c>
      <c r="J78" s="144" t="s">
        <v>151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159</v>
      </c>
      <c r="H79" s="154"/>
      <c r="I79" s="97">
        <v>9210</v>
      </c>
      <c r="J79" s="144" t="s">
        <v>158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 t="s">
        <v>160</v>
      </c>
      <c r="B80" s="96"/>
      <c r="C80" s="142">
        <v>25570</v>
      </c>
      <c r="D80" s="149" t="s">
        <v>196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137</v>
      </c>
      <c r="B82" s="96"/>
      <c r="C82" s="142">
        <v>30000</v>
      </c>
      <c r="D82" s="146" t="s">
        <v>197</v>
      </c>
      <c r="E82" s="105"/>
      <c r="F82" s="162"/>
      <c r="G82" s="154" t="s">
        <v>130</v>
      </c>
      <c r="H82" s="154"/>
      <c r="I82" s="97">
        <v>10915</v>
      </c>
      <c r="J82" s="96" t="s">
        <v>116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69</v>
      </c>
      <c r="B83" s="96"/>
      <c r="C83" s="142">
        <v>18000</v>
      </c>
      <c r="D83" s="149" t="s">
        <v>161</v>
      </c>
      <c r="E83" s="105"/>
      <c r="F83" s="162"/>
      <c r="G83" s="154" t="s">
        <v>141</v>
      </c>
      <c r="H83" s="154"/>
      <c r="I83" s="97">
        <v>38000</v>
      </c>
      <c r="J83" s="97" t="s">
        <v>150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70</v>
      </c>
      <c r="B84" s="96"/>
      <c r="C84" s="142">
        <v>5300</v>
      </c>
      <c r="D84" s="146" t="s">
        <v>196</v>
      </c>
      <c r="E84" s="105"/>
      <c r="F84" s="161"/>
      <c r="G84" s="154" t="s">
        <v>134</v>
      </c>
      <c r="H84" s="154"/>
      <c r="I84" s="97">
        <v>4500</v>
      </c>
      <c r="J84" s="144" t="s">
        <v>152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138</v>
      </c>
      <c r="H85" s="154"/>
      <c r="I85" s="97">
        <v>5000</v>
      </c>
      <c r="J85" s="144" t="s">
        <v>147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136</v>
      </c>
      <c r="B86" s="96"/>
      <c r="C86" s="142">
        <v>15000</v>
      </c>
      <c r="D86" s="146" t="s">
        <v>161</v>
      </c>
      <c r="E86" s="105"/>
      <c r="F86" s="158"/>
      <c r="G86" s="154" t="s">
        <v>125</v>
      </c>
      <c r="H86" s="154"/>
      <c r="I86" s="97">
        <v>27585</v>
      </c>
      <c r="J86" s="144" t="s">
        <v>158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149</v>
      </c>
      <c r="B87" s="143"/>
      <c r="C87" s="142">
        <v>21190</v>
      </c>
      <c r="D87" s="143" t="s">
        <v>176</v>
      </c>
      <c r="E87" s="104"/>
      <c r="F87" s="158"/>
      <c r="G87" s="172" t="s">
        <v>53</v>
      </c>
      <c r="H87" s="172"/>
      <c r="I87" s="97">
        <v>50888</v>
      </c>
      <c r="J87" s="144" t="s">
        <v>145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133</v>
      </c>
      <c r="B88" s="96"/>
      <c r="C88" s="142">
        <v>12000</v>
      </c>
      <c r="D88" s="149" t="s">
        <v>161</v>
      </c>
      <c r="E88" s="104"/>
      <c r="F88" s="153"/>
      <c r="G88" s="154" t="s">
        <v>54</v>
      </c>
      <c r="H88" s="154"/>
      <c r="I88" s="97">
        <v>29000</v>
      </c>
      <c r="J88" s="144" t="s">
        <v>152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135</v>
      </c>
      <c r="B89" s="143"/>
      <c r="C89" s="142">
        <v>25650</v>
      </c>
      <c r="D89" s="143" t="s">
        <v>147</v>
      </c>
      <c r="E89" s="104"/>
      <c r="F89" s="158"/>
      <c r="G89" s="154" t="s">
        <v>57</v>
      </c>
      <c r="H89" s="154"/>
      <c r="I89" s="97">
        <v>42910</v>
      </c>
      <c r="J89" s="96" t="s">
        <v>147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73</v>
      </c>
      <c r="B90" s="96"/>
      <c r="C90" s="283">
        <v>29000</v>
      </c>
      <c r="D90" s="146" t="s">
        <v>147</v>
      </c>
      <c r="E90" s="104"/>
      <c r="F90" s="158"/>
      <c r="G90" s="154" t="s">
        <v>58</v>
      </c>
      <c r="H90" s="154"/>
      <c r="I90" s="97">
        <v>25372</v>
      </c>
      <c r="J90" s="144" t="s">
        <v>161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139</v>
      </c>
      <c r="B91" s="96"/>
      <c r="C91" s="142">
        <v>10000</v>
      </c>
      <c r="D91" s="146" t="s">
        <v>161</v>
      </c>
      <c r="E91" s="104"/>
      <c r="F91" s="158"/>
      <c r="G91" s="154" t="s">
        <v>59</v>
      </c>
      <c r="H91" s="154"/>
      <c r="I91" s="97">
        <v>11955</v>
      </c>
      <c r="J91" s="144" t="s">
        <v>161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140</v>
      </c>
      <c r="B92" s="96"/>
      <c r="C92" s="142">
        <v>2000</v>
      </c>
      <c r="D92" s="143" t="s">
        <v>152</v>
      </c>
      <c r="F92" s="158"/>
      <c r="G92" s="154" t="s">
        <v>60</v>
      </c>
      <c r="H92" s="154"/>
      <c r="I92" s="97">
        <v>22030</v>
      </c>
      <c r="J92" s="144" t="s">
        <v>115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158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75</v>
      </c>
      <c r="B94" s="143"/>
      <c r="C94" s="142">
        <v>27080</v>
      </c>
      <c r="D94" s="143" t="s">
        <v>192</v>
      </c>
      <c r="F94" s="153"/>
      <c r="G94" s="154" t="s">
        <v>131</v>
      </c>
      <c r="H94" s="154"/>
      <c r="I94" s="97">
        <v>9040</v>
      </c>
      <c r="J94" s="144" t="s">
        <v>158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181</v>
      </c>
      <c r="B95" s="143"/>
      <c r="C95" s="142">
        <v>2285</v>
      </c>
      <c r="D95" s="143" t="s">
        <v>197</v>
      </c>
      <c r="F95" s="158"/>
      <c r="G95" s="154" t="s">
        <v>132</v>
      </c>
      <c r="H95" s="154"/>
      <c r="I95" s="97">
        <v>5790</v>
      </c>
      <c r="J95" s="163" t="s">
        <v>158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/>
      <c r="B96" s="164"/>
      <c r="C96" s="142"/>
      <c r="D96" s="143"/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160</v>
      </c>
      <c r="H97" s="156"/>
      <c r="I97" s="157">
        <v>7000</v>
      </c>
      <c r="J97" s="159" t="s">
        <v>147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137</v>
      </c>
      <c r="H99" s="154"/>
      <c r="I99" s="97">
        <v>20000</v>
      </c>
      <c r="J99" s="144" t="s">
        <v>156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161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158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136</v>
      </c>
      <c r="H103" s="154"/>
      <c r="I103" s="97">
        <v>15000</v>
      </c>
      <c r="J103" s="144" t="s">
        <v>161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149</v>
      </c>
      <c r="H104" s="154"/>
      <c r="I104" s="97">
        <v>26190</v>
      </c>
      <c r="J104" s="144" t="s">
        <v>147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133</v>
      </c>
      <c r="H105" s="154"/>
      <c r="I105" s="97">
        <v>12000</v>
      </c>
      <c r="J105" s="144" t="s">
        <v>161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135</v>
      </c>
      <c r="H106" s="154"/>
      <c r="I106" s="97">
        <v>25650</v>
      </c>
      <c r="J106" s="144" t="s">
        <v>147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147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193</v>
      </c>
      <c r="B108" s="143"/>
      <c r="C108" s="142">
        <v>50000</v>
      </c>
      <c r="D108" s="143" t="s">
        <v>197</v>
      </c>
      <c r="F108" s="162"/>
      <c r="G108" s="154" t="s">
        <v>139</v>
      </c>
      <c r="H108" s="154"/>
      <c r="I108" s="97">
        <v>10000</v>
      </c>
      <c r="J108" s="144" t="s">
        <v>161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189</v>
      </c>
      <c r="B109" s="143"/>
      <c r="C109" s="142">
        <v>1340</v>
      </c>
      <c r="D109" s="143" t="s">
        <v>188</v>
      </c>
      <c r="F109" s="162"/>
      <c r="G109" s="154" t="s">
        <v>140</v>
      </c>
      <c r="H109" s="154"/>
      <c r="I109" s="97">
        <v>2000</v>
      </c>
      <c r="J109" s="144" t="s">
        <v>152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147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61</v>
      </c>
      <c r="B112" s="143" t="s">
        <v>62</v>
      </c>
      <c r="C112" s="142">
        <v>6270</v>
      </c>
      <c r="D112" s="143" t="s">
        <v>182</v>
      </c>
      <c r="F112" s="162"/>
      <c r="G112" s="156" t="s">
        <v>162</v>
      </c>
      <c r="H112" s="156"/>
      <c r="I112" s="157">
        <v>7000</v>
      </c>
      <c r="J112" s="157" t="s">
        <v>161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155</v>
      </c>
      <c r="B113" s="143"/>
      <c r="C113" s="142">
        <v>20000</v>
      </c>
      <c r="D113" s="143" t="s">
        <v>196</v>
      </c>
      <c r="F113" s="162"/>
      <c r="G113" s="154" t="s">
        <v>167</v>
      </c>
      <c r="H113" s="154"/>
      <c r="I113" s="97">
        <v>30270</v>
      </c>
      <c r="J113" s="97" t="s">
        <v>165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118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09" t="s">
        <v>78</v>
      </c>
      <c r="B119" s="310"/>
      <c r="C119" s="165">
        <f>SUM(C37:C118)</f>
        <v>2755041</v>
      </c>
      <c r="D119" s="166"/>
      <c r="F119" s="158"/>
      <c r="G119" s="154" t="s">
        <v>155</v>
      </c>
      <c r="H119" s="154"/>
      <c r="I119" s="97">
        <v>40000</v>
      </c>
      <c r="J119" s="144" t="s">
        <v>154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1" t="s">
        <v>79</v>
      </c>
      <c r="B121" s="312"/>
      <c r="C121" s="170">
        <f>C119+L142</f>
        <v>2755041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3"/>
      <c r="G176" s="313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I8" sqref="I8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3" t="s">
        <v>114</v>
      </c>
      <c r="B1" s="324"/>
      <c r="C1" s="324"/>
      <c r="D1" s="324"/>
      <c r="E1" s="325"/>
      <c r="F1" s="5"/>
      <c r="G1" s="5"/>
    </row>
    <row r="2" spans="1:29" ht="23.25">
      <c r="A2" s="326" t="s">
        <v>198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2964546.54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129274.54000000002</v>
      </c>
      <c r="C5" s="67"/>
      <c r="D5" s="65" t="s">
        <v>22</v>
      </c>
      <c r="E5" s="68">
        <v>1711041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8" t="s">
        <v>144</v>
      </c>
      <c r="E6" s="236">
        <v>8936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15</v>
      </c>
      <c r="B7" s="67">
        <v>29225</v>
      </c>
      <c r="C7" s="66"/>
      <c r="D7" s="278"/>
      <c r="E7" s="279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27</v>
      </c>
      <c r="B8" s="67">
        <v>0</v>
      </c>
      <c r="C8" s="66"/>
      <c r="D8" s="65" t="s">
        <v>13</v>
      </c>
      <c r="E8" s="68">
        <v>2755041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332" t="s">
        <v>8</v>
      </c>
      <c r="B9" s="71">
        <f>B5-B7</f>
        <v>100049.54000000002</v>
      </c>
      <c r="C9" s="66"/>
      <c r="D9" s="66" t="s">
        <v>148</v>
      </c>
      <c r="E9" s="68">
        <v>36300</v>
      </c>
      <c r="F9" s="5"/>
      <c r="G9" s="53"/>
      <c r="I9" s="2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/>
      <c r="B10" s="71"/>
      <c r="C10" s="66"/>
      <c r="D10" s="65" t="s">
        <v>180</v>
      </c>
      <c r="E10" s="69">
        <v>4185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 t="s">
        <v>201</v>
      </c>
      <c r="B11" s="71">
        <v>620000</v>
      </c>
      <c r="C11" s="66"/>
      <c r="D11" s="280"/>
      <c r="E11" s="27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0"/>
      <c r="E12" s="279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B4+B5-B7-B8-B11</f>
        <v>7480049.54</v>
      </c>
      <c r="C13" s="66"/>
      <c r="D13" s="66" t="s">
        <v>7</v>
      </c>
      <c r="E13" s="69">
        <f>E4+E5+E6+E7+E8+E9+E10+E11+E12</f>
        <v>7480049.54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203</v>
      </c>
      <c r="B19" s="86">
        <v>30000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1" t="s">
        <v>202</v>
      </c>
      <c r="B20" s="272">
        <v>50580</v>
      </c>
      <c r="C20" s="65"/>
      <c r="D20" s="270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153</v>
      </c>
      <c r="B21" s="272">
        <v>32590</v>
      </c>
      <c r="C21" s="273"/>
      <c r="D21" s="73" t="s">
        <v>18</v>
      </c>
      <c r="E21" s="87">
        <v>108225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4" t="s">
        <v>19</v>
      </c>
      <c r="B22" s="272">
        <v>620290</v>
      </c>
      <c r="C22" s="273"/>
      <c r="D22" s="270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5" t="s">
        <v>20</v>
      </c>
      <c r="B23" s="276">
        <v>265917</v>
      </c>
      <c r="C23" s="277"/>
      <c r="D23" s="267" t="s">
        <v>175</v>
      </c>
      <c r="E23" s="268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2021-05-12T15:13:09Z</dcterms:modified>
</cp:coreProperties>
</file>