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01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<sst xmlns="http://schemas.openxmlformats.org/spreadsheetml/2006/main" count="362" uniqueCount="203">
  <si>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</si>
  <si>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</si>
  <si>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</si>
  <si>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</si>
  <si>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</si>
  <si>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</si>
  <si>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</si>
  <si>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</si>
  <si>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</si>
  <si>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</si>
  <si>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</si>
  <si>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</si>
  <si>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</si>
  <si>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</si>
  <si>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</si>
  <si>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</si>
  <si>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</si>
  <si>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</si>
  <si>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</si>
  <si>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</si>
  <si>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</si>
  <si>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</si>
  <si>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</si>
  <si>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</si>
  <si>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</si>
  <si>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</si>
  <si>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</si>
  <si>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</si>
  <si>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</si>
  <si>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</si>
  <si>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</si>
  <si>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</si>
  <si>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</si>
  <si>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</si>
  <si>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</si>
  <si>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</si>
  <si>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</si>
  <si>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</si>
  <si>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</si>
  <si>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</si>
  <si>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</si>
  <si>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</si>
  <si>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</si>
  <si>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</si>
  <si>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</si>
  <si>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</si>
  <si>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</si>
  <si>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</si>
  <si>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</si>
  <si>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</si>
  <si>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</si>
  <si>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</si>
  <si>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</si>
  <si>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</si>
  <si>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</si>
  <si>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</si>
  <si>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</si>
  <si>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</si>
  <si>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</si>
  <si>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</si>
  <si>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</si>
  <si>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</si>
  <si>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</si>
  <si>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</si>
  <si>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</si>
  <si>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</si>
  <si>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</si>
  <si>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</si>
  <si>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</si>
  <si>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</si>
  <si>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</si>
  <si>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</si>
  <si>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</si>
  <si>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</si>
  <si>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</si>
  <si>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</si>
  <si>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</si>
  <si>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</si>
  <si>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</si>
  <si>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</si>
  <si>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</si>
  <si>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</si>
  <si>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</si>
  <si>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</si>
  <si>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</si>
  <si>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</si>
  <si>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</si>
  <si>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</si>
  <si>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</si>
  <si>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</si>
  <si>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</si>
  <si>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</si>
  <si>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</si>
  <si>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</si>
  <si>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</si>
  <si>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</si>
  <si>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</si>
  <si>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</si>
  <si>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</si>
  <si>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</si>
  <si>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</si>
  <si>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</si>
  <si>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</si>
  <si>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</si>
  <si>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</si>
  <si>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</si>
  <si>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</si>
  <si>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</si>
  <si>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</si>
  <si>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</si>
  <si>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</si>
  <si>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</si>
  <si>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</si>
  <si>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</si>
  <si>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</si>
  <si>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</si>
  <si>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</si>
  <si>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</si>
  <si>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</si>
  <si>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</si>
  <si>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</si>
  <si>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</si>
  <si>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</si>
  <si>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</si>
  <si>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</si>
  <si>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</si>
  <si>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</si>
  <si>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</si>
  <si>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</si>
  <si>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</si>
  <si>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</si>
  <si>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</si>
  <si>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</si>
  <si>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</si>
  <si>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</si>
  <si>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</si>
  <si>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</si>
  <si>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</si>
  <si>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</si>
  <si>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</si>
  <si>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</si>
  <si>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</si>
  <si>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</si>
  <si>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</si>
  <si>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</si>
  <si>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</si>
  <si>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</si>
  <si>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</si>
  <si>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</si>
  <si>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</si>
  <si>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</si>
  <si>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</si>
  <si>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</si>
  <si>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</si>
  <si>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</si>
  <si>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</si>
  <si>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</si>
  <si>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</si>
  <si>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</si>
  <si>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</si>
  <si>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</si>
  <si>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</si>
  <si>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</si>
  <si>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</si>
  <si>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</si>
  <si>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</si>
  <si>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</si>
  <si>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</si>
  <si>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</si>
  <si>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</si>
  <si>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</si>
  <si>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</si>
  <si>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</si>
  <si>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</si>
  <si>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</si>
  <si>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</si>
  <si>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</si>
  <si>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</si>
  <si>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</si>
  <si>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</si>
  <si>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</si>
  <si>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</si>
  <si>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</si>
  <si>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</si>
  <si>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</si>
  <si>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Symphony  Balance(-)</t>
  </si>
  <si>
    <t>Trade License</t>
  </si>
  <si>
    <t>Offer</t>
  </si>
  <si>
    <t>20.07.2021</t>
  </si>
  <si>
    <t>Courier Eid Bonus</t>
  </si>
  <si>
    <t>B=Kakoly Telecom</t>
  </si>
  <si>
    <t>31.07.2021</t>
  </si>
  <si>
    <t>Date: 01.08.2021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</si>
  <si>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</si>
  <si>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</si>
  <si>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</si>
  <si>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</si>
  <si>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</si>
  <si>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</si>
  <si>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</si>
  <si>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</si>
  <si>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01.8.2021</t>
  </si>
  <si>
    <t>(-)220000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</si>
</sst>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77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56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6"/>
      <c r="B7" s="38" t="s">
        <v>75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56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6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6"/>
      <c r="B10" s="38" t="s">
        <v>79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56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6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6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6"/>
      <c r="B14" s="38" t="s">
        <v>83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56"/>
      <c r="B15" s="38" t="s">
        <v>84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6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6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6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6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6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6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6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6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6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6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6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6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6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6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6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6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6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6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6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6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6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6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6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6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6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6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6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6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6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6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56" sqref="G56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17</v>
      </c>
      <c r="C2" s="353"/>
      <c r="D2" s="353"/>
      <c r="E2" s="353"/>
    </row>
    <row r="3" spans="1:8" ht="16.5" customHeight="1">
      <c r="A3" s="356"/>
      <c r="B3" s="354" t="s">
        <v>155</v>
      </c>
      <c r="C3" s="354"/>
      <c r="D3" s="354"/>
      <c r="E3" s="354"/>
    </row>
    <row r="4" spans="1:8" ht="15.75" customHeight="1">
      <c r="A4" s="356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56"/>
      <c r="B5" s="36" t="s">
        <v>3</v>
      </c>
      <c r="C5" s="37">
        <v>358984</v>
      </c>
      <c r="D5" s="37">
        <v>0</v>
      </c>
      <c r="E5" s="61">
        <f>C5-D5</f>
        <v>358984</v>
      </c>
      <c r="F5" s="30"/>
      <c r="G5" s="2"/>
    </row>
    <row r="6" spans="1:8">
      <c r="A6" s="356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56"/>
      <c r="B7" s="38" t="s">
        <v>193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56"/>
      <c r="B8" s="38"/>
      <c r="C8" s="37"/>
      <c r="D8" s="37"/>
      <c r="E8" s="39">
        <f>E7+C8-D8</f>
        <v>358984</v>
      </c>
      <c r="F8" s="30"/>
      <c r="G8" s="2"/>
      <c r="H8" s="2"/>
    </row>
    <row r="9" spans="1:8">
      <c r="A9" s="356"/>
      <c r="B9" s="38"/>
      <c r="C9" s="37"/>
      <c r="D9" s="37"/>
      <c r="E9" s="39">
        <f t="shared" si="0"/>
        <v>358984</v>
      </c>
      <c r="F9" s="30"/>
      <c r="G9" s="2"/>
      <c r="H9" s="2"/>
    </row>
    <row r="10" spans="1:8">
      <c r="A10" s="356"/>
      <c r="B10" s="38"/>
      <c r="C10" s="40"/>
      <c r="D10" s="40"/>
      <c r="E10" s="39">
        <f t="shared" si="0"/>
        <v>358984</v>
      </c>
      <c r="F10" s="30"/>
      <c r="G10" s="2"/>
      <c r="H10" s="2"/>
    </row>
    <row r="11" spans="1:8">
      <c r="A11" s="356"/>
      <c r="B11" s="38"/>
      <c r="C11" s="37"/>
      <c r="D11" s="37"/>
      <c r="E11" s="39">
        <f t="shared" si="0"/>
        <v>358984</v>
      </c>
      <c r="F11" s="30"/>
      <c r="G11" s="2"/>
      <c r="H11" s="2"/>
    </row>
    <row r="12" spans="1:8">
      <c r="A12" s="356"/>
      <c r="B12" s="38"/>
      <c r="C12" s="37"/>
      <c r="D12" s="37"/>
      <c r="E12" s="39">
        <f t="shared" si="0"/>
        <v>358984</v>
      </c>
      <c r="F12" s="30"/>
      <c r="G12" s="41"/>
      <c r="H12" s="2"/>
    </row>
    <row r="13" spans="1:8">
      <c r="A13" s="356"/>
      <c r="B13" s="38"/>
      <c r="C13" s="37"/>
      <c r="D13" s="37"/>
      <c r="E13" s="39">
        <f t="shared" si="0"/>
        <v>358984</v>
      </c>
      <c r="F13" s="30"/>
      <c r="G13" s="2"/>
      <c r="H13" s="42"/>
    </row>
    <row r="14" spans="1:8">
      <c r="A14" s="356"/>
      <c r="B14" s="38"/>
      <c r="C14" s="37"/>
      <c r="D14" s="37"/>
      <c r="E14" s="39">
        <f t="shared" si="0"/>
        <v>358984</v>
      </c>
      <c r="F14" s="30"/>
      <c r="G14" s="2"/>
      <c r="H14" s="2"/>
    </row>
    <row r="15" spans="1:8">
      <c r="A15" s="356"/>
      <c r="B15" s="38"/>
      <c r="C15" s="37"/>
      <c r="D15" s="37"/>
      <c r="E15" s="39">
        <f t="shared" si="0"/>
        <v>358984</v>
      </c>
      <c r="F15" s="30"/>
      <c r="G15" s="2"/>
      <c r="H15" s="12"/>
    </row>
    <row r="16" spans="1:8">
      <c r="A16" s="356"/>
      <c r="B16" s="38"/>
      <c r="C16" s="37"/>
      <c r="D16" s="37"/>
      <c r="E16" s="39">
        <f t="shared" si="0"/>
        <v>358984</v>
      </c>
      <c r="F16" s="30"/>
      <c r="G16" s="32"/>
      <c r="H16" s="2"/>
    </row>
    <row r="17" spans="1:8">
      <c r="A17" s="356"/>
      <c r="B17" s="38"/>
      <c r="C17" s="37"/>
      <c r="D17" s="37"/>
      <c r="E17" s="39">
        <f t="shared" si="0"/>
        <v>358984</v>
      </c>
      <c r="F17" s="32"/>
      <c r="G17" s="13"/>
      <c r="H17" s="2"/>
    </row>
    <row r="18" spans="1:8">
      <c r="A18" s="356"/>
      <c r="B18" s="38"/>
      <c r="C18" s="37"/>
      <c r="D18" s="37"/>
      <c r="E18" s="39">
        <f>E17+C18-D18</f>
        <v>358984</v>
      </c>
      <c r="F18" s="30"/>
      <c r="G18" s="41"/>
      <c r="H18" s="2"/>
    </row>
    <row r="19" spans="1:8" ht="12.75" customHeight="1">
      <c r="A19" s="356"/>
      <c r="B19" s="38"/>
      <c r="C19" s="37"/>
      <c r="D19" s="40"/>
      <c r="E19" s="39">
        <f t="shared" si="0"/>
        <v>358984</v>
      </c>
      <c r="F19" s="30"/>
      <c r="G19" s="41"/>
      <c r="H19" s="2"/>
    </row>
    <row r="20" spans="1:8">
      <c r="A20" s="356"/>
      <c r="B20" s="38"/>
      <c r="C20" s="37"/>
      <c r="D20" s="37"/>
      <c r="E20" s="39">
        <f t="shared" si="0"/>
        <v>358984</v>
      </c>
      <c r="F20" s="32"/>
      <c r="G20" s="41"/>
      <c r="H20" s="2"/>
    </row>
    <row r="21" spans="1:8">
      <c r="A21" s="356"/>
      <c r="B21" s="38"/>
      <c r="C21" s="37"/>
      <c r="D21" s="37"/>
      <c r="E21" s="39">
        <f>E20+C21-D21</f>
        <v>358984</v>
      </c>
      <c r="F21" s="30"/>
      <c r="G21" s="2"/>
      <c r="H21" s="2"/>
    </row>
    <row r="22" spans="1:8">
      <c r="A22" s="356"/>
      <c r="B22" s="38"/>
      <c r="C22" s="37"/>
      <c r="D22" s="37"/>
      <c r="E22" s="39">
        <f t="shared" si="0"/>
        <v>358984</v>
      </c>
      <c r="F22" s="32"/>
      <c r="G22" s="2"/>
      <c r="H22" s="2"/>
    </row>
    <row r="23" spans="1:8">
      <c r="A23" s="356"/>
      <c r="B23" s="38"/>
      <c r="C23" s="37"/>
      <c r="D23" s="37"/>
      <c r="E23" s="39">
        <f>E22+C23-D23</f>
        <v>358984</v>
      </c>
      <c r="F23" s="30"/>
      <c r="G23" s="2"/>
      <c r="H23" s="2"/>
    </row>
    <row r="24" spans="1:8">
      <c r="A24" s="356"/>
      <c r="B24" s="38"/>
      <c r="C24" s="37"/>
      <c r="D24" s="37"/>
      <c r="E24" s="39">
        <f t="shared" si="0"/>
        <v>358984</v>
      </c>
      <c r="F24" s="30"/>
      <c r="G24" s="2"/>
      <c r="H24" s="2"/>
    </row>
    <row r="25" spans="1:8">
      <c r="A25" s="356"/>
      <c r="B25" s="38"/>
      <c r="C25" s="37"/>
      <c r="D25" s="37"/>
      <c r="E25" s="39">
        <f t="shared" si="0"/>
        <v>358984</v>
      </c>
      <c r="F25" s="30"/>
      <c r="G25" s="2"/>
      <c r="H25" s="2"/>
    </row>
    <row r="26" spans="1:8">
      <c r="A26" s="356"/>
      <c r="B26" s="38"/>
      <c r="C26" s="37"/>
      <c r="D26" s="37"/>
      <c r="E26" s="39">
        <f t="shared" si="0"/>
        <v>358984</v>
      </c>
      <c r="F26" s="30"/>
      <c r="G26" s="2"/>
      <c r="H26" s="2"/>
    </row>
    <row r="27" spans="1:8">
      <c r="A27" s="356"/>
      <c r="B27" s="38"/>
      <c r="C27" s="37"/>
      <c r="D27" s="37"/>
      <c r="E27" s="39">
        <f t="shared" si="0"/>
        <v>358984</v>
      </c>
      <c r="F27" s="30"/>
      <c r="G27" s="2"/>
      <c r="H27" s="33"/>
    </row>
    <row r="28" spans="1:8">
      <c r="A28" s="356"/>
      <c r="B28" s="38"/>
      <c r="C28" s="37"/>
      <c r="D28" s="37"/>
      <c r="E28" s="39">
        <f t="shared" si="0"/>
        <v>358984</v>
      </c>
      <c r="F28" s="30"/>
      <c r="G28" s="2"/>
      <c r="H28" s="33"/>
    </row>
    <row r="29" spans="1:8">
      <c r="A29" s="356"/>
      <c r="B29" s="38"/>
      <c r="C29" s="37"/>
      <c r="D29" s="37"/>
      <c r="E29" s="39">
        <f t="shared" si="0"/>
        <v>358984</v>
      </c>
      <c r="F29" s="30"/>
      <c r="G29" s="2"/>
      <c r="H29" s="33"/>
    </row>
    <row r="30" spans="1:8">
      <c r="A30" s="356"/>
      <c r="B30" s="38"/>
      <c r="C30" s="37"/>
      <c r="D30" s="37"/>
      <c r="E30" s="39">
        <f t="shared" si="0"/>
        <v>358984</v>
      </c>
      <c r="F30" s="30"/>
      <c r="G30" s="2"/>
      <c r="H30" s="33"/>
    </row>
    <row r="31" spans="1:8">
      <c r="A31" s="356"/>
      <c r="B31" s="38"/>
      <c r="C31" s="37"/>
      <c r="D31" s="37"/>
      <c r="E31" s="39">
        <f t="shared" si="0"/>
        <v>358984</v>
      </c>
      <c r="F31" s="30"/>
      <c r="G31" s="2"/>
      <c r="H31" s="33"/>
    </row>
    <row r="32" spans="1:8">
      <c r="A32" s="356"/>
      <c r="B32" s="38"/>
      <c r="C32" s="37"/>
      <c r="D32" s="37"/>
      <c r="E32" s="39">
        <f>E31+C32-D32</f>
        <v>358984</v>
      </c>
      <c r="F32" s="30"/>
      <c r="G32" s="2"/>
      <c r="H32" s="33"/>
    </row>
    <row r="33" spans="1:8">
      <c r="A33" s="356"/>
      <c r="B33" s="38"/>
      <c r="C33" s="37"/>
      <c r="D33" s="40"/>
      <c r="E33" s="39">
        <f t="shared" si="0"/>
        <v>358984</v>
      </c>
      <c r="F33" s="30"/>
      <c r="G33" s="2"/>
      <c r="H33" s="33"/>
    </row>
    <row r="34" spans="1:8">
      <c r="A34" s="356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56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56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56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56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56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56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56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56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56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56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56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56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56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56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56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56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56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56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56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56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56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56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56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56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56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56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56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56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56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56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56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56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56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56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56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56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56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56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56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56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56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56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56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56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56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56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56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56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56"/>
      <c r="B83" s="43"/>
      <c r="C83" s="39">
        <f>SUM(C5:C72)</f>
        <v>358984</v>
      </c>
      <c r="D83" s="39">
        <f>SUM(D5:D77)</f>
        <v>0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0" customFormat="1" ht="18">
      <c r="A2" s="362" t="s">
        <v>47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11" customFormat="1" ht="16.5" thickBot="1">
      <c r="A3" s="363" t="s">
        <v>194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3"/>
      <c r="T3" s="8"/>
      <c r="U3" s="8"/>
      <c r="V3" s="8"/>
      <c r="W3" s="8"/>
      <c r="X3" s="28"/>
    </row>
    <row r="4" spans="1:24" s="112" customFormat="1" ht="12.75" customHeight="1">
      <c r="A4" s="366" t="s">
        <v>48</v>
      </c>
      <c r="B4" s="368" t="s">
        <v>49</v>
      </c>
      <c r="C4" s="357" t="s">
        <v>50</v>
      </c>
      <c r="D4" s="357" t="s">
        <v>51</v>
      </c>
      <c r="E4" s="357" t="s">
        <v>52</v>
      </c>
      <c r="F4" s="357" t="s">
        <v>198</v>
      </c>
      <c r="G4" s="357" t="s">
        <v>53</v>
      </c>
      <c r="H4" s="357" t="s">
        <v>186</v>
      </c>
      <c r="I4" s="357" t="s">
        <v>189</v>
      </c>
      <c r="J4" s="357" t="s">
        <v>54</v>
      </c>
      <c r="K4" s="357" t="s">
        <v>55</v>
      </c>
      <c r="L4" s="357" t="s">
        <v>56</v>
      </c>
      <c r="M4" s="357" t="s">
        <v>57</v>
      </c>
      <c r="N4" s="357" t="s">
        <v>58</v>
      </c>
      <c r="O4" s="359" t="s">
        <v>59</v>
      </c>
      <c r="P4" s="370" t="s">
        <v>90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84" t="s">
        <v>60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1000</v>
      </c>
      <c r="C6" s="120"/>
      <c r="D6" s="121"/>
      <c r="E6" s="121"/>
      <c r="F6" s="121"/>
      <c r="G6" s="121">
        <v>470</v>
      </c>
      <c r="H6" s="121"/>
      <c r="I6" s="121"/>
      <c r="J6" s="122">
        <v>230</v>
      </c>
      <c r="K6" s="121">
        <v>480</v>
      </c>
      <c r="L6" s="121"/>
      <c r="M6" s="121"/>
      <c r="N6" s="159"/>
      <c r="O6" s="121"/>
      <c r="P6" s="123"/>
      <c r="Q6" s="124">
        <f t="shared" ref="Q6:Q36" si="0">SUM(B6:P6)</f>
        <v>2180</v>
      </c>
      <c r="R6" s="125"/>
      <c r="S6" s="126"/>
      <c r="T6" s="46"/>
      <c r="U6" s="5"/>
      <c r="V6" s="46"/>
      <c r="W6" s="5"/>
    </row>
    <row r="7" spans="1:24" s="21" customFormat="1">
      <c r="A7" s="119"/>
      <c r="B7" s="120"/>
      <c r="C7" s="120"/>
      <c r="D7" s="121"/>
      <c r="E7" s="121"/>
      <c r="F7" s="121"/>
      <c r="G7" s="121"/>
      <c r="H7" s="121"/>
      <c r="I7" s="121"/>
      <c r="J7" s="122"/>
      <c r="K7" s="121"/>
      <c r="L7" s="121"/>
      <c r="M7" s="121"/>
      <c r="N7" s="159"/>
      <c r="O7" s="121"/>
      <c r="P7" s="123"/>
      <c r="Q7" s="124">
        <f t="shared" si="0"/>
        <v>0</v>
      </c>
      <c r="R7" s="125"/>
      <c r="S7" s="46"/>
      <c r="T7" s="46"/>
      <c r="U7" s="46"/>
      <c r="V7" s="46"/>
      <c r="W7" s="46"/>
    </row>
    <row r="8" spans="1:24" s="21" customFormat="1">
      <c r="A8" s="119"/>
      <c r="B8" s="127"/>
      <c r="C8" s="120"/>
      <c r="D8" s="128"/>
      <c r="E8" s="128"/>
      <c r="F8" s="128"/>
      <c r="G8" s="128"/>
      <c r="H8" s="128"/>
      <c r="I8" s="128"/>
      <c r="J8" s="129"/>
      <c r="K8" s="128"/>
      <c r="L8" s="128"/>
      <c r="M8" s="128"/>
      <c r="N8" s="160"/>
      <c r="O8" s="128"/>
      <c r="P8" s="130"/>
      <c r="Q8" s="124">
        <f>SUM(B8:P8)</f>
        <v>0</v>
      </c>
      <c r="R8" s="125"/>
      <c r="S8" s="10"/>
      <c r="T8" s="10"/>
      <c r="U8" s="5" t="s">
        <v>61</v>
      </c>
      <c r="V8" s="46"/>
      <c r="W8" s="5"/>
    </row>
    <row r="9" spans="1:24" s="21" customFormat="1">
      <c r="A9" s="119"/>
      <c r="B9" s="127"/>
      <c r="C9" s="120"/>
      <c r="D9" s="128"/>
      <c r="E9" s="128"/>
      <c r="F9" s="128"/>
      <c r="G9" s="128"/>
      <c r="H9" s="128"/>
      <c r="I9" s="128"/>
      <c r="J9" s="129"/>
      <c r="K9" s="128"/>
      <c r="L9" s="128"/>
      <c r="M9" s="128"/>
      <c r="N9" s="160"/>
      <c r="O9" s="128"/>
      <c r="P9" s="130"/>
      <c r="Q9" s="124">
        <f t="shared" si="0"/>
        <v>0</v>
      </c>
      <c r="R9" s="125"/>
      <c r="S9" s="10"/>
      <c r="T9" s="10"/>
      <c r="U9" s="46"/>
      <c r="V9" s="46"/>
      <c r="W9" s="46"/>
    </row>
    <row r="10" spans="1:24" s="21" customFormat="1">
      <c r="A10" s="119"/>
      <c r="B10" s="127"/>
      <c r="C10" s="12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60"/>
      <c r="O10" s="128"/>
      <c r="P10" s="130"/>
      <c r="Q10" s="124">
        <f t="shared" si="0"/>
        <v>0</v>
      </c>
      <c r="R10" s="125"/>
      <c r="S10" s="46"/>
      <c r="T10" s="46"/>
      <c r="U10" s="5"/>
      <c r="V10" s="46"/>
      <c r="W10" s="5"/>
    </row>
    <row r="11" spans="1:24" s="21" customFormat="1">
      <c r="A11" s="119"/>
      <c r="B11" s="127"/>
      <c r="C11" s="12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60"/>
      <c r="O11" s="128"/>
      <c r="P11" s="130"/>
      <c r="Q11" s="124">
        <f t="shared" si="0"/>
        <v>0</v>
      </c>
      <c r="R11" s="125"/>
      <c r="S11" s="46"/>
      <c r="T11" s="46"/>
      <c r="U11" s="46"/>
      <c r="V11" s="46"/>
      <c r="W11" s="46"/>
    </row>
    <row r="12" spans="1:24" s="21" customFormat="1">
      <c r="A12" s="119"/>
      <c r="B12" s="127"/>
      <c r="C12" s="12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60"/>
      <c r="O12" s="128"/>
      <c r="P12" s="130"/>
      <c r="Q12" s="124">
        <f t="shared" si="0"/>
        <v>0</v>
      </c>
      <c r="R12" s="125"/>
      <c r="S12" s="46"/>
      <c r="T12" s="46"/>
      <c r="U12" s="5"/>
      <c r="V12" s="46"/>
      <c r="W12" s="5"/>
    </row>
    <row r="13" spans="1:24" s="21" customFormat="1">
      <c r="A13" s="119"/>
      <c r="B13" s="127"/>
      <c r="C13" s="120"/>
      <c r="D13" s="128"/>
      <c r="E13" s="128"/>
      <c r="F13" s="128"/>
      <c r="G13" s="128"/>
      <c r="H13" s="128"/>
      <c r="I13" s="128"/>
      <c r="J13" s="128"/>
      <c r="K13" s="128"/>
      <c r="L13" s="131"/>
      <c r="M13" s="128"/>
      <c r="N13" s="160"/>
      <c r="O13" s="128"/>
      <c r="P13" s="130"/>
      <c r="Q13" s="124">
        <f t="shared" si="0"/>
        <v>0</v>
      </c>
      <c r="R13" s="125"/>
      <c r="S13" s="126"/>
      <c r="T13" s="46"/>
      <c r="U13" s="46"/>
      <c r="V13" s="46"/>
      <c r="W13" s="46"/>
    </row>
    <row r="14" spans="1:24" s="21" customFormat="1">
      <c r="A14" s="119"/>
      <c r="B14" s="127"/>
      <c r="C14" s="120"/>
      <c r="D14" s="128"/>
      <c r="E14" s="128"/>
      <c r="F14" s="128"/>
      <c r="G14" s="128"/>
      <c r="H14" s="128"/>
      <c r="I14" s="128"/>
      <c r="J14" s="128"/>
      <c r="K14" s="128"/>
      <c r="L14" s="132"/>
      <c r="M14" s="128"/>
      <c r="N14" s="160"/>
      <c r="O14" s="128"/>
      <c r="P14" s="130"/>
      <c r="Q14" s="124">
        <f t="shared" si="0"/>
        <v>0</v>
      </c>
      <c r="R14" s="125"/>
      <c r="S14" s="133"/>
      <c r="T14" s="46"/>
      <c r="U14" s="5"/>
      <c r="V14" s="46"/>
      <c r="W14" s="5"/>
    </row>
    <row r="15" spans="1:24" s="21" customFormat="1">
      <c r="A15" s="119"/>
      <c r="B15" s="127"/>
      <c r="C15" s="120"/>
      <c r="D15" s="128"/>
      <c r="E15" s="128"/>
      <c r="F15" s="128"/>
      <c r="G15" s="128"/>
      <c r="H15" s="128"/>
      <c r="I15" s="128"/>
      <c r="J15" s="128"/>
      <c r="K15" s="128"/>
      <c r="L15" s="121"/>
      <c r="M15" s="128"/>
      <c r="N15" s="160"/>
      <c r="O15" s="128"/>
      <c r="P15" s="130"/>
      <c r="Q15" s="124">
        <f t="shared" si="0"/>
        <v>0</v>
      </c>
      <c r="R15" s="125"/>
      <c r="S15" s="7"/>
      <c r="T15" s="46"/>
      <c r="U15" s="46"/>
      <c r="V15" s="46"/>
      <c r="W15" s="46"/>
    </row>
    <row r="16" spans="1:24" s="21" customFormat="1">
      <c r="A16" s="119"/>
      <c r="B16" s="127"/>
      <c r="C16" s="12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60"/>
      <c r="O16" s="128"/>
      <c r="P16" s="130"/>
      <c r="Q16" s="124">
        <f t="shared" si="0"/>
        <v>0</v>
      </c>
      <c r="R16" s="125"/>
      <c r="S16" s="7"/>
      <c r="T16" s="46"/>
      <c r="U16" s="5"/>
      <c r="V16" s="46"/>
      <c r="W16" s="5"/>
    </row>
    <row r="17" spans="1:23" s="21" customFormat="1">
      <c r="A17" s="119"/>
      <c r="B17" s="127"/>
      <c r="C17" s="120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60"/>
      <c r="O17" s="130"/>
      <c r="P17" s="130"/>
      <c r="Q17" s="124">
        <f t="shared" si="0"/>
        <v>0</v>
      </c>
      <c r="R17" s="125"/>
      <c r="S17" s="7"/>
      <c r="T17" s="46"/>
      <c r="U17" s="46"/>
      <c r="V17" s="46"/>
      <c r="W17" s="46"/>
    </row>
    <row r="18" spans="1:23" s="21" customFormat="1">
      <c r="A18" s="119"/>
      <c r="B18" s="127"/>
      <c r="C18" s="120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60"/>
      <c r="O18" s="130"/>
      <c r="P18" s="130"/>
      <c r="Q18" s="124">
        <f t="shared" si="0"/>
        <v>0</v>
      </c>
      <c r="R18" s="125"/>
      <c r="S18" s="7"/>
      <c r="T18" s="46"/>
      <c r="U18" s="5"/>
      <c r="V18" s="46"/>
      <c r="W18" s="5"/>
    </row>
    <row r="19" spans="1:23" s="21" customFormat="1">
      <c r="A19" s="119"/>
      <c r="B19" s="127"/>
      <c r="C19" s="120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61"/>
      <c r="O19" s="130"/>
      <c r="P19" s="130"/>
      <c r="Q19" s="124">
        <f t="shared" si="0"/>
        <v>0</v>
      </c>
      <c r="R19" s="125"/>
      <c r="S19" s="7"/>
      <c r="T19" s="46"/>
      <c r="U19" s="46"/>
      <c r="V19" s="46"/>
      <c r="W19" s="46"/>
    </row>
    <row r="20" spans="1:23" s="21" customFormat="1">
      <c r="A20" s="119"/>
      <c r="B20" s="127"/>
      <c r="C20" s="120"/>
      <c r="D20" s="128"/>
      <c r="E20" s="128"/>
      <c r="F20" s="160"/>
      <c r="G20" s="128"/>
      <c r="H20" s="128"/>
      <c r="I20" s="128"/>
      <c r="J20" s="128"/>
      <c r="K20" s="128"/>
      <c r="L20" s="128"/>
      <c r="M20" s="128"/>
      <c r="N20" s="160"/>
      <c r="O20" s="128"/>
      <c r="P20" s="130"/>
      <c r="Q20" s="124">
        <f t="shared" si="0"/>
        <v>0</v>
      </c>
      <c r="R20" s="125"/>
      <c r="S20" s="7"/>
      <c r="T20" s="46"/>
      <c r="U20" s="5"/>
      <c r="V20" s="46"/>
      <c r="W20" s="5"/>
    </row>
    <row r="21" spans="1:23" s="21" customFormat="1">
      <c r="A21" s="119"/>
      <c r="B21" s="127"/>
      <c r="C21" s="120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60"/>
      <c r="O21" s="128"/>
      <c r="P21" s="130"/>
      <c r="Q21" s="124">
        <f t="shared" si="0"/>
        <v>0</v>
      </c>
      <c r="R21" s="125"/>
      <c r="S21" s="7"/>
    </row>
    <row r="22" spans="1:23" s="21" customFormat="1">
      <c r="A22" s="119"/>
      <c r="B22" s="127"/>
      <c r="C22" s="120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60"/>
      <c r="O22" s="128"/>
      <c r="P22" s="130"/>
      <c r="Q22" s="124">
        <f t="shared" si="0"/>
        <v>0</v>
      </c>
      <c r="R22" s="125"/>
      <c r="S22" s="7"/>
    </row>
    <row r="23" spans="1:23" s="135" customFormat="1">
      <c r="A23" s="119"/>
      <c r="B23" s="127"/>
      <c r="C23" s="120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60"/>
      <c r="O23" s="128"/>
      <c r="P23" s="130"/>
      <c r="Q23" s="124">
        <f t="shared" si="0"/>
        <v>0</v>
      </c>
      <c r="R23" s="134"/>
      <c r="S23" s="7"/>
    </row>
    <row r="24" spans="1:23" s="21" customFormat="1">
      <c r="A24" s="119"/>
      <c r="B24" s="127"/>
      <c r="C24" s="120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60"/>
      <c r="O24" s="128"/>
      <c r="P24" s="130"/>
      <c r="Q24" s="124">
        <f t="shared" si="0"/>
        <v>0</v>
      </c>
      <c r="R24" s="125"/>
      <c r="S24" s="7"/>
      <c r="U24" s="136"/>
      <c r="V24" s="136"/>
      <c r="W24" s="136"/>
    </row>
    <row r="25" spans="1:23" s="135" customFormat="1">
      <c r="A25" s="119"/>
      <c r="B25" s="127"/>
      <c r="C25" s="120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60"/>
      <c r="O25" s="128"/>
      <c r="P25" s="130"/>
      <c r="Q25" s="124">
        <f t="shared" si="0"/>
        <v>0</v>
      </c>
      <c r="R25" s="134"/>
      <c r="S25" s="7"/>
    </row>
    <row r="26" spans="1:23" s="21" customFormat="1">
      <c r="A26" s="119"/>
      <c r="B26" s="127"/>
      <c r="C26" s="120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60"/>
      <c r="O26" s="128"/>
      <c r="P26" s="130"/>
      <c r="Q26" s="124">
        <f t="shared" si="0"/>
        <v>0</v>
      </c>
      <c r="R26" s="125"/>
      <c r="S26" s="7"/>
    </row>
    <row r="27" spans="1:23" s="21" customFormat="1">
      <c r="A27" s="119"/>
      <c r="B27" s="127"/>
      <c r="C27" s="120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60"/>
      <c r="O27" s="128"/>
      <c r="P27" s="130"/>
      <c r="Q27" s="124">
        <f t="shared" si="0"/>
        <v>0</v>
      </c>
      <c r="R27" s="125"/>
      <c r="S27" s="7"/>
    </row>
    <row r="28" spans="1:23" s="21" customFormat="1">
      <c r="A28" s="119"/>
      <c r="B28" s="127"/>
      <c r="C28" s="120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60"/>
      <c r="O28" s="128"/>
      <c r="P28" s="130"/>
      <c r="Q28" s="124">
        <f t="shared" si="0"/>
        <v>0</v>
      </c>
      <c r="R28" s="125"/>
      <c r="S28" s="7"/>
      <c r="T28" s="137"/>
      <c r="U28" s="137"/>
    </row>
    <row r="29" spans="1:23" s="21" customFormat="1">
      <c r="A29" s="119"/>
      <c r="B29" s="127"/>
      <c r="C29" s="120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60"/>
      <c r="O29" s="128"/>
      <c r="P29" s="130"/>
      <c r="Q29" s="124">
        <f t="shared" si="0"/>
        <v>0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62</v>
      </c>
      <c r="B37" s="145">
        <f>SUM(B6:B36)</f>
        <v>1000</v>
      </c>
      <c r="C37" s="146">
        <f t="shared" ref="C37:P37" si="1">SUM(C6:C36)</f>
        <v>0</v>
      </c>
      <c r="D37" s="146">
        <f t="shared" si="1"/>
        <v>0</v>
      </c>
      <c r="E37" s="146">
        <f t="shared" si="1"/>
        <v>0</v>
      </c>
      <c r="F37" s="146">
        <f t="shared" si="1"/>
        <v>0</v>
      </c>
      <c r="G37" s="146">
        <f>SUM(G6:G36)</f>
        <v>470</v>
      </c>
      <c r="H37" s="146">
        <f t="shared" si="1"/>
        <v>0</v>
      </c>
      <c r="I37" s="146">
        <f t="shared" si="1"/>
        <v>0</v>
      </c>
      <c r="J37" s="146">
        <f t="shared" si="1"/>
        <v>230</v>
      </c>
      <c r="K37" s="146">
        <f t="shared" si="1"/>
        <v>480</v>
      </c>
      <c r="L37" s="146">
        <f t="shared" si="1"/>
        <v>0</v>
      </c>
      <c r="M37" s="146">
        <f t="shared" si="1"/>
        <v>0</v>
      </c>
      <c r="N37" s="163">
        <f t="shared" si="1"/>
        <v>0</v>
      </c>
      <c r="O37" s="146">
        <f t="shared" si="1"/>
        <v>0</v>
      </c>
      <c r="P37" s="147">
        <f t="shared" si="1"/>
        <v>0</v>
      </c>
      <c r="Q37" s="148">
        <f>SUM(Q6:Q36)</f>
        <v>2180</v>
      </c>
      <c r="S37" s="330" t="s">
        <v>68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D67" sqref="D67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76" t="s">
        <v>17</v>
      </c>
      <c r="B1" s="377"/>
      <c r="C1" s="377"/>
      <c r="D1" s="377"/>
      <c r="E1" s="377"/>
      <c r="F1" s="378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79" t="s">
        <v>195</v>
      </c>
      <c r="B2" s="380"/>
      <c r="C2" s="380"/>
      <c r="D2" s="380"/>
      <c r="E2" s="380"/>
      <c r="F2" s="381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2" t="s">
        <v>146</v>
      </c>
      <c r="B3" s="383"/>
      <c r="C3" s="383"/>
      <c r="D3" s="383"/>
      <c r="E3" s="383"/>
      <c r="F3" s="384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187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193</v>
      </c>
      <c r="B5" s="91">
        <v>521540</v>
      </c>
      <c r="C5" s="91">
        <v>592496</v>
      </c>
      <c r="D5" s="91">
        <v>2180</v>
      </c>
      <c r="E5" s="91">
        <f>C5+D5</f>
        <v>594676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/>
      <c r="B6" s="92"/>
      <c r="C6" s="92"/>
      <c r="D6" s="92"/>
      <c r="E6" s="92">
        <f t="shared" ref="E6:E32" si="0">C6+D6</f>
        <v>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/>
      <c r="B7" s="92"/>
      <c r="C7" s="92"/>
      <c r="D7" s="92"/>
      <c r="E7" s="92">
        <f t="shared" si="0"/>
        <v>0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/>
      <c r="B8" s="92"/>
      <c r="C8" s="92"/>
      <c r="D8" s="92"/>
      <c r="E8" s="92">
        <f t="shared" si="0"/>
        <v>0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/>
      <c r="B9" s="92"/>
      <c r="C9" s="92"/>
      <c r="D9" s="92"/>
      <c r="E9" s="92">
        <f t="shared" si="0"/>
        <v>0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/>
      <c r="B10" s="92"/>
      <c r="C10" s="92"/>
      <c r="D10" s="92"/>
      <c r="E10" s="92">
        <f t="shared" si="0"/>
        <v>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/>
      <c r="B11" s="92"/>
      <c r="C11" s="92"/>
      <c r="D11" s="92"/>
      <c r="E11" s="92">
        <f t="shared" si="0"/>
        <v>0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/>
      <c r="B12" s="92"/>
      <c r="C12" s="92"/>
      <c r="D12" s="92"/>
      <c r="E12" s="92">
        <f t="shared" si="0"/>
        <v>0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/>
      <c r="B13" s="92"/>
      <c r="C13" s="92"/>
      <c r="D13" s="92"/>
      <c r="E13" s="92">
        <f t="shared" si="0"/>
        <v>0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/>
      <c r="B14" s="92"/>
      <c r="C14" s="92"/>
      <c r="D14" s="92"/>
      <c r="E14" s="92">
        <f t="shared" si="0"/>
        <v>0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/>
      <c r="B15" s="92"/>
      <c r="C15" s="92"/>
      <c r="D15" s="92"/>
      <c r="E15" s="92">
        <f t="shared" si="0"/>
        <v>0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/>
      <c r="B16" s="92"/>
      <c r="C16" s="92"/>
      <c r="D16" s="92"/>
      <c r="E16" s="92">
        <f t="shared" si="0"/>
        <v>0</v>
      </c>
      <c r="F16" s="334"/>
      <c r="G16" s="342"/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/>
      <c r="B17" s="92"/>
      <c r="C17" s="92"/>
      <c r="D17" s="92"/>
      <c r="E17" s="92">
        <f t="shared" si="0"/>
        <v>0</v>
      </c>
      <c r="F17" s="333"/>
      <c r="G17" s="341"/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/>
      <c r="B18" s="92"/>
      <c r="C18" s="92"/>
      <c r="D18" s="92"/>
      <c r="E18" s="92">
        <f t="shared" si="0"/>
        <v>0</v>
      </c>
      <c r="F18" s="336"/>
      <c r="G18" s="340"/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/>
      <c r="B19" s="92"/>
      <c r="C19" s="92"/>
      <c r="D19" s="92"/>
      <c r="E19" s="92">
        <f>C19+D19</f>
        <v>0</v>
      </c>
      <c r="F19" s="335"/>
      <c r="G19" s="340"/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/>
      <c r="B20" s="92"/>
      <c r="C20" s="92"/>
      <c r="D20" s="92"/>
      <c r="E20" s="92">
        <f t="shared" ref="E20:E23" si="1">C20+D20</f>
        <v>0</v>
      </c>
      <c r="F20" s="333"/>
      <c r="G20" s="340"/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/>
      <c r="B21" s="92"/>
      <c r="C21" s="92"/>
      <c r="D21" s="92"/>
      <c r="E21" s="92">
        <f t="shared" si="1"/>
        <v>0</v>
      </c>
      <c r="F21" s="333"/>
      <c r="G21" s="340"/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/>
      <c r="B22" s="92"/>
      <c r="C22" s="92"/>
      <c r="D22" s="92"/>
      <c r="E22" s="92">
        <f t="shared" si="1"/>
        <v>0</v>
      </c>
      <c r="F22" s="333"/>
      <c r="G22" s="340"/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/>
      <c r="B23" s="92"/>
      <c r="C23" s="92"/>
      <c r="D23" s="92"/>
      <c r="E23" s="92">
        <f t="shared" si="1"/>
        <v>0</v>
      </c>
      <c r="F23" s="333"/>
      <c r="G23" s="341"/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/>
      <c r="B24" s="92"/>
      <c r="C24" s="92"/>
      <c r="D24" s="92"/>
      <c r="E24" s="92">
        <f t="shared" si="0"/>
        <v>0</v>
      </c>
      <c r="F24" s="333"/>
      <c r="G24" s="341"/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/>
      <c r="B25" s="92"/>
      <c r="C25" s="92"/>
      <c r="D25" s="92"/>
      <c r="E25" s="92">
        <f t="shared" si="0"/>
        <v>0</v>
      </c>
      <c r="F25" s="335"/>
      <c r="G25" s="340"/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/>
      <c r="B26" s="92"/>
      <c r="C26" s="92"/>
      <c r="D26" s="92"/>
      <c r="E26" s="92">
        <f t="shared" si="0"/>
        <v>0</v>
      </c>
      <c r="F26" s="337"/>
      <c r="G26" s="340"/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/>
      <c r="B27" s="92"/>
      <c r="C27" s="92"/>
      <c r="D27" s="92"/>
      <c r="E27" s="92">
        <f t="shared" si="0"/>
        <v>0</v>
      </c>
      <c r="F27" s="335"/>
      <c r="G27" s="340"/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/>
      <c r="B28" s="92"/>
      <c r="C28" s="92"/>
      <c r="D28" s="92"/>
      <c r="E28" s="92">
        <f t="shared" si="0"/>
        <v>0</v>
      </c>
      <c r="F28" s="335"/>
      <c r="G28" s="340"/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/>
      <c r="B29" s="92"/>
      <c r="C29" s="92"/>
      <c r="D29" s="92"/>
      <c r="E29" s="92">
        <f t="shared" si="0"/>
        <v>0</v>
      </c>
      <c r="F29" s="335"/>
      <c r="G29" s="340"/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521540</v>
      </c>
      <c r="C33" s="254">
        <f>SUM(C5:C32)</f>
        <v>592496</v>
      </c>
      <c r="D33" s="254">
        <f>SUM(D5:D32)</f>
        <v>2180</v>
      </c>
      <c r="E33" s="254">
        <f>SUM(E5:E32)</f>
        <v>594676</v>
      </c>
      <c r="F33" s="339">
        <f>B33-E33</f>
        <v>-73136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4" t="s">
        <v>33</v>
      </c>
      <c r="C35" s="374"/>
      <c r="D35" s="374"/>
      <c r="E35" s="374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135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142</v>
      </c>
      <c r="B37" s="248"/>
      <c r="C37" s="249"/>
      <c r="D37" s="276"/>
      <c r="E37" s="250"/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142</v>
      </c>
      <c r="B38" s="166" t="s">
        <v>177</v>
      </c>
      <c r="C38" s="90" t="s">
        <v>178</v>
      </c>
      <c r="D38" s="277">
        <v>1000</v>
      </c>
      <c r="E38" s="236" t="s">
        <v>176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142</v>
      </c>
      <c r="B39" s="102"/>
      <c r="C39" s="94"/>
      <c r="D39" s="277"/>
      <c r="E39" s="236"/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142</v>
      </c>
      <c r="B40" s="102"/>
      <c r="C40" s="94"/>
      <c r="D40" s="277"/>
      <c r="E40" s="236"/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142</v>
      </c>
      <c r="B41" s="102"/>
      <c r="C41" s="94"/>
      <c r="D41" s="277"/>
      <c r="E41" s="237"/>
      <c r="F41" s="195"/>
      <c r="G41" s="204" t="s">
        <v>68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142</v>
      </c>
      <c r="B42" s="102"/>
      <c r="C42" s="90"/>
      <c r="D42" s="277"/>
      <c r="E42" s="236"/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142</v>
      </c>
      <c r="B43" s="102"/>
      <c r="C43" s="164"/>
      <c r="D43" s="277"/>
      <c r="E43" s="237"/>
      <c r="F43" s="192"/>
      <c r="G43" s="375"/>
      <c r="H43" s="375"/>
      <c r="I43" s="375"/>
      <c r="J43" s="375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135</v>
      </c>
      <c r="B45" s="270" t="s">
        <v>131</v>
      </c>
      <c r="C45" s="271" t="s">
        <v>132</v>
      </c>
      <c r="D45" s="278" t="s">
        <v>95</v>
      </c>
      <c r="E45" s="272" t="s">
        <v>133</v>
      </c>
      <c r="F45" s="190"/>
      <c r="G45" s="196"/>
      <c r="H45" s="292" t="s">
        <v>147</v>
      </c>
      <c r="I45" s="288" t="s">
        <v>148</v>
      </c>
      <c r="J45" s="288" t="s">
        <v>95</v>
      </c>
      <c r="K45" s="293" t="s">
        <v>149</v>
      </c>
      <c r="L45" s="294" t="s">
        <v>38</v>
      </c>
      <c r="M45" s="295" t="s">
        <v>39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150</v>
      </c>
      <c r="B46" s="245" t="s">
        <v>158</v>
      </c>
      <c r="C46" s="186">
        <v>1718911905</v>
      </c>
      <c r="D46" s="279">
        <v>376556</v>
      </c>
      <c r="E46" s="246" t="s">
        <v>193</v>
      </c>
      <c r="F46" s="189"/>
      <c r="G46" s="196"/>
      <c r="H46" s="259" t="s">
        <v>158</v>
      </c>
      <c r="I46" s="260">
        <v>1718911905</v>
      </c>
      <c r="J46" s="261">
        <v>423150</v>
      </c>
      <c r="K46" s="186" t="s">
        <v>191</v>
      </c>
      <c r="L46" s="262">
        <v>423150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150</v>
      </c>
      <c r="B47" s="169" t="s">
        <v>159</v>
      </c>
      <c r="C47" s="164">
        <v>1716697790</v>
      </c>
      <c r="D47" s="280">
        <v>258335</v>
      </c>
      <c r="E47" s="238" t="s">
        <v>193</v>
      </c>
      <c r="F47" s="190"/>
      <c r="G47" s="196"/>
      <c r="H47" s="255" t="s">
        <v>159</v>
      </c>
      <c r="I47" s="100">
        <v>1716697790</v>
      </c>
      <c r="J47" s="96">
        <v>265917</v>
      </c>
      <c r="K47" s="96" t="s">
        <v>92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150</v>
      </c>
      <c r="B48" s="98" t="s">
        <v>160</v>
      </c>
      <c r="C48" s="164">
        <v>1733624262</v>
      </c>
      <c r="D48" s="280">
        <v>207681</v>
      </c>
      <c r="E48" s="239" t="s">
        <v>197</v>
      </c>
      <c r="F48" s="190"/>
      <c r="G48" s="196"/>
      <c r="H48" s="255" t="s">
        <v>160</v>
      </c>
      <c r="I48" s="100">
        <v>1733624262</v>
      </c>
      <c r="J48" s="96">
        <v>209465</v>
      </c>
      <c r="K48" s="231" t="s">
        <v>89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150</v>
      </c>
      <c r="B49" s="98" t="s">
        <v>161</v>
      </c>
      <c r="C49" s="164">
        <v>1711460131</v>
      </c>
      <c r="D49" s="280">
        <v>200000</v>
      </c>
      <c r="E49" s="238" t="s">
        <v>93</v>
      </c>
      <c r="F49" s="190"/>
      <c r="G49" s="196"/>
      <c r="H49" s="255" t="s">
        <v>161</v>
      </c>
      <c r="I49" s="100">
        <v>1711460131</v>
      </c>
      <c r="J49" s="96">
        <v>200000</v>
      </c>
      <c r="K49" s="231" t="s">
        <v>93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150</v>
      </c>
      <c r="B50" s="98" t="s">
        <v>162</v>
      </c>
      <c r="C50" s="164">
        <v>1743942020</v>
      </c>
      <c r="D50" s="280">
        <v>187839</v>
      </c>
      <c r="E50" s="239" t="s">
        <v>193</v>
      </c>
      <c r="F50" s="190"/>
      <c r="G50" s="196"/>
      <c r="H50" s="235" t="s">
        <v>162</v>
      </c>
      <c r="I50" s="101">
        <v>1743942020</v>
      </c>
      <c r="J50" s="229">
        <v>188280</v>
      </c>
      <c r="K50" s="230" t="s">
        <v>88</v>
      </c>
      <c r="L50" s="187">
        <v>188280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150</v>
      </c>
      <c r="B51" s="97" t="s">
        <v>163</v>
      </c>
      <c r="C51" s="164">
        <v>1712688979</v>
      </c>
      <c r="D51" s="280">
        <v>63290</v>
      </c>
      <c r="E51" s="240" t="s">
        <v>86</v>
      </c>
      <c r="F51" s="190"/>
      <c r="G51" s="196"/>
      <c r="H51" s="255" t="s">
        <v>163</v>
      </c>
      <c r="I51" s="100">
        <v>1712688979</v>
      </c>
      <c r="J51" s="96">
        <v>63290</v>
      </c>
      <c r="K51" s="231" t="s">
        <v>86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150</v>
      </c>
      <c r="B52" s="97" t="s">
        <v>164</v>
      </c>
      <c r="C52" s="164">
        <v>1739791780</v>
      </c>
      <c r="D52" s="280">
        <v>45360</v>
      </c>
      <c r="E52" s="238" t="s">
        <v>188</v>
      </c>
      <c r="F52" s="190"/>
      <c r="G52" s="196"/>
      <c r="H52" s="255" t="s">
        <v>164</v>
      </c>
      <c r="I52" s="100">
        <v>1739791780</v>
      </c>
      <c r="J52" s="96">
        <v>45360</v>
      </c>
      <c r="K52" s="231" t="s">
        <v>188</v>
      </c>
      <c r="L52" s="187">
        <v>45360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150</v>
      </c>
      <c r="B53" s="97" t="s">
        <v>165</v>
      </c>
      <c r="C53" s="164">
        <v>1723246584</v>
      </c>
      <c r="D53" s="280">
        <v>41576</v>
      </c>
      <c r="E53" s="240" t="s">
        <v>193</v>
      </c>
      <c r="F53" s="190"/>
      <c r="G53" s="196"/>
      <c r="H53" s="255" t="s">
        <v>165</v>
      </c>
      <c r="I53" s="100">
        <v>1723246584</v>
      </c>
      <c r="J53" s="96">
        <v>43360</v>
      </c>
      <c r="K53" s="231" t="s">
        <v>188</v>
      </c>
      <c r="L53" s="187">
        <v>43360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150</v>
      </c>
      <c r="B54" s="97" t="s">
        <v>166</v>
      </c>
      <c r="C54" s="164">
        <v>1725821212</v>
      </c>
      <c r="D54" s="280">
        <v>14554</v>
      </c>
      <c r="E54" s="240" t="s">
        <v>193</v>
      </c>
      <c r="F54" s="190"/>
      <c r="G54" s="196"/>
      <c r="H54" s="257" t="s">
        <v>166</v>
      </c>
      <c r="I54" s="106">
        <v>1725821212</v>
      </c>
      <c r="J54" s="96">
        <v>15000</v>
      </c>
      <c r="K54" s="231" t="s">
        <v>167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134</v>
      </c>
      <c r="B57" s="98" t="s">
        <v>124</v>
      </c>
      <c r="C57" s="164" t="s">
        <v>107</v>
      </c>
      <c r="D57" s="280">
        <v>13620</v>
      </c>
      <c r="E57" s="240" t="s">
        <v>169</v>
      </c>
      <c r="F57" s="190"/>
      <c r="G57" s="196"/>
      <c r="H57" s="255" t="s">
        <v>124</v>
      </c>
      <c r="I57" s="100" t="s">
        <v>107</v>
      </c>
      <c r="J57" s="96">
        <v>13620</v>
      </c>
      <c r="K57" s="231" t="s">
        <v>169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134</v>
      </c>
      <c r="B58" s="98" t="s">
        <v>123</v>
      </c>
      <c r="C58" s="164" t="s">
        <v>106</v>
      </c>
      <c r="D58" s="280">
        <v>13500</v>
      </c>
      <c r="E58" s="239" t="s">
        <v>175</v>
      </c>
      <c r="F58" s="190"/>
      <c r="G58" s="196"/>
      <c r="H58" s="255" t="s">
        <v>123</v>
      </c>
      <c r="I58" s="100" t="s">
        <v>106</v>
      </c>
      <c r="J58" s="96">
        <v>13500</v>
      </c>
      <c r="K58" s="231" t="s">
        <v>175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134</v>
      </c>
      <c r="B59" s="97" t="s">
        <v>126</v>
      </c>
      <c r="C59" s="164" t="s">
        <v>109</v>
      </c>
      <c r="D59" s="280">
        <v>2300</v>
      </c>
      <c r="E59" s="238" t="s">
        <v>169</v>
      </c>
      <c r="F59" s="190"/>
      <c r="G59" s="196"/>
      <c r="H59" s="255" t="s">
        <v>126</v>
      </c>
      <c r="I59" s="100" t="s">
        <v>109</v>
      </c>
      <c r="J59" s="96">
        <v>2300</v>
      </c>
      <c r="K59" s="231" t="s">
        <v>169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138</v>
      </c>
      <c r="B60" s="98" t="s">
        <v>122</v>
      </c>
      <c r="C60" s="164" t="s">
        <v>105</v>
      </c>
      <c r="D60" s="327">
        <v>3500</v>
      </c>
      <c r="E60" s="238" t="s">
        <v>40</v>
      </c>
      <c r="F60" s="190"/>
      <c r="G60" s="196"/>
      <c r="H60" s="235" t="s">
        <v>122</v>
      </c>
      <c r="I60" s="101" t="s">
        <v>105</v>
      </c>
      <c r="J60" s="229">
        <v>3500</v>
      </c>
      <c r="K60" s="230" t="s">
        <v>40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137</v>
      </c>
      <c r="B61" s="99" t="s">
        <v>128</v>
      </c>
      <c r="C61" s="164" t="s">
        <v>111</v>
      </c>
      <c r="D61" s="327">
        <v>129613</v>
      </c>
      <c r="E61" s="238" t="s">
        <v>42</v>
      </c>
      <c r="F61" s="192"/>
      <c r="G61" s="196"/>
      <c r="H61" s="255" t="s">
        <v>128</v>
      </c>
      <c r="I61" s="100" t="s">
        <v>111</v>
      </c>
      <c r="J61" s="96">
        <v>129613</v>
      </c>
      <c r="K61" s="231" t="s">
        <v>42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137</v>
      </c>
      <c r="B62" s="169" t="s">
        <v>129</v>
      </c>
      <c r="C62" s="164" t="s">
        <v>112</v>
      </c>
      <c r="D62" s="280">
        <v>25900</v>
      </c>
      <c r="E62" s="240" t="s">
        <v>157</v>
      </c>
      <c r="F62" s="189"/>
      <c r="G62" s="196"/>
      <c r="H62" s="255" t="s">
        <v>129</v>
      </c>
      <c r="I62" s="100" t="s">
        <v>112</v>
      </c>
      <c r="J62" s="96">
        <v>25900</v>
      </c>
      <c r="K62" s="232" t="s">
        <v>157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141</v>
      </c>
      <c r="B67" s="98" t="s">
        <v>114</v>
      </c>
      <c r="C67" s="164" t="s">
        <v>97</v>
      </c>
      <c r="D67" s="280">
        <v>45945</v>
      </c>
      <c r="E67" s="239" t="s">
        <v>193</v>
      </c>
      <c r="F67" s="190"/>
      <c r="G67" s="196"/>
      <c r="H67" s="255" t="s">
        <v>114</v>
      </c>
      <c r="I67" s="100" t="s">
        <v>97</v>
      </c>
      <c r="J67" s="96">
        <v>80450</v>
      </c>
      <c r="K67" s="231" t="s">
        <v>188</v>
      </c>
      <c r="L67" s="187">
        <v>80450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141</v>
      </c>
      <c r="B68" s="98" t="s">
        <v>113</v>
      </c>
      <c r="C68" s="164" t="s">
        <v>96</v>
      </c>
      <c r="D68" s="327">
        <v>10915</v>
      </c>
      <c r="E68" s="239" t="s">
        <v>74</v>
      </c>
      <c r="F68" s="190"/>
      <c r="G68" s="196"/>
      <c r="H68" s="255" t="s">
        <v>113</v>
      </c>
      <c r="I68" s="100" t="s">
        <v>96</v>
      </c>
      <c r="J68" s="96">
        <v>10915</v>
      </c>
      <c r="K68" s="96" t="s">
        <v>74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140</v>
      </c>
      <c r="B69" s="98" t="s">
        <v>115</v>
      </c>
      <c r="C69" s="164" t="s">
        <v>98</v>
      </c>
      <c r="D69" s="280">
        <v>31888</v>
      </c>
      <c r="E69" s="238" t="s">
        <v>184</v>
      </c>
      <c r="F69" s="105"/>
      <c r="G69" s="196"/>
      <c r="H69" s="255" t="s">
        <v>115</v>
      </c>
      <c r="I69" s="100" t="s">
        <v>98</v>
      </c>
      <c r="J69" s="96">
        <v>31888</v>
      </c>
      <c r="K69" s="164" t="s">
        <v>184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140</v>
      </c>
      <c r="B70" s="98" t="s">
        <v>117</v>
      </c>
      <c r="C70" s="164" t="s">
        <v>100</v>
      </c>
      <c r="D70" s="280">
        <v>33700</v>
      </c>
      <c r="E70" s="239" t="s">
        <v>175</v>
      </c>
      <c r="F70" s="190"/>
      <c r="G70" s="196"/>
      <c r="H70" s="235" t="s">
        <v>117</v>
      </c>
      <c r="I70" s="101" t="s">
        <v>100</v>
      </c>
      <c r="J70" s="229">
        <v>33700</v>
      </c>
      <c r="K70" s="230" t="s">
        <v>175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140</v>
      </c>
      <c r="B71" s="98" t="s">
        <v>116</v>
      </c>
      <c r="C71" s="164" t="s">
        <v>99</v>
      </c>
      <c r="D71" s="280">
        <v>21000</v>
      </c>
      <c r="E71" s="239" t="s">
        <v>176</v>
      </c>
      <c r="F71" s="192"/>
      <c r="G71" s="196"/>
      <c r="H71" s="258" t="s">
        <v>116</v>
      </c>
      <c r="I71" s="103" t="s">
        <v>99</v>
      </c>
      <c r="J71" s="96">
        <v>21000</v>
      </c>
      <c r="K71" s="164" t="s">
        <v>176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140</v>
      </c>
      <c r="B72" s="98" t="s">
        <v>118</v>
      </c>
      <c r="C72" s="164" t="s">
        <v>101</v>
      </c>
      <c r="D72" s="327">
        <v>23000</v>
      </c>
      <c r="E72" s="240" t="s">
        <v>168</v>
      </c>
      <c r="F72" s="192"/>
      <c r="G72" s="196"/>
      <c r="H72" s="235" t="s">
        <v>118</v>
      </c>
      <c r="I72" s="101" t="s">
        <v>101</v>
      </c>
      <c r="J72" s="229">
        <v>23000</v>
      </c>
      <c r="K72" s="230" t="s">
        <v>168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140</v>
      </c>
      <c r="B73" s="97" t="s">
        <v>121</v>
      </c>
      <c r="C73" s="164" t="s">
        <v>104</v>
      </c>
      <c r="D73" s="280">
        <v>15786</v>
      </c>
      <c r="E73" s="238" t="s">
        <v>173</v>
      </c>
      <c r="F73" s="192"/>
      <c r="G73" s="196"/>
      <c r="H73" s="255" t="s">
        <v>121</v>
      </c>
      <c r="I73" s="100" t="s">
        <v>104</v>
      </c>
      <c r="J73" s="96">
        <v>15786</v>
      </c>
      <c r="K73" s="231" t="s">
        <v>173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140</v>
      </c>
      <c r="B74" s="98" t="s">
        <v>120</v>
      </c>
      <c r="C74" s="164" t="s">
        <v>103</v>
      </c>
      <c r="D74" s="327">
        <v>22030</v>
      </c>
      <c r="E74" s="240" t="s">
        <v>73</v>
      </c>
      <c r="F74" s="192"/>
      <c r="G74" s="196"/>
      <c r="H74" s="235" t="s">
        <v>120</v>
      </c>
      <c r="I74" s="101" t="s">
        <v>103</v>
      </c>
      <c r="J74" s="229">
        <v>22030</v>
      </c>
      <c r="K74" s="230" t="s">
        <v>73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140</v>
      </c>
      <c r="B75" s="98" t="s">
        <v>119</v>
      </c>
      <c r="C75" s="164" t="s">
        <v>102</v>
      </c>
      <c r="D75" s="280">
        <v>9730</v>
      </c>
      <c r="E75" s="240" t="s">
        <v>191</v>
      </c>
      <c r="F75" s="190"/>
      <c r="G75" s="196"/>
      <c r="H75" s="255" t="s">
        <v>119</v>
      </c>
      <c r="I75" s="100" t="s">
        <v>102</v>
      </c>
      <c r="J75" s="96">
        <v>9730</v>
      </c>
      <c r="K75" s="164" t="s">
        <v>191</v>
      </c>
      <c r="L75" s="187">
        <v>9730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136</v>
      </c>
      <c r="B79" s="98" t="s">
        <v>125</v>
      </c>
      <c r="C79" s="164" t="s">
        <v>108</v>
      </c>
      <c r="D79" s="280">
        <v>2660</v>
      </c>
      <c r="E79" s="239" t="s">
        <v>153</v>
      </c>
      <c r="F79" s="190"/>
      <c r="G79" s="196"/>
      <c r="H79" s="255" t="s">
        <v>125</v>
      </c>
      <c r="I79" s="100" t="s">
        <v>108</v>
      </c>
      <c r="J79" s="96">
        <v>2660</v>
      </c>
      <c r="K79" s="231" t="s">
        <v>153</v>
      </c>
      <c r="L79" s="187">
        <v>2660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139</v>
      </c>
      <c r="B80" s="98" t="s">
        <v>127</v>
      </c>
      <c r="C80" s="164" t="s">
        <v>110</v>
      </c>
      <c r="D80" s="280">
        <v>9500</v>
      </c>
      <c r="E80" s="239" t="s">
        <v>173</v>
      </c>
      <c r="F80" s="190" t="s">
        <v>14</v>
      </c>
      <c r="G80" s="196"/>
      <c r="H80" s="255" t="s">
        <v>127</v>
      </c>
      <c r="I80" s="100" t="s">
        <v>110</v>
      </c>
      <c r="J80" s="96">
        <v>9500</v>
      </c>
      <c r="K80" s="231" t="s">
        <v>173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183</v>
      </c>
      <c r="B81" s="98" t="s">
        <v>130</v>
      </c>
      <c r="C81" s="164"/>
      <c r="D81" s="280">
        <v>50000</v>
      </c>
      <c r="E81" s="239" t="s">
        <v>154</v>
      </c>
      <c r="F81" s="190"/>
      <c r="G81" s="196"/>
      <c r="H81" s="255" t="s">
        <v>130</v>
      </c>
      <c r="I81" s="100"/>
      <c r="J81" s="96">
        <v>50000</v>
      </c>
      <c r="K81" s="231" t="s">
        <v>154</v>
      </c>
      <c r="L81" s="187">
        <v>50000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 t="s">
        <v>200</v>
      </c>
      <c r="B82" s="98" t="s">
        <v>199</v>
      </c>
      <c r="C82" s="164"/>
      <c r="D82" s="280">
        <v>20000</v>
      </c>
      <c r="E82" s="239" t="s">
        <v>201</v>
      </c>
      <c r="F82" s="192"/>
      <c r="G82" s="196"/>
      <c r="H82" s="255" t="s">
        <v>181</v>
      </c>
      <c r="I82" s="100" t="s">
        <v>182</v>
      </c>
      <c r="J82" s="96">
        <v>8660</v>
      </c>
      <c r="K82" s="231" t="s">
        <v>179</v>
      </c>
      <c r="L82" s="187">
        <v>8660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69</v>
      </c>
      <c r="I83" s="100">
        <v>1739992171</v>
      </c>
      <c r="J83" s="96">
        <v>17500</v>
      </c>
      <c r="K83" s="231" t="s">
        <v>71</v>
      </c>
      <c r="L83" s="187">
        <v>17500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1758900692</v>
      </c>
      <c r="J84" s="96">
        <v>30000</v>
      </c>
      <c r="K84" s="231" t="s">
        <v>65</v>
      </c>
      <c r="L84" s="187">
        <v>30000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171</v>
      </c>
      <c r="I85" s="100">
        <v>1737637222</v>
      </c>
      <c r="J85" s="96">
        <v>800</v>
      </c>
      <c r="K85" s="231" t="s">
        <v>71</v>
      </c>
      <c r="L85" s="187">
        <v>800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41</v>
      </c>
      <c r="I86" s="100">
        <v>1717395317</v>
      </c>
      <c r="J86" s="96">
        <v>2340</v>
      </c>
      <c r="K86" s="231" t="s">
        <v>67</v>
      </c>
      <c r="L86" s="187">
        <v>2340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44</v>
      </c>
      <c r="I87" s="100">
        <v>1713632915</v>
      </c>
      <c r="J87" s="96">
        <v>4300</v>
      </c>
      <c r="K87" s="231" t="s">
        <v>43</v>
      </c>
      <c r="L87" s="187">
        <v>4300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91</v>
      </c>
      <c r="I88" s="100">
        <v>1760853402</v>
      </c>
      <c r="J88" s="96">
        <v>20000</v>
      </c>
      <c r="K88" s="231" t="s">
        <v>172</v>
      </c>
      <c r="L88" s="187">
        <v>20000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63</v>
      </c>
      <c r="I89" s="100">
        <v>1755626210</v>
      </c>
      <c r="J89" s="96">
        <v>17500</v>
      </c>
      <c r="K89" s="96" t="s">
        <v>66</v>
      </c>
      <c r="L89" s="187">
        <v>17500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177</v>
      </c>
      <c r="I90" s="100" t="s">
        <v>178</v>
      </c>
      <c r="J90" s="96">
        <v>1000</v>
      </c>
      <c r="K90" s="231" t="s">
        <v>176</v>
      </c>
      <c r="L90" s="187">
        <v>1000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/>
      <c r="I91" s="101"/>
      <c r="J91" s="229"/>
      <c r="K91" s="230"/>
      <c r="L91" s="187"/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/>
      <c r="I92" s="100"/>
      <c r="J92" s="96"/>
      <c r="K92" s="231"/>
      <c r="L92" s="187"/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297"/>
      <c r="B110" s="98"/>
      <c r="C110" s="164"/>
      <c r="D110" s="280"/>
      <c r="E110" s="240"/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180</v>
      </c>
      <c r="B111" s="98" t="s">
        <v>181</v>
      </c>
      <c r="C111" s="164" t="s">
        <v>182</v>
      </c>
      <c r="D111" s="346">
        <v>8660</v>
      </c>
      <c r="E111" s="240" t="s">
        <v>179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144</v>
      </c>
      <c r="B112" s="97" t="s">
        <v>69</v>
      </c>
      <c r="C112" s="299">
        <v>1739992171</v>
      </c>
      <c r="D112" s="280">
        <v>17500</v>
      </c>
      <c r="E112" s="240" t="s">
        <v>71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144</v>
      </c>
      <c r="B113" s="98" t="s">
        <v>70</v>
      </c>
      <c r="C113" s="164">
        <v>1758900692</v>
      </c>
      <c r="D113" s="280">
        <v>30000</v>
      </c>
      <c r="E113" s="240" t="s">
        <v>65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170</v>
      </c>
      <c r="B114" s="98" t="s">
        <v>171</v>
      </c>
      <c r="C114" s="164">
        <v>1737637222</v>
      </c>
      <c r="D114" s="280">
        <v>800</v>
      </c>
      <c r="E114" s="240" t="s">
        <v>71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143</v>
      </c>
      <c r="B115" s="98" t="s">
        <v>41</v>
      </c>
      <c r="C115" s="164">
        <v>1717395317</v>
      </c>
      <c r="D115" s="280">
        <v>2340</v>
      </c>
      <c r="E115" s="240" t="s">
        <v>67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143</v>
      </c>
      <c r="B116" s="98" t="s">
        <v>44</v>
      </c>
      <c r="C116" s="164">
        <v>1713632915</v>
      </c>
      <c r="D116" s="280">
        <v>4300</v>
      </c>
      <c r="E116" s="240" t="s">
        <v>43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139</v>
      </c>
      <c r="B117" s="98" t="s">
        <v>91</v>
      </c>
      <c r="C117" s="164">
        <v>1760853402</v>
      </c>
      <c r="D117" s="280">
        <v>20000</v>
      </c>
      <c r="E117" s="240" t="s">
        <v>172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145</v>
      </c>
      <c r="B118" s="234" t="s">
        <v>63</v>
      </c>
      <c r="C118" s="164">
        <v>1755626210</v>
      </c>
      <c r="D118" s="328">
        <v>17500</v>
      </c>
      <c r="E118" s="241" t="s">
        <v>66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2" t="s">
        <v>45</v>
      </c>
      <c r="B119" s="373"/>
      <c r="C119" s="385"/>
      <c r="D119" s="283">
        <f>SUM(D37:D118)</f>
        <v>1981878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2" t="s">
        <v>46</v>
      </c>
      <c r="B121" s="373"/>
      <c r="C121" s="373"/>
      <c r="D121" s="283">
        <f>D119+M121</f>
        <v>1981878</v>
      </c>
      <c r="E121" s="275"/>
      <c r="F121" s="196"/>
      <c r="G121" s="196"/>
      <c r="H121" s="287"/>
      <c r="I121" s="252"/>
      <c r="J121" s="288">
        <f>SUM(J46:J120)</f>
        <v>2055014</v>
      </c>
      <c r="K121" s="289"/>
      <c r="L121" s="290">
        <f>SUM(L46:L120)</f>
        <v>2055014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2" workbookViewId="0">
      <selection activeCell="H21" sqref="H2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6" t="s">
        <v>72</v>
      </c>
      <c r="B1" s="387"/>
      <c r="C1" s="387"/>
      <c r="D1" s="387"/>
      <c r="E1" s="388"/>
      <c r="F1" s="5"/>
      <c r="G1" s="5"/>
    </row>
    <row r="2" spans="1:29" ht="21.75">
      <c r="A2" s="395" t="s">
        <v>94</v>
      </c>
      <c r="B2" s="396"/>
      <c r="C2" s="396"/>
      <c r="D2" s="396"/>
      <c r="E2" s="397"/>
      <c r="F2" s="5"/>
      <c r="G2" s="5"/>
    </row>
    <row r="3" spans="1:29" ht="23.25">
      <c r="A3" s="389" t="s">
        <v>192</v>
      </c>
      <c r="B3" s="390"/>
      <c r="C3" s="390"/>
      <c r="D3" s="390"/>
      <c r="E3" s="39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f>4915228.64142857+220000</f>
        <v>5135228.6414285703</v>
      </c>
      <c r="F5" s="59"/>
      <c r="G5" s="52" t="s">
        <v>202</v>
      </c>
      <c r="H5" s="350" t="s">
        <v>191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13162.879999999994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/>
      <c r="B7" s="66"/>
      <c r="C7" s="64"/>
      <c r="D7" s="178" t="s">
        <v>85</v>
      </c>
      <c r="E7" s="157">
        <v>1287965.2385714296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2180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196</v>
      </c>
      <c r="B9" s="66">
        <v>0</v>
      </c>
      <c r="C9" s="65"/>
      <c r="D9" s="64" t="s">
        <v>13</v>
      </c>
      <c r="E9" s="67">
        <v>1981878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7" t="s">
        <v>8</v>
      </c>
      <c r="B10" s="348">
        <f>B6+B7-B8-B9</f>
        <v>10982.879999999994</v>
      </c>
      <c r="C10" s="65"/>
      <c r="D10" s="65" t="s">
        <v>87</v>
      </c>
      <c r="E10" s="67">
        <v>105020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185</v>
      </c>
      <c r="E11" s="179">
        <v>-858093</v>
      </c>
      <c r="F11" s="5" t="s">
        <v>68</v>
      </c>
      <c r="G11" s="351"/>
      <c r="H11" s="352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49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8010982.8799999999</v>
      </c>
      <c r="C14" s="65"/>
      <c r="D14" s="65" t="s">
        <v>7</v>
      </c>
      <c r="E14" s="68">
        <f>E5+E6+E7+E8+E9+E10+E11+E12+E13</f>
        <v>8010982.879999999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2" t="s">
        <v>16</v>
      </c>
      <c r="B16" s="393"/>
      <c r="C16" s="393"/>
      <c r="D16" s="393"/>
      <c r="E16" s="394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64</v>
      </c>
      <c r="B17" s="84">
        <v>45945</v>
      </c>
      <c r="C17" s="64"/>
      <c r="D17" s="72" t="s">
        <v>37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174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190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423150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152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156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151</v>
      </c>
      <c r="B1" s="306" t="s">
        <v>148</v>
      </c>
      <c r="C1" s="311" t="s">
        <v>95</v>
      </c>
      <c r="D1" s="329">
        <f ca="1">TODAY()</f>
        <v>44409</v>
      </c>
    </row>
    <row r="2" spans="1:7">
      <c r="A2" s="315"/>
      <c r="B2" s="316"/>
      <c r="C2" s="317"/>
      <c r="D2" s="318"/>
    </row>
    <row r="3" spans="1:7">
      <c r="A3" s="319"/>
      <c r="B3" s="322"/>
      <c r="C3" s="321"/>
      <c r="D3" s="318"/>
    </row>
    <row r="4" spans="1:7">
      <c r="A4" s="319"/>
      <c r="B4" s="322"/>
      <c r="C4" s="321"/>
      <c r="D4" s="314"/>
      <c r="G4" s="33"/>
    </row>
    <row r="5" spans="1:7">
      <c r="A5" s="315"/>
      <c r="B5" s="316"/>
      <c r="C5" s="317"/>
      <c r="D5" s="314"/>
    </row>
    <row r="6" spans="1:7">
      <c r="A6" s="319"/>
      <c r="B6" s="320"/>
      <c r="C6" s="321"/>
      <c r="D6" s="314"/>
    </row>
    <row r="7" spans="1:7">
      <c r="A7" s="319"/>
      <c r="B7" s="320"/>
      <c r="C7" s="321"/>
      <c r="D7" s="314"/>
    </row>
    <row r="8" spans="1:7">
      <c r="A8" s="319"/>
      <c r="B8" s="320"/>
      <c r="C8" s="321"/>
      <c r="D8" s="314"/>
    </row>
    <row r="9" spans="1:7">
      <c r="A9" s="319"/>
      <c r="B9" s="320"/>
      <c r="C9" s="321"/>
      <c r="D9" s="318"/>
    </row>
    <row r="10" spans="1:7">
      <c r="A10" s="315"/>
      <c r="B10" s="316"/>
      <c r="C10" s="317"/>
      <c r="D10" s="314"/>
    </row>
    <row r="11" spans="1:7">
      <c r="A11" s="302"/>
      <c r="B11" s="303"/>
      <c r="C11" s="312"/>
      <c r="D11" s="300"/>
    </row>
    <row r="12" spans="1:7">
      <c r="A12" s="319"/>
      <c r="B12" s="320"/>
      <c r="C12" s="321"/>
      <c r="D12" s="314"/>
    </row>
    <row r="13" spans="1:7">
      <c r="A13" s="319"/>
      <c r="B13" s="322"/>
      <c r="C13" s="321"/>
      <c r="D13" s="318"/>
    </row>
    <row r="14" spans="1:7">
      <c r="A14" s="319"/>
      <c r="B14" s="320"/>
      <c r="C14" s="321"/>
      <c r="D14" s="314"/>
    </row>
    <row r="15" spans="1:7">
      <c r="A15" s="319"/>
      <c r="B15" s="320"/>
      <c r="C15" s="321"/>
      <c r="D15" s="318"/>
    </row>
    <row r="16" spans="1:7">
      <c r="A16" s="319"/>
      <c r="B16" s="320"/>
      <c r="C16" s="321"/>
      <c r="D16" s="314"/>
    </row>
    <row r="17" spans="1:4">
      <c r="A17" s="323"/>
      <c r="B17" s="324"/>
      <c r="C17" s="325"/>
      <c r="D17" s="314"/>
    </row>
    <row r="18" spans="1:4">
      <c r="A18" s="319"/>
      <c r="B18" s="320"/>
      <c r="C18" s="321"/>
      <c r="D18" s="36"/>
    </row>
    <row r="19" spans="1:4">
      <c r="A19" s="319"/>
      <c r="B19" s="320"/>
      <c r="C19" s="321"/>
      <c r="D19" s="314"/>
    </row>
    <row r="20" spans="1:4">
      <c r="A20" s="319"/>
      <c r="B20" s="320"/>
      <c r="C20" s="321"/>
      <c r="D20" s="314"/>
    </row>
    <row r="21" spans="1:4">
      <c r="A21" s="319"/>
      <c r="B21" s="320"/>
      <c r="C21" s="321"/>
      <c r="D21" s="318"/>
    </row>
    <row r="22" spans="1:4">
      <c r="A22" s="301"/>
      <c r="B22" s="102"/>
      <c r="C22" s="282"/>
      <c r="D22" s="310"/>
    </row>
    <row r="23" spans="1:4">
      <c r="A23" s="319"/>
      <c r="B23" s="320"/>
      <c r="C23" s="321"/>
      <c r="D23" s="314"/>
    </row>
    <row r="24" spans="1:4">
      <c r="A24" s="319"/>
      <c r="B24" s="320"/>
      <c r="C24" s="321"/>
      <c r="D24" s="314"/>
    </row>
    <row r="25" spans="1:4">
      <c r="A25" s="319"/>
      <c r="B25" s="320"/>
      <c r="C25" s="321"/>
      <c r="D25" s="314"/>
    </row>
    <row r="26" spans="1:4">
      <c r="A26" s="319"/>
      <c r="B26" s="320"/>
      <c r="C26" s="321"/>
      <c r="D26" s="318"/>
    </row>
    <row r="27" spans="1:4">
      <c r="A27" s="315"/>
      <c r="B27" s="316"/>
      <c r="C27" s="317"/>
      <c r="D27" s="318"/>
    </row>
    <row r="28" spans="1:4">
      <c r="A28" s="319"/>
      <c r="B28" s="320"/>
      <c r="C28" s="321"/>
      <c r="D28" s="318"/>
    </row>
    <row r="29" spans="1:4">
      <c r="A29" s="319"/>
      <c r="B29" s="320"/>
      <c r="C29" s="321"/>
      <c r="D29" s="314"/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2021-08-01T13:24:48Z</dcterms:modified>
</cp:coreProperties>
</file>