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02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<sst xmlns="http://schemas.openxmlformats.org/spreadsheetml/2006/main" count="366" uniqueCount="207">
  <si>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</si>
  <si>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</si>
  <si>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</si>
  <si>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</si>
  <si>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</si>
  <si>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</si>
  <si>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</si>
  <si>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</si>
  <si>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</si>
  <si>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</si>
  <si>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</si>
  <si>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</si>
  <si>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</si>
  <si>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</si>
  <si>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</si>
  <si>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</si>
  <si>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</si>
  <si>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</si>
  <si>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</si>
  <si>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</si>
  <si>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</si>
  <si>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</si>
  <si>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</si>
  <si>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</si>
  <si>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</si>
  <si>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</si>
  <si>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</si>
  <si>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</si>
  <si>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</si>
  <si>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</si>
  <si>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</si>
  <si>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</si>
  <si>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</si>
  <si>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</si>
  <si>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</si>
  <si>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</si>
  <si>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</si>
  <si>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</si>
  <si>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</si>
  <si>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</si>
  <si>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</si>
  <si>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</si>
  <si>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</si>
  <si>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</si>
  <si>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</si>
  <si>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</si>
  <si>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</si>
  <si>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</si>
  <si>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</si>
  <si>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</si>
  <si>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</si>
  <si>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</si>
  <si>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</si>
  <si>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</si>
  <si>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</si>
  <si>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</si>
  <si>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</si>
  <si>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</si>
  <si>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</si>
  <si>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</si>
  <si>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</si>
  <si>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</si>
  <si>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</si>
  <si>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</si>
  <si>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</si>
  <si>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</si>
  <si>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</si>
  <si>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</si>
  <si>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</si>
  <si>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</si>
  <si>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</si>
  <si>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</si>
  <si>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</si>
  <si>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</si>
  <si>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</si>
  <si>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</si>
  <si>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</si>
  <si>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</si>
  <si>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</si>
  <si>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</si>
  <si>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</si>
  <si>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</si>
  <si>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</si>
  <si>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</si>
  <si>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</si>
  <si>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</si>
  <si>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</si>
  <si>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</si>
  <si>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</si>
  <si>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</si>
  <si>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</si>
  <si>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</si>
  <si>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</si>
  <si>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</si>
  <si>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</si>
  <si>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</si>
  <si>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</si>
  <si>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</si>
  <si>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</si>
  <si>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</si>
  <si>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</si>
  <si>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</si>
  <si>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</si>
  <si>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</si>
  <si>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</si>
  <si>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</si>
  <si>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</si>
  <si>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</si>
  <si>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</si>
  <si>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</si>
  <si>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</si>
  <si>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</si>
  <si>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</si>
  <si>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</si>
  <si>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</si>
  <si>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</si>
  <si>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</si>
  <si>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</si>
  <si>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</si>
  <si>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</si>
  <si>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</si>
  <si>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</si>
  <si>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</si>
  <si>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</si>
  <si>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</si>
  <si>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</si>
  <si>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</si>
  <si>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</si>
  <si>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</si>
  <si>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</si>
  <si>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</si>
  <si>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</si>
  <si>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</si>
  <si>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</si>
  <si>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</si>
  <si>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</si>
  <si>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</si>
  <si>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</si>
  <si>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</si>
  <si>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</si>
  <si>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</si>
  <si>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</si>
  <si>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</si>
  <si>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</si>
  <si>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</si>
  <si>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</si>
  <si>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</si>
  <si>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</si>
  <si>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</si>
  <si>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</si>
  <si>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</si>
  <si>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</si>
  <si>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</si>
  <si>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</si>
  <si>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</si>
  <si>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</si>
  <si>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</si>
  <si>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</si>
  <si>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</si>
  <si>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</si>
  <si>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</si>
  <si>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</si>
  <si>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</si>
  <si>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</si>
  <si>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</si>
  <si>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</si>
  <si>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</si>
  <si>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</si>
  <si>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</si>
  <si>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</si>
  <si>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</si>
  <si>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</si>
  <si>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</si>
  <si>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</si>
  <si>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</si>
  <si>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</si>
  <si>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</si>
  <si>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</si>
  <si>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</si>
  <si>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</si>
  <si>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</si>
  <si>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</si>
  <si>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</si>
  <si>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</si>
  <si>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</si>
  <si>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</si>
  <si>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</si>
  <si>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</si>
  <si>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</si>
  <si>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</si>
  <si>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</si>
  <si>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</si>
  <si>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</si>
  <si>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</si>
  <si>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</si>
  <si>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</si>
  <si>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</si>
  <si>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</si>
  <si>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01.8.2021</t>
  </si>
  <si>
    <t>(-)220000</t>
  </si>
  <si>
    <t>02.08.2021</t>
  </si>
  <si>
    <t>Symphony  Balance(+)</t>
  </si>
  <si>
    <t>Date: 02.08.2021</t>
  </si>
  <si>
    <t>Murad</t>
  </si>
  <si>
    <t>DSR</t>
  </si>
  <si>
    <t>Rofiqul(Nokol Taka)</t>
  </si>
  <si>
    <t>Nal=Ma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</si>
</sst>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J15" sqref="J15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155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5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54"/>
      <c r="B7" s="38" t="s">
        <v>190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54"/>
      <c r="B8" s="38" t="s">
        <v>200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54"/>
      <c r="B9" s="38"/>
      <c r="C9" s="37"/>
      <c r="D9" s="37"/>
      <c r="E9" s="39">
        <f t="shared" si="0"/>
        <v>158984</v>
      </c>
      <c r="F9" s="30"/>
      <c r="G9" s="2"/>
      <c r="H9" s="2"/>
    </row>
    <row r="10" spans="1:8">
      <c r="A10" s="354"/>
      <c r="B10" s="38"/>
      <c r="C10" s="40"/>
      <c r="D10" s="40"/>
      <c r="E10" s="39">
        <f t="shared" si="0"/>
        <v>158984</v>
      </c>
      <c r="F10" s="30"/>
      <c r="G10" s="2"/>
      <c r="H10" s="2"/>
    </row>
    <row r="11" spans="1:8">
      <c r="A11" s="354"/>
      <c r="B11" s="38"/>
      <c r="C11" s="37"/>
      <c r="D11" s="37"/>
      <c r="E11" s="39">
        <f t="shared" si="0"/>
        <v>158984</v>
      </c>
      <c r="F11" s="30"/>
      <c r="G11" s="2"/>
      <c r="H11" s="2"/>
    </row>
    <row r="12" spans="1:8">
      <c r="A12" s="354"/>
      <c r="B12" s="38"/>
      <c r="C12" s="37"/>
      <c r="D12" s="37"/>
      <c r="E12" s="39">
        <f t="shared" si="0"/>
        <v>158984</v>
      </c>
      <c r="F12" s="30"/>
      <c r="G12" s="41"/>
      <c r="H12" s="2"/>
    </row>
    <row r="13" spans="1:8">
      <c r="A13" s="354"/>
      <c r="B13" s="38"/>
      <c r="C13" s="37"/>
      <c r="D13" s="37"/>
      <c r="E13" s="39">
        <f t="shared" si="0"/>
        <v>158984</v>
      </c>
      <c r="F13" s="30"/>
      <c r="G13" s="2"/>
      <c r="H13" s="42"/>
    </row>
    <row r="14" spans="1:8">
      <c r="A14" s="354"/>
      <c r="B14" s="38"/>
      <c r="C14" s="37"/>
      <c r="D14" s="37"/>
      <c r="E14" s="39">
        <f t="shared" si="0"/>
        <v>158984</v>
      </c>
      <c r="F14" s="30"/>
      <c r="G14" s="2"/>
      <c r="H14" s="2"/>
    </row>
    <row r="15" spans="1:8">
      <c r="A15" s="354"/>
      <c r="B15" s="38"/>
      <c r="C15" s="37"/>
      <c r="D15" s="37"/>
      <c r="E15" s="39">
        <f t="shared" si="0"/>
        <v>158984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158984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158984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158984</v>
      </c>
      <c r="F18" s="30"/>
      <c r="G18" s="41"/>
      <c r="H18" s="2"/>
    </row>
    <row r="19" spans="1:8" ht="12.75" customHeight="1">
      <c r="A19" s="354"/>
      <c r="B19" s="38"/>
      <c r="C19" s="37"/>
      <c r="D19" s="40"/>
      <c r="E19" s="39">
        <f t="shared" si="0"/>
        <v>158984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158984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158984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158984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158984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158984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158984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158984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158984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158984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158984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158984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158984</v>
      </c>
      <c r="F31" s="30"/>
      <c r="G31" s="2"/>
      <c r="H31" s="33"/>
    </row>
    <row r="32" spans="1:8">
      <c r="A32" s="354"/>
      <c r="B32" s="38"/>
      <c r="C32" s="37"/>
      <c r="D32" s="37"/>
      <c r="E32" s="39">
        <f>E31+C32-D32</f>
        <v>158984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158984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158984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158984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158984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158984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158984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158984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158984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158984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158984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158984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158984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158984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158984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158984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158984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158984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158984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158984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158984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158984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158984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158984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158984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158984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158984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158984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158984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158984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158984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158984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158984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158984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158984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158984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158984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158984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158984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158984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158984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158984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158984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158984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158984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158984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158984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158984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158984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158984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158984</v>
      </c>
      <c r="F82" s="30"/>
      <c r="G82" s="2"/>
    </row>
    <row r="83" spans="1:7">
      <c r="A83" s="354"/>
      <c r="B83" s="43"/>
      <c r="C83" s="39">
        <f>SUM(C5:C72)</f>
        <v>1658984</v>
      </c>
      <c r="D83" s="39">
        <f>SUM(D5:D77)</f>
        <v>1500000</v>
      </c>
      <c r="E83" s="60">
        <f>E71</f>
        <v>158984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08" customFormat="1" ht="18">
      <c r="A2" s="360" t="s">
        <v>47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09" customFormat="1" ht="16.5" thickBot="1">
      <c r="A3" s="361" t="s">
        <v>191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1"/>
      <c r="T3" s="8"/>
      <c r="U3" s="8"/>
      <c r="V3" s="8"/>
      <c r="W3" s="8"/>
      <c r="X3" s="28"/>
    </row>
    <row r="4" spans="1:24" s="110" customFormat="1" ht="12.75" customHeight="1">
      <c r="A4" s="364" t="s">
        <v>48</v>
      </c>
      <c r="B4" s="366" t="s">
        <v>49</v>
      </c>
      <c r="C4" s="355" t="s">
        <v>50</v>
      </c>
      <c r="D4" s="355" t="s">
        <v>51</v>
      </c>
      <c r="E4" s="355" t="s">
        <v>52</v>
      </c>
      <c r="F4" s="355" t="s">
        <v>195</v>
      </c>
      <c r="G4" s="355" t="s">
        <v>53</v>
      </c>
      <c r="H4" s="355" t="s">
        <v>184</v>
      </c>
      <c r="I4" s="355" t="s">
        <v>187</v>
      </c>
      <c r="J4" s="355" t="s">
        <v>54</v>
      </c>
      <c r="K4" s="355" t="s">
        <v>55</v>
      </c>
      <c r="L4" s="355" t="s">
        <v>56</v>
      </c>
      <c r="M4" s="355" t="s">
        <v>57</v>
      </c>
      <c r="N4" s="355" t="s">
        <v>58</v>
      </c>
      <c r="O4" s="357" t="s">
        <v>59</v>
      </c>
      <c r="P4" s="368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190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200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/>
      <c r="B8" s="125"/>
      <c r="C8" s="118"/>
      <c r="D8" s="126"/>
      <c r="E8" s="126"/>
      <c r="F8" s="126"/>
      <c r="G8" s="126"/>
      <c r="H8" s="126"/>
      <c r="I8" s="126"/>
      <c r="J8" s="127"/>
      <c r="K8" s="126"/>
      <c r="L8" s="126"/>
      <c r="M8" s="126"/>
      <c r="N8" s="158"/>
      <c r="O8" s="126"/>
      <c r="P8" s="128"/>
      <c r="Q8" s="122">
        <f>SUM(B8:P8)</f>
        <v>0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/>
      <c r="B9" s="125"/>
      <c r="C9" s="118"/>
      <c r="D9" s="126"/>
      <c r="E9" s="126"/>
      <c r="F9" s="126"/>
      <c r="G9" s="126"/>
      <c r="H9" s="126"/>
      <c r="I9" s="126"/>
      <c r="J9" s="127"/>
      <c r="K9" s="126"/>
      <c r="L9" s="126"/>
      <c r="M9" s="126"/>
      <c r="N9" s="158"/>
      <c r="O9" s="126"/>
      <c r="P9" s="128"/>
      <c r="Q9" s="122">
        <f t="shared" si="0"/>
        <v>0</v>
      </c>
      <c r="R9" s="123"/>
      <c r="S9" s="10"/>
      <c r="T9" s="10"/>
      <c r="U9" s="46"/>
      <c r="V9" s="46"/>
      <c r="W9" s="46"/>
    </row>
    <row r="10" spans="1:24" s="21" customFormat="1">
      <c r="A10" s="117"/>
      <c r="B10" s="125"/>
      <c r="C10" s="118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58"/>
      <c r="O10" s="126"/>
      <c r="P10" s="128"/>
      <c r="Q10" s="122">
        <f t="shared" si="0"/>
        <v>0</v>
      </c>
      <c r="R10" s="123"/>
      <c r="S10" s="46"/>
      <c r="T10" s="46"/>
      <c r="U10" s="5"/>
      <c r="V10" s="46"/>
      <c r="W10" s="5"/>
    </row>
    <row r="11" spans="1:24" s="21" customFormat="1">
      <c r="A11" s="117"/>
      <c r="B11" s="125"/>
      <c r="C11" s="118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58"/>
      <c r="O11" s="126"/>
      <c r="P11" s="128"/>
      <c r="Q11" s="122">
        <f t="shared" si="0"/>
        <v>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2900</v>
      </c>
      <c r="C37" s="144">
        <f t="shared" ref="C37:P37" si="1">SUM(C6:C36)</f>
        <v>0</v>
      </c>
      <c r="D37" s="144">
        <f t="shared" si="1"/>
        <v>0</v>
      </c>
      <c r="E37" s="144">
        <f t="shared" si="1"/>
        <v>0</v>
      </c>
      <c r="F37" s="144">
        <f t="shared" si="1"/>
        <v>0</v>
      </c>
      <c r="G37" s="144">
        <f>SUM(G6:G36)</f>
        <v>740</v>
      </c>
      <c r="H37" s="144">
        <f t="shared" si="1"/>
        <v>0</v>
      </c>
      <c r="I37" s="144">
        <f t="shared" si="1"/>
        <v>0</v>
      </c>
      <c r="J37" s="144">
        <f t="shared" si="1"/>
        <v>270</v>
      </c>
      <c r="K37" s="144">
        <f t="shared" si="1"/>
        <v>880</v>
      </c>
      <c r="L37" s="144">
        <f t="shared" si="1"/>
        <v>0</v>
      </c>
      <c r="M37" s="144">
        <f t="shared" si="1"/>
        <v>0</v>
      </c>
      <c r="N37" s="161">
        <f t="shared" si="1"/>
        <v>0</v>
      </c>
      <c r="O37" s="144">
        <f t="shared" si="1"/>
        <v>0</v>
      </c>
      <c r="P37" s="145">
        <f t="shared" si="1"/>
        <v>0</v>
      </c>
      <c r="Q37" s="146">
        <f>SUM(Q6:Q36)</f>
        <v>4790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58" zoomScale="120" zoomScaleNormal="120" workbookViewId="0">
      <selection activeCell="D46" sqref="D46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74" t="s">
        <v>17</v>
      </c>
      <c r="B1" s="375"/>
      <c r="C1" s="375"/>
      <c r="D1" s="375"/>
      <c r="E1" s="375"/>
      <c r="F1" s="376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77" t="s">
        <v>192</v>
      </c>
      <c r="B2" s="378"/>
      <c r="C2" s="378"/>
      <c r="D2" s="378"/>
      <c r="E2" s="378"/>
      <c r="F2" s="379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0" t="s">
        <v>146</v>
      </c>
      <c r="B3" s="381"/>
      <c r="C3" s="381"/>
      <c r="D3" s="381"/>
      <c r="E3" s="381"/>
      <c r="F3" s="382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185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190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200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/>
      <c r="B7" s="90"/>
      <c r="C7" s="90"/>
      <c r="D7" s="90"/>
      <c r="E7" s="90">
        <f t="shared" si="0"/>
        <v>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/>
      <c r="B8" s="90"/>
      <c r="C8" s="90"/>
      <c r="D8" s="90"/>
      <c r="E8" s="90">
        <f t="shared" si="0"/>
        <v>0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/>
      <c r="B9" s="90"/>
      <c r="C9" s="90"/>
      <c r="D9" s="90"/>
      <c r="E9" s="90">
        <f t="shared" si="0"/>
        <v>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/>
      <c r="B10" s="90"/>
      <c r="C10" s="90"/>
      <c r="D10" s="90"/>
      <c r="E10" s="90">
        <f t="shared" si="0"/>
        <v>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1109265</v>
      </c>
      <c r="C33" s="252">
        <f>SUM(C5:C32)</f>
        <v>1210101</v>
      </c>
      <c r="D33" s="252">
        <f>SUM(D5:D32)</f>
        <v>4790</v>
      </c>
      <c r="E33" s="252">
        <f>SUM(E5:E32)</f>
        <v>1214891</v>
      </c>
      <c r="F33" s="337">
        <f>B33-E33</f>
        <v>-105626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2" t="s">
        <v>33</v>
      </c>
      <c r="C35" s="372"/>
      <c r="D35" s="372"/>
      <c r="E35" s="372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203</v>
      </c>
      <c r="C37" s="247" t="s">
        <v>204</v>
      </c>
      <c r="D37" s="274">
        <v>300</v>
      </c>
      <c r="E37" s="248" t="s">
        <v>200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205</v>
      </c>
      <c r="C39" s="92" t="s">
        <v>204</v>
      </c>
      <c r="D39" s="275">
        <v>1000</v>
      </c>
      <c r="E39" s="234" t="s">
        <v>200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3"/>
      <c r="H43" s="373"/>
      <c r="I43" s="373"/>
      <c r="J43" s="373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401556</v>
      </c>
      <c r="E46" s="244" t="s">
        <v>200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189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258335</v>
      </c>
      <c r="E47" s="236" t="s">
        <v>190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194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190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186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186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190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186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190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190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186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183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183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21000</v>
      </c>
      <c r="E71" s="237" t="s">
        <v>175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9730</v>
      </c>
      <c r="E75" s="238" t="s">
        <v>189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189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139</v>
      </c>
      <c r="B80" s="96" t="s">
        <v>127</v>
      </c>
      <c r="C80" s="162" t="s">
        <v>110</v>
      </c>
      <c r="D80" s="278">
        <v>9500</v>
      </c>
      <c r="E80" s="237" t="s">
        <v>172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182</v>
      </c>
      <c r="B81" s="96" t="s">
        <v>130</v>
      </c>
      <c r="C81" s="162"/>
      <c r="D81" s="278">
        <v>1210</v>
      </c>
      <c r="E81" s="237" t="s">
        <v>200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197</v>
      </c>
      <c r="B82" s="96" t="s">
        <v>196</v>
      </c>
      <c r="C82" s="162"/>
      <c r="D82" s="278">
        <v>20000</v>
      </c>
      <c r="E82" s="237" t="s">
        <v>198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/>
      <c r="B83" s="96"/>
      <c r="C83" s="162"/>
      <c r="D83" s="278"/>
      <c r="E83" s="238"/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/>
      <c r="B110" s="96"/>
      <c r="C110" s="162"/>
      <c r="D110" s="278"/>
      <c r="E110" s="238"/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200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0" t="s">
        <v>45</v>
      </c>
      <c r="B119" s="371"/>
      <c r="C119" s="383"/>
      <c r="D119" s="281">
        <f>SUM(D37:D118)</f>
        <v>1949388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0" t="s">
        <v>46</v>
      </c>
      <c r="B121" s="371"/>
      <c r="C121" s="371"/>
      <c r="D121" s="281">
        <f>D119+M121</f>
        <v>1949388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19" sqref="H1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4" t="s">
        <v>72</v>
      </c>
      <c r="B1" s="385"/>
      <c r="C1" s="385"/>
      <c r="D1" s="385"/>
      <c r="E1" s="386"/>
      <c r="F1" s="5"/>
      <c r="G1" s="5"/>
    </row>
    <row r="2" spans="1:29" ht="21.75">
      <c r="A2" s="393" t="s">
        <v>94</v>
      </c>
      <c r="B2" s="394"/>
      <c r="C2" s="394"/>
      <c r="D2" s="394"/>
      <c r="E2" s="395"/>
      <c r="F2" s="5"/>
      <c r="G2" s="5"/>
    </row>
    <row r="3" spans="1:29" ht="23.25">
      <c r="A3" s="387" t="s">
        <v>202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4592516.1849999996</v>
      </c>
      <c r="F5" s="57"/>
      <c r="G5" s="50" t="s">
        <v>199</v>
      </c>
      <c r="H5" s="348" t="s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27917.5</v>
      </c>
      <c r="C6" s="64"/>
      <c r="D6" s="62" t="s">
        <v>22</v>
      </c>
      <c r="E6" s="65">
        <v>158984</v>
      </c>
      <c r="F6" s="8"/>
      <c r="G6" s="401"/>
      <c r="H6" s="401"/>
      <c r="I6" s="4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572912.31500000041</v>
      </c>
      <c r="F7" s="8"/>
      <c r="G7" s="396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4790</v>
      </c>
      <c r="C8" s="63"/>
      <c r="D8" s="176"/>
      <c r="E8" s="177"/>
      <c r="F8" s="8"/>
      <c r="G8" s="396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193</v>
      </c>
      <c r="B9" s="64">
        <v>0</v>
      </c>
      <c r="C9" s="63"/>
      <c r="D9" s="62" t="s">
        <v>13</v>
      </c>
      <c r="E9" s="65">
        <v>1949388</v>
      </c>
      <c r="F9" s="8"/>
      <c r="G9" s="397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23127.5</v>
      </c>
      <c r="C10" s="63"/>
      <c r="D10" s="63" t="s">
        <v>87</v>
      </c>
      <c r="E10" s="65">
        <v>107420</v>
      </c>
      <c r="F10" s="8"/>
      <c r="G10" s="396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201</v>
      </c>
      <c r="E11" s="177">
        <v>641907</v>
      </c>
      <c r="F11" s="8"/>
      <c r="G11" s="397"/>
      <c r="H11" s="350"/>
      <c r="I11" s="39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99"/>
      <c r="H12" s="400"/>
      <c r="I12" s="400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8023127.5</v>
      </c>
      <c r="C14" s="63"/>
      <c r="D14" s="63" t="s">
        <v>7</v>
      </c>
      <c r="E14" s="66">
        <f>E5+E6+E7+E8+E9+E10+E11+E12+E13</f>
        <v>8023127.5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21000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188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206</v>
      </c>
      <c r="B22" s="170">
        <v>20000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401556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265917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44410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2021-08-02T17:31:22Z</dcterms:modified>
</cp:coreProperties>
</file>