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09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7" l="1"/>
  <c r="C11" i="10" l="1"/>
  <c r="C15" i="10"/>
  <c r="F15" i="10" l="1"/>
  <c r="H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D83" i="7"/>
  <c r="C83" i="7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Yasinpur College Donate</t>
        </r>
      </text>
    </comment>
  </commentList>
</comments>
</file>

<file path=xl/sharedStrings.xml><?xml version="1.0" encoding="utf-8"?>
<sst xmlns="http://schemas.openxmlformats.org/spreadsheetml/2006/main" count="132" uniqueCount="76">
  <si>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</si>
  <si>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</si>
  <si>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</si>
  <si>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</si>
  <si>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</si>
  <si>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</si>
  <si>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</si>
  <si>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</si>
  <si>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</si>
  <si>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</si>
  <si>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</si>
  <si>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</si>
  <si>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</si>
  <si>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</si>
  <si>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</si>
  <si>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</si>
  <si>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</si>
  <si>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</si>
  <si>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</si>
  <si>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</si>
  <si>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</si>
  <si>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</si>
  <si>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</si>
  <si>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</si>
  <si>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</si>
  <si>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</si>
  <si>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</si>
  <si>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</si>
  <si>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</si>
  <si>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</si>
  <si>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</si>
  <si>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</si>
  <si>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</si>
  <si>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</si>
  <si>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</si>
  <si>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</si>
  <si>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</si>
  <si>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</si>
  <si>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</si>
  <si>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</si>
  <si>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</si>
  <si>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</si>
  <si>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</si>
  <si>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</si>
  <si>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</si>
  <si>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</si>
  <si>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</si>
  <si>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</si>
  <si>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</si>
  <si>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</si>
  <si>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</si>
  <si>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</si>
  <si>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</si>
  <si>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</si>
  <si>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</si>
  <si>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</si>
  <si>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</si>
  <si>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</si>
  <si>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</si>
  <si>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</si>
  <si>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</si>
  <si>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</si>
  <si>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</si>
  <si>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8 + 8 Pro 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</si>
  <si>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</si>
  <si>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</si>
  <si>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</si>
  <si>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</si>
  <si>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</si>
  <si>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</si>
  <si>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</si>
  <si>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</si>
  <si>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</si>
  <si>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</si>
  <si>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</si>
  <si>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Date: 09.06.2021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</si>
</sst>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5" sqref="E1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8" t="s">
        <v>15</v>
      </c>
      <c r="C2" s="238"/>
      <c r="D2" s="238"/>
      <c r="E2" s="238"/>
    </row>
    <row r="3" spans="1:8" ht="16.5" customHeight="1">
      <c r="A3" s="19"/>
      <c r="B3" s="239" t="s">
        <v>56</v>
      </c>
      <c r="C3" s="239"/>
      <c r="D3" s="239"/>
      <c r="E3" s="239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1782281</v>
      </c>
      <c r="D6" s="23">
        <v>0</v>
      </c>
      <c r="E6" s="25">
        <f t="shared" ref="E6:E37" si="0">E5+C6-D6</f>
        <v>1782281</v>
      </c>
      <c r="F6" s="15"/>
      <c r="G6" s="16"/>
    </row>
    <row r="7" spans="1:8">
      <c r="A7" s="19"/>
      <c r="B7" s="24"/>
      <c r="C7" s="23"/>
      <c r="D7" s="23"/>
      <c r="E7" s="25">
        <f t="shared" si="0"/>
        <v>1782281</v>
      </c>
      <c r="F7" s="15"/>
      <c r="G7" s="1"/>
      <c r="H7" s="1"/>
    </row>
    <row r="8" spans="1:8">
      <c r="A8" s="19"/>
      <c r="B8" s="24" t="s">
        <v>64</v>
      </c>
      <c r="C8" s="23">
        <v>600000</v>
      </c>
      <c r="D8" s="23">
        <v>0</v>
      </c>
      <c r="E8" s="25">
        <f t="shared" si="0"/>
        <v>2382281</v>
      </c>
      <c r="F8" s="15"/>
      <c r="G8" s="1"/>
      <c r="H8" s="1"/>
    </row>
    <row r="9" spans="1:8">
      <c r="A9" s="19"/>
      <c r="B9" s="24" t="s">
        <v>68</v>
      </c>
      <c r="C9" s="23">
        <v>645000</v>
      </c>
      <c r="D9" s="185">
        <v>1294500</v>
      </c>
      <c r="E9" s="25">
        <f t="shared" si="0"/>
        <v>1732781</v>
      </c>
      <c r="F9" s="15"/>
      <c r="G9" s="1"/>
      <c r="H9" s="1"/>
    </row>
    <row r="10" spans="1:8">
      <c r="A10" s="19"/>
      <c r="B10" s="24" t="s">
        <v>69</v>
      </c>
      <c r="C10" s="26">
        <v>250000</v>
      </c>
      <c r="D10" s="237">
        <v>1031400</v>
      </c>
      <c r="E10" s="25">
        <f t="shared" si="0"/>
        <v>951381</v>
      </c>
      <c r="F10" s="15"/>
      <c r="G10" s="1"/>
      <c r="H10" s="1"/>
    </row>
    <row r="11" spans="1:8">
      <c r="A11" s="19"/>
      <c r="B11" s="24" t="s">
        <v>70</v>
      </c>
      <c r="C11" s="23">
        <v>0</v>
      </c>
      <c r="D11" s="23">
        <v>0</v>
      </c>
      <c r="E11" s="25">
        <f t="shared" si="0"/>
        <v>951381</v>
      </c>
      <c r="F11" s="15"/>
      <c r="G11" s="1"/>
      <c r="H11" s="1"/>
    </row>
    <row r="12" spans="1:8">
      <c r="A12" s="19"/>
      <c r="B12" s="24" t="s">
        <v>71</v>
      </c>
      <c r="C12" s="23">
        <v>1100000</v>
      </c>
      <c r="D12" s="185">
        <v>1342600</v>
      </c>
      <c r="E12" s="25">
        <f t="shared" si="0"/>
        <v>708781</v>
      </c>
      <c r="F12" s="15"/>
      <c r="G12" s="27"/>
      <c r="H12" s="1"/>
    </row>
    <row r="13" spans="1:8">
      <c r="A13" s="19"/>
      <c r="B13" s="24" t="s">
        <v>72</v>
      </c>
      <c r="C13" s="23">
        <v>420000</v>
      </c>
      <c r="D13" s="23">
        <v>0</v>
      </c>
      <c r="E13" s="25">
        <f t="shared" si="0"/>
        <v>1128781</v>
      </c>
      <c r="F13" s="15"/>
      <c r="G13" s="1"/>
      <c r="H13" s="28"/>
    </row>
    <row r="14" spans="1:8">
      <c r="A14" s="19"/>
      <c r="B14" s="24" t="s">
        <v>73</v>
      </c>
      <c r="C14" s="23">
        <v>273000</v>
      </c>
      <c r="D14" s="23">
        <v>0</v>
      </c>
      <c r="E14" s="25">
        <f t="shared" si="0"/>
        <v>1401781</v>
      </c>
      <c r="F14" s="15"/>
      <c r="G14" s="1"/>
      <c r="H14" s="1"/>
    </row>
    <row r="15" spans="1:8">
      <c r="A15" s="19"/>
      <c r="B15" s="233" t="s">
        <v>74</v>
      </c>
      <c r="C15" s="234">
        <v>390000</v>
      </c>
      <c r="D15" s="234">
        <v>0</v>
      </c>
      <c r="E15" s="25">
        <f t="shared" si="0"/>
        <v>1791781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1791781</v>
      </c>
      <c r="F16" s="15"/>
      <c r="G16" s="17"/>
      <c r="H16" s="1"/>
    </row>
    <row r="17" spans="1:9">
      <c r="A17" s="19"/>
      <c r="B17" s="235"/>
      <c r="C17" s="236"/>
      <c r="D17" s="236"/>
      <c r="E17" s="25">
        <f t="shared" si="0"/>
        <v>1791781</v>
      </c>
      <c r="F17" s="17"/>
      <c r="G17" s="9"/>
      <c r="H17" s="1"/>
    </row>
    <row r="18" spans="1:9">
      <c r="A18" s="19"/>
      <c r="B18" s="24"/>
      <c r="C18" s="23"/>
      <c r="D18" s="23"/>
      <c r="E18" s="25">
        <f>E17+C18-D18</f>
        <v>1791781</v>
      </c>
      <c r="F18" s="15"/>
      <c r="G18" s="9"/>
      <c r="H18" s="1"/>
      <c r="I18" s="2" t="s">
        <v>12</v>
      </c>
    </row>
    <row r="19" spans="1:9" ht="12.75" customHeight="1">
      <c r="A19" s="19"/>
      <c r="B19" s="24"/>
      <c r="C19" s="23"/>
      <c r="D19" s="23"/>
      <c r="E19" s="25">
        <f t="shared" si="0"/>
        <v>1791781</v>
      </c>
      <c r="F19" s="15"/>
      <c r="G19" s="27"/>
      <c r="H19" s="1"/>
    </row>
    <row r="20" spans="1:9">
      <c r="A20" s="19"/>
      <c r="B20" s="24"/>
      <c r="C20" s="23"/>
      <c r="D20" s="23"/>
      <c r="E20" s="25">
        <f t="shared" si="0"/>
        <v>1791781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1791781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1791781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1791781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1791781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1791781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1791781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1791781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1791781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1791781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1791781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1791781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1791781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1791781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1791781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1791781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1791781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1791781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1791781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1791781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1791781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1791781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1791781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1791781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1791781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1791781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1791781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1791781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1791781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1791781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1791781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1791781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1791781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1791781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1791781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1791781</v>
      </c>
      <c r="F55" s="15"/>
      <c r="G55" s="1"/>
    </row>
    <row r="56" spans="2:8">
      <c r="B56" s="24"/>
      <c r="C56" s="23"/>
      <c r="D56" s="23"/>
      <c r="E56" s="25">
        <f t="shared" si="1"/>
        <v>1791781</v>
      </c>
      <c r="F56" s="15"/>
      <c r="G56" s="1"/>
    </row>
    <row r="57" spans="2:8">
      <c r="B57" s="24"/>
      <c r="C57" s="23"/>
      <c r="D57" s="23"/>
      <c r="E57" s="25">
        <f t="shared" si="1"/>
        <v>1791781</v>
      </c>
      <c r="F57" s="15"/>
      <c r="G57" s="1"/>
    </row>
    <row r="58" spans="2:8">
      <c r="B58" s="24"/>
      <c r="C58" s="23"/>
      <c r="D58" s="23"/>
      <c r="E58" s="25">
        <f t="shared" si="1"/>
        <v>1791781</v>
      </c>
      <c r="F58" s="15"/>
      <c r="G58" s="1"/>
    </row>
    <row r="59" spans="2:8">
      <c r="B59" s="24"/>
      <c r="C59" s="23"/>
      <c r="D59" s="23"/>
      <c r="E59" s="25">
        <f t="shared" si="1"/>
        <v>1791781</v>
      </c>
      <c r="F59" s="15"/>
      <c r="G59" s="1"/>
    </row>
    <row r="60" spans="2:8">
      <c r="B60" s="24"/>
      <c r="C60" s="23"/>
      <c r="D60" s="23"/>
      <c r="E60" s="25">
        <f t="shared" si="1"/>
        <v>1791781</v>
      </c>
      <c r="F60" s="15"/>
      <c r="G60" s="1"/>
    </row>
    <row r="61" spans="2:8">
      <c r="B61" s="24"/>
      <c r="C61" s="23"/>
      <c r="D61" s="23"/>
      <c r="E61" s="25">
        <f t="shared" si="1"/>
        <v>1791781</v>
      </c>
      <c r="F61" s="15"/>
      <c r="G61" s="1"/>
    </row>
    <row r="62" spans="2:8">
      <c r="B62" s="24"/>
      <c r="C62" s="23"/>
      <c r="D62" s="23"/>
      <c r="E62" s="25">
        <f t="shared" si="1"/>
        <v>1791781</v>
      </c>
      <c r="F62" s="15"/>
      <c r="G62" s="1"/>
    </row>
    <row r="63" spans="2:8">
      <c r="B63" s="24"/>
      <c r="C63" s="23"/>
      <c r="D63" s="23"/>
      <c r="E63" s="25">
        <f t="shared" si="1"/>
        <v>1791781</v>
      </c>
      <c r="F63" s="15"/>
      <c r="G63" s="1"/>
    </row>
    <row r="64" spans="2:8">
      <c r="B64" s="24"/>
      <c r="C64" s="23"/>
      <c r="D64" s="23"/>
      <c r="E64" s="25">
        <f t="shared" si="1"/>
        <v>1791781</v>
      </c>
      <c r="F64" s="15"/>
      <c r="G64" s="1"/>
    </row>
    <row r="65" spans="2:7">
      <c r="B65" s="24"/>
      <c r="C65" s="23"/>
      <c r="D65" s="23"/>
      <c r="E65" s="25">
        <f t="shared" si="1"/>
        <v>1791781</v>
      </c>
      <c r="F65" s="15"/>
      <c r="G65" s="1"/>
    </row>
    <row r="66" spans="2:7">
      <c r="B66" s="24"/>
      <c r="C66" s="23"/>
      <c r="D66" s="23"/>
      <c r="E66" s="25">
        <f t="shared" si="1"/>
        <v>1791781</v>
      </c>
      <c r="F66" s="15"/>
      <c r="G66" s="1"/>
    </row>
    <row r="67" spans="2:7">
      <c r="B67" s="24"/>
      <c r="C67" s="23"/>
      <c r="D67" s="23"/>
      <c r="E67" s="25">
        <f t="shared" si="1"/>
        <v>1791781</v>
      </c>
      <c r="F67" s="15"/>
      <c r="G67" s="1"/>
    </row>
    <row r="68" spans="2:7">
      <c r="B68" s="24"/>
      <c r="C68" s="23"/>
      <c r="D68" s="23"/>
      <c r="E68" s="25">
        <f t="shared" si="1"/>
        <v>1791781</v>
      </c>
      <c r="F68" s="15"/>
      <c r="G68" s="1"/>
    </row>
    <row r="69" spans="2:7">
      <c r="B69" s="24"/>
      <c r="C69" s="23"/>
      <c r="D69" s="23"/>
      <c r="E69" s="25">
        <f t="shared" si="1"/>
        <v>1791781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1791781</v>
      </c>
      <c r="F70" s="15"/>
      <c r="G70" s="1"/>
    </row>
    <row r="71" spans="2:7">
      <c r="B71" s="24"/>
      <c r="C71" s="23"/>
      <c r="D71" s="23"/>
      <c r="E71" s="25">
        <f t="shared" si="2"/>
        <v>1791781</v>
      </c>
      <c r="F71" s="15"/>
      <c r="G71" s="1"/>
    </row>
    <row r="72" spans="2:7">
      <c r="B72" s="24"/>
      <c r="C72" s="23"/>
      <c r="D72" s="23"/>
      <c r="E72" s="25">
        <f t="shared" si="2"/>
        <v>1791781</v>
      </c>
      <c r="F72" s="15"/>
      <c r="G72" s="1"/>
    </row>
    <row r="73" spans="2:7">
      <c r="B73" s="24"/>
      <c r="C73" s="23"/>
      <c r="D73" s="23"/>
      <c r="E73" s="25">
        <f t="shared" si="2"/>
        <v>1791781</v>
      </c>
      <c r="F73" s="15"/>
      <c r="G73" s="1"/>
    </row>
    <row r="74" spans="2:7">
      <c r="B74" s="24"/>
      <c r="C74" s="23"/>
      <c r="D74" s="23"/>
      <c r="E74" s="25">
        <f t="shared" si="2"/>
        <v>1791781</v>
      </c>
      <c r="F74" s="15"/>
      <c r="G74" s="1"/>
    </row>
    <row r="75" spans="2:7">
      <c r="B75" s="24"/>
      <c r="C75" s="23"/>
      <c r="D75" s="23"/>
      <c r="E75" s="25">
        <f t="shared" si="2"/>
        <v>1791781</v>
      </c>
      <c r="F75" s="17"/>
      <c r="G75" s="1"/>
    </row>
    <row r="76" spans="2:7">
      <c r="B76" s="24"/>
      <c r="C76" s="23"/>
      <c r="D76" s="23"/>
      <c r="E76" s="25">
        <f t="shared" si="2"/>
        <v>1791781</v>
      </c>
      <c r="F76" s="15"/>
      <c r="G76" s="1"/>
    </row>
    <row r="77" spans="2:7">
      <c r="B77" s="24"/>
      <c r="C77" s="23"/>
      <c r="D77" s="23"/>
      <c r="E77" s="25">
        <f t="shared" si="2"/>
        <v>1791781</v>
      </c>
      <c r="F77" s="15"/>
      <c r="G77" s="1"/>
    </row>
    <row r="78" spans="2:7">
      <c r="B78" s="24"/>
      <c r="C78" s="23"/>
      <c r="D78" s="23"/>
      <c r="E78" s="25">
        <f t="shared" si="2"/>
        <v>1791781</v>
      </c>
      <c r="F78" s="15"/>
      <c r="G78" s="1"/>
    </row>
    <row r="79" spans="2:7">
      <c r="B79" s="24"/>
      <c r="C79" s="23"/>
      <c r="D79" s="23"/>
      <c r="E79" s="25">
        <f t="shared" si="2"/>
        <v>1791781</v>
      </c>
      <c r="F79" s="15"/>
      <c r="G79" s="1"/>
    </row>
    <row r="80" spans="2:7">
      <c r="B80" s="24"/>
      <c r="C80" s="23"/>
      <c r="D80" s="23"/>
      <c r="E80" s="25">
        <f t="shared" si="2"/>
        <v>1791781</v>
      </c>
      <c r="F80" s="15"/>
      <c r="G80" s="1"/>
    </row>
    <row r="81" spans="2:7">
      <c r="B81" s="24"/>
      <c r="C81" s="23"/>
      <c r="D81" s="23"/>
      <c r="E81" s="25">
        <f t="shared" si="2"/>
        <v>1791781</v>
      </c>
      <c r="F81" s="15"/>
      <c r="G81" s="1"/>
    </row>
    <row r="82" spans="2:7">
      <c r="B82" s="24"/>
      <c r="C82" s="23"/>
      <c r="D82" s="23"/>
      <c r="E82" s="25">
        <f t="shared" si="2"/>
        <v>1791781</v>
      </c>
      <c r="F82" s="15"/>
      <c r="G82" s="1"/>
    </row>
    <row r="83" spans="2:7">
      <c r="B83" s="29"/>
      <c r="C83" s="25">
        <f>SUM(C5:C72)</f>
        <v>5460281</v>
      </c>
      <c r="D83" s="25">
        <f>SUM(D5:D77)</f>
        <v>3668500</v>
      </c>
      <c r="E83" s="39">
        <f>E71</f>
        <v>1791781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18" activePane="bottomLeft" state="frozen"/>
      <selection pane="bottomLeft" activeCell="S37" sqref="S37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40" t="s">
        <v>15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</row>
    <row r="2" spans="1:26" s="134" customFormat="1" ht="18">
      <c r="A2" s="241" t="s">
        <v>52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</row>
    <row r="3" spans="1:26" s="135" customFormat="1" ht="16.5" thickBot="1">
      <c r="A3" s="242" t="s">
        <v>66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4"/>
      <c r="U3" s="59"/>
      <c r="V3" s="5"/>
      <c r="W3" s="5"/>
      <c r="X3" s="5"/>
      <c r="Y3" s="5"/>
      <c r="Z3" s="13"/>
    </row>
    <row r="4" spans="1:26" s="137" customFormat="1">
      <c r="A4" s="245" t="s">
        <v>31</v>
      </c>
      <c r="B4" s="247" t="s">
        <v>32</v>
      </c>
      <c r="C4" s="249" t="s">
        <v>33</v>
      </c>
      <c r="D4" s="249" t="s">
        <v>34</v>
      </c>
      <c r="E4" s="249" t="s">
        <v>35</v>
      </c>
      <c r="F4" s="249" t="s">
        <v>36</v>
      </c>
      <c r="G4" s="249" t="s">
        <v>37</v>
      </c>
      <c r="H4" s="249" t="s">
        <v>38</v>
      </c>
      <c r="I4" s="249" t="s">
        <v>49</v>
      </c>
      <c r="J4" s="249" t="s">
        <v>39</v>
      </c>
      <c r="K4" s="249" t="s">
        <v>40</v>
      </c>
      <c r="L4" s="249" t="s">
        <v>41</v>
      </c>
      <c r="M4" s="249" t="s">
        <v>42</v>
      </c>
      <c r="N4" s="249" t="s">
        <v>43</v>
      </c>
      <c r="O4" s="255" t="s">
        <v>59</v>
      </c>
      <c r="P4" s="257" t="s">
        <v>44</v>
      </c>
      <c r="Q4" s="253" t="s">
        <v>18</v>
      </c>
      <c r="R4" s="251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46"/>
      <c r="B5" s="248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6"/>
      <c r="P5" s="258"/>
      <c r="Q5" s="254"/>
      <c r="R5" s="252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64</v>
      </c>
      <c r="B6" s="146">
        <v>500</v>
      </c>
      <c r="C6" s="146"/>
      <c r="D6" s="147"/>
      <c r="E6" s="147"/>
      <c r="F6" s="147"/>
      <c r="G6" s="147">
        <v>70</v>
      </c>
      <c r="H6" s="147"/>
      <c r="I6" s="147"/>
      <c r="J6" s="148">
        <v>240</v>
      </c>
      <c r="K6" s="147">
        <v>160</v>
      </c>
      <c r="L6" s="147"/>
      <c r="M6" s="147"/>
      <c r="N6" s="186"/>
      <c r="O6" s="147"/>
      <c r="P6" s="147"/>
      <c r="Q6" s="147"/>
      <c r="R6" s="149"/>
      <c r="S6" s="150">
        <f t="shared" ref="S6:S36" si="0">SUM(B6:R6)</f>
        <v>970</v>
      </c>
      <c r="T6" s="151"/>
      <c r="U6" s="152"/>
      <c r="V6" s="30"/>
      <c r="W6" s="3"/>
      <c r="X6" s="30"/>
      <c r="Y6" s="3"/>
    </row>
    <row r="7" spans="1:26" s="10" customFormat="1">
      <c r="A7" s="145" t="s">
        <v>68</v>
      </c>
      <c r="B7" s="146"/>
      <c r="C7" s="146"/>
      <c r="D7" s="147"/>
      <c r="E7" s="147"/>
      <c r="F7" s="147"/>
      <c r="G7" s="147">
        <v>50</v>
      </c>
      <c r="H7" s="147"/>
      <c r="I7" s="147"/>
      <c r="J7" s="148">
        <v>260</v>
      </c>
      <c r="K7" s="147">
        <v>160</v>
      </c>
      <c r="L7" s="147"/>
      <c r="M7" s="147"/>
      <c r="N7" s="186"/>
      <c r="O7" s="147"/>
      <c r="P7" s="147"/>
      <c r="Q7" s="147"/>
      <c r="R7" s="149"/>
      <c r="S7" s="150">
        <f t="shared" si="0"/>
        <v>470</v>
      </c>
      <c r="T7" s="151"/>
      <c r="U7" s="30"/>
      <c r="V7" s="30"/>
      <c r="W7" s="30"/>
      <c r="X7" s="30"/>
      <c r="Y7" s="30"/>
    </row>
    <row r="8" spans="1:26" s="10" customFormat="1">
      <c r="A8" s="145" t="s">
        <v>69</v>
      </c>
      <c r="B8" s="153"/>
      <c r="C8" s="146"/>
      <c r="D8" s="154"/>
      <c r="E8" s="154"/>
      <c r="F8" s="154"/>
      <c r="G8" s="154"/>
      <c r="H8" s="154"/>
      <c r="I8" s="154"/>
      <c r="J8" s="155">
        <v>140</v>
      </c>
      <c r="K8" s="154">
        <v>180</v>
      </c>
      <c r="L8" s="154"/>
      <c r="M8" s="154"/>
      <c r="N8" s="187">
        <v>20</v>
      </c>
      <c r="O8" s="19"/>
      <c r="P8" s="154"/>
      <c r="Q8" s="154"/>
      <c r="R8" s="156"/>
      <c r="S8" s="150">
        <f>SUM(B8:R8)</f>
        <v>340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70</v>
      </c>
      <c r="B9" s="153">
        <v>500</v>
      </c>
      <c r="C9" s="146"/>
      <c r="D9" s="154"/>
      <c r="E9" s="154"/>
      <c r="F9" s="154">
        <v>135</v>
      </c>
      <c r="G9" s="154">
        <v>100</v>
      </c>
      <c r="H9" s="154"/>
      <c r="I9" s="154"/>
      <c r="J9" s="155">
        <v>140</v>
      </c>
      <c r="K9" s="154">
        <v>180</v>
      </c>
      <c r="L9" s="154"/>
      <c r="M9" s="154"/>
      <c r="N9" s="187">
        <v>20</v>
      </c>
      <c r="O9" s="154"/>
      <c r="P9" s="154"/>
      <c r="Q9" s="154"/>
      <c r="R9" s="156"/>
      <c r="S9" s="150">
        <f t="shared" si="0"/>
        <v>1075</v>
      </c>
      <c r="T9" s="151"/>
      <c r="U9" s="7"/>
      <c r="V9" s="7"/>
      <c r="W9" s="30"/>
      <c r="X9" s="30"/>
      <c r="Y9" s="30"/>
    </row>
    <row r="10" spans="1:26" s="10" customFormat="1">
      <c r="A10" s="145" t="s">
        <v>71</v>
      </c>
      <c r="B10" s="153"/>
      <c r="C10" s="146"/>
      <c r="D10" s="154"/>
      <c r="E10" s="154"/>
      <c r="F10" s="154"/>
      <c r="G10" s="154">
        <v>70</v>
      </c>
      <c r="H10" s="154"/>
      <c r="I10" s="154"/>
      <c r="J10" s="154">
        <v>140</v>
      </c>
      <c r="K10" s="154">
        <v>180</v>
      </c>
      <c r="L10" s="154"/>
      <c r="M10" s="154"/>
      <c r="N10" s="187"/>
      <c r="O10" s="154"/>
      <c r="P10" s="154"/>
      <c r="Q10" s="154"/>
      <c r="R10" s="156"/>
      <c r="S10" s="150">
        <f t="shared" si="0"/>
        <v>390</v>
      </c>
      <c r="T10" s="151"/>
      <c r="U10" s="30"/>
      <c r="V10" s="30"/>
      <c r="W10" s="3"/>
      <c r="X10" s="30"/>
      <c r="Y10" s="3"/>
    </row>
    <row r="11" spans="1:26" s="10" customFormat="1">
      <c r="A11" s="145" t="s">
        <v>72</v>
      </c>
      <c r="B11" s="153"/>
      <c r="C11" s="146"/>
      <c r="D11" s="154"/>
      <c r="E11" s="154"/>
      <c r="F11" s="154">
        <v>1000</v>
      </c>
      <c r="G11" s="154">
        <v>70</v>
      </c>
      <c r="H11" s="154"/>
      <c r="I11" s="154"/>
      <c r="J11" s="154">
        <v>20</v>
      </c>
      <c r="K11" s="154">
        <v>180</v>
      </c>
      <c r="L11" s="154"/>
      <c r="M11" s="154"/>
      <c r="N11" s="187">
        <v>30</v>
      </c>
      <c r="O11" s="154"/>
      <c r="P11" s="154"/>
      <c r="Q11" s="154"/>
      <c r="R11" s="156"/>
      <c r="S11" s="150">
        <f t="shared" si="0"/>
        <v>1300</v>
      </c>
      <c r="T11" s="151"/>
      <c r="U11" s="30"/>
      <c r="V11" s="30"/>
      <c r="W11" s="30"/>
      <c r="X11" s="30"/>
      <c r="Y11" s="30"/>
    </row>
    <row r="12" spans="1:26" s="10" customFormat="1">
      <c r="A12" s="145" t="s">
        <v>73</v>
      </c>
      <c r="B12" s="153">
        <v>600</v>
      </c>
      <c r="C12" s="146"/>
      <c r="D12" s="154"/>
      <c r="E12" s="154"/>
      <c r="F12" s="154"/>
      <c r="G12" s="154">
        <v>70</v>
      </c>
      <c r="H12" s="154"/>
      <c r="I12" s="154"/>
      <c r="J12" s="154">
        <v>20</v>
      </c>
      <c r="K12" s="154">
        <v>180</v>
      </c>
      <c r="L12" s="154"/>
      <c r="M12" s="154"/>
      <c r="N12" s="187"/>
      <c r="O12" s="154"/>
      <c r="P12" s="154"/>
      <c r="Q12" s="154"/>
      <c r="R12" s="156"/>
      <c r="S12" s="150">
        <f t="shared" si="0"/>
        <v>870</v>
      </c>
      <c r="T12" s="151"/>
      <c r="U12" s="30"/>
      <c r="V12" s="30"/>
      <c r="W12" s="3"/>
      <c r="X12" s="30"/>
      <c r="Y12" s="3"/>
    </row>
    <row r="13" spans="1:26" s="10" customFormat="1">
      <c r="A13" s="145" t="s">
        <v>73</v>
      </c>
      <c r="B13" s="153">
        <v>150</v>
      </c>
      <c r="C13" s="146"/>
      <c r="D13" s="154"/>
      <c r="E13" s="154"/>
      <c r="F13" s="154"/>
      <c r="G13" s="154">
        <v>300</v>
      </c>
      <c r="H13" s="154"/>
      <c r="I13" s="154"/>
      <c r="J13" s="154">
        <v>170</v>
      </c>
      <c r="K13" s="154">
        <v>180</v>
      </c>
      <c r="L13" s="157"/>
      <c r="M13" s="154"/>
      <c r="N13" s="187"/>
      <c r="O13" s="154"/>
      <c r="P13" s="154"/>
      <c r="Q13" s="154"/>
      <c r="R13" s="156"/>
      <c r="S13" s="150">
        <f t="shared" si="0"/>
        <v>800</v>
      </c>
      <c r="T13" s="151"/>
      <c r="U13" s="152"/>
      <c r="V13" s="30"/>
      <c r="W13" s="30"/>
      <c r="X13" s="30"/>
      <c r="Y13" s="30"/>
    </row>
    <row r="14" spans="1:26" s="10" customFormat="1">
      <c r="A14" s="145"/>
      <c r="B14" s="153"/>
      <c r="C14" s="146"/>
      <c r="D14" s="154"/>
      <c r="E14" s="154"/>
      <c r="F14" s="154"/>
      <c r="G14" s="154"/>
      <c r="H14" s="154"/>
      <c r="I14" s="154"/>
      <c r="J14" s="154"/>
      <c r="K14" s="154"/>
      <c r="L14" s="158"/>
      <c r="M14" s="154"/>
      <c r="N14" s="187"/>
      <c r="O14" s="154"/>
      <c r="P14" s="154"/>
      <c r="Q14" s="154"/>
      <c r="R14" s="156"/>
      <c r="S14" s="150">
        <f t="shared" si="0"/>
        <v>0</v>
      </c>
      <c r="T14" s="151"/>
      <c r="U14" s="159"/>
      <c r="V14" s="30"/>
      <c r="W14" s="3"/>
      <c r="X14" s="30"/>
      <c r="Y14" s="3"/>
    </row>
    <row r="15" spans="1:26" s="10" customFormat="1">
      <c r="A15" s="145"/>
      <c r="B15" s="153"/>
      <c r="C15" s="146"/>
      <c r="D15" s="154"/>
      <c r="E15" s="154"/>
      <c r="F15" s="154"/>
      <c r="G15" s="154"/>
      <c r="H15" s="154"/>
      <c r="I15" s="154"/>
      <c r="J15" s="154"/>
      <c r="K15" s="154"/>
      <c r="L15" s="147"/>
      <c r="M15" s="154"/>
      <c r="N15" s="187"/>
      <c r="O15" s="154"/>
      <c r="P15" s="154"/>
      <c r="Q15" s="154"/>
      <c r="R15" s="156"/>
      <c r="S15" s="150">
        <f t="shared" si="0"/>
        <v>0</v>
      </c>
      <c r="T15" s="151"/>
      <c r="U15" s="4"/>
      <c r="V15" s="30"/>
      <c r="W15" s="30"/>
      <c r="X15" s="30"/>
      <c r="Y15" s="30"/>
    </row>
    <row r="16" spans="1:26" s="10" customFormat="1">
      <c r="A16" s="145"/>
      <c r="B16" s="153"/>
      <c r="C16" s="146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87"/>
      <c r="O16" s="154"/>
      <c r="P16" s="154"/>
      <c r="Q16" s="154"/>
      <c r="R16" s="156"/>
      <c r="S16" s="150">
        <f t="shared" si="0"/>
        <v>0</v>
      </c>
      <c r="T16" s="151"/>
      <c r="U16" s="4"/>
      <c r="V16" s="30"/>
      <c r="W16" s="3"/>
      <c r="X16" s="30"/>
      <c r="Y16" s="3"/>
    </row>
    <row r="17" spans="1:25" s="10" customFormat="1">
      <c r="A17" s="145"/>
      <c r="B17" s="153"/>
      <c r="C17" s="146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87"/>
      <c r="O17" s="154"/>
      <c r="P17" s="156"/>
      <c r="Q17" s="154"/>
      <c r="R17" s="156"/>
      <c r="S17" s="150">
        <f t="shared" si="0"/>
        <v>0</v>
      </c>
      <c r="T17" s="151"/>
      <c r="U17" s="4"/>
      <c r="V17" s="30"/>
      <c r="W17" s="30"/>
      <c r="X17" s="30"/>
      <c r="Y17" s="30"/>
    </row>
    <row r="18" spans="1:25" s="10" customFormat="1">
      <c r="A18" s="145"/>
      <c r="B18" s="153"/>
      <c r="C18" s="146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87"/>
      <c r="O18" s="154"/>
      <c r="P18" s="156"/>
      <c r="Q18" s="154"/>
      <c r="R18" s="156"/>
      <c r="S18" s="150">
        <f t="shared" si="0"/>
        <v>0</v>
      </c>
      <c r="T18" s="151"/>
      <c r="U18" s="4"/>
      <c r="V18" s="30"/>
      <c r="W18" s="3"/>
      <c r="X18" s="30"/>
      <c r="Y18" s="3"/>
    </row>
    <row r="19" spans="1:25" s="10" customFormat="1">
      <c r="A19" s="145"/>
      <c r="B19" s="153"/>
      <c r="C19" s="146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88"/>
      <c r="O19" s="154"/>
      <c r="P19" s="156"/>
      <c r="Q19" s="154"/>
      <c r="R19" s="156"/>
      <c r="S19" s="150">
        <f t="shared" si="0"/>
        <v>0</v>
      </c>
      <c r="T19" s="151"/>
      <c r="U19" s="4"/>
      <c r="V19" s="30"/>
      <c r="W19" s="30"/>
      <c r="X19" s="30"/>
      <c r="Y19" s="30"/>
    </row>
    <row r="20" spans="1:25" s="10" customFormat="1">
      <c r="A20" s="145"/>
      <c r="B20" s="153"/>
      <c r="C20" s="146"/>
      <c r="D20" s="154"/>
      <c r="E20" s="154"/>
      <c r="F20" s="187"/>
      <c r="G20" s="154"/>
      <c r="H20" s="154"/>
      <c r="I20" s="154"/>
      <c r="J20" s="154"/>
      <c r="K20" s="154"/>
      <c r="L20" s="154"/>
      <c r="M20" s="154"/>
      <c r="N20" s="187"/>
      <c r="O20" s="154"/>
      <c r="P20" s="154"/>
      <c r="Q20" s="154"/>
      <c r="R20" s="156"/>
      <c r="S20" s="150">
        <f t="shared" si="0"/>
        <v>0</v>
      </c>
      <c r="T20" s="151"/>
      <c r="U20" s="4"/>
      <c r="V20" s="30"/>
      <c r="W20" s="3"/>
      <c r="X20" s="30"/>
      <c r="Y20" s="3"/>
    </row>
    <row r="21" spans="1:25" s="10" customFormat="1">
      <c r="A21" s="145"/>
      <c r="B21" s="153"/>
      <c r="C21" s="146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87"/>
      <c r="O21" s="154"/>
      <c r="P21" s="154"/>
      <c r="Q21" s="154"/>
      <c r="R21" s="156"/>
      <c r="S21" s="150">
        <f t="shared" si="0"/>
        <v>0</v>
      </c>
      <c r="T21" s="151"/>
      <c r="U21" s="4"/>
    </row>
    <row r="22" spans="1:25" s="10" customFormat="1">
      <c r="A22" s="145"/>
      <c r="B22" s="153"/>
      <c r="C22" s="146"/>
      <c r="D22" s="154"/>
      <c r="E22" s="154"/>
      <c r="F22" s="154"/>
      <c r="G22" s="154"/>
      <c r="H22" s="154"/>
      <c r="I22" s="154"/>
      <c r="J22" s="154"/>
      <c r="K22" s="154"/>
      <c r="L22" s="154" t="s">
        <v>12</v>
      </c>
      <c r="M22" s="154"/>
      <c r="N22" s="187"/>
      <c r="O22" s="154"/>
      <c r="P22" s="154"/>
      <c r="Q22" s="154"/>
      <c r="R22" s="156"/>
      <c r="S22" s="150">
        <f t="shared" si="0"/>
        <v>0</v>
      </c>
      <c r="T22" s="151"/>
      <c r="U22" s="4"/>
    </row>
    <row r="23" spans="1:25" s="161" customFormat="1">
      <c r="A23" s="145"/>
      <c r="B23" s="153"/>
      <c r="C23" s="146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87"/>
      <c r="O23" s="154"/>
      <c r="P23" s="154"/>
      <c r="Q23" s="154"/>
      <c r="R23" s="156"/>
      <c r="S23" s="150">
        <f t="shared" si="0"/>
        <v>0</v>
      </c>
      <c r="T23" s="160"/>
      <c r="U23" s="4"/>
    </row>
    <row r="24" spans="1:25" s="10" customFormat="1">
      <c r="A24" s="145"/>
      <c r="B24" s="153"/>
      <c r="C24" s="146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87"/>
      <c r="O24" s="154"/>
      <c r="P24" s="154"/>
      <c r="Q24" s="154"/>
      <c r="R24" s="156"/>
      <c r="S24" s="150">
        <f t="shared" si="0"/>
        <v>0</v>
      </c>
      <c r="T24" s="151"/>
      <c r="U24" s="4"/>
      <c r="W24" s="162"/>
      <c r="X24" s="162"/>
      <c r="Y24" s="162"/>
    </row>
    <row r="25" spans="1:25" s="161" customFormat="1">
      <c r="A25" s="145"/>
      <c r="B25" s="153"/>
      <c r="C25" s="146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87"/>
      <c r="O25" s="154"/>
      <c r="P25" s="154"/>
      <c r="Q25" s="154"/>
      <c r="R25" s="156"/>
      <c r="S25" s="150">
        <f t="shared" si="0"/>
        <v>0</v>
      </c>
      <c r="T25" s="160"/>
      <c r="U25" s="4"/>
    </row>
    <row r="26" spans="1:25" s="10" customFormat="1">
      <c r="A26" s="145"/>
      <c r="B26" s="153"/>
      <c r="C26" s="146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87"/>
      <c r="O26" s="154"/>
      <c r="P26" s="154"/>
      <c r="Q26" s="154"/>
      <c r="R26" s="156"/>
      <c r="S26" s="150">
        <f t="shared" si="0"/>
        <v>0</v>
      </c>
      <c r="T26" s="151"/>
      <c r="U26" s="4"/>
    </row>
    <row r="27" spans="1:25" s="10" customFormat="1">
      <c r="A27" s="145"/>
      <c r="B27" s="153"/>
      <c r="C27" s="146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87"/>
      <c r="O27" s="154"/>
      <c r="P27" s="154"/>
      <c r="Q27" s="154"/>
      <c r="R27" s="156"/>
      <c r="S27" s="150">
        <f t="shared" si="0"/>
        <v>0</v>
      </c>
      <c r="T27" s="151"/>
      <c r="U27" s="4"/>
    </row>
    <row r="28" spans="1:25" s="10" customFormat="1">
      <c r="A28" s="145"/>
      <c r="B28" s="153"/>
      <c r="C28" s="146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87"/>
      <c r="O28" s="154"/>
      <c r="P28" s="154"/>
      <c r="Q28" s="154"/>
      <c r="R28" s="156"/>
      <c r="S28" s="150">
        <f t="shared" si="0"/>
        <v>0</v>
      </c>
      <c r="T28" s="151"/>
      <c r="U28" s="4"/>
      <c r="V28" s="163"/>
      <c r="W28" s="163"/>
    </row>
    <row r="29" spans="1:25" s="10" customFormat="1">
      <c r="A29" s="145"/>
      <c r="B29" s="153"/>
      <c r="C29" s="146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87"/>
      <c r="O29" s="154"/>
      <c r="P29" s="154"/>
      <c r="Q29" s="154"/>
      <c r="R29" s="156"/>
      <c r="S29" s="150">
        <f t="shared" si="0"/>
        <v>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1750</v>
      </c>
      <c r="C37" s="172">
        <f t="shared" ref="C37:R37" si="1">SUM(C6:C36)</f>
        <v>0</v>
      </c>
      <c r="D37" s="172">
        <f t="shared" si="1"/>
        <v>0</v>
      </c>
      <c r="E37" s="172">
        <f t="shared" si="1"/>
        <v>0</v>
      </c>
      <c r="F37" s="172">
        <f t="shared" si="1"/>
        <v>1135</v>
      </c>
      <c r="G37" s="172">
        <f>SUM(G6:G36)</f>
        <v>730</v>
      </c>
      <c r="H37" s="172">
        <f t="shared" si="1"/>
        <v>0</v>
      </c>
      <c r="I37" s="172">
        <f t="shared" si="1"/>
        <v>0</v>
      </c>
      <c r="J37" s="172">
        <f t="shared" si="1"/>
        <v>1130</v>
      </c>
      <c r="K37" s="172">
        <f t="shared" si="1"/>
        <v>1400</v>
      </c>
      <c r="L37" s="172">
        <f t="shared" si="1"/>
        <v>0</v>
      </c>
      <c r="M37" s="172">
        <f t="shared" si="1"/>
        <v>0</v>
      </c>
      <c r="N37" s="190">
        <f t="shared" si="1"/>
        <v>70</v>
      </c>
      <c r="O37" s="172">
        <f t="shared" si="1"/>
        <v>0</v>
      </c>
      <c r="P37" s="172">
        <f t="shared" si="1"/>
        <v>0</v>
      </c>
      <c r="Q37" s="172">
        <f t="shared" si="1"/>
        <v>0</v>
      </c>
      <c r="R37" s="173">
        <f t="shared" si="1"/>
        <v>0</v>
      </c>
      <c r="S37" s="174">
        <f>SUM(S6:S36)</f>
        <v>6215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C115" sqref="C115"/>
    </sheetView>
  </sheetViews>
  <sheetFormatPr defaultColWidth="9.140625" defaultRowHeight="12.75"/>
  <cols>
    <col min="1" max="1" width="20" style="122" bestFit="1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5" t="s">
        <v>15</v>
      </c>
      <c r="B1" s="265"/>
      <c r="C1" s="265"/>
      <c r="D1" s="265"/>
      <c r="E1" s="265"/>
      <c r="F1" s="265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66" t="s">
        <v>67</v>
      </c>
      <c r="B2" s="266"/>
      <c r="C2" s="266"/>
      <c r="D2" s="266"/>
      <c r="E2" s="266"/>
      <c r="F2" s="266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67" t="s">
        <v>53</v>
      </c>
      <c r="B3" s="267"/>
      <c r="C3" s="267"/>
      <c r="D3" s="267"/>
      <c r="E3" s="267"/>
      <c r="F3" s="267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>
        <v>-197160</v>
      </c>
      <c r="D30" s="54"/>
      <c r="E30" s="54">
        <f t="shared" si="0"/>
        <v>-197160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-197160</v>
      </c>
      <c r="D33" s="54">
        <f>SUM(D5:D32)</f>
        <v>0</v>
      </c>
      <c r="E33" s="54">
        <f>SUM(E5:E32)</f>
        <v>-197160</v>
      </c>
      <c r="F33" s="54">
        <f>B33-E33</f>
        <v>197160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68" t="s">
        <v>24</v>
      </c>
      <c r="B35" s="269"/>
      <c r="C35" s="269"/>
      <c r="D35" s="270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2" t="s">
        <v>14</v>
      </c>
      <c r="B36" s="273"/>
      <c r="C36" s="273"/>
      <c r="D36" s="274"/>
      <c r="E36" s="75">
        <f>F33-C113+K136</f>
        <v>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57</v>
      </c>
      <c r="B39" s="76" t="s">
        <v>60</v>
      </c>
      <c r="C39" s="54">
        <v>150000</v>
      </c>
      <c r="D39" s="50" t="s">
        <v>69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/>
      <c r="B40" s="50"/>
      <c r="C40" s="54"/>
      <c r="D40" s="50"/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31" t="s">
        <v>58</v>
      </c>
      <c r="B41" s="50" t="s">
        <v>63</v>
      </c>
      <c r="C41" s="54">
        <v>47160</v>
      </c>
      <c r="D41" s="50" t="s">
        <v>62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00"/>
      <c r="B42" s="196"/>
      <c r="C42" s="54"/>
      <c r="D42" s="77"/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1" t="s">
        <v>25</v>
      </c>
      <c r="G43" s="271"/>
      <c r="H43" s="271"/>
      <c r="I43" s="271"/>
      <c r="J43" s="271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59" t="s">
        <v>51</v>
      </c>
      <c r="G62" s="259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0" t="s">
        <v>29</v>
      </c>
      <c r="B113" s="261"/>
      <c r="C113" s="111">
        <f>SUM(C37:C112)</f>
        <v>197160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2" t="s">
        <v>30</v>
      </c>
      <c r="B115" s="263"/>
      <c r="C115" s="116">
        <f>C113+L136</f>
        <v>197160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4"/>
      <c r="G170" s="264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40:D42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24"/>
  <sheetViews>
    <sheetView tabSelected="1" workbookViewId="0">
      <selection activeCell="J10" sqref="J10"/>
    </sheetView>
  </sheetViews>
  <sheetFormatPr defaultColWidth="9.140625" defaultRowHeight="12.75"/>
  <cols>
    <col min="1" max="1" width="2.42578125" style="13" customWidth="1"/>
    <col min="2" max="2" width="37.85546875" style="13" customWidth="1"/>
    <col min="3" max="3" width="21.28515625" style="161" bestFit="1" customWidth="1"/>
    <col min="4" max="4" width="1.7109375" style="13" customWidth="1"/>
    <col min="5" max="5" width="36.140625" style="215" bestFit="1" customWidth="1"/>
    <col min="6" max="6" width="21.28515625" style="214" bestFit="1" customWidth="1"/>
    <col min="7" max="7" width="2.140625" style="13" bestFit="1" customWidth="1"/>
    <col min="8" max="8" width="14.28515625" style="13" customWidth="1"/>
    <col min="9" max="9" width="11.140625" style="19" customWidth="1"/>
    <col min="10" max="10" width="20" style="19" bestFit="1" customWidth="1"/>
    <col min="11" max="11" width="10.140625" style="19" customWidth="1"/>
    <col min="12" max="12" width="8.85546875" style="13" customWidth="1"/>
    <col min="13" max="16384" width="9.140625" style="13"/>
  </cols>
  <sheetData>
    <row r="1" spans="1:30" ht="13.5" thickBot="1">
      <c r="A1" s="287"/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</row>
    <row r="2" spans="1:30" ht="26.25">
      <c r="A2" s="287"/>
      <c r="B2" s="275" t="s">
        <v>54</v>
      </c>
      <c r="C2" s="276"/>
      <c r="D2" s="276"/>
      <c r="E2" s="276"/>
      <c r="F2" s="277"/>
      <c r="G2" s="5"/>
      <c r="H2" s="5"/>
    </row>
    <row r="3" spans="1:30" ht="21.75">
      <c r="A3" s="287"/>
      <c r="B3" s="284" t="s">
        <v>53</v>
      </c>
      <c r="C3" s="285"/>
      <c r="D3" s="285"/>
      <c r="E3" s="285"/>
      <c r="F3" s="286"/>
      <c r="G3" s="5"/>
      <c r="H3" s="5"/>
    </row>
    <row r="4" spans="1:30" ht="23.25">
      <c r="A4" s="287"/>
      <c r="B4" s="278" t="s">
        <v>75</v>
      </c>
      <c r="C4" s="279"/>
      <c r="D4" s="279"/>
      <c r="E4" s="279"/>
      <c r="F4" s="280"/>
      <c r="G4" s="5"/>
      <c r="H4" s="12"/>
      <c r="I4" s="1"/>
      <c r="J4" s="1"/>
      <c r="K4" s="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23.25">
      <c r="A5" s="287"/>
      <c r="B5" s="35"/>
      <c r="C5" s="31"/>
      <c r="D5" s="31"/>
      <c r="E5" s="227"/>
      <c r="F5" s="36"/>
      <c r="G5" s="5"/>
      <c r="H5" s="6"/>
      <c r="I5" s="220"/>
      <c r="J5" s="1"/>
      <c r="K5" s="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21.75">
      <c r="A6" s="287"/>
      <c r="B6" s="41" t="s">
        <v>8</v>
      </c>
      <c r="C6" s="42">
        <v>6000000</v>
      </c>
      <c r="D6" s="40"/>
      <c r="E6" s="228" t="s">
        <v>11</v>
      </c>
      <c r="F6" s="43">
        <v>3706740</v>
      </c>
      <c r="G6" s="1"/>
      <c r="H6" s="34"/>
      <c r="I6" s="221"/>
      <c r="J6" s="1"/>
      <c r="K6" s="1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21.75">
      <c r="A7" s="287"/>
      <c r="B7" s="41" t="s">
        <v>5</v>
      </c>
      <c r="C7" s="42">
        <v>86235</v>
      </c>
      <c r="D7" s="42"/>
      <c r="E7" s="228" t="s">
        <v>16</v>
      </c>
      <c r="F7" s="43">
        <v>1791781</v>
      </c>
      <c r="G7" s="5"/>
      <c r="H7" s="34"/>
      <c r="I7" s="221"/>
      <c r="J7" s="1"/>
      <c r="K7" s="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21.75">
      <c r="A8" s="287"/>
      <c r="B8" s="41"/>
      <c r="C8" s="42"/>
      <c r="D8" s="40"/>
      <c r="E8" s="229" t="s">
        <v>17</v>
      </c>
      <c r="F8" s="184">
        <v>363709</v>
      </c>
      <c r="G8" s="5"/>
      <c r="H8" s="34"/>
      <c r="I8" s="222"/>
      <c r="J8" s="1"/>
      <c r="K8" s="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21.75">
      <c r="A9" s="287"/>
      <c r="B9" s="41" t="s">
        <v>13</v>
      </c>
      <c r="C9" s="42">
        <v>6215</v>
      </c>
      <c r="D9" s="40"/>
      <c r="E9" s="228"/>
      <c r="F9" s="43"/>
      <c r="G9" s="5"/>
      <c r="H9" s="34"/>
      <c r="I9" s="222"/>
      <c r="J9" s="8"/>
      <c r="K9" s="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21.75">
      <c r="A10" s="287"/>
      <c r="B10" s="41" t="s">
        <v>65</v>
      </c>
      <c r="C10" s="42">
        <v>0</v>
      </c>
      <c r="D10" s="40"/>
      <c r="E10" s="228" t="s">
        <v>14</v>
      </c>
      <c r="F10" s="43">
        <v>197160</v>
      </c>
      <c r="G10" s="5"/>
      <c r="H10" s="34"/>
      <c r="I10" s="1"/>
      <c r="J10" s="8" t="s">
        <v>12</v>
      </c>
      <c r="K10" s="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21.75">
      <c r="A11" s="287"/>
      <c r="B11" s="208" t="s">
        <v>7</v>
      </c>
      <c r="C11" s="209">
        <f>C7-C10-C9</f>
        <v>80020</v>
      </c>
      <c r="D11" s="40"/>
      <c r="E11" s="228" t="s">
        <v>55</v>
      </c>
      <c r="F11" s="43">
        <v>0</v>
      </c>
      <c r="G11" s="5"/>
      <c r="H11" s="34"/>
      <c r="I11" s="222"/>
      <c r="J11" s="1" t="s">
        <v>12</v>
      </c>
      <c r="K11" s="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21.75">
      <c r="A12" s="287"/>
      <c r="B12" s="208"/>
      <c r="C12" s="209"/>
      <c r="D12" s="40"/>
      <c r="E12" s="229"/>
      <c r="F12" s="184"/>
      <c r="G12" s="5" t="s">
        <v>50</v>
      </c>
      <c r="H12" s="32"/>
      <c r="I12" s="222"/>
      <c r="J12" s="9" t="s">
        <v>12</v>
      </c>
      <c r="K12" s="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21.75">
      <c r="A13" s="287"/>
      <c r="B13" s="208"/>
      <c r="C13" s="209"/>
      <c r="D13" s="40"/>
      <c r="E13" s="228" t="s">
        <v>61</v>
      </c>
      <c r="F13" s="43">
        <v>20630</v>
      </c>
      <c r="G13" s="5"/>
      <c r="H13" s="33"/>
      <c r="I13" s="222"/>
      <c r="J13" s="8" t="s">
        <v>12</v>
      </c>
      <c r="K13" s="1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21.75">
      <c r="A14" s="287"/>
      <c r="B14" s="208"/>
      <c r="C14" s="209"/>
      <c r="D14" s="40"/>
      <c r="E14" s="229"/>
      <c r="F14" s="184"/>
      <c r="G14" s="5"/>
      <c r="H14" s="9"/>
      <c r="I14" s="226"/>
      <c r="K14" s="1"/>
      <c r="L14" s="183" t="s">
        <v>12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21.75">
      <c r="A15" s="287"/>
      <c r="B15" s="41" t="s">
        <v>4</v>
      </c>
      <c r="C15" s="42">
        <f>C6+C7-C9-C10-C13</f>
        <v>6080020</v>
      </c>
      <c r="D15" s="40"/>
      <c r="E15" s="228" t="s">
        <v>6</v>
      </c>
      <c r="F15" s="43">
        <f>F6+F7+F8+F10+F11+F12+F13+F14+F9</f>
        <v>6080020</v>
      </c>
      <c r="G15" s="5"/>
      <c r="H15" s="185">
        <f>C15-F15</f>
        <v>0</v>
      </c>
      <c r="I15" s="222"/>
      <c r="J15" s="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22.5" thickBot="1">
      <c r="A16" s="287"/>
      <c r="B16" s="223"/>
      <c r="C16" s="224" t="s">
        <v>12</v>
      </c>
      <c r="D16" s="205"/>
      <c r="E16" s="230"/>
      <c r="F16" s="225"/>
      <c r="G16" s="5"/>
      <c r="H16" s="183"/>
      <c r="I16" s="222"/>
      <c r="J16" s="1"/>
      <c r="K16" s="1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22.5">
      <c r="A17" s="287"/>
      <c r="B17" s="281" t="s">
        <v>14</v>
      </c>
      <c r="C17" s="282"/>
      <c r="D17" s="282"/>
      <c r="E17" s="282"/>
      <c r="F17" s="283"/>
      <c r="G17" s="5"/>
      <c r="H17" s="6"/>
      <c r="I17" s="222"/>
      <c r="J17" s="1"/>
      <c r="K17" s="1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21.75">
      <c r="A18" s="287"/>
      <c r="B18" s="210"/>
      <c r="C18" s="211"/>
      <c r="D18" s="40"/>
      <c r="E18" s="44"/>
      <c r="F18" s="46"/>
      <c r="G18" s="5"/>
      <c r="I18" s="222"/>
      <c r="J18" s="1"/>
      <c r="K18" s="1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22.5" thickBot="1">
      <c r="A19" s="287"/>
      <c r="B19" s="217"/>
      <c r="C19" s="218"/>
      <c r="D19" s="205"/>
      <c r="E19" s="219"/>
      <c r="F19" s="206"/>
      <c r="H19" s="14"/>
      <c r="I19" s="222"/>
      <c r="J19" s="1"/>
      <c r="K19" s="1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21.75">
      <c r="A20" s="287"/>
      <c r="B20" s="207"/>
      <c r="C20" s="207"/>
      <c r="D20" s="207"/>
      <c r="E20" s="207"/>
      <c r="F20" s="207"/>
      <c r="G20" s="207"/>
      <c r="H20" s="207"/>
      <c r="I20" s="1"/>
      <c r="J20" s="1"/>
      <c r="K20" s="1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s="5" customFormat="1" ht="21.75">
      <c r="A21" s="287"/>
      <c r="B21" s="207"/>
      <c r="C21" s="207"/>
      <c r="D21" s="207"/>
      <c r="E21" s="207"/>
      <c r="F21" s="207"/>
      <c r="G21" s="207"/>
      <c r="H21" s="207"/>
      <c r="I21" s="1"/>
      <c r="J21" s="1"/>
      <c r="K21" s="1"/>
    </row>
    <row r="22" spans="1:30" s="5" customFormat="1" ht="21.75">
      <c r="A22" s="287"/>
      <c r="B22" s="207"/>
      <c r="C22" s="207"/>
      <c r="D22" s="207"/>
      <c r="E22" s="207"/>
      <c r="F22" s="207"/>
      <c r="G22" s="207"/>
      <c r="H22" s="207"/>
      <c r="I22" s="1"/>
      <c r="J22" s="1"/>
      <c r="K22" s="1"/>
    </row>
    <row r="23" spans="1:30" s="5" customFormat="1" ht="21.75">
      <c r="A23" s="287"/>
      <c r="B23" s="207"/>
      <c r="C23" s="207"/>
      <c r="D23" s="207"/>
      <c r="E23" s="207"/>
      <c r="F23" s="207"/>
      <c r="G23" s="207"/>
      <c r="H23" s="207"/>
      <c r="I23" s="1"/>
      <c r="J23" s="1"/>
      <c r="K23" s="1"/>
    </row>
    <row r="24" spans="1:30" s="5" customFormat="1" ht="21.75">
      <c r="A24" s="287"/>
      <c r="B24" s="207"/>
      <c r="C24" s="207"/>
      <c r="D24" s="207"/>
      <c r="E24" s="207"/>
      <c r="F24" s="207"/>
      <c r="G24" s="207"/>
      <c r="H24" s="207"/>
      <c r="I24" s="1"/>
      <c r="J24" s="1"/>
      <c r="K24" s="1"/>
    </row>
    <row r="25" spans="1:30" s="5" customFormat="1" ht="21.75">
      <c r="A25" s="287"/>
      <c r="B25" s="207"/>
      <c r="C25" s="207"/>
      <c r="D25" s="207"/>
      <c r="E25" s="207"/>
      <c r="F25" s="207"/>
      <c r="G25" s="207"/>
      <c r="H25" s="207"/>
      <c r="I25" s="1"/>
      <c r="J25" s="1"/>
      <c r="K25" s="1"/>
    </row>
    <row r="26" spans="1:30" s="5" customFormat="1" ht="21.75">
      <c r="A26" s="287"/>
      <c r="B26" s="207"/>
      <c r="C26" s="207"/>
      <c r="D26" s="207"/>
      <c r="E26" s="207"/>
      <c r="F26" s="207"/>
      <c r="G26" s="207"/>
      <c r="H26" s="207"/>
      <c r="I26" s="1"/>
      <c r="J26" s="1"/>
      <c r="K26" s="1"/>
    </row>
    <row r="27" spans="1:30" s="5" customFormat="1" ht="21.75">
      <c r="A27" s="287"/>
      <c r="B27" s="207"/>
      <c r="C27" s="207"/>
      <c r="D27" s="207"/>
      <c r="E27" s="207"/>
      <c r="F27" s="207"/>
      <c r="G27" s="207"/>
      <c r="H27" s="207"/>
      <c r="I27" s="1"/>
      <c r="J27" s="1"/>
      <c r="K27" s="1"/>
    </row>
    <row r="28" spans="1:30" s="5" customFormat="1" ht="21.75">
      <c r="A28" s="287"/>
      <c r="B28" s="207"/>
      <c r="C28" s="207"/>
      <c r="D28" s="207"/>
      <c r="E28" s="207"/>
      <c r="F28" s="207"/>
      <c r="G28" s="207"/>
      <c r="H28" s="207"/>
      <c r="I28" s="1"/>
      <c r="J28" s="1"/>
      <c r="K28" s="1"/>
    </row>
    <row r="29" spans="1:30" s="5" customFormat="1" ht="21.75">
      <c r="A29" s="287"/>
      <c r="B29" s="207"/>
      <c r="C29" s="207"/>
      <c r="D29" s="207"/>
      <c r="E29" s="207"/>
      <c r="F29" s="207"/>
      <c r="G29" s="207"/>
      <c r="H29" s="207"/>
      <c r="I29" s="1"/>
      <c r="J29" s="1"/>
      <c r="K29" s="1"/>
    </row>
    <row r="30" spans="1:30" ht="21.75">
      <c r="A30" s="287"/>
      <c r="B30" s="207"/>
      <c r="C30" s="207"/>
      <c r="D30" s="207"/>
      <c r="E30" s="207"/>
      <c r="F30" s="207"/>
      <c r="G30" s="207"/>
      <c r="H30" s="207"/>
      <c r="I30" s="1"/>
      <c r="J30" s="1"/>
      <c r="K30" s="1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21.75">
      <c r="A31" s="287"/>
      <c r="B31" s="207"/>
      <c r="C31" s="207"/>
      <c r="D31" s="207"/>
      <c r="E31" s="207"/>
      <c r="F31" s="207"/>
      <c r="G31" s="207"/>
      <c r="H31" s="207"/>
      <c r="I31" s="1"/>
      <c r="J31" s="1"/>
      <c r="K31" s="1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21.75">
      <c r="A32" s="287"/>
      <c r="B32" s="207"/>
      <c r="C32" s="207"/>
      <c r="D32" s="207"/>
      <c r="E32" s="207"/>
      <c r="F32" s="207"/>
      <c r="G32" s="207"/>
      <c r="H32" s="207"/>
      <c r="I32" s="1"/>
      <c r="J32" s="1"/>
      <c r="K32" s="1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>
      <c r="A33" s="287"/>
      <c r="B33" s="5"/>
      <c r="C33" s="212"/>
      <c r="D33" s="5"/>
      <c r="E33" s="213"/>
      <c r="I33" s="1"/>
      <c r="J33" s="1"/>
      <c r="K33" s="1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>
      <c r="A34" s="287"/>
      <c r="B34" s="5"/>
      <c r="C34" s="212"/>
      <c r="D34" s="5"/>
      <c r="E34" s="213"/>
      <c r="I34" s="1"/>
      <c r="J34" s="1"/>
      <c r="K34" s="1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>
      <c r="A35" s="287"/>
      <c r="B35" s="5"/>
      <c r="C35" s="212"/>
      <c r="D35" s="5"/>
      <c r="E35" s="213"/>
      <c r="I35" s="1"/>
      <c r="J35" s="1"/>
      <c r="K35" s="1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>
      <c r="A36" s="287"/>
      <c r="B36" s="5"/>
      <c r="C36" s="212"/>
      <c r="D36" s="5"/>
      <c r="E36" s="213"/>
      <c r="I36" s="1"/>
      <c r="J36" s="1"/>
      <c r="K36" s="1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>
      <c r="A37" s="287"/>
      <c r="B37" s="5"/>
      <c r="C37" s="163"/>
      <c r="D37" s="5"/>
      <c r="E37" s="213"/>
      <c r="I37" s="1"/>
      <c r="J37" s="1"/>
      <c r="K37" s="1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>
      <c r="A38" s="287"/>
      <c r="B38" s="5"/>
      <c r="C38" s="163"/>
      <c r="D38" s="5"/>
      <c r="E38" s="213"/>
      <c r="I38" s="1"/>
      <c r="J38" s="1"/>
      <c r="K38" s="1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>
      <c r="A39" s="287"/>
      <c r="I39" s="1"/>
      <c r="J39" s="1"/>
      <c r="K39" s="1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>
      <c r="A40" s="287"/>
      <c r="F40" s="216"/>
      <c r="I40" s="1"/>
      <c r="J40" s="1"/>
      <c r="K40" s="1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>
      <c r="A41" s="287"/>
      <c r="I41" s="1"/>
      <c r="J41" s="1"/>
      <c r="K41" s="1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>
      <c r="A42" s="287"/>
      <c r="I42" s="1"/>
      <c r="J42" s="1"/>
      <c r="K42" s="1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>
      <c r="A43" s="287"/>
      <c r="I43" s="1"/>
      <c r="J43" s="1"/>
      <c r="K43" s="1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>
      <c r="A44" s="287"/>
      <c r="I44" s="1"/>
      <c r="J44" s="1"/>
      <c r="K44" s="1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>
      <c r="A45" s="287"/>
      <c r="I45" s="1"/>
      <c r="J45" s="1"/>
      <c r="K45" s="1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>
      <c r="A46" s="287"/>
      <c r="I46" s="1"/>
      <c r="J46" s="1"/>
      <c r="K46" s="1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>
      <c r="A47" s="287"/>
      <c r="I47" s="1"/>
      <c r="J47" s="1"/>
      <c r="K47" s="1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>
      <c r="A48" s="287"/>
      <c r="I48" s="1"/>
      <c r="J48" s="1"/>
      <c r="K48" s="1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>
      <c r="A49" s="287"/>
      <c r="I49" s="1"/>
      <c r="J49" s="1"/>
      <c r="K49" s="1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>
      <c r="A50" s="287"/>
      <c r="I50" s="1"/>
      <c r="J50" s="1"/>
      <c r="K50" s="1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>
      <c r="A51" s="287"/>
      <c r="I51" s="1"/>
      <c r="J51" s="1"/>
      <c r="K51" s="1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>
      <c r="A52" s="287"/>
      <c r="I52" s="1"/>
      <c r="J52" s="1"/>
      <c r="K52" s="1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>
      <c r="A53" s="287"/>
      <c r="I53" s="1"/>
      <c r="J53" s="1"/>
      <c r="K53" s="1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>
      <c r="A54" s="287"/>
      <c r="I54" s="1"/>
      <c r="J54" s="1"/>
      <c r="K54" s="1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>
      <c r="I55" s="1"/>
      <c r="J55" s="1"/>
      <c r="K55" s="1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>
      <c r="I56" s="1"/>
      <c r="J56" s="1"/>
      <c r="K56" s="1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>
      <c r="I57" s="1"/>
      <c r="J57" s="1"/>
      <c r="K57" s="1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>
      <c r="I58" s="1"/>
      <c r="J58" s="1"/>
      <c r="K58" s="1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>
      <c r="I59" s="1"/>
      <c r="J59" s="1"/>
      <c r="K59" s="1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>
      <c r="I60" s="1"/>
      <c r="J60" s="1"/>
      <c r="K60" s="1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>
      <c r="I61" s="1"/>
      <c r="J61" s="1"/>
      <c r="K61" s="1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>
      <c r="I62" s="1"/>
      <c r="J62" s="1"/>
      <c r="K62" s="1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>
      <c r="I63" s="1"/>
      <c r="J63" s="1"/>
      <c r="K63" s="1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>
      <c r="I64" s="1"/>
      <c r="J64" s="1"/>
      <c r="K64" s="1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9:30">
      <c r="I65" s="1"/>
      <c r="J65" s="1"/>
      <c r="K65" s="1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9:30">
      <c r="I66" s="1"/>
      <c r="J66" s="1"/>
      <c r="K66" s="1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9:30">
      <c r="I67" s="1"/>
      <c r="J67" s="1"/>
      <c r="K67" s="1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9:30">
      <c r="I68" s="1"/>
      <c r="J68" s="1"/>
      <c r="K68" s="1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9:30">
      <c r="I69" s="1"/>
      <c r="J69" s="1"/>
      <c r="K69" s="1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9:30">
      <c r="I70" s="1"/>
      <c r="J70" s="1"/>
      <c r="K70" s="1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9:30">
      <c r="I71" s="1"/>
      <c r="J71" s="1"/>
      <c r="K71" s="1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9:30">
      <c r="I72" s="1"/>
      <c r="J72" s="1"/>
      <c r="K72" s="1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9:30">
      <c r="I73" s="1"/>
      <c r="J73" s="1"/>
      <c r="K73" s="1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9:30">
      <c r="I74" s="1"/>
      <c r="J74" s="1"/>
      <c r="K74" s="1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9:30">
      <c r="I75" s="1"/>
      <c r="J75" s="1"/>
      <c r="K75" s="1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9:30">
      <c r="I76" s="1"/>
      <c r="J76" s="1"/>
      <c r="K76" s="1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9:30">
      <c r="I77" s="1"/>
      <c r="J77" s="1"/>
      <c r="K77" s="1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9:30">
      <c r="I78" s="1"/>
      <c r="J78" s="1"/>
      <c r="K78" s="1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9:30">
      <c r="I79" s="1"/>
      <c r="J79" s="1"/>
      <c r="K79" s="1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9:30">
      <c r="I80" s="1"/>
      <c r="J80" s="1"/>
      <c r="K80" s="1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9:30">
      <c r="I81" s="1"/>
      <c r="J81" s="1"/>
      <c r="K81" s="1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9:30">
      <c r="I82" s="1"/>
      <c r="J82" s="1"/>
      <c r="K82" s="1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9:30">
      <c r="I83" s="1"/>
      <c r="J83" s="1"/>
      <c r="K83" s="1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9:30">
      <c r="I84" s="1"/>
      <c r="J84" s="1"/>
      <c r="K84" s="1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9:30">
      <c r="I85" s="1"/>
      <c r="J85" s="1"/>
      <c r="K85" s="1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9:30">
      <c r="I86" s="1"/>
      <c r="J86" s="1"/>
      <c r="K86" s="1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9:30">
      <c r="I87" s="1"/>
      <c r="J87" s="1"/>
      <c r="K87" s="1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9:30">
      <c r="I88" s="1"/>
      <c r="J88" s="1"/>
      <c r="K88" s="1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9:30">
      <c r="I89" s="1"/>
      <c r="J89" s="1"/>
      <c r="K89" s="1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9:30">
      <c r="I90" s="1"/>
      <c r="J90" s="1"/>
      <c r="K90" s="1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9:30">
      <c r="I91" s="1"/>
      <c r="J91" s="1"/>
      <c r="K91" s="1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9:30">
      <c r="I92" s="1"/>
      <c r="J92" s="1"/>
      <c r="K92" s="1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9:30">
      <c r="I93" s="1"/>
      <c r="J93" s="1"/>
      <c r="K93" s="1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9:30">
      <c r="I94" s="1"/>
      <c r="J94" s="1"/>
      <c r="K94" s="1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9:30">
      <c r="I95" s="1"/>
      <c r="J95" s="1"/>
      <c r="K95" s="1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9:30">
      <c r="I96" s="1"/>
      <c r="J96" s="1"/>
      <c r="K96" s="1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9:30">
      <c r="I97" s="1"/>
      <c r="J97" s="1"/>
      <c r="K97" s="1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9:30">
      <c r="I98" s="1"/>
      <c r="J98" s="1"/>
      <c r="K98" s="1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9:30">
      <c r="I99" s="1"/>
      <c r="J99" s="1"/>
      <c r="K99" s="1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9:30">
      <c r="I100" s="1"/>
      <c r="J100" s="1"/>
      <c r="K100" s="1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9:30">
      <c r="I101" s="1"/>
      <c r="J101" s="1"/>
      <c r="K101" s="1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9:30">
      <c r="I102" s="1"/>
      <c r="J102" s="1"/>
      <c r="K102" s="1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9:30">
      <c r="I103" s="1"/>
      <c r="J103" s="1"/>
      <c r="K103" s="1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9:30">
      <c r="I104" s="1"/>
      <c r="J104" s="1"/>
      <c r="K104" s="1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9:30">
      <c r="I105" s="1"/>
      <c r="J105" s="1"/>
      <c r="K105" s="1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9:30">
      <c r="I106" s="1"/>
      <c r="J106" s="1"/>
      <c r="K106" s="1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9:30">
      <c r="I107" s="1"/>
      <c r="J107" s="1"/>
      <c r="K107" s="1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9:30">
      <c r="I108" s="1"/>
      <c r="J108" s="1"/>
      <c r="K108" s="1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9:30">
      <c r="I109" s="1"/>
      <c r="J109" s="1"/>
      <c r="K109" s="1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9:30">
      <c r="I110" s="1"/>
      <c r="J110" s="1"/>
      <c r="K110" s="1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9:30">
      <c r="I111" s="1"/>
      <c r="J111" s="1"/>
      <c r="K111" s="1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9:30">
      <c r="I112" s="1"/>
      <c r="J112" s="1"/>
      <c r="K112" s="1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9:30">
      <c r="I113" s="1"/>
      <c r="J113" s="1"/>
      <c r="K113" s="1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9:30">
      <c r="I114" s="1"/>
      <c r="J114" s="1"/>
      <c r="K114" s="1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9:30">
      <c r="I115" s="1"/>
      <c r="J115" s="1"/>
      <c r="K115" s="1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9:30">
      <c r="I116" s="1"/>
      <c r="J116" s="1"/>
      <c r="K116" s="1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9:30">
      <c r="I117" s="1"/>
      <c r="J117" s="1"/>
      <c r="K117" s="1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9:30">
      <c r="I118" s="1"/>
      <c r="J118" s="1"/>
      <c r="K118" s="1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9:30">
      <c r="I119" s="1"/>
      <c r="J119" s="1"/>
      <c r="K119" s="1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9:30">
      <c r="I120" s="1"/>
      <c r="J120" s="1"/>
      <c r="K120" s="1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9:30">
      <c r="I121" s="1"/>
      <c r="J121" s="1"/>
      <c r="K121" s="1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9:30">
      <c r="I122" s="1"/>
      <c r="J122" s="1"/>
      <c r="K122" s="1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9:30">
      <c r="I123" s="1"/>
      <c r="J123" s="1"/>
      <c r="K123" s="1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9:30">
      <c r="I124" s="1"/>
      <c r="J124" s="1"/>
      <c r="K124" s="1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9:30">
      <c r="I125" s="1"/>
      <c r="J125" s="1"/>
      <c r="K125" s="1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9:30">
      <c r="I126" s="1"/>
      <c r="J126" s="1"/>
      <c r="K126" s="1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9:30">
      <c r="I127" s="1"/>
      <c r="J127" s="1"/>
      <c r="K127" s="1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9:30">
      <c r="I128" s="1"/>
      <c r="J128" s="1"/>
      <c r="K128" s="1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9:30">
      <c r="I129" s="1"/>
      <c r="J129" s="1"/>
      <c r="K129" s="1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9:30">
      <c r="I130" s="1"/>
      <c r="J130" s="1"/>
      <c r="K130" s="1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9:30">
      <c r="I131" s="1"/>
      <c r="J131" s="1"/>
      <c r="K131" s="1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9:30">
      <c r="I132" s="1"/>
      <c r="J132" s="1"/>
      <c r="K132" s="1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9:30">
      <c r="I133" s="1"/>
      <c r="J133" s="1"/>
      <c r="K133" s="1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9:30">
      <c r="I134" s="1"/>
      <c r="J134" s="1"/>
      <c r="K134" s="1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9:30">
      <c r="I135" s="1"/>
      <c r="J135" s="1"/>
      <c r="K135" s="1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9:30">
      <c r="I136" s="1"/>
      <c r="J136" s="1"/>
      <c r="K136" s="1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9:30">
      <c r="I137" s="1"/>
      <c r="J137" s="1"/>
      <c r="K137" s="1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9:30">
      <c r="I138" s="1"/>
      <c r="J138" s="1"/>
      <c r="K138" s="1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9:30">
      <c r="I139" s="1"/>
      <c r="J139" s="1"/>
      <c r="K139" s="1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9:30">
      <c r="I140" s="1"/>
      <c r="J140" s="1"/>
      <c r="K140" s="1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9:30">
      <c r="I141" s="1"/>
      <c r="J141" s="1"/>
      <c r="K141" s="1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9:30">
      <c r="I142" s="1"/>
      <c r="J142" s="1"/>
      <c r="K142" s="1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9:30">
      <c r="I143" s="1"/>
      <c r="J143" s="1"/>
      <c r="K143" s="1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9:30">
      <c r="I144" s="1"/>
      <c r="J144" s="1"/>
      <c r="K144" s="1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9:30">
      <c r="I145" s="1"/>
      <c r="J145" s="1"/>
      <c r="K145" s="1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9:30">
      <c r="I146" s="1"/>
      <c r="J146" s="1"/>
      <c r="K146" s="1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9:30">
      <c r="I147" s="1"/>
      <c r="J147" s="1"/>
      <c r="K147" s="1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9:30">
      <c r="I148" s="1"/>
      <c r="J148" s="1"/>
      <c r="K148" s="1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9:30">
      <c r="I149" s="1"/>
      <c r="J149" s="1"/>
      <c r="K149" s="1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9:30">
      <c r="I150" s="1"/>
      <c r="J150" s="1"/>
      <c r="K150" s="1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9:30">
      <c r="I151" s="1"/>
      <c r="J151" s="1"/>
      <c r="K151" s="1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9:30">
      <c r="I152" s="1"/>
      <c r="J152" s="1"/>
      <c r="K152" s="1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9:30">
      <c r="I153" s="1"/>
      <c r="J153" s="1"/>
      <c r="K153" s="1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9:30">
      <c r="I154" s="1"/>
      <c r="J154" s="1"/>
      <c r="K154" s="1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9:30">
      <c r="I155" s="1"/>
      <c r="J155" s="1"/>
      <c r="K155" s="1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9:30">
      <c r="I156" s="1"/>
      <c r="J156" s="1"/>
      <c r="K156" s="1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9:30">
      <c r="I157" s="1"/>
      <c r="J157" s="1"/>
      <c r="K157" s="1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9:30">
      <c r="I158" s="1"/>
      <c r="J158" s="1"/>
      <c r="K158" s="1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9:30">
      <c r="I159" s="1"/>
      <c r="J159" s="1"/>
      <c r="K159" s="1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9:30">
      <c r="I160" s="1"/>
      <c r="J160" s="1"/>
      <c r="K160" s="1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9:30">
      <c r="I161" s="1"/>
      <c r="J161" s="1"/>
      <c r="K161" s="1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9:30">
      <c r="I162" s="1"/>
      <c r="J162" s="1"/>
      <c r="K162" s="1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9:30">
      <c r="I163" s="1"/>
      <c r="J163" s="1"/>
      <c r="K163" s="1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9:30">
      <c r="I164" s="1"/>
      <c r="J164" s="1"/>
      <c r="K164" s="1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9:30">
      <c r="I165" s="1"/>
      <c r="J165" s="1"/>
      <c r="K165" s="1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9:30">
      <c r="I166" s="1"/>
      <c r="J166" s="1"/>
      <c r="K166" s="1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9:30">
      <c r="I167" s="1"/>
      <c r="J167" s="1"/>
      <c r="K167" s="1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9:30">
      <c r="I168" s="1"/>
      <c r="J168" s="1"/>
      <c r="K168" s="1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9:30">
      <c r="I169" s="1"/>
      <c r="J169" s="1"/>
      <c r="K169" s="1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9:30">
      <c r="I170" s="1"/>
      <c r="J170" s="1"/>
      <c r="K170" s="1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9:30">
      <c r="I171" s="1"/>
      <c r="J171" s="1"/>
      <c r="K171" s="1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9:30">
      <c r="I172" s="1"/>
      <c r="J172" s="1"/>
      <c r="K172" s="1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9:30">
      <c r="I173" s="1"/>
      <c r="J173" s="1"/>
      <c r="K173" s="1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9:30">
      <c r="I174" s="1"/>
      <c r="J174" s="1"/>
      <c r="K174" s="1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9:30">
      <c r="I175" s="1"/>
      <c r="J175" s="1"/>
      <c r="K175" s="1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9:30">
      <c r="I176" s="1"/>
      <c r="J176" s="1"/>
      <c r="K176" s="1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9:30">
      <c r="I177" s="1"/>
      <c r="J177" s="1"/>
      <c r="K177" s="1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9:30">
      <c r="I178" s="1"/>
      <c r="J178" s="1"/>
      <c r="K178" s="1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9:30">
      <c r="I179" s="1"/>
      <c r="J179" s="1"/>
      <c r="K179" s="1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9:30">
      <c r="I180" s="1"/>
      <c r="J180" s="1"/>
      <c r="K180" s="1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9:30">
      <c r="I181" s="1"/>
      <c r="J181" s="1"/>
      <c r="K181" s="1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9:30">
      <c r="I182" s="1"/>
      <c r="J182" s="1"/>
      <c r="K182" s="1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9:30">
      <c r="I183" s="1"/>
      <c r="J183" s="1"/>
      <c r="K183" s="1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9:30">
      <c r="I184" s="1"/>
      <c r="J184" s="1"/>
      <c r="K184" s="1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9:30">
      <c r="I185" s="1"/>
      <c r="J185" s="1"/>
      <c r="K185" s="1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9:30">
      <c r="I186" s="1"/>
      <c r="J186" s="1"/>
      <c r="K186" s="1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9:30">
      <c r="I187" s="1"/>
      <c r="J187" s="1"/>
      <c r="K187" s="1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9:30">
      <c r="I188" s="1"/>
      <c r="J188" s="1"/>
      <c r="K188" s="1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9:30">
      <c r="I189" s="1"/>
      <c r="J189" s="1"/>
      <c r="K189" s="1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9:30">
      <c r="I190" s="1"/>
      <c r="J190" s="1"/>
      <c r="K190" s="1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9:30">
      <c r="I191" s="1"/>
      <c r="J191" s="1"/>
      <c r="K191" s="1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9:30">
      <c r="I192" s="1"/>
      <c r="J192" s="1"/>
      <c r="K192" s="1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9:30">
      <c r="I193" s="1"/>
      <c r="J193" s="1"/>
      <c r="K193" s="1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9:30">
      <c r="I194" s="1"/>
      <c r="J194" s="1"/>
      <c r="K194" s="1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9:30">
      <c r="I195" s="1"/>
      <c r="J195" s="1"/>
      <c r="K195" s="1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9:30">
      <c r="I196" s="1"/>
      <c r="J196" s="1"/>
      <c r="K196" s="1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9:30">
      <c r="I197" s="1"/>
      <c r="J197" s="1"/>
      <c r="K197" s="1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9:30">
      <c r="I198" s="1"/>
      <c r="J198" s="1"/>
      <c r="K198" s="1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9:30">
      <c r="I199" s="1"/>
      <c r="J199" s="1"/>
      <c r="K199" s="1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9:30">
      <c r="I200" s="1"/>
      <c r="J200" s="1"/>
      <c r="K200" s="1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9:30">
      <c r="I201" s="1"/>
      <c r="J201" s="1"/>
      <c r="K201" s="1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9:30">
      <c r="I202" s="1"/>
      <c r="J202" s="1"/>
      <c r="K202" s="1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9:30">
      <c r="I203" s="1"/>
      <c r="J203" s="1"/>
      <c r="K203" s="1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9:30">
      <c r="I204" s="1"/>
      <c r="J204" s="1"/>
      <c r="K204" s="1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9:30">
      <c r="I205" s="1"/>
      <c r="J205" s="1"/>
      <c r="K205" s="1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9:30">
      <c r="I206" s="1"/>
      <c r="J206" s="1"/>
      <c r="K206" s="1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9:30">
      <c r="I207" s="1"/>
      <c r="J207" s="1"/>
      <c r="K207" s="1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9:30">
      <c r="I208" s="1"/>
      <c r="J208" s="1"/>
      <c r="K208" s="1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9:30">
      <c r="I209" s="1"/>
      <c r="J209" s="1"/>
      <c r="K209" s="1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9:30">
      <c r="I210" s="1"/>
      <c r="J210" s="1"/>
      <c r="K210" s="1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9:30">
      <c r="I211" s="1"/>
      <c r="J211" s="1"/>
      <c r="K211" s="1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9:30">
      <c r="I212" s="1"/>
      <c r="J212" s="1"/>
      <c r="K212" s="1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9:30">
      <c r="I213" s="1"/>
      <c r="J213" s="1"/>
      <c r="K213" s="1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9:30">
      <c r="I214" s="1"/>
      <c r="J214" s="1"/>
      <c r="K214" s="1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9:30">
      <c r="I215" s="1"/>
      <c r="J215" s="1"/>
      <c r="K215" s="1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9:30">
      <c r="I216" s="1"/>
      <c r="J216" s="1"/>
      <c r="K216" s="1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9:30">
      <c r="I217" s="1"/>
      <c r="J217" s="1"/>
      <c r="K217" s="1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9:30">
      <c r="I218" s="1"/>
      <c r="J218" s="1"/>
      <c r="K218" s="1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9:30">
      <c r="I219" s="1"/>
      <c r="J219" s="1"/>
      <c r="K219" s="1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9:30">
      <c r="I220" s="1"/>
      <c r="J220" s="1"/>
      <c r="K220" s="1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9:30">
      <c r="I221" s="1"/>
      <c r="J221" s="1"/>
      <c r="K221" s="1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9:30">
      <c r="I222" s="1"/>
      <c r="J222" s="1"/>
      <c r="K222" s="1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9:30">
      <c r="I223" s="1"/>
      <c r="J223" s="1"/>
      <c r="K223" s="1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9:30">
      <c r="I224" s="1"/>
      <c r="J224" s="1"/>
      <c r="K224" s="1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</sheetData>
  <sortState ref="I19:J23">
    <sortCondition descending="1" ref="I19"/>
  </sortState>
  <mergeCells count="6">
    <mergeCell ref="B2:F2"/>
    <mergeCell ref="B4:F4"/>
    <mergeCell ref="B17:F17"/>
    <mergeCell ref="B3:F3"/>
    <mergeCell ref="A1:T1"/>
    <mergeCell ref="A2:A5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2021-06-09T14:12:02Z</dcterms:modified>
</cp:coreProperties>
</file>