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aler_ALL\Dealer_Incentive\Disbursement File\Final Disbursement File RBM, Dealer &amp; DSR , EO &amp; SIS\Dealer &amp; DSR and EO &amp; SIS BM\Dealer &amp; DSR 2021\6. Jun'21\Commun\"/>
    </mc:Choice>
  </mc:AlternateContent>
  <bookViews>
    <workbookView xWindow="0" yWindow="0" windowWidth="20490" windowHeight="7455" tabRatio="728" firstSheet="1" activeTab="6"/>
  </bookViews>
  <sheets>
    <sheet name="Sheet2" sheetId="12" state="hidden" r:id="rId1"/>
    <sheet name="Dealer BM June'21 deduction" sheetId="28" r:id="rId2"/>
    <sheet name="Dealer BM June'21 Pr" sheetId="16" state="hidden" r:id="rId3"/>
    <sheet name="Region Wise" sheetId="6" state="hidden" r:id="rId4"/>
    <sheet name="Zone Wise" sheetId="7" state="hidden" r:id="rId5"/>
    <sheet name="DSR BM June'21 dpay" sheetId="34" r:id="rId6"/>
    <sheet name="DSR BM June'21 Full" sheetId="18" r:id="rId7"/>
    <sheet name="Sheet1" sheetId="10" state="hidden" r:id="rId8"/>
  </sheets>
  <definedNames>
    <definedName name="_xlnm._FilterDatabase" localSheetId="1" hidden="1">'Dealer BM June''21 deduction'!$A$1:$AH$103</definedName>
    <definedName name="_xlnm._FilterDatabase" localSheetId="2" hidden="1">'Dealer BM June''21 Pr'!$A$4:$AG$119</definedName>
    <definedName name="_xlnm._FilterDatabase" localSheetId="5" hidden="1">'DSR BM June''21 dpay'!$A$2:$AB$36</definedName>
    <definedName name="_xlnm._FilterDatabase" localSheetId="6" hidden="1">'DSR BM June''21 Full'!$A$2:$AA$524</definedName>
    <definedName name="_xlnm._FilterDatabase" localSheetId="7" hidden="1">Sheet1!$A$1:$D$1</definedName>
    <definedName name="_xlnm._FilterDatabase" localSheetId="4" hidden="1">'Zone Wise'!$B$2:$F$53</definedName>
    <definedName name="_xlnm.Print_Titles" localSheetId="1">'Dealer BM June''21 deduction'!#REF!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3" i="28" l="1"/>
  <c r="H102" i="28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G103" i="28"/>
  <c r="G102" i="28"/>
  <c r="G101" i="28"/>
  <c r="G100" i="28"/>
  <c r="G99" i="28"/>
  <c r="G98" i="28"/>
  <c r="G97" i="28"/>
  <c r="G96" i="28"/>
  <c r="G95" i="28"/>
  <c r="G94" i="28"/>
  <c r="G93" i="28"/>
  <c r="G92" i="28"/>
  <c r="G91" i="28"/>
  <c r="G90" i="28"/>
  <c r="G89" i="28"/>
  <c r="G88" i="28"/>
  <c r="G87" i="28"/>
  <c r="G86" i="28"/>
  <c r="G85" i="28"/>
  <c r="G84" i="28"/>
  <c r="G83" i="28"/>
  <c r="G82" i="28"/>
  <c r="G81" i="28"/>
  <c r="G80" i="28"/>
  <c r="G79" i="28"/>
  <c r="G78" i="28"/>
  <c r="G77" i="28"/>
  <c r="G76" i="28"/>
  <c r="G75" i="28"/>
  <c r="G74" i="28"/>
  <c r="G73" i="28"/>
  <c r="G72" i="28"/>
  <c r="G71" i="28"/>
  <c r="G70" i="28"/>
  <c r="G69" i="28"/>
  <c r="G68" i="28"/>
  <c r="G67" i="28"/>
  <c r="G66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I121" i="16" l="1"/>
  <c r="L121" i="16" l="1"/>
  <c r="M121" i="16"/>
  <c r="P5" i="16" l="1"/>
  <c r="H5" i="16"/>
  <c r="H8" i="16"/>
  <c r="H7" i="16"/>
  <c r="H6" i="16"/>
  <c r="J5" i="16" l="1"/>
  <c r="K5" i="16" s="1"/>
  <c r="Z5" i="16"/>
  <c r="E121" i="16" l="1"/>
  <c r="P118" i="16"/>
  <c r="Q118" i="16"/>
  <c r="U118" i="16"/>
  <c r="V118" i="16" s="1"/>
  <c r="R118" i="16" l="1"/>
  <c r="W118" i="16" s="1"/>
  <c r="X118" i="16" s="1"/>
  <c r="H118" i="16"/>
  <c r="U12" i="16"/>
  <c r="U11" i="16"/>
  <c r="U10" i="16"/>
  <c r="U9" i="16"/>
  <c r="U8" i="16"/>
  <c r="U7" i="16"/>
  <c r="U6" i="16"/>
  <c r="U5" i="16"/>
  <c r="AA118" i="16" l="1"/>
  <c r="AB118" i="16"/>
  <c r="Z118" i="16"/>
  <c r="P21" i="16"/>
  <c r="P20" i="16"/>
  <c r="P7" i="16"/>
  <c r="G121" i="16"/>
  <c r="F121" i="16"/>
  <c r="Q119" i="16" l="1"/>
  <c r="Q117" i="16"/>
  <c r="Q116" i="16"/>
  <c r="Q115" i="16"/>
  <c r="Q114" i="16"/>
  <c r="Q113" i="16"/>
  <c r="Q112" i="16"/>
  <c r="Q111" i="16"/>
  <c r="Q110" i="16"/>
  <c r="Q109" i="16"/>
  <c r="Q108" i="16"/>
  <c r="Q107" i="16"/>
  <c r="Q106" i="16"/>
  <c r="Q105" i="16"/>
  <c r="Q104" i="16"/>
  <c r="Q103" i="16"/>
  <c r="Q102" i="16"/>
  <c r="Q101" i="16"/>
  <c r="Q100" i="16"/>
  <c r="Q99" i="16"/>
  <c r="Q98" i="16"/>
  <c r="Q97" i="16"/>
  <c r="Q96" i="16"/>
  <c r="Q95" i="16"/>
  <c r="Q94" i="16"/>
  <c r="Q93" i="16"/>
  <c r="Q92" i="16"/>
  <c r="Q91" i="16"/>
  <c r="Q90" i="16"/>
  <c r="Q89" i="16"/>
  <c r="Q88" i="16"/>
  <c r="Q87" i="16"/>
  <c r="Q86" i="16"/>
  <c r="Q85" i="16"/>
  <c r="Q84" i="16"/>
  <c r="Q83" i="16"/>
  <c r="Q82" i="16"/>
  <c r="Q81" i="16"/>
  <c r="Q80" i="16"/>
  <c r="Q79" i="16"/>
  <c r="Q78" i="16"/>
  <c r="Q77" i="16"/>
  <c r="Q76" i="16"/>
  <c r="Q75" i="16"/>
  <c r="Q74" i="16"/>
  <c r="Q73" i="16"/>
  <c r="Q72" i="16"/>
  <c r="Q71" i="16"/>
  <c r="Q70" i="16"/>
  <c r="Q69" i="16"/>
  <c r="Q68" i="16"/>
  <c r="Q67" i="16"/>
  <c r="Q66" i="16"/>
  <c r="Q65" i="16"/>
  <c r="Q64" i="16"/>
  <c r="Q63" i="16"/>
  <c r="Q62" i="16"/>
  <c r="Q61" i="16"/>
  <c r="Q60" i="16"/>
  <c r="Q59" i="16"/>
  <c r="Q58" i="16"/>
  <c r="Q57" i="16"/>
  <c r="Q56" i="16"/>
  <c r="Q55" i="16"/>
  <c r="Q54" i="16"/>
  <c r="Q53" i="16"/>
  <c r="Q52" i="16"/>
  <c r="Q51" i="16"/>
  <c r="Q50" i="16"/>
  <c r="Q49" i="16"/>
  <c r="Q48" i="16"/>
  <c r="Q47" i="16"/>
  <c r="Q46" i="16"/>
  <c r="Q45" i="16"/>
  <c r="Q44" i="16"/>
  <c r="Q43" i="16"/>
  <c r="Q42" i="16"/>
  <c r="Q41" i="16"/>
  <c r="Q40" i="16"/>
  <c r="Q39" i="16"/>
  <c r="Q38" i="16"/>
  <c r="Q37" i="16"/>
  <c r="Q36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Q22" i="16"/>
  <c r="Q21" i="16"/>
  <c r="R21" i="16" s="1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R7" i="16" s="1"/>
  <c r="Q6" i="16"/>
  <c r="Q5" i="16"/>
  <c r="R5" i="16" s="1"/>
  <c r="P119" i="16"/>
  <c r="R119" i="16" s="1"/>
  <c r="P117" i="16"/>
  <c r="R117" i="16" s="1"/>
  <c r="P116" i="16"/>
  <c r="P115" i="16"/>
  <c r="P114" i="16"/>
  <c r="R114" i="16" s="1"/>
  <c r="P113" i="16"/>
  <c r="P112" i="16"/>
  <c r="P111" i="16"/>
  <c r="P110" i="16"/>
  <c r="P109" i="16"/>
  <c r="P108" i="16"/>
  <c r="P107" i="16"/>
  <c r="P106" i="16"/>
  <c r="P105" i="16"/>
  <c r="P104" i="16"/>
  <c r="P103" i="16"/>
  <c r="P102" i="16"/>
  <c r="P101" i="16"/>
  <c r="P100" i="16"/>
  <c r="P99" i="16"/>
  <c r="P98" i="16"/>
  <c r="P97" i="16"/>
  <c r="P96" i="16"/>
  <c r="P95" i="16"/>
  <c r="P94" i="16"/>
  <c r="P93" i="16"/>
  <c r="P92" i="16"/>
  <c r="P91" i="16"/>
  <c r="P90" i="16"/>
  <c r="P89" i="16"/>
  <c r="P88" i="16"/>
  <c r="P87" i="16"/>
  <c r="P86" i="16"/>
  <c r="P85" i="16"/>
  <c r="P84" i="16"/>
  <c r="P83" i="16"/>
  <c r="P82" i="16"/>
  <c r="P81" i="16"/>
  <c r="P80" i="16"/>
  <c r="P79" i="16"/>
  <c r="P78" i="16"/>
  <c r="P77" i="16"/>
  <c r="P76" i="16"/>
  <c r="P75" i="16"/>
  <c r="P74" i="16"/>
  <c r="P73" i="16"/>
  <c r="P72" i="16"/>
  <c r="P71" i="16"/>
  <c r="P70" i="16"/>
  <c r="P69" i="16"/>
  <c r="P68" i="16"/>
  <c r="P67" i="16"/>
  <c r="P66" i="16"/>
  <c r="P65" i="16"/>
  <c r="P64" i="16"/>
  <c r="P63" i="16"/>
  <c r="P62" i="16"/>
  <c r="P61" i="16"/>
  <c r="P60" i="16"/>
  <c r="P59" i="16"/>
  <c r="P58" i="16"/>
  <c r="P57" i="16"/>
  <c r="P56" i="16"/>
  <c r="P55" i="16"/>
  <c r="P54" i="16"/>
  <c r="P53" i="16"/>
  <c r="P52" i="16"/>
  <c r="P51" i="16"/>
  <c r="P50" i="16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R20" i="16"/>
  <c r="P19" i="16"/>
  <c r="P18" i="16"/>
  <c r="P17" i="16"/>
  <c r="R17" i="16" s="1"/>
  <c r="P16" i="16"/>
  <c r="R16" i="16" s="1"/>
  <c r="P15" i="16"/>
  <c r="P14" i="16"/>
  <c r="P13" i="16"/>
  <c r="R13" i="16" s="1"/>
  <c r="P12" i="16"/>
  <c r="R12" i="16" s="1"/>
  <c r="P11" i="16"/>
  <c r="P10" i="16"/>
  <c r="P9" i="16"/>
  <c r="R9" i="16" s="1"/>
  <c r="P8" i="16"/>
  <c r="R8" i="16" s="1"/>
  <c r="P6" i="16"/>
  <c r="R24" i="16" l="1"/>
  <c r="R28" i="16"/>
  <c r="R32" i="16"/>
  <c r="R36" i="16"/>
  <c r="R96" i="16"/>
  <c r="R100" i="16"/>
  <c r="R104" i="16"/>
  <c r="R108" i="16"/>
  <c r="R112" i="16"/>
  <c r="R91" i="16"/>
  <c r="R95" i="16"/>
  <c r="R99" i="16"/>
  <c r="R103" i="16"/>
  <c r="R107" i="16"/>
  <c r="R111" i="16"/>
  <c r="R25" i="16"/>
  <c r="R29" i="16"/>
  <c r="R33" i="16"/>
  <c r="R37" i="16"/>
  <c r="R41" i="16"/>
  <c r="R44" i="16"/>
  <c r="R48" i="16"/>
  <c r="R52" i="16"/>
  <c r="R56" i="16"/>
  <c r="R60" i="16"/>
  <c r="R64" i="16"/>
  <c r="R68" i="16"/>
  <c r="R72" i="16"/>
  <c r="R76" i="16"/>
  <c r="R80" i="16"/>
  <c r="R84" i="16"/>
  <c r="R88" i="16"/>
  <c r="R92" i="16"/>
  <c r="R40" i="16"/>
  <c r="R43" i="16"/>
  <c r="R47" i="16"/>
  <c r="R51" i="16"/>
  <c r="R55" i="16"/>
  <c r="R59" i="16"/>
  <c r="R63" i="16"/>
  <c r="R67" i="16"/>
  <c r="R71" i="16"/>
  <c r="R75" i="16"/>
  <c r="R79" i="16"/>
  <c r="R83" i="16"/>
  <c r="R87" i="16"/>
  <c r="R6" i="16"/>
  <c r="R26" i="16"/>
  <c r="R57" i="16"/>
  <c r="R89" i="16"/>
  <c r="R105" i="16"/>
  <c r="R10" i="16"/>
  <c r="R73" i="16"/>
  <c r="R11" i="16"/>
  <c r="R15" i="16"/>
  <c r="R19" i="16"/>
  <c r="R23" i="16"/>
  <c r="R27" i="16"/>
  <c r="R31" i="16"/>
  <c r="R35" i="16"/>
  <c r="R39" i="16"/>
  <c r="R42" i="16"/>
  <c r="R46" i="16"/>
  <c r="R50" i="16"/>
  <c r="R54" i="16"/>
  <c r="R58" i="16"/>
  <c r="R62" i="16"/>
  <c r="R66" i="16"/>
  <c r="R70" i="16"/>
  <c r="R74" i="16"/>
  <c r="R78" i="16"/>
  <c r="R82" i="16"/>
  <c r="R86" i="16"/>
  <c r="R90" i="16"/>
  <c r="R94" i="16"/>
  <c r="R98" i="16"/>
  <c r="R102" i="16"/>
  <c r="R106" i="16"/>
  <c r="R110" i="16"/>
  <c r="R113" i="16"/>
  <c r="R116" i="16"/>
  <c r="R14" i="16"/>
  <c r="R18" i="16"/>
  <c r="R22" i="16"/>
  <c r="R30" i="16"/>
  <c r="R34" i="16"/>
  <c r="R38" i="16"/>
  <c r="R45" i="16"/>
  <c r="R49" i="16"/>
  <c r="R53" i="16"/>
  <c r="R61" i="16"/>
  <c r="R65" i="16"/>
  <c r="R69" i="16"/>
  <c r="R77" i="16"/>
  <c r="R81" i="16"/>
  <c r="R85" i="16"/>
  <c r="R93" i="16"/>
  <c r="R97" i="16"/>
  <c r="R101" i="16"/>
  <c r="R109" i="16"/>
  <c r="R115" i="16"/>
  <c r="O121" i="16" l="1"/>
  <c r="Q121" i="16" s="1"/>
  <c r="N121" i="16"/>
  <c r="P121" i="16" s="1"/>
  <c r="H119" i="16" l="1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121" i="16" l="1"/>
  <c r="AA5" i="16"/>
  <c r="AA121" i="16" l="1"/>
  <c r="Z121" i="16"/>
  <c r="V5" i="16"/>
  <c r="W5" i="16" s="1"/>
  <c r="T121" i="16" l="1"/>
  <c r="S121" i="16"/>
  <c r="AB86" i="16" l="1"/>
  <c r="AB78" i="16"/>
  <c r="AB53" i="16"/>
  <c r="AB5" i="16"/>
  <c r="Z50" i="16" l="1"/>
  <c r="AA50" i="16"/>
  <c r="AB50" i="16"/>
  <c r="AB8" i="16"/>
  <c r="AB12" i="16"/>
  <c r="AB16" i="16"/>
  <c r="AB20" i="16"/>
  <c r="AB24" i="16"/>
  <c r="AB28" i="16"/>
  <c r="AB32" i="16"/>
  <c r="AB36" i="16"/>
  <c r="AB40" i="16"/>
  <c r="AB43" i="16"/>
  <c r="AB47" i="16"/>
  <c r="AB51" i="16"/>
  <c r="AB55" i="16"/>
  <c r="AB59" i="16"/>
  <c r="AB63" i="16"/>
  <c r="AB67" i="16"/>
  <c r="AB71" i="16"/>
  <c r="AB75" i="16"/>
  <c r="AB79" i="16"/>
  <c r="AB83" i="16"/>
  <c r="AB87" i="16"/>
  <c r="AB91" i="16"/>
  <c r="AB95" i="16"/>
  <c r="AB99" i="16"/>
  <c r="AB103" i="16"/>
  <c r="AB107" i="16"/>
  <c r="AB111" i="16"/>
  <c r="AB114" i="16"/>
  <c r="AB117" i="16"/>
  <c r="AB9" i="16"/>
  <c r="AB13" i="16"/>
  <c r="AB17" i="16"/>
  <c r="AB21" i="16"/>
  <c r="AB25" i="16"/>
  <c r="AB29" i="16"/>
  <c r="AB33" i="16"/>
  <c r="AB37" i="16"/>
  <c r="AB41" i="16"/>
  <c r="AB44" i="16"/>
  <c r="AB48" i="16"/>
  <c r="AB52" i="16"/>
  <c r="AB56" i="16"/>
  <c r="AB60" i="16"/>
  <c r="AB64" i="16"/>
  <c r="AB68" i="16"/>
  <c r="AB72" i="16"/>
  <c r="AB76" i="16"/>
  <c r="AB80" i="16"/>
  <c r="AB84" i="16"/>
  <c r="AB88" i="16"/>
  <c r="AB92" i="16"/>
  <c r="AB96" i="16"/>
  <c r="AB100" i="16"/>
  <c r="AB104" i="16"/>
  <c r="AB108" i="16"/>
  <c r="AB112" i="16"/>
  <c r="AB119" i="16"/>
  <c r="AB6" i="16"/>
  <c r="AB10" i="16"/>
  <c r="AB14" i="16"/>
  <c r="AB18" i="16"/>
  <c r="AB22" i="16"/>
  <c r="AB26" i="16"/>
  <c r="AB30" i="16"/>
  <c r="AB34" i="16"/>
  <c r="AB38" i="16"/>
  <c r="AB45" i="16"/>
  <c r="AB49" i="16"/>
  <c r="AB57" i="16"/>
  <c r="AB61" i="16"/>
  <c r="AB65" i="16"/>
  <c r="AB69" i="16"/>
  <c r="AB73" i="16"/>
  <c r="AB77" i="16"/>
  <c r="AB81" i="16"/>
  <c r="AB85" i="16"/>
  <c r="AB89" i="16"/>
  <c r="AB93" i="16"/>
  <c r="AB97" i="16"/>
  <c r="AB101" i="16"/>
  <c r="AB105" i="16"/>
  <c r="AB109" i="16"/>
  <c r="AB115" i="16"/>
  <c r="AB7" i="16"/>
  <c r="AB11" i="16"/>
  <c r="AB15" i="16"/>
  <c r="AB19" i="16"/>
  <c r="AB23" i="16"/>
  <c r="AB27" i="16"/>
  <c r="AB31" i="16"/>
  <c r="AB35" i="16"/>
  <c r="AB39" i="16"/>
  <c r="AB42" i="16"/>
  <c r="AB46" i="16"/>
  <c r="AB54" i="16"/>
  <c r="AB58" i="16"/>
  <c r="AB62" i="16"/>
  <c r="AB66" i="16"/>
  <c r="AB70" i="16"/>
  <c r="AB74" i="16"/>
  <c r="AB82" i="16"/>
  <c r="AB90" i="16"/>
  <c r="AB94" i="16"/>
  <c r="AB98" i="16"/>
  <c r="AB102" i="16"/>
  <c r="AB106" i="16"/>
  <c r="AB110" i="16"/>
  <c r="AB113" i="16"/>
  <c r="AB116" i="16"/>
  <c r="Z113" i="16" l="1"/>
  <c r="Z112" i="16"/>
  <c r="Z108" i="16"/>
  <c r="AA103" i="16"/>
  <c r="Z98" i="16"/>
  <c r="AA94" i="16"/>
  <c r="AA90" i="16"/>
  <c r="Z87" i="16"/>
  <c r="Z78" i="16"/>
  <c r="AA58" i="16"/>
  <c r="Z54" i="16"/>
  <c r="Z46" i="16"/>
  <c r="AA39" i="16"/>
  <c r="Z32" i="16"/>
  <c r="Z31" i="16"/>
  <c r="Z28" i="16"/>
  <c r="AA21" i="16"/>
  <c r="AA20" i="16"/>
  <c r="AA16" i="16"/>
  <c r="Z15" i="16"/>
  <c r="Z11" i="16"/>
  <c r="Z8" i="16"/>
  <c r="Z7" i="16"/>
  <c r="Z88" i="16"/>
  <c r="AA119" i="16"/>
  <c r="Z24" i="16"/>
  <c r="Z12" i="16"/>
  <c r="Z95" i="16" l="1"/>
  <c r="Z39" i="16"/>
  <c r="Z62" i="16"/>
  <c r="AA53" i="16"/>
  <c r="Z57" i="16"/>
  <c r="Z6" i="16"/>
  <c r="AA45" i="16"/>
  <c r="AA49" i="16"/>
  <c r="Z70" i="16"/>
  <c r="AA88" i="16"/>
  <c r="Z82" i="16"/>
  <c r="AA97" i="16"/>
  <c r="AA38" i="16"/>
  <c r="Z26" i="16"/>
  <c r="Z45" i="16"/>
  <c r="AA98" i="16"/>
  <c r="Z9" i="16"/>
  <c r="Z10" i="16"/>
  <c r="Z14" i="16"/>
  <c r="AA57" i="16"/>
  <c r="Z77" i="16"/>
  <c r="Z34" i="16"/>
  <c r="AA46" i="16"/>
  <c r="Z65" i="16"/>
  <c r="Z37" i="16"/>
  <c r="Z33" i="16"/>
  <c r="Z38" i="16"/>
  <c r="AA61" i="16"/>
  <c r="AA77" i="16"/>
  <c r="Z116" i="16"/>
  <c r="AA37" i="16"/>
  <c r="AA34" i="16"/>
  <c r="Z53" i="16"/>
  <c r="Z61" i="16"/>
  <c r="AA65" i="16"/>
  <c r="AA18" i="16"/>
  <c r="Z49" i="16"/>
  <c r="AA48" i="16"/>
  <c r="AA52" i="16"/>
  <c r="Z60" i="16"/>
  <c r="AA60" i="16"/>
  <c r="Z64" i="16"/>
  <c r="AA64" i="16"/>
  <c r="Z84" i="16"/>
  <c r="AA84" i="16"/>
  <c r="Z13" i="16"/>
  <c r="AA41" i="16"/>
  <c r="Z44" i="16"/>
  <c r="AA44" i="16"/>
  <c r="Z48" i="16"/>
  <c r="Z52" i="16"/>
  <c r="Z29" i="16"/>
  <c r="AA17" i="16"/>
  <c r="Z25" i="16"/>
  <c r="AA33" i="16"/>
  <c r="Z41" i="16"/>
  <c r="Z56" i="16"/>
  <c r="AA56" i="16"/>
  <c r="AA93" i="16"/>
  <c r="AA105" i="16"/>
  <c r="AA71" i="16"/>
  <c r="AA79" i="16"/>
  <c r="AA108" i="16"/>
  <c r="AA112" i="16"/>
  <c r="Z119" i="16"/>
  <c r="Z68" i="16"/>
  <c r="Z72" i="16"/>
  <c r="Z76" i="16"/>
  <c r="AA80" i="16"/>
  <c r="Z80" i="16"/>
  <c r="Z89" i="16"/>
  <c r="AA115" i="16"/>
  <c r="Z115" i="16"/>
  <c r="AA99" i="16"/>
  <c r="AA107" i="16"/>
  <c r="Z16" i="16"/>
  <c r="AA75" i="16"/>
  <c r="AA87" i="16"/>
  <c r="Z99" i="16"/>
  <c r="AA67" i="16"/>
  <c r="AA83" i="16"/>
  <c r="Z23" i="16"/>
  <c r="Z86" i="16"/>
  <c r="Z93" i="16"/>
  <c r="Z97" i="16"/>
  <c r="Z30" i="16"/>
  <c r="AA89" i="16"/>
  <c r="AA19" i="16"/>
  <c r="Z27" i="16"/>
  <c r="Z75" i="16"/>
  <c r="Z79" i="16"/>
  <c r="Z83" i="16"/>
  <c r="AA91" i="16"/>
  <c r="Z103" i="16"/>
  <c r="AA102" i="16"/>
  <c r="Z67" i="16"/>
  <c r="Z71" i="16"/>
  <c r="Z74" i="16"/>
  <c r="AA42" i="16"/>
  <c r="AA62" i="16"/>
  <c r="AA78" i="16"/>
  <c r="Z90" i="16"/>
  <c r="Z94" i="16"/>
  <c r="Z106" i="16"/>
  <c r="Z110" i="16"/>
  <c r="AA35" i="16"/>
  <c r="AA54" i="16"/>
  <c r="AA86" i="16"/>
  <c r="Z102" i="16"/>
  <c r="AA36" i="16"/>
  <c r="Z36" i="16"/>
  <c r="AA59" i="16"/>
  <c r="Z59" i="16"/>
  <c r="AA7" i="16"/>
  <c r="AA8" i="16"/>
  <c r="AA10" i="16"/>
  <c r="AA11" i="16"/>
  <c r="AA12" i="16"/>
  <c r="AA13" i="16"/>
  <c r="AA14" i="16"/>
  <c r="AA15" i="16"/>
  <c r="AA43" i="16"/>
  <c r="Z43" i="16"/>
  <c r="AA51" i="16"/>
  <c r="Z51" i="16"/>
  <c r="AA6" i="16"/>
  <c r="AA9" i="16"/>
  <c r="Z35" i="16"/>
  <c r="AA40" i="16"/>
  <c r="Z40" i="16"/>
  <c r="Z42" i="16"/>
  <c r="AA47" i="16"/>
  <c r="Z47" i="16"/>
  <c r="AA55" i="16"/>
  <c r="Z55" i="16"/>
  <c r="Z58" i="16"/>
  <c r="AA63" i="16"/>
  <c r="Z63" i="16"/>
  <c r="Z17" i="16"/>
  <c r="Z18" i="16"/>
  <c r="Z19" i="16"/>
  <c r="Z20" i="16"/>
  <c r="Z21" i="16"/>
  <c r="AA22" i="16"/>
  <c r="Z22" i="16"/>
  <c r="Z69" i="16"/>
  <c r="AA69" i="16"/>
  <c r="AA70" i="16"/>
  <c r="Z73" i="16"/>
  <c r="AA73" i="16"/>
  <c r="AA74" i="16"/>
  <c r="AA23" i="16"/>
  <c r="AA24" i="16"/>
  <c r="AA25" i="16"/>
  <c r="AA26" i="16"/>
  <c r="AA27" i="16"/>
  <c r="AA28" i="16"/>
  <c r="AA29" i="16"/>
  <c r="AA30" i="16"/>
  <c r="AA31" i="16"/>
  <c r="AA32" i="16"/>
  <c r="Z109" i="16"/>
  <c r="AA109" i="16"/>
  <c r="AA68" i="16"/>
  <c r="AA72" i="16"/>
  <c r="AA76" i="16"/>
  <c r="Z81" i="16"/>
  <c r="AA81" i="16"/>
  <c r="AA82" i="16"/>
  <c r="AA95" i="16"/>
  <c r="AA92" i="16"/>
  <c r="Z92" i="16"/>
  <c r="AA96" i="16"/>
  <c r="Z96" i="16"/>
  <c r="Z101" i="16"/>
  <c r="AA101" i="16"/>
  <c r="Z91" i="16"/>
  <c r="Z104" i="16"/>
  <c r="AA104" i="16"/>
  <c r="Z100" i="16"/>
  <c r="AA100" i="16"/>
  <c r="Z105" i="16"/>
  <c r="Z111" i="16"/>
  <c r="AA111" i="16"/>
  <c r="Z114" i="16"/>
  <c r="AA114" i="16"/>
  <c r="Z117" i="16"/>
  <c r="AA117" i="16"/>
  <c r="Z107" i="16"/>
  <c r="AA106" i="16"/>
  <c r="AA110" i="16"/>
  <c r="AA113" i="16"/>
  <c r="AA116" i="16"/>
  <c r="AA85" i="16" l="1"/>
  <c r="Z85" i="16"/>
  <c r="B8" i="6" l="1"/>
  <c r="B11" i="6"/>
  <c r="D3" i="7" l="1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B12" i="6" l="1"/>
  <c r="C12" i="6" l="1"/>
  <c r="C11" i="6" l="1"/>
  <c r="F31" i="7" l="1"/>
  <c r="D11" i="6"/>
  <c r="F30" i="7"/>
  <c r="C6" i="6" l="1"/>
  <c r="C10" i="6"/>
  <c r="C7" i="6"/>
  <c r="C4" i="6"/>
  <c r="C5" i="6"/>
  <c r="C8" i="6" l="1"/>
  <c r="C3" i="6"/>
  <c r="C9" i="6"/>
  <c r="E53" i="7" l="1"/>
  <c r="C13" i="6"/>
  <c r="B3" i="6" l="1"/>
  <c r="B7" i="6"/>
  <c r="B6" i="6"/>
  <c r="B10" i="6"/>
  <c r="B9" i="6"/>
  <c r="B5" i="6"/>
  <c r="B4" i="6"/>
  <c r="D3" i="6" l="1"/>
  <c r="F3" i="7"/>
  <c r="D53" i="7"/>
  <c r="D5" i="6"/>
  <c r="D4" i="6"/>
  <c r="F21" i="7"/>
  <c r="F27" i="7"/>
  <c r="D10" i="6"/>
  <c r="F8" i="7"/>
  <c r="F38" i="7"/>
  <c r="F35" i="7"/>
  <c r="F7" i="7"/>
  <c r="F41" i="7"/>
  <c r="F51" i="7"/>
  <c r="F19" i="7"/>
  <c r="F52" i="7"/>
  <c r="F32" i="7"/>
  <c r="D9" i="6"/>
  <c r="F50" i="7"/>
  <c r="F4" i="7"/>
  <c r="F5" i="7"/>
  <c r="F12" i="7"/>
  <c r="F34" i="7"/>
  <c r="F48" i="7"/>
  <c r="F49" i="7"/>
  <c r="F15" i="7"/>
  <c r="F13" i="7"/>
  <c r="F23" i="7"/>
  <c r="F44" i="7"/>
  <c r="F22" i="7"/>
  <c r="F28" i="7"/>
  <c r="F29" i="7"/>
  <c r="D8" i="6"/>
  <c r="F39" i="7"/>
  <c r="F42" i="7"/>
  <c r="F43" i="7"/>
  <c r="F45" i="7"/>
  <c r="F47" i="7"/>
  <c r="F14" i="7"/>
  <c r="F16" i="7"/>
  <c r="F26" i="7"/>
  <c r="F46" i="7"/>
  <c r="F6" i="7"/>
  <c r="F10" i="7"/>
  <c r="F17" i="7"/>
  <c r="F18" i="7"/>
  <c r="F20" i="7"/>
  <c r="D6" i="6"/>
  <c r="F24" i="7"/>
  <c r="F25" i="7"/>
  <c r="F40" i="7"/>
  <c r="F37" i="7"/>
  <c r="F9" i="7"/>
  <c r="F11" i="7"/>
  <c r="D7" i="6"/>
  <c r="F33" i="7"/>
  <c r="F36" i="7"/>
  <c r="D12" i="6"/>
  <c r="B13" i="6"/>
  <c r="D13" i="6" s="1"/>
  <c r="F53" i="7" l="1"/>
  <c r="U37" i="16" l="1"/>
  <c r="V37" i="16" s="1"/>
  <c r="W37" i="16" s="1"/>
  <c r="U106" i="16"/>
  <c r="V106" i="16" s="1"/>
  <c r="W106" i="16" s="1"/>
  <c r="U113" i="16"/>
  <c r="V113" i="16" s="1"/>
  <c r="W113" i="16" s="1"/>
  <c r="U72" i="16"/>
  <c r="V72" i="16" s="1"/>
  <c r="W72" i="16" s="1"/>
  <c r="U76" i="16"/>
  <c r="V76" i="16" s="1"/>
  <c r="W76" i="16" s="1"/>
  <c r="U74" i="16"/>
  <c r="V74" i="16" s="1"/>
  <c r="W74" i="16" s="1"/>
  <c r="U84" i="16"/>
  <c r="V84" i="16" s="1"/>
  <c r="W84" i="16" s="1"/>
  <c r="U85" i="16"/>
  <c r="V85" i="16" s="1"/>
  <c r="W85" i="16" s="1"/>
  <c r="V7" i="16"/>
  <c r="W7" i="16" s="1"/>
  <c r="V9" i="16"/>
  <c r="W9" i="16" s="1"/>
  <c r="V11" i="16"/>
  <c r="W11" i="16" s="1"/>
  <c r="U16" i="16"/>
  <c r="V16" i="16" s="1"/>
  <c r="W16" i="16" s="1"/>
  <c r="U14" i="16"/>
  <c r="U28" i="16"/>
  <c r="V28" i="16" s="1"/>
  <c r="W28" i="16" s="1"/>
  <c r="U29" i="16"/>
  <c r="V29" i="16" s="1"/>
  <c r="W29" i="16" s="1"/>
  <c r="U30" i="16"/>
  <c r="V30" i="16" s="1"/>
  <c r="W30" i="16" s="1"/>
  <c r="U70" i="16"/>
  <c r="V70" i="16" s="1"/>
  <c r="W70" i="16" s="1"/>
  <c r="U71" i="16"/>
  <c r="V71" i="16" s="1"/>
  <c r="W71" i="16" s="1"/>
  <c r="U73" i="16"/>
  <c r="V73" i="16" s="1"/>
  <c r="W73" i="16" s="1"/>
  <c r="U75" i="16"/>
  <c r="V75" i="16" s="1"/>
  <c r="W75" i="16" s="1"/>
  <c r="U87" i="16"/>
  <c r="V87" i="16" s="1"/>
  <c r="W87" i="16" s="1"/>
  <c r="U86" i="16"/>
  <c r="V86" i="16" s="1"/>
  <c r="W86" i="16" s="1"/>
  <c r="V6" i="16"/>
  <c r="W6" i="16" s="1"/>
  <c r="V10" i="16"/>
  <c r="W10" i="16" s="1"/>
  <c r="V12" i="16"/>
  <c r="W12" i="16" s="1"/>
  <c r="V8" i="16"/>
  <c r="W8" i="16" s="1"/>
  <c r="U15" i="16"/>
  <c r="V15" i="16" s="1"/>
  <c r="W15" i="16" s="1"/>
  <c r="U13" i="16"/>
  <c r="V13" i="16" s="1"/>
  <c r="W13" i="16" s="1"/>
  <c r="U33" i="16"/>
  <c r="V33" i="16" s="1"/>
  <c r="W33" i="16" s="1"/>
  <c r="U31" i="16"/>
  <c r="V31" i="16" s="1"/>
  <c r="W31" i="16" s="1"/>
  <c r="U39" i="16"/>
  <c r="V39" i="16" s="1"/>
  <c r="W39" i="16" s="1"/>
  <c r="U40" i="16"/>
  <c r="V40" i="16" s="1"/>
  <c r="W40" i="16" s="1"/>
  <c r="U34" i="16"/>
  <c r="V34" i="16" s="1"/>
  <c r="W34" i="16" s="1"/>
  <c r="U44" i="16"/>
  <c r="V44" i="16" s="1"/>
  <c r="W44" i="16" s="1"/>
  <c r="U42" i="16"/>
  <c r="V42" i="16" s="1"/>
  <c r="W42" i="16" s="1"/>
  <c r="U93" i="16"/>
  <c r="V93" i="16" s="1"/>
  <c r="W93" i="16" s="1"/>
  <c r="U45" i="16"/>
  <c r="V45" i="16" s="1"/>
  <c r="W45" i="16" s="1"/>
  <c r="U50" i="16"/>
  <c r="V50" i="16" s="1"/>
  <c r="W50" i="16" s="1"/>
  <c r="U53" i="16"/>
  <c r="V53" i="16" s="1"/>
  <c r="W53" i="16" s="1"/>
  <c r="U55" i="16"/>
  <c r="V55" i="16" s="1"/>
  <c r="W55" i="16" s="1"/>
  <c r="U58" i="16"/>
  <c r="V58" i="16" s="1"/>
  <c r="W58" i="16" s="1"/>
  <c r="U59" i="16"/>
  <c r="V59" i="16" s="1"/>
  <c r="W59" i="16" s="1"/>
  <c r="U60" i="16"/>
  <c r="V60" i="16" s="1"/>
  <c r="W60" i="16" s="1"/>
  <c r="U63" i="16"/>
  <c r="V63" i="16" s="1"/>
  <c r="W63" i="16" s="1"/>
  <c r="U49" i="16"/>
  <c r="V49" i="16" s="1"/>
  <c r="W49" i="16" s="1"/>
  <c r="U81" i="16"/>
  <c r="V81" i="16" s="1"/>
  <c r="W81" i="16" s="1"/>
  <c r="U77" i="16"/>
  <c r="V77" i="16" s="1"/>
  <c r="W77" i="16" s="1"/>
  <c r="U79" i="16"/>
  <c r="V79" i="16" s="1"/>
  <c r="W79" i="16" s="1"/>
  <c r="U82" i="16"/>
  <c r="V82" i="16" s="1"/>
  <c r="W82" i="16" s="1"/>
  <c r="U96" i="16"/>
  <c r="V96" i="16" s="1"/>
  <c r="W96" i="16" s="1"/>
  <c r="U88" i="16"/>
  <c r="V88" i="16" s="1"/>
  <c r="W88" i="16" s="1"/>
  <c r="U90" i="16"/>
  <c r="V90" i="16" s="1"/>
  <c r="W90" i="16" s="1"/>
  <c r="U105" i="16"/>
  <c r="V105" i="16" s="1"/>
  <c r="W105" i="16" s="1"/>
  <c r="U98" i="16"/>
  <c r="V98" i="16" s="1"/>
  <c r="W98" i="16" s="1"/>
  <c r="U101" i="16"/>
  <c r="V101" i="16" s="1"/>
  <c r="W101" i="16" s="1"/>
  <c r="U102" i="16"/>
  <c r="V102" i="16" s="1"/>
  <c r="W102" i="16" s="1"/>
  <c r="U97" i="16"/>
  <c r="V97" i="16" s="1"/>
  <c r="W97" i="16" s="1"/>
  <c r="U108" i="16"/>
  <c r="V108" i="16" s="1"/>
  <c r="W108" i="16" s="1"/>
  <c r="U112" i="16"/>
  <c r="V112" i="16" s="1"/>
  <c r="W112" i="16" s="1"/>
  <c r="U116" i="16"/>
  <c r="V116" i="16" s="1"/>
  <c r="W116" i="16" s="1"/>
  <c r="U109" i="16"/>
  <c r="V109" i="16" s="1"/>
  <c r="W109" i="16" s="1"/>
  <c r="U115" i="16"/>
  <c r="V115" i="16" s="1"/>
  <c r="W115" i="16" s="1"/>
  <c r="U119" i="16"/>
  <c r="V119" i="16" s="1"/>
  <c r="U27" i="16"/>
  <c r="V27" i="16" s="1"/>
  <c r="W27" i="16" s="1"/>
  <c r="U22" i="16"/>
  <c r="V22" i="16" s="1"/>
  <c r="W22" i="16" s="1"/>
  <c r="U24" i="16"/>
  <c r="V24" i="16" s="1"/>
  <c r="W24" i="16" s="1"/>
  <c r="U23" i="16"/>
  <c r="V23" i="16" s="1"/>
  <c r="W23" i="16" s="1"/>
  <c r="U20" i="16"/>
  <c r="V20" i="16" s="1"/>
  <c r="W20" i="16" s="1"/>
  <c r="U17" i="16"/>
  <c r="V17" i="16" s="1"/>
  <c r="W17" i="16" s="1"/>
  <c r="U66" i="16"/>
  <c r="V66" i="16" s="1"/>
  <c r="W66" i="16" s="1"/>
  <c r="U69" i="16"/>
  <c r="V69" i="16" s="1"/>
  <c r="W69" i="16" s="1"/>
  <c r="U32" i="16"/>
  <c r="V32" i="16" s="1"/>
  <c r="W32" i="16" s="1"/>
  <c r="U38" i="16"/>
  <c r="V38" i="16" s="1"/>
  <c r="W38" i="16" s="1"/>
  <c r="U41" i="16"/>
  <c r="V41" i="16" s="1"/>
  <c r="W41" i="16" s="1"/>
  <c r="U36" i="16"/>
  <c r="V36" i="16" s="1"/>
  <c r="W36" i="16" s="1"/>
  <c r="U35" i="16"/>
  <c r="V35" i="16" s="1"/>
  <c r="W35" i="16" s="1"/>
  <c r="U43" i="16"/>
  <c r="V43" i="16" s="1"/>
  <c r="W43" i="16" s="1"/>
  <c r="U92" i="16"/>
  <c r="V92" i="16" s="1"/>
  <c r="W92" i="16" s="1"/>
  <c r="U46" i="16"/>
  <c r="V46" i="16" s="1"/>
  <c r="W46" i="16" s="1"/>
  <c r="U47" i="16"/>
  <c r="V47" i="16" s="1"/>
  <c r="W47" i="16" s="1"/>
  <c r="U51" i="16"/>
  <c r="V51" i="16" s="1"/>
  <c r="W51" i="16" s="1"/>
  <c r="U54" i="16"/>
  <c r="V54" i="16" s="1"/>
  <c r="W54" i="16" s="1"/>
  <c r="U56" i="16"/>
  <c r="V56" i="16" s="1"/>
  <c r="W56" i="16" s="1"/>
  <c r="U57" i="16"/>
  <c r="V57" i="16" s="1"/>
  <c r="W57" i="16" s="1"/>
  <c r="U61" i="16"/>
  <c r="V61" i="16" s="1"/>
  <c r="W61" i="16" s="1"/>
  <c r="U62" i="16"/>
  <c r="V62" i="16" s="1"/>
  <c r="W62" i="16" s="1"/>
  <c r="U52" i="16"/>
  <c r="V52" i="16" s="1"/>
  <c r="W52" i="16" s="1"/>
  <c r="U48" i="16"/>
  <c r="V48" i="16" s="1"/>
  <c r="W48" i="16" s="1"/>
  <c r="U83" i="16"/>
  <c r="V83" i="16" s="1"/>
  <c r="W83" i="16" s="1"/>
  <c r="U78" i="16"/>
  <c r="V78" i="16" s="1"/>
  <c r="W78" i="16" s="1"/>
  <c r="U80" i="16"/>
  <c r="V80" i="16" s="1"/>
  <c r="W80" i="16" s="1"/>
  <c r="U94" i="16"/>
  <c r="V94" i="16" s="1"/>
  <c r="W94" i="16" s="1"/>
  <c r="U95" i="16"/>
  <c r="V95" i="16" s="1"/>
  <c r="W95" i="16" s="1"/>
  <c r="U89" i="16"/>
  <c r="V89" i="16" s="1"/>
  <c r="W89" i="16" s="1"/>
  <c r="U91" i="16"/>
  <c r="V91" i="16" s="1"/>
  <c r="W91" i="16" s="1"/>
  <c r="U99" i="16"/>
  <c r="V99" i="16" s="1"/>
  <c r="W99" i="16" s="1"/>
  <c r="U103" i="16"/>
  <c r="V103" i="16" s="1"/>
  <c r="W103" i="16" s="1"/>
  <c r="U100" i="16"/>
  <c r="V100" i="16" s="1"/>
  <c r="W100" i="16" s="1"/>
  <c r="U104" i="16"/>
  <c r="V104" i="16" s="1"/>
  <c r="W104" i="16" s="1"/>
  <c r="U107" i="16"/>
  <c r="V107" i="16" s="1"/>
  <c r="W107" i="16" s="1"/>
  <c r="U111" i="16"/>
  <c r="V111" i="16" s="1"/>
  <c r="W111" i="16" s="1"/>
  <c r="U110" i="16"/>
  <c r="V110" i="16" s="1"/>
  <c r="W110" i="16" s="1"/>
  <c r="U114" i="16"/>
  <c r="V114" i="16" s="1"/>
  <c r="W114" i="16" s="1"/>
  <c r="U117" i="16"/>
  <c r="V117" i="16" s="1"/>
  <c r="W117" i="16" s="1"/>
  <c r="U65" i="16"/>
  <c r="V65" i="16" s="1"/>
  <c r="W65" i="16" s="1"/>
  <c r="U26" i="16"/>
  <c r="V26" i="16" s="1"/>
  <c r="W26" i="16" s="1"/>
  <c r="U21" i="16"/>
  <c r="V21" i="16" s="1"/>
  <c r="W21" i="16" s="1"/>
  <c r="U25" i="16"/>
  <c r="V25" i="16" s="1"/>
  <c r="W25" i="16" s="1"/>
  <c r="U19" i="16"/>
  <c r="V19" i="16" s="1"/>
  <c r="W19" i="16" s="1"/>
  <c r="U18" i="16"/>
  <c r="V18" i="16" s="1"/>
  <c r="W18" i="16" s="1"/>
  <c r="U64" i="16"/>
  <c r="V64" i="16" s="1"/>
  <c r="W64" i="16" s="1"/>
  <c r="U68" i="16"/>
  <c r="V68" i="16" s="1"/>
  <c r="W68" i="16" s="1"/>
  <c r="U67" i="16"/>
  <c r="V67" i="16" s="1"/>
  <c r="W67" i="16" s="1"/>
  <c r="V14" i="16" l="1"/>
  <c r="W14" i="16" s="1"/>
  <c r="W119" i="16"/>
  <c r="X119" i="16" s="1"/>
  <c r="U121" i="16"/>
  <c r="X110" i="16" l="1"/>
  <c r="X108" i="16"/>
  <c r="X105" i="16"/>
  <c r="X103" i="16"/>
  <c r="X100" i="16"/>
  <c r="X97" i="16"/>
  <c r="X95" i="16"/>
  <c r="X92" i="16"/>
  <c r="X89" i="16"/>
  <c r="X87" i="16"/>
  <c r="X82" i="16"/>
  <c r="X80" i="16"/>
  <c r="X73" i="16"/>
  <c r="X70" i="16"/>
  <c r="X65" i="16"/>
  <c r="X63" i="16"/>
  <c r="X59" i="16"/>
  <c r="X56" i="16"/>
  <c r="X53" i="16"/>
  <c r="X52" i="16"/>
  <c r="X51" i="16"/>
  <c r="X49" i="16"/>
  <c r="X47" i="16"/>
  <c r="X46" i="16"/>
  <c r="X42" i="16"/>
  <c r="X41" i="16"/>
  <c r="X38" i="16"/>
  <c r="X36" i="16"/>
  <c r="X34" i="16"/>
  <c r="X32" i="16"/>
  <c r="X31" i="16"/>
  <c r="X27" i="16"/>
  <c r="X25" i="16"/>
  <c r="X22" i="16"/>
  <c r="X20" i="16"/>
  <c r="X19" i="16"/>
  <c r="X17" i="16"/>
  <c r="X14" i="16"/>
  <c r="X12" i="16"/>
  <c r="X11" i="16"/>
  <c r="X9" i="16"/>
  <c r="X6" i="16"/>
  <c r="X113" i="16"/>
  <c r="X68" i="16"/>
  <c r="X61" i="16"/>
  <c r="X54" i="16"/>
  <c r="X43" i="16"/>
  <c r="X37" i="16"/>
  <c r="X30" i="16"/>
  <c r="X23" i="16"/>
  <c r="X10" i="16"/>
  <c r="X7" i="16"/>
  <c r="X16" i="16" l="1"/>
  <c r="X35" i="16"/>
  <c r="X55" i="16"/>
  <c r="X67" i="16"/>
  <c r="X72" i="16"/>
  <c r="X79" i="16"/>
  <c r="X93" i="16"/>
  <c r="X102" i="16"/>
  <c r="X104" i="16"/>
  <c r="X112" i="16"/>
  <c r="X116" i="16"/>
  <c r="X117" i="16"/>
  <c r="X76" i="16"/>
  <c r="X83" i="16"/>
  <c r="X90" i="16"/>
  <c r="X13" i="16"/>
  <c r="X21" i="16"/>
  <c r="X29" i="16"/>
  <c r="X33" i="16"/>
  <c r="X44" i="16"/>
  <c r="X48" i="16"/>
  <c r="X58" i="16"/>
  <c r="X26" i="16"/>
  <c r="X62" i="16"/>
  <c r="X64" i="16"/>
  <c r="X69" i="16"/>
  <c r="X77" i="16"/>
  <c r="X84" i="16"/>
  <c r="X86" i="16"/>
  <c r="X91" i="16"/>
  <c r="X94" i="16"/>
  <c r="X96" i="16"/>
  <c r="X99" i="16"/>
  <c r="X101" i="16"/>
  <c r="X109" i="16"/>
  <c r="X15" i="16"/>
  <c r="X18" i="16"/>
  <c r="X28" i="16"/>
  <c r="X39" i="16"/>
  <c r="X45" i="16"/>
  <c r="X60" i="16"/>
  <c r="X71" i="16"/>
  <c r="X78" i="16"/>
  <c r="X85" i="16"/>
  <c r="X98" i="16"/>
  <c r="X111" i="16"/>
  <c r="X115" i="16"/>
  <c r="X24" i="16"/>
  <c r="X40" i="16"/>
  <c r="X50" i="16"/>
  <c r="X57" i="16"/>
  <c r="X66" i="16"/>
  <c r="X74" i="16"/>
  <c r="X75" i="16"/>
  <c r="X81" i="16"/>
  <c r="X88" i="16"/>
  <c r="X107" i="16"/>
  <c r="X114" i="16"/>
  <c r="X106" i="16"/>
  <c r="X8" i="16" l="1"/>
  <c r="X5" i="16" l="1"/>
  <c r="J115" i="16" l="1"/>
  <c r="K115" i="16" s="1"/>
  <c r="J69" i="16"/>
  <c r="K69" i="16" s="1"/>
  <c r="J8" i="16"/>
  <c r="K8" i="16" s="1"/>
  <c r="J12" i="16"/>
  <c r="K12" i="16" s="1"/>
  <c r="J16" i="16"/>
  <c r="K16" i="16" s="1"/>
  <c r="J20" i="16"/>
  <c r="K20" i="16" s="1"/>
  <c r="J28" i="16"/>
  <c r="K28" i="16" s="1"/>
  <c r="J32" i="16"/>
  <c r="K32" i="16" s="1"/>
  <c r="J45" i="16"/>
  <c r="K45" i="16" s="1"/>
  <c r="J49" i="16"/>
  <c r="K49" i="16" s="1"/>
  <c r="J53" i="16"/>
  <c r="K53" i="16" s="1"/>
  <c r="J78" i="16"/>
  <c r="K78" i="16" s="1"/>
  <c r="J95" i="16"/>
  <c r="K95" i="16" s="1"/>
  <c r="J97" i="16"/>
  <c r="K97" i="16" s="1"/>
  <c r="J107" i="16"/>
  <c r="K107" i="16" s="1"/>
  <c r="J18" i="16"/>
  <c r="K18" i="16" s="1"/>
  <c r="J85" i="16"/>
  <c r="K85" i="16" s="1"/>
  <c r="J30" i="16"/>
  <c r="K30" i="16" s="1"/>
  <c r="J43" i="16"/>
  <c r="K43" i="16" s="1"/>
  <c r="J93" i="16"/>
  <c r="K93" i="16" s="1"/>
  <c r="J6" i="16"/>
  <c r="K6" i="16" s="1"/>
  <c r="J23" i="16"/>
  <c r="K23" i="16" s="1"/>
  <c r="J75" i="16"/>
  <c r="J101" i="16"/>
  <c r="K101" i="16" s="1"/>
  <c r="J10" i="16"/>
  <c r="K10" i="16" s="1"/>
  <c r="J15" i="16"/>
  <c r="K15" i="16" s="1"/>
  <c r="J24" i="16"/>
  <c r="K24" i="16" s="1"/>
  <c r="J26" i="16"/>
  <c r="K26" i="16" s="1"/>
  <c r="J34" i="16"/>
  <c r="K34" i="16" s="1"/>
  <c r="J47" i="16"/>
  <c r="K47" i="16" s="1"/>
  <c r="J55" i="16"/>
  <c r="K55" i="16" s="1"/>
  <c r="J64" i="16"/>
  <c r="K64" i="16" s="1"/>
  <c r="J65" i="16"/>
  <c r="K65" i="16" s="1"/>
  <c r="J82" i="16"/>
  <c r="K82" i="16" s="1"/>
  <c r="J108" i="16"/>
  <c r="K108" i="16" s="1"/>
  <c r="J116" i="16"/>
  <c r="J7" i="16"/>
  <c r="K7" i="16" s="1"/>
  <c r="J14" i="16"/>
  <c r="K14" i="16" s="1"/>
  <c r="J19" i="16"/>
  <c r="K19" i="16" s="1"/>
  <c r="J31" i="16"/>
  <c r="K31" i="16" s="1"/>
  <c r="J36" i="16"/>
  <c r="K36" i="16" s="1"/>
  <c r="J40" i="16"/>
  <c r="K40" i="16" s="1"/>
  <c r="J56" i="16"/>
  <c r="K56" i="16" s="1"/>
  <c r="J60" i="16"/>
  <c r="K60" i="16" s="1"/>
  <c r="J67" i="16"/>
  <c r="K67" i="16" s="1"/>
  <c r="J73" i="16"/>
  <c r="K73" i="16" s="1"/>
  <c r="J84" i="16"/>
  <c r="K84" i="16" s="1"/>
  <c r="J80" i="16"/>
  <c r="K80" i="16" s="1"/>
  <c r="J11" i="16"/>
  <c r="K11" i="16" s="1"/>
  <c r="J22" i="16"/>
  <c r="K22" i="16" s="1"/>
  <c r="J27" i="16"/>
  <c r="K27" i="16" s="1"/>
  <c r="J38" i="16"/>
  <c r="K38" i="16" s="1"/>
  <c r="J51" i="16"/>
  <c r="K51" i="16" s="1"/>
  <c r="J58" i="16"/>
  <c r="K58" i="16" s="1"/>
  <c r="J63" i="16"/>
  <c r="K63" i="16" s="1"/>
  <c r="J111" i="16"/>
  <c r="K111" i="16" s="1"/>
  <c r="J33" i="16"/>
  <c r="K33" i="16" s="1"/>
  <c r="J48" i="16"/>
  <c r="K48" i="16" s="1"/>
  <c r="J119" i="16"/>
  <c r="K119" i="16" s="1"/>
  <c r="J9" i="16"/>
  <c r="K9" i="16" s="1"/>
  <c r="J13" i="16"/>
  <c r="K13" i="16" s="1"/>
  <c r="J17" i="16"/>
  <c r="K17" i="16" s="1"/>
  <c r="J21" i="16"/>
  <c r="K21" i="16" s="1"/>
  <c r="J25" i="16"/>
  <c r="K25" i="16" s="1"/>
  <c r="J29" i="16"/>
  <c r="K29" i="16" s="1"/>
  <c r="J42" i="16"/>
  <c r="K42" i="16" s="1"/>
  <c r="J44" i="16"/>
  <c r="K44" i="16" s="1"/>
  <c r="J59" i="16"/>
  <c r="K59" i="16" s="1"/>
  <c r="J61" i="16"/>
  <c r="K61" i="16" s="1"/>
  <c r="J81" i="16"/>
  <c r="K81" i="16" s="1"/>
  <c r="J83" i="16"/>
  <c r="K83" i="16" s="1"/>
  <c r="J89" i="16"/>
  <c r="K89" i="16" s="1"/>
  <c r="J79" i="16"/>
  <c r="K79" i="16" s="1"/>
  <c r="J92" i="16"/>
  <c r="K92" i="16" s="1"/>
  <c r="J103" i="16"/>
  <c r="K103" i="16" s="1"/>
  <c r="J106" i="16"/>
  <c r="J109" i="16"/>
  <c r="K109" i="16" s="1"/>
  <c r="J114" i="16"/>
  <c r="J117" i="16"/>
  <c r="K117" i="16" s="1"/>
  <c r="J46" i="16"/>
  <c r="K46" i="16" s="1"/>
  <c r="J74" i="16"/>
  <c r="K74" i="16" s="1"/>
  <c r="J110" i="16"/>
  <c r="K110" i="16" s="1"/>
  <c r="J39" i="16"/>
  <c r="J41" i="16"/>
  <c r="K41" i="16" s="1"/>
  <c r="J54" i="16"/>
  <c r="K54" i="16" s="1"/>
  <c r="J57" i="16"/>
  <c r="K57" i="16" s="1"/>
  <c r="J70" i="16"/>
  <c r="K70" i="16" s="1"/>
  <c r="J71" i="16"/>
  <c r="K71" i="16" s="1"/>
  <c r="J72" i="16"/>
  <c r="K72" i="16" s="1"/>
  <c r="J86" i="16"/>
  <c r="K86" i="16" s="1"/>
  <c r="J88" i="16"/>
  <c r="K88" i="16" s="1"/>
  <c r="J90" i="16"/>
  <c r="K90" i="16" s="1"/>
  <c r="J91" i="16"/>
  <c r="K91" i="16" s="1"/>
  <c r="J99" i="16"/>
  <c r="K99" i="16" s="1"/>
  <c r="J102" i="16"/>
  <c r="K102" i="16" s="1"/>
  <c r="J104" i="16"/>
  <c r="K104" i="16" s="1"/>
  <c r="J105" i="16"/>
  <c r="K105" i="16" s="1"/>
  <c r="J112" i="16"/>
  <c r="K112" i="16" s="1"/>
  <c r="J113" i="16"/>
  <c r="K113" i="16" s="1"/>
  <c r="J62" i="16"/>
  <c r="K62" i="16" s="1"/>
  <c r="J76" i="16"/>
  <c r="K76" i="16" s="1"/>
  <c r="J94" i="16"/>
  <c r="K94" i="16" s="1"/>
  <c r="J96" i="16"/>
  <c r="K96" i="16" s="1"/>
  <c r="J35" i="16"/>
  <c r="K35" i="16" s="1"/>
  <c r="J37" i="16"/>
  <c r="K37" i="16" s="1"/>
  <c r="J50" i="16"/>
  <c r="K50" i="16" s="1"/>
  <c r="J52" i="16"/>
  <c r="K52" i="16" s="1"/>
  <c r="J66" i="16"/>
  <c r="J68" i="16"/>
  <c r="K68" i="16" s="1"/>
  <c r="J77" i="16"/>
  <c r="K77" i="16" s="1"/>
  <c r="J87" i="16"/>
  <c r="K87" i="16" s="1"/>
  <c r="J98" i="16"/>
  <c r="J100" i="16"/>
  <c r="K100" i="16" s="1"/>
  <c r="J118" i="16"/>
  <c r="K118" i="16" s="1"/>
  <c r="K98" i="16" l="1"/>
  <c r="Y98" i="16" s="1"/>
  <c r="K66" i="16"/>
  <c r="Y66" i="16" s="1"/>
  <c r="K116" i="16"/>
  <c r="Y116" i="16" s="1"/>
  <c r="K106" i="16"/>
  <c r="Y106" i="16" s="1"/>
  <c r="K39" i="16"/>
  <c r="Y39" i="16" s="1"/>
  <c r="K75" i="16"/>
  <c r="Y75" i="16" s="1"/>
  <c r="K114" i="16"/>
  <c r="Y114" i="16" s="1"/>
  <c r="Y100" i="16"/>
  <c r="AC100" i="16" s="1"/>
  <c r="Y76" i="16"/>
  <c r="AD76" i="16" s="1"/>
  <c r="Y91" i="16"/>
  <c r="AD91" i="16" s="1"/>
  <c r="Y54" i="16"/>
  <c r="AE54" i="16" s="1"/>
  <c r="Y79" i="16"/>
  <c r="AE79" i="16" s="1"/>
  <c r="Y29" i="16"/>
  <c r="AC29" i="16" s="1"/>
  <c r="Y33" i="16"/>
  <c r="AC33" i="16" s="1"/>
  <c r="Y22" i="16"/>
  <c r="AD22" i="16" s="1"/>
  <c r="Y40" i="16"/>
  <c r="AC40" i="16" s="1"/>
  <c r="Y82" i="16"/>
  <c r="AE82" i="16" s="1"/>
  <c r="Y93" i="16"/>
  <c r="AE93" i="16" s="1"/>
  <c r="Y35" i="16"/>
  <c r="AE35" i="16" s="1"/>
  <c r="Y62" i="16"/>
  <c r="AC62" i="16" s="1"/>
  <c r="Y104" i="16"/>
  <c r="AE104" i="16" s="1"/>
  <c r="Y90" i="16"/>
  <c r="AC90" i="16" s="1"/>
  <c r="Y71" i="16"/>
  <c r="AD71" i="16" s="1"/>
  <c r="Y41" i="16"/>
  <c r="AE41" i="16" s="1"/>
  <c r="Y46" i="16"/>
  <c r="AC46" i="16" s="1"/>
  <c r="Y89" i="16"/>
  <c r="AC89" i="16" s="1"/>
  <c r="Y59" i="16"/>
  <c r="AE59" i="16" s="1"/>
  <c r="Y25" i="16"/>
  <c r="AC25" i="16" s="1"/>
  <c r="Y9" i="16"/>
  <c r="AD9" i="16" s="1"/>
  <c r="Y111" i="16"/>
  <c r="AD111" i="16" s="1"/>
  <c r="Y11" i="16"/>
  <c r="AD11" i="16" s="1"/>
  <c r="Y67" i="16"/>
  <c r="AD67" i="16" s="1"/>
  <c r="Y36" i="16"/>
  <c r="AE36" i="16" s="1"/>
  <c r="Y7" i="16"/>
  <c r="AC7" i="16" s="1"/>
  <c r="Y65" i="16"/>
  <c r="AD65" i="16" s="1"/>
  <c r="Y34" i="16"/>
  <c r="AD34" i="16" s="1"/>
  <c r="Y10" i="16"/>
  <c r="AC10" i="16" s="1"/>
  <c r="Y43" i="16"/>
  <c r="AD43" i="16" s="1"/>
  <c r="Y107" i="16"/>
  <c r="AC107" i="16" s="1"/>
  <c r="Y53" i="16"/>
  <c r="AE53" i="16" s="1"/>
  <c r="Y28" i="16"/>
  <c r="AE28" i="16" s="1"/>
  <c r="Y8" i="16"/>
  <c r="AE8" i="16" s="1"/>
  <c r="Y37" i="16"/>
  <c r="AE37" i="16" s="1"/>
  <c r="Y105" i="16"/>
  <c r="AC105" i="16" s="1"/>
  <c r="Y72" i="16"/>
  <c r="AC72" i="16" s="1"/>
  <c r="Y109" i="16"/>
  <c r="AC109" i="16" s="1"/>
  <c r="Y61" i="16"/>
  <c r="AC61" i="16" s="1"/>
  <c r="Y13" i="16"/>
  <c r="AE13" i="16" s="1"/>
  <c r="Y51" i="16"/>
  <c r="AE51" i="16" s="1"/>
  <c r="Y73" i="16"/>
  <c r="AE73" i="16" s="1"/>
  <c r="Y14" i="16"/>
  <c r="AE14" i="16" s="1"/>
  <c r="Y47" i="16"/>
  <c r="AC47" i="16" s="1"/>
  <c r="Y101" i="16"/>
  <c r="AE101" i="16" s="1"/>
  <c r="Y18" i="16"/>
  <c r="AC18" i="16" s="1"/>
  <c r="Y78" i="16"/>
  <c r="AD78" i="16" s="1"/>
  <c r="Y32" i="16"/>
  <c r="AC32" i="16" s="1"/>
  <c r="Y12" i="16"/>
  <c r="AE12" i="16" s="1"/>
  <c r="Y87" i="16"/>
  <c r="AC87" i="16" s="1"/>
  <c r="Y96" i="16"/>
  <c r="AC96" i="16" s="1"/>
  <c r="Y113" i="16"/>
  <c r="AE113" i="16" s="1"/>
  <c r="Y102" i="16"/>
  <c r="AC102" i="16" s="1"/>
  <c r="Y88" i="16"/>
  <c r="AD88" i="16" s="1"/>
  <c r="Y70" i="16"/>
  <c r="AD70" i="16" s="1"/>
  <c r="Y117" i="16"/>
  <c r="AD117" i="16" s="1"/>
  <c r="Y103" i="16"/>
  <c r="AC103" i="16" s="1"/>
  <c r="Y83" i="16"/>
  <c r="AC83" i="16" s="1"/>
  <c r="Y44" i="16"/>
  <c r="AE44" i="16" s="1"/>
  <c r="Y21" i="16"/>
  <c r="AE21" i="16" s="1"/>
  <c r="Y119" i="16"/>
  <c r="AD119" i="16" s="1"/>
  <c r="Y63" i="16"/>
  <c r="AD63" i="16" s="1"/>
  <c r="Y38" i="16"/>
  <c r="AE38" i="16" s="1"/>
  <c r="Y80" i="16"/>
  <c r="AE80" i="16" s="1"/>
  <c r="Y60" i="16"/>
  <c r="AC60" i="16" s="1"/>
  <c r="Y31" i="16"/>
  <c r="AC31" i="16" s="1"/>
  <c r="Y64" i="16"/>
  <c r="AC64" i="16" s="1"/>
  <c r="Y26" i="16"/>
  <c r="AC26" i="16" s="1"/>
  <c r="Y23" i="16"/>
  <c r="AD23" i="16" s="1"/>
  <c r="Y30" i="16"/>
  <c r="AD30" i="16" s="1"/>
  <c r="Y97" i="16"/>
  <c r="AE97" i="16" s="1"/>
  <c r="Y49" i="16"/>
  <c r="AE49" i="16" s="1"/>
  <c r="Y20" i="16"/>
  <c r="AC20" i="16" s="1"/>
  <c r="Y69" i="16"/>
  <c r="AD69" i="16" s="1"/>
  <c r="Y68" i="16"/>
  <c r="AE68" i="16" s="1"/>
  <c r="Y74" i="16"/>
  <c r="AE74" i="16" s="1"/>
  <c r="Y15" i="16"/>
  <c r="AD15" i="16" s="1"/>
  <c r="Y52" i="16"/>
  <c r="AD52" i="16" s="1"/>
  <c r="Y118" i="16"/>
  <c r="AC118" i="16" s="1"/>
  <c r="Y77" i="16"/>
  <c r="AD77" i="16" s="1"/>
  <c r="Y50" i="16"/>
  <c r="AD50" i="16" s="1"/>
  <c r="Y94" i="16"/>
  <c r="AD94" i="16" s="1"/>
  <c r="Y112" i="16"/>
  <c r="AC112" i="16" s="1"/>
  <c r="Y99" i="16"/>
  <c r="AD99" i="16" s="1"/>
  <c r="Y86" i="16"/>
  <c r="AC86" i="16" s="1"/>
  <c r="Y57" i="16"/>
  <c r="AC57" i="16" s="1"/>
  <c r="Y110" i="16"/>
  <c r="AC110" i="16" s="1"/>
  <c r="Y92" i="16"/>
  <c r="AC92" i="16" s="1"/>
  <c r="Y81" i="16"/>
  <c r="AC81" i="16" s="1"/>
  <c r="Y42" i="16"/>
  <c r="AC42" i="16" s="1"/>
  <c r="Y17" i="16"/>
  <c r="AE17" i="16" s="1"/>
  <c r="Y48" i="16"/>
  <c r="AD48" i="16" s="1"/>
  <c r="Y58" i="16"/>
  <c r="AD58" i="16" s="1"/>
  <c r="Y27" i="16"/>
  <c r="AE27" i="16" s="1"/>
  <c r="Y84" i="16"/>
  <c r="AC84" i="16" s="1"/>
  <c r="Y56" i="16"/>
  <c r="AE56" i="16" s="1"/>
  <c r="Y19" i="16"/>
  <c r="AD19" i="16" s="1"/>
  <c r="Y108" i="16"/>
  <c r="AC108" i="16" s="1"/>
  <c r="Y55" i="16"/>
  <c r="AC55" i="16" s="1"/>
  <c r="Y24" i="16"/>
  <c r="AD24" i="16" s="1"/>
  <c r="Y6" i="16"/>
  <c r="Y85" i="16"/>
  <c r="AE85" i="16" s="1"/>
  <c r="Y95" i="16"/>
  <c r="AD95" i="16" s="1"/>
  <c r="Y45" i="16"/>
  <c r="AC45" i="16" s="1"/>
  <c r="Y16" i="16"/>
  <c r="AD16" i="16" s="1"/>
  <c r="Y115" i="16"/>
  <c r="AD115" i="16" s="1"/>
  <c r="AD41" i="16" l="1"/>
  <c r="AD79" i="16"/>
  <c r="AE100" i="16"/>
  <c r="AD62" i="16"/>
  <c r="AC13" i="16"/>
  <c r="AC53" i="16"/>
  <c r="AE67" i="16"/>
  <c r="AC34" i="16"/>
  <c r="AC106" i="16"/>
  <c r="AD106" i="16"/>
  <c r="AE106" i="16"/>
  <c r="AC114" i="16"/>
  <c r="AF114" i="16" s="1"/>
  <c r="AE114" i="16"/>
  <c r="AD114" i="16"/>
  <c r="AD116" i="16"/>
  <c r="AE116" i="16"/>
  <c r="AC116" i="16"/>
  <c r="AE75" i="16"/>
  <c r="AC75" i="16"/>
  <c r="AC66" i="16"/>
  <c r="AF66" i="16" s="1"/>
  <c r="AE66" i="16"/>
  <c r="AD66" i="16"/>
  <c r="AE39" i="16"/>
  <c r="AC39" i="16"/>
  <c r="AF39" i="16" s="1"/>
  <c r="AD39" i="16"/>
  <c r="AD98" i="16"/>
  <c r="AE98" i="16"/>
  <c r="AC98" i="16"/>
  <c r="AE46" i="16"/>
  <c r="AD75" i="16"/>
  <c r="AD21" i="16"/>
  <c r="AC67" i="16"/>
  <c r="AF67" i="16" s="1"/>
  <c r="AE76" i="16"/>
  <c r="AE32" i="16"/>
  <c r="AD100" i="16"/>
  <c r="AC82" i="16"/>
  <c r="AF82" i="16" s="1"/>
  <c r="AD46" i="16"/>
  <c r="AF46" i="16" s="1"/>
  <c r="AD29" i="16"/>
  <c r="AD25" i="16"/>
  <c r="AD53" i="16"/>
  <c r="AD82" i="16"/>
  <c r="AD104" i="16"/>
  <c r="AD110" i="16"/>
  <c r="AD47" i="16"/>
  <c r="AD113" i="16"/>
  <c r="AD105" i="16"/>
  <c r="AC11" i="16"/>
  <c r="AC38" i="16"/>
  <c r="AD107" i="16"/>
  <c r="AD17" i="16"/>
  <c r="AE112" i="16"/>
  <c r="AC65" i="16"/>
  <c r="AC21" i="16"/>
  <c r="AF21" i="16" s="1"/>
  <c r="AC78" i="16"/>
  <c r="AC80" i="16"/>
  <c r="AC68" i="16"/>
  <c r="AD96" i="16"/>
  <c r="AE65" i="16"/>
  <c r="AE110" i="16"/>
  <c r="AE107" i="16"/>
  <c r="AE11" i="16"/>
  <c r="AD27" i="16"/>
  <c r="AD68" i="16"/>
  <c r="AD55" i="16"/>
  <c r="AD84" i="16"/>
  <c r="AE115" i="16"/>
  <c r="AC17" i="16"/>
  <c r="AE84" i="16"/>
  <c r="AD112" i="16"/>
  <c r="AF112" i="16" s="1"/>
  <c r="AE55" i="16"/>
  <c r="AD6" i="16"/>
  <c r="AC6" i="16"/>
  <c r="AE61" i="16"/>
  <c r="AD44" i="16"/>
  <c r="AE96" i="16"/>
  <c r="AD14" i="16"/>
  <c r="AC44" i="16"/>
  <c r="AD108" i="16"/>
  <c r="AC70" i="16"/>
  <c r="AE30" i="16"/>
  <c r="AC14" i="16"/>
  <c r="AE78" i="16"/>
  <c r="AF78" i="16" s="1"/>
  <c r="AD61" i="16"/>
  <c r="AE94" i="16"/>
  <c r="AC69" i="16"/>
  <c r="AD118" i="16"/>
  <c r="AE57" i="16"/>
  <c r="AD28" i="16"/>
  <c r="AD85" i="16"/>
  <c r="AD13" i="16"/>
  <c r="AE29" i="16"/>
  <c r="AE117" i="16"/>
  <c r="AC104" i="16"/>
  <c r="AC113" i="16"/>
  <c r="AD26" i="16"/>
  <c r="AC76" i="16"/>
  <c r="AD32" i="16"/>
  <c r="AC9" i="16"/>
  <c r="AE105" i="16"/>
  <c r="AC97" i="16"/>
  <c r="AE34" i="16"/>
  <c r="AC85" i="16"/>
  <c r="AE47" i="16"/>
  <c r="AD38" i="16"/>
  <c r="AF38" i="16" s="1"/>
  <c r="AC117" i="16"/>
  <c r="AE26" i="16"/>
  <c r="AE108" i="16"/>
  <c r="AD37" i="16"/>
  <c r="AC115" i="16"/>
  <c r="AD80" i="16"/>
  <c r="AE9" i="16"/>
  <c r="AC41" i="16"/>
  <c r="AF41" i="16" s="1"/>
  <c r="AD97" i="16"/>
  <c r="AD64" i="16"/>
  <c r="AE40" i="16"/>
  <c r="AE102" i="16"/>
  <c r="AC52" i="16"/>
  <c r="AE118" i="16"/>
  <c r="AF118" i="16" s="1"/>
  <c r="AC93" i="16"/>
  <c r="AD36" i="16"/>
  <c r="AE111" i="16"/>
  <c r="AE10" i="16"/>
  <c r="AD92" i="16"/>
  <c r="AD89" i="16"/>
  <c r="AC36" i="16"/>
  <c r="AE33" i="16"/>
  <c r="AC77" i="16"/>
  <c r="AD60" i="16"/>
  <c r="AE119" i="16"/>
  <c r="AD10" i="16"/>
  <c r="AF10" i="16" s="1"/>
  <c r="AE90" i="16"/>
  <c r="AD72" i="16"/>
  <c r="AD12" i="16"/>
  <c r="AD93" i="16"/>
  <c r="AD90" i="16"/>
  <c r="AC12" i="16"/>
  <c r="AD101" i="16"/>
  <c r="AE103" i="16"/>
  <c r="AD74" i="16"/>
  <c r="AD42" i="16"/>
  <c r="AE42" i="16"/>
  <c r="AE16" i="16"/>
  <c r="AC28" i="16"/>
  <c r="AE48" i="16"/>
  <c r="AE72" i="16"/>
  <c r="AE89" i="16"/>
  <c r="AC49" i="16"/>
  <c r="AD33" i="16"/>
  <c r="AC91" i="16"/>
  <c r="AE24" i="16"/>
  <c r="AC101" i="16"/>
  <c r="AC99" i="16"/>
  <c r="AE95" i="16"/>
  <c r="AD51" i="16"/>
  <c r="AE91" i="16"/>
  <c r="AC24" i="16"/>
  <c r="AC48" i="16"/>
  <c r="AE70" i="16"/>
  <c r="AD49" i="16"/>
  <c r="AF49" i="16" s="1"/>
  <c r="AE6" i="16"/>
  <c r="AC56" i="16"/>
  <c r="AC27" i="16"/>
  <c r="AF27" i="16" s="1"/>
  <c r="AE25" i="16"/>
  <c r="AF25" i="16" s="1"/>
  <c r="AC74" i="16"/>
  <c r="AD57" i="16"/>
  <c r="AF57" i="16" s="1"/>
  <c r="AC30" i="16"/>
  <c r="AE64" i="16"/>
  <c r="AD40" i="16"/>
  <c r="AE60" i="16"/>
  <c r="AC51" i="16"/>
  <c r="AF51" i="16" s="1"/>
  <c r="AC119" i="16"/>
  <c r="AC79" i="16"/>
  <c r="AF79" i="16" s="1"/>
  <c r="AD103" i="16"/>
  <c r="AD102" i="16"/>
  <c r="AE62" i="16"/>
  <c r="AE52" i="16"/>
  <c r="AC94" i="16"/>
  <c r="AE69" i="16"/>
  <c r="AE99" i="16"/>
  <c r="AC37" i="16"/>
  <c r="AC95" i="16"/>
  <c r="AF95" i="16" s="1"/>
  <c r="AE77" i="16"/>
  <c r="AC111" i="16"/>
  <c r="AE45" i="16"/>
  <c r="AE58" i="16"/>
  <c r="AC35" i="16"/>
  <c r="AE15" i="16"/>
  <c r="AE22" i="16"/>
  <c r="AD73" i="16"/>
  <c r="AC59" i="16"/>
  <c r="AC8" i="16"/>
  <c r="AE19" i="16"/>
  <c r="AE20" i="16"/>
  <c r="AE43" i="16"/>
  <c r="AD56" i="16"/>
  <c r="AC23" i="16"/>
  <c r="AD31" i="16"/>
  <c r="AE92" i="16"/>
  <c r="AE87" i="16"/>
  <c r="AE109" i="16"/>
  <c r="AE86" i="16"/>
  <c r="AE50" i="16"/>
  <c r="AD45" i="16"/>
  <c r="AC58" i="16"/>
  <c r="AC54" i="16"/>
  <c r="AE7" i="16"/>
  <c r="AE63" i="16"/>
  <c r="AD109" i="16"/>
  <c r="AE71" i="16"/>
  <c r="AC50" i="16"/>
  <c r="AD20" i="16"/>
  <c r="AC22" i="16"/>
  <c r="AE83" i="16"/>
  <c r="AD8" i="16"/>
  <c r="AE31" i="16"/>
  <c r="AE88" i="16"/>
  <c r="AD54" i="16"/>
  <c r="AD35" i="16"/>
  <c r="AD87" i="16"/>
  <c r="AC15" i="16"/>
  <c r="AD7" i="16"/>
  <c r="AC63" i="16"/>
  <c r="AE81" i="16"/>
  <c r="AC71" i="16"/>
  <c r="AD18" i="16"/>
  <c r="AD83" i="16"/>
  <c r="AE23" i="16"/>
  <c r="AC88" i="16"/>
  <c r="AC43" i="16"/>
  <c r="AC19" i="16"/>
  <c r="AC73" i="16"/>
  <c r="AD81" i="16"/>
  <c r="AD86" i="16"/>
  <c r="AE18" i="16"/>
  <c r="AD59" i="16"/>
  <c r="AC16" i="16"/>
  <c r="K121" i="16"/>
  <c r="K124" i="16" s="1"/>
  <c r="AF100" i="16"/>
  <c r="AF110" i="16"/>
  <c r="J121" i="16"/>
  <c r="AF34" i="16" l="1"/>
  <c r="AF62" i="16"/>
  <c r="AF13" i="16"/>
  <c r="AF75" i="16"/>
  <c r="AF53" i="16"/>
  <c r="AF106" i="16"/>
  <c r="AF104" i="16"/>
  <c r="AF98" i="16"/>
  <c r="AF116" i="16"/>
  <c r="AF32" i="16"/>
  <c r="AF29" i="16"/>
  <c r="AF76" i="16"/>
  <c r="AF84" i="16"/>
  <c r="AF96" i="16"/>
  <c r="AF15" i="16"/>
  <c r="AF68" i="16"/>
  <c r="AF28" i="16"/>
  <c r="AF47" i="16"/>
  <c r="AF102" i="16"/>
  <c r="AF30" i="16"/>
  <c r="AF89" i="16"/>
  <c r="AF113" i="16"/>
  <c r="AF55" i="16"/>
  <c r="AF65" i="16"/>
  <c r="AF105" i="16"/>
  <c r="AF63" i="16"/>
  <c r="AF107" i="16"/>
  <c r="AF45" i="16"/>
  <c r="AF115" i="16"/>
  <c r="AF7" i="16"/>
  <c r="AF103" i="16"/>
  <c r="AF71" i="16"/>
  <c r="AF33" i="16"/>
  <c r="AF12" i="16"/>
  <c r="AF20" i="16"/>
  <c r="AF111" i="16"/>
  <c r="AF17" i="16"/>
  <c r="AF11" i="16"/>
  <c r="AF80" i="16"/>
  <c r="AF70" i="16"/>
  <c r="AF44" i="16"/>
  <c r="AF61" i="16"/>
  <c r="AF9" i="16"/>
  <c r="AF108" i="16"/>
  <c r="AF119" i="16"/>
  <c r="AF36" i="16"/>
  <c r="AF117" i="16"/>
  <c r="AF14" i="16"/>
  <c r="AF69" i="16"/>
  <c r="AF97" i="16"/>
  <c r="AF52" i="16"/>
  <c r="AF42" i="16"/>
  <c r="AF101" i="16"/>
  <c r="AF85" i="16"/>
  <c r="AF94" i="16"/>
  <c r="AF37" i="16"/>
  <c r="AF74" i="16"/>
  <c r="AF26" i="16"/>
  <c r="AF40" i="16"/>
  <c r="AF93" i="16"/>
  <c r="AF64" i="16"/>
  <c r="AF90" i="16"/>
  <c r="AF6" i="16"/>
  <c r="AF60" i="16"/>
  <c r="AF91" i="16"/>
  <c r="AF72" i="16"/>
  <c r="AF92" i="16"/>
  <c r="AF77" i="16"/>
  <c r="AF16" i="16"/>
  <c r="AF24" i="16"/>
  <c r="Y5" i="16"/>
  <c r="AE5" i="16" s="1"/>
  <c r="AE121" i="16" s="1"/>
  <c r="AF86" i="16"/>
  <c r="AF22" i="16"/>
  <c r="AF73" i="16"/>
  <c r="AF58" i="16"/>
  <c r="AF56" i="16"/>
  <c r="AF48" i="16"/>
  <c r="AF50" i="16"/>
  <c r="AF43" i="16"/>
  <c r="AF99" i="16"/>
  <c r="AF87" i="16"/>
  <c r="AF59" i="16"/>
  <c r="AF81" i="16"/>
  <c r="AF88" i="16"/>
  <c r="AF18" i="16"/>
  <c r="AF19" i="16"/>
  <c r="AF35" i="16"/>
  <c r="AF31" i="16"/>
  <c r="AF54" i="16"/>
  <c r="AF8" i="16"/>
  <c r="AF109" i="16"/>
  <c r="AF23" i="16"/>
  <c r="AF83" i="16"/>
  <c r="Y121" i="16" l="1"/>
  <c r="AC5" i="16"/>
  <c r="AC121" i="16" s="1"/>
  <c r="AD5" i="16"/>
  <c r="AD121" i="16" s="1"/>
  <c r="Y124" i="16" l="1"/>
  <c r="AF5" i="16"/>
  <c r="AF121" i="16" s="1"/>
</calcChain>
</file>

<file path=xl/sharedStrings.xml><?xml version="1.0" encoding="utf-8"?>
<sst xmlns="http://schemas.openxmlformats.org/spreadsheetml/2006/main" count="7152" uniqueCount="1672">
  <si>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</si>
  <si>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</si>
  <si>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</si>
  <si>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</si>
  <si>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</si>
  <si>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</si>
  <si>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</si>
  <si>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</si>
  <si>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</si>
  <si>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</si>
  <si>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</si>
  <si>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</si>
  <si>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</si>
  <si>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</si>
  <si>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</si>
  <si>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</si>
  <si>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</si>
  <si>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</si>
  <si>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</si>
  <si>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</si>
  <si>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</si>
  <si>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</si>
  <si>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</si>
  <si>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</si>
  <si>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</si>
  <si>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</si>
  <si>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</si>
  <si>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</si>
  <si>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</si>
  <si>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</si>
  <si>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</si>
  <si>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</si>
  <si>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</si>
  <si>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</si>
  <si>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</si>
  <si>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</si>
  <si>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</si>
  <si>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</si>
  <si>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</si>
  <si>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</si>
  <si>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</si>
  <si>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</si>
  <si>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</si>
  <si>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</si>
  <si>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</si>
  <si>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</si>
  <si>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</si>
  <si>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</si>
  <si>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</si>
  <si>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</si>
  <si>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</si>
  <si>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</si>
  <si>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</si>
  <si>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</si>
  <si>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</si>
  <si>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</si>
  <si>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</si>
  <si>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</si>
  <si>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</si>
  <si>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</si>
  <si>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</si>
  <si>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</si>
  <si>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</si>
  <si>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</si>
  <si>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</si>
  <si>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</si>
  <si>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</si>
  <si>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</si>
  <si>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</si>
  <si>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</si>
  <si>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</si>
  <si>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</si>
  <si>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</si>
  <si>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</si>
  <si>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</si>
  <si>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</si>
  <si>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</si>
  <si>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</si>
  <si>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</si>
  <si>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</si>
  <si>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</si>
  <si>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</si>
  <si>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</si>
  <si>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</si>
  <si>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</si>
  <si>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</si>
  <si>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</si>
  <si>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</si>
  <si>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</si>
  <si>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</si>
  <si>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</si>
  <si>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</si>
  <si>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</si>
  <si>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</si>
  <si>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</si>
  <si>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</si>
  <si>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</si>
  <si>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</si>
  <si>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</si>
  <si>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</si>
  <si>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</si>
  <si>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</si>
  <si>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</si>
  <si>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</si>
  <si>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</si>
  <si>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</si>
  <si>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</si>
  <si>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</si>
  <si>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</si>
  <si>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</si>
  <si>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</si>
  <si>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</si>
  <si>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</si>
  <si>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</si>
  <si>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</si>
  <si>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</si>
  <si>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</si>
  <si>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</si>
  <si>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</si>
  <si>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</si>
  <si>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</si>
  <si>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</si>
  <si>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</si>
  <si>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</si>
  <si>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</si>
  <si>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</si>
  <si>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</si>
  <si>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</si>
  <si>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</si>
  <si>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</si>
  <si>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</si>
  <si>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</si>
  <si>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</si>
  <si>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</si>
  <si>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</si>
  <si>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</si>
  <si>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</si>
  <si>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Distributors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</si>
  <si>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</si>
  <si>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</si>
  <si>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</si>
  <si>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</si>
  <si>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</si>
  <si>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</si>
  <si>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</si>
  <si>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</si>
  <si>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</si>
  <si>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</si>
  <si>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</si>
  <si>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</si>
  <si>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</si>
  <si>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</si>
  <si>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</si>
  <si>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</si>
  <si>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</si>
  <si>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</si>
  <si>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</si>
  <si>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</si>
  <si>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</si>
  <si>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</si>
  <si>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</si>
  <si>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</si>
  <si>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</si>
  <si>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</si>
  <si>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</si>
  <si>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</si>
  <si>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</si>
  <si>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</si>
  <si>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</si>
  <si>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</si>
  <si>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</si>
  <si>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</si>
  <si>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</si>
  <si>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</si>
  <si>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</si>
  <si>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Satkhira</t>
  </si>
  <si>
    <t>Tahia Enterprise</t>
  </si>
  <si>
    <t>Edison Electronics Ltd.</t>
  </si>
  <si>
    <t>Dhaka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</si>
  <si>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</si>
  <si>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</si>
  <si>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</si>
  <si>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</si>
  <si>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</si>
  <si>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</si>
  <si>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</si>
  <si>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</si>
  <si>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</si>
  <si>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</si>
  <si>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</si>
  <si>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</si>
  <si>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</si>
  <si>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</si>
  <si>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</si>
  <si>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</si>
  <si>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</si>
  <si>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</si>
  <si>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</si>
  <si>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</si>
  <si>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</si>
  <si>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</si>
  <si>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</si>
  <si>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</si>
  <si>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</si>
  <si>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</si>
  <si>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</si>
  <si>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</si>
  <si>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</si>
  <si>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</si>
  <si>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</si>
  <si>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</si>
  <si>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</si>
  <si>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</si>
  <si>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</si>
  <si>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</si>
  <si>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</si>
  <si>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</si>
  <si>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</si>
  <si>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</si>
  <si>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</si>
  <si>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</si>
  <si>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</si>
  <si>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</si>
  <si>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</si>
  <si>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</si>
  <si>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</si>
  <si>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</si>
  <si>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</si>
  <si>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</si>
  <si>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</si>
  <si>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</si>
  <si>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</si>
  <si>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</si>
  <si>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</si>
  <si>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</si>
  <si>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</si>
  <si>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</si>
  <si>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</si>
  <si>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</si>
  <si>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</si>
  <si>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</si>
  <si>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</si>
  <si>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</si>
  <si>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</si>
  <si>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</si>
  <si>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</si>
  <si>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</si>
  <si>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</si>
  <si>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</si>
  <si>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</si>
  <si>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</si>
  <si>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</si>
  <si>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</si>
  <si>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</si>
  <si>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</si>
  <si>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</si>
  <si>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</si>
  <si>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</si>
  <si>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</si>
  <si>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</si>
  <si>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</si>
  <si>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</si>
  <si>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</si>
  <si>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</si>
  <si>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</si>
  <si>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</si>
  <si>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</si>
  <si>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</si>
  <si>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</si>
  <si>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</si>
  <si>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</si>
  <si>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</si>
  <si>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</si>
  <si>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</si>
  <si>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</si>
  <si>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</si>
  <si>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</si>
  <si>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</si>
  <si>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</si>
  <si>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</si>
  <si>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</si>
  <si>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</si>
  <si>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</si>
  <si>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</si>
  <si>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</si>
  <si>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</si>
  <si>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</si>
  <si>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</si>
  <si>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</si>
  <si>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</si>
  <si>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</si>
  <si>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</si>
  <si>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</si>
  <si>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</si>
  <si>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</si>
  <si>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</si>
  <si>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</si>
  <si>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</si>
  <si>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</si>
  <si>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</si>
  <si>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</si>
  <si>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</si>
  <si>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</si>
  <si>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</si>
  <si>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</si>
  <si>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</si>
  <si>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</si>
  <si>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</si>
  <si>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</si>
  <si>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</si>
  <si>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</si>
  <si>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</si>
  <si>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</si>
  <si>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</si>
  <si>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</si>
  <si>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</si>
  <si>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</si>
  <si>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</si>
  <si>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</si>
  <si>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</si>
  <si>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</si>
  <si>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</si>
  <si>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</si>
  <si>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</si>
  <si>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</si>
  <si>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</si>
  <si>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</si>
  <si>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</si>
  <si>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</si>
  <si>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</si>
  <si>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</si>
  <si>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</si>
  <si>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</si>
  <si>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</si>
  <si>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</si>
  <si>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</si>
  <si>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</si>
  <si>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</si>
  <si>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</si>
  <si>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</si>
  <si>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</si>
  <si>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</si>
  <si>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</si>
  <si>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</si>
  <si>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</si>
  <si>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</si>
  <si>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</si>
  <si>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</si>
  <si>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</si>
  <si>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</si>
  <si>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</si>
  <si>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</si>
  <si>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</si>
  <si>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</si>
  <si>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</si>
  <si>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</si>
  <si>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</si>
  <si>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</si>
  <si>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</si>
  <si>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</si>
  <si>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</si>
  <si>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</si>
  <si>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</si>
  <si>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</si>
  <si>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</si>
  <si>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</si>
  <si>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</si>
  <si>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</si>
  <si>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</si>
  <si>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</si>
  <si>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</si>
  <si>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</si>
  <si>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</si>
  <si>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</si>
  <si>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</si>
  <si>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</si>
  <si>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</si>
  <si>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</si>
  <si>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</si>
  <si>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</si>
  <si>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</si>
  <si>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</si>
  <si>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</si>
  <si>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</si>
  <si>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</si>
  <si>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</si>
  <si>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</si>
  <si>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</si>
  <si>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</si>
  <si>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</si>
  <si>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</si>
  <si>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</si>
  <si>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</si>
  <si>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</si>
  <si>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</si>
  <si>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</si>
  <si>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</si>
  <si>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</si>
  <si>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</si>
  <si>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</si>
  <si>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</si>
  <si>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</si>
  <si>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</si>
  <si>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</si>
  <si>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</si>
  <si>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</si>
  <si>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</si>
  <si>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</si>
  <si>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</si>
  <si>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</si>
  <si>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</si>
  <si>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</si>
  <si>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</si>
  <si>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</si>
  <si>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</si>
  <si>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</si>
  <si>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</si>
  <si>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</si>
  <si>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</si>
  <si>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</si>
  <si>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</si>
  <si>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</si>
  <si>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</si>
  <si>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</si>
  <si>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</si>
  <si>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</si>
  <si>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</si>
  <si>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</si>
  <si>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</si>
  <si>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</si>
  <si>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</si>
  <si>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</si>
  <si>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</si>
  <si>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</si>
  <si>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</si>
  <si>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</si>
  <si>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</si>
  <si>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</si>
  <si>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</si>
  <si>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</si>
  <si>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</si>
  <si>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</si>
  <si>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</si>
  <si>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</si>
  <si>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</si>
  <si>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</si>
  <si>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</si>
  <si>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</si>
  <si>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</si>
  <si>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</si>
  <si>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</si>
  <si>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</si>
  <si>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</si>
  <si>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</si>
  <si>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</si>
  <si>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</si>
  <si>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</si>
  <si>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</si>
  <si>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</si>
  <si>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</si>
  <si>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</si>
  <si>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</si>
  <si>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</si>
  <si>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</si>
  <si>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</si>
  <si>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</si>
  <si>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</si>
  <si>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</si>
  <si>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</si>
  <si>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</si>
  <si>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</si>
  <si>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</si>
  <si>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</si>
  <si>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</si>
  <si>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</si>
  <si>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</si>
  <si>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</si>
  <si>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</si>
  <si>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</si>
  <si>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</si>
  <si>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</si>
  <si>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</si>
  <si>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</si>
  <si>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</si>
  <si>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</si>
  <si>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</si>
  <si>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</si>
  <si>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</si>
  <si>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</si>
  <si>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</si>
  <si>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</si>
  <si>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</si>
  <si>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</si>
  <si>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</si>
  <si>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</si>
  <si>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</si>
  <si>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</si>
  <si>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</si>
  <si>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</si>
  <si>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</si>
  <si>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</si>
  <si>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</si>
  <si>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</si>
  <si>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</si>
  <si>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</si>
  <si>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</si>
  <si>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</si>
  <si>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</si>
  <si>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</si>
  <si>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</si>
  <si>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</si>
  <si>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</si>
  <si>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</si>
  <si>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</si>
  <si>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</si>
  <si>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</si>
  <si>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</si>
  <si>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</si>
  <si>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</si>
  <si>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</si>
  <si>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</si>
  <si>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</si>
  <si>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</si>
  <si>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</si>
  <si>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</si>
  <si>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</si>
  <si>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</si>
  <si>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</si>
  <si>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</si>
  <si>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</si>
  <si>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</si>
  <si>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</si>
  <si>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</si>
  <si>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</si>
  <si>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</si>
  <si>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</si>
  <si>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</si>
  <si>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</si>
  <si>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</si>
  <si>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</si>
  <si>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</si>
  <si>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</si>
  <si>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</si>
  <si>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</si>
  <si>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</si>
  <si>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</si>
  <si>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</si>
  <si>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</si>
  <si>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</si>
  <si>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</si>
  <si>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</si>
  <si>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</si>
  <si>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</si>
  <si>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</si>
  <si>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</si>
  <si>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</si>
  <si>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</si>
  <si>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</si>
  <si>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</si>
  <si>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</si>
  <si>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</si>
  <si>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</si>
  <si>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</si>
  <si>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</si>
  <si>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</si>
  <si>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</si>
  <si>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</si>
  <si>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</si>
  <si>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</si>
  <si>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</si>
  <si>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</si>
  <si>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</si>
  <si>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</si>
  <si>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</si>
  <si>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</si>
  <si>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</si>
  <si>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</si>
  <si>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</si>
  <si>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</si>
  <si>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</si>
  <si>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</si>
  <si>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</si>
  <si>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</si>
  <si>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</si>
  <si>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</si>
  <si>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</si>
  <si>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</si>
  <si>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</si>
  <si>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</si>
  <si>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</si>
  <si>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</si>
  <si>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</si>
  <si>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</si>
  <si>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</si>
  <si>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</si>
  <si>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</si>
  <si>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</si>
  <si>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</si>
  <si>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</si>
  <si>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</si>
  <si>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</si>
  <si>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</si>
  <si>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</si>
  <si>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</si>
  <si>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</si>
  <si>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</si>
  <si>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</si>
  <si>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</si>
  <si>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</si>
  <si>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</si>
  <si>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</si>
  <si>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</si>
  <si>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</si>
  <si>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</si>
  <si>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</si>
  <si>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</si>
  <si>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</si>
  <si>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</si>
  <si>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</si>
  <si>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</si>
  <si>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</si>
  <si>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</si>
  <si>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</si>
  <si>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</si>
  <si>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</si>
  <si>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</si>
  <si>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</si>
  <si>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</si>
  <si>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</si>
  <si>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</si>
  <si>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</si>
  <si>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</si>
  <si>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</si>
  <si>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</si>
  <si>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</si>
  <si>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</si>
  <si>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</si>
  <si>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</si>
  <si>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</si>
  <si>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</si>
  <si>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</si>
  <si>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</si>
  <si>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</si>
  <si>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</si>
  <si>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</si>
  <si>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</si>
  <si>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</si>
  <si>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</si>
  <si>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</si>
  <si>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</si>
  <si>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</si>
  <si>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</si>
  <si>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</si>
  <si>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</si>
  <si>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</si>
  <si>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</si>
  <si>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</si>
  <si>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</si>
  <si>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</si>
  <si>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</si>
  <si>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</si>
  <si>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</si>
  <si>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</si>
  <si>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</si>
  <si>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</si>
  <si>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</si>
  <si>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</si>
  <si>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</si>
  <si>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</si>
  <si>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</si>
  <si>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</si>
  <si>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</si>
  <si>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</si>
  <si>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</si>
  <si>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</si>
  <si>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</si>
  <si>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</si>
  <si>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</si>
  <si>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</si>
  <si>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</si>
  <si>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</si>
  <si>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</si>
  <si>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</si>
  <si>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</si>
  <si>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</si>
  <si>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</si>
  <si>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</si>
  <si>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</si>
  <si>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</si>
  <si>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</si>
  <si>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</si>
  <si>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</si>
  <si>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</si>
  <si>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</si>
  <si>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</si>
  <si>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</si>
  <si>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</si>
  <si>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</si>
  <si>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</si>
  <si>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</si>
  <si>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</si>
  <si>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</si>
  <si>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</si>
  <si>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</si>
  <si>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</si>
  <si>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</si>
  <si>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</si>
  <si>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</si>
  <si>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</si>
  <si>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</si>
  <si>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</si>
  <si>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</si>
  <si>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</si>
  <si>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</si>
  <si>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</si>
  <si>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</si>
  <si>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</si>
  <si>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</si>
  <si>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</si>
  <si>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</si>
  <si>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</si>
  <si>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</si>
  <si>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</si>
  <si>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</si>
  <si>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</si>
  <si>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</si>
  <si>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</si>
  <si>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</si>
  <si>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</si>
  <si>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</si>
  <si>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</si>
  <si>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</si>
  <si>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</si>
  <si>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</si>
  <si>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</si>
  <si>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</si>
  <si>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</si>
  <si>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</si>
  <si>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</si>
  <si>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</si>
  <si>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</si>
  <si>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</si>
  <si>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</si>
  <si>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</si>
  <si>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</si>
  <si>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</si>
  <si>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</si>
  <si>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</si>
  <si>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</si>
  <si>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</si>
  <si>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</si>
  <si>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</si>
  <si>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</si>
  <si>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</si>
  <si>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</si>
  <si>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</si>
  <si>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</si>
  <si>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</si>
  <si>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</si>
  <si>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</si>
  <si>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</si>
  <si>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</si>
  <si>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</si>
  <si>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</si>
  <si>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</si>
  <si>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</si>
  <si>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</si>
  <si>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</si>
  <si>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</si>
  <si>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</si>
  <si>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</si>
  <si>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</si>
  <si>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</si>
  <si>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</si>
  <si>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</si>
  <si>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</si>
  <si>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</si>
  <si>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</si>
  <si>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</si>
  <si>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</si>
  <si>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</si>
  <si>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</si>
  <si>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</si>
  <si>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</si>
  <si>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</si>
  <si>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</si>
  <si>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</si>
  <si>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</si>
  <si>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</si>
  <si>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</si>
  <si>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</si>
  <si>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</si>
  <si>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</si>
  <si>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</si>
  <si>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</si>
  <si>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</si>
  <si>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</si>
  <si>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</si>
  <si>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</si>
  <si>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</si>
  <si>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</si>
  <si>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</si>
  <si>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</si>
  <si>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</si>
  <si>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</si>
  <si>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</si>
  <si>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</si>
  <si>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</si>
  <si>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</si>
  <si>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</si>
  <si>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</si>
  <si>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</si>
  <si>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</si>
  <si>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</si>
  <si>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</si>
  <si>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</si>
  <si>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</si>
  <si>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</si>
  <si>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</si>
  <si>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</si>
  <si>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</si>
  <si>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</si>
  <si>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</si>
  <si>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</si>
  <si>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</si>
  <si>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</si>
  <si>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</si>
  <si>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</si>
  <si>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</si>
  <si>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</si>
  <si>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</si>
  <si>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</si>
  <si>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</si>
  <si>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</si>
  <si>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</si>
  <si>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</si>
  <si>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</si>
  <si>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</si>
  <si>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</si>
  <si>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</si>
  <si>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</si>
  <si>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</si>
  <si>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</si>
  <si>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</si>
  <si>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</si>
  <si>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</si>
  <si>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</si>
  <si>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</si>
  <si>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</si>
  <si>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</si>
  <si>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</si>
  <si>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</si>
  <si>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</si>
  <si>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</si>
  <si>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</si>
  <si>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</si>
  <si>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</si>
  <si>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</si>
  <si>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</si>
  <si>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</si>
  <si>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</si>
  <si>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</si>
  <si>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</si>
  <si>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</si>
  <si>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</si>
  <si>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</si>
  <si>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</si>
  <si>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</si>
  <si>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</si>
  <si>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</si>
  <si>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</si>
  <si>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</si>
  <si>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</si>
  <si>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</si>
  <si>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</si>
  <si>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</si>
  <si>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</si>
  <si>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</si>
  <si>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</si>
  <si>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</si>
  <si>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</si>
  <si>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</si>
  <si>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</si>
  <si>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</si>
  <si>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</si>
  <si>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</si>
  <si>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</si>
  <si>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</si>
  <si>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</si>
  <si>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</si>
  <si>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</si>
  <si>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</si>
  <si>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</si>
  <si>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</si>
  <si>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</si>
  <si>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</si>
  <si>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</si>
  <si>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</si>
  <si>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</si>
  <si>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</si>
  <si>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</si>
  <si>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</si>
  <si>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</si>
  <si>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</si>
  <si>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</si>
  <si>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</si>
  <si>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</si>
  <si>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</si>
  <si>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</si>
  <si>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</si>
  <si>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</si>
  <si>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</si>
  <si>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</si>
  <si>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</si>
  <si>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</si>
  <si>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</si>
  <si>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</si>
  <si>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</si>
  <si>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</si>
  <si>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</si>
  <si>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</si>
  <si>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</si>
  <si>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</si>
  <si>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</si>
  <si>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</si>
  <si>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</si>
  <si>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</si>
  <si>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</si>
  <si>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</si>
  <si>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</si>
  <si>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</si>
  <si>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</si>
  <si>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</si>
  <si>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</si>
  <si>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</si>
  <si>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</si>
  <si>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</si>
  <si>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</si>
  <si>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</si>
  <si>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</si>
  <si>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</si>
  <si>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</si>
  <si>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</si>
  <si>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</si>
  <si>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</si>
  <si>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</si>
  <si>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</si>
  <si>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</si>
  <si>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</si>
  <si>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</si>
  <si>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</si>
  <si>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</si>
  <si>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</si>
  <si>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</si>
  <si>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</si>
  <si>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</si>
  <si>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</si>
  <si>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</si>
  <si>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</si>
  <si>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</si>
  <si>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</si>
  <si>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</si>
  <si>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</si>
  <si>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</si>
  <si>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</si>
  <si>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</si>
  <si>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</si>
  <si>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</si>
  <si>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</si>
  <si>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</si>
  <si>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</si>
  <si>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</si>
  <si>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</si>
  <si>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</si>
  <si>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</si>
  <si>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</si>
  <si>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</si>
  <si>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</si>
  <si>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</si>
  <si>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</si>
  <si>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</si>
  <si>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</si>
  <si>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</si>
  <si>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</si>
  <si>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</si>
  <si>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</si>
  <si>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</si>
  <si>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</si>
  <si>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</si>
  <si>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</si>
  <si>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</si>
  <si>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</si>
  <si>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</si>
  <si>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</si>
  <si>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</si>
  <si>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</si>
  <si>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</si>
  <si>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</si>
  <si>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</si>
  <si>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</si>
  <si>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</si>
  <si>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</si>
  <si>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</si>
  <si>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</si>
  <si>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</si>
  <si>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</si>
  <si>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</si>
  <si>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</si>
  <si>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</si>
  <si>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</si>
  <si>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</si>
  <si>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</si>
  <si>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</si>
  <si>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</si>
  <si>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</si>
  <si>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</si>
  <si>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</si>
  <si>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</si>
  <si>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</si>
  <si>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</si>
  <si>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</si>
  <si>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</si>
  <si>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</si>
  <si>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</si>
  <si>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</si>
  <si>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</si>
  <si>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</si>
  <si>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</si>
  <si>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</si>
  <si>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</si>
  <si>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</si>
  <si>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</si>
  <si>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</si>
  <si>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</si>
  <si>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</si>
  <si>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</si>
  <si>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</si>
  <si>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</si>
  <si>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</si>
  <si>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</si>
  <si>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</si>
  <si>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</si>
  <si>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</si>
  <si>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</si>
  <si>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</si>
  <si>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</si>
  <si>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</si>
  <si>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</si>
  <si>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</si>
  <si>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</si>
  <si>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</si>
  <si>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</si>
  <si>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</si>
  <si>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</si>
  <si>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</si>
  <si>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</si>
  <si>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</si>
  <si>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</si>
  <si>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</si>
  <si>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</si>
  <si>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</si>
  <si>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</si>
  <si>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</si>
  <si>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</si>
  <si>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</si>
  <si>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</si>
  <si>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</si>
  <si>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</si>
  <si>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</si>
  <si>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</si>
  <si>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</si>
  <si>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</si>
  <si>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</si>
  <si>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</si>
  <si>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</si>
  <si>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</si>
  <si>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</si>
  <si>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</si>
  <si>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</si>
  <si>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</si>
  <si>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</si>
  <si>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</si>
  <si>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</si>
  <si>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</si>
  <si>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</si>
  <si>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</si>
  <si>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</si>
  <si>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</si>
  <si>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</si>
  <si>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</si>
  <si>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</si>
  <si>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</si>
  <si>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</si>
  <si>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</si>
  <si>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</si>
  <si>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</si>
  <si>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</si>
  <si>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</si>
  <si>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</si>
  <si>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</si>
  <si>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</si>
  <si>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</si>
  <si>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</si>
  <si>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</si>
  <si>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</si>
  <si>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</si>
  <si>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</si>
  <si>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</si>
  <si>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</si>
  <si>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</si>
  <si>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</si>
  <si>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</si>
  <si>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</si>
  <si>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</si>
  <si>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</si>
  <si>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</si>
  <si>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</si>
  <si>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</si>
  <si>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</si>
  <si>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</si>
  <si>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</si>
  <si>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</si>
  <si>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</si>
  <si>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</si>
  <si>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</si>
  <si>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</si>
  <si>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</si>
  <si>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</si>
  <si>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</si>
  <si>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</si>
  <si>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</si>
  <si>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</si>
  <si>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</si>
  <si>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</si>
  <si>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</si>
  <si>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</si>
  <si>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</si>
  <si>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</si>
  <si>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</si>
  <si>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</si>
  <si>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</si>
  <si>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</si>
  <si>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</si>
  <si>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</si>
  <si>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</si>
  <si>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</si>
  <si>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</si>
  <si>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</si>
  <si>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</si>
  <si>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</si>
  <si>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</si>
  <si>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</si>
  <si>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</si>
  <si>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</si>
  <si>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</si>
  <si>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</si>
  <si>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</si>
  <si>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</si>
  <si>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</si>
  <si>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</si>
  <si>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</si>
  <si>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</si>
  <si>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</si>
  <si>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</si>
  <si>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</si>
  <si>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</si>
  <si>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</si>
  <si>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</si>
  <si>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</si>
  <si>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</si>
  <si>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</si>
  <si>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</si>
  <si>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</si>
  <si>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</si>
  <si>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</si>
  <si>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</si>
  <si>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</si>
  <si>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</si>
  <si>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</si>
  <si>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</si>
  <si>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</si>
  <si>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</si>
  <si>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</si>
  <si>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</si>
  <si>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</si>
  <si>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</si>
  <si>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</si>
  <si>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</si>
  <si>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</si>
  <si>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</si>
  <si>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</si>
  <si>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</si>
  <si>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</si>
  <si>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</si>
  <si>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</si>
  <si>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</si>
  <si>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</si>
  <si>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</si>
  <si>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</si>
  <si>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</si>
  <si>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</si>
  <si>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</si>
  <si>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</si>
  <si>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</si>
  <si>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</si>
  <si>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</si>
  <si>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</si>
  <si>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</si>
  <si>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</si>
  <si>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</si>
  <si>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</si>
  <si>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</si>
  <si>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</si>
  <si>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</si>
  <si>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</si>
  <si>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</si>
  <si>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</si>
  <si>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</si>
  <si>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</si>
  <si>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</si>
  <si>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</si>
  <si>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</si>
  <si>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</si>
  <si>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</si>
  <si>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</si>
  <si>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</si>
  <si>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</si>
  <si>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</si>
  <si>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</si>
  <si>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</si>
  <si>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</si>
  <si>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</si>
  <si>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</si>
  <si>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</si>
  <si>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</si>
  <si>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</si>
  <si>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</si>
  <si>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</si>
  <si>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</si>
  <si>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</si>
  <si>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</si>
  <si>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</si>
  <si>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</si>
  <si>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</si>
  <si>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</si>
  <si>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</si>
  <si>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</si>
  <si>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</si>
  <si>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</si>
  <si>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</si>
  <si>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</si>
  <si>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</si>
  <si>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</si>
  <si>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</si>
  <si>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</si>
  <si>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</si>
  <si>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</si>
  <si>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</si>
  <si>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</si>
  <si>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</si>
  <si>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</si>
  <si>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</si>
  <si>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</si>
  <si>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</si>
  <si>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</si>
  <si>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</si>
  <si>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</si>
  <si>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</si>
  <si>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</si>
  <si>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</si>
  <si>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</si>
  <si>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</si>
  <si>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</si>
  <si>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</si>
  <si>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</si>
  <si>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</si>
  <si>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</si>
  <si>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NilphaAprili</t>
  </si>
  <si>
    <t>Tulip-2</t>
  </si>
  <si>
    <t>M/S. Karachi Store</t>
  </si>
  <si>
    <t>Shifa Enterprise</t>
  </si>
  <si>
    <t>SL</t>
  </si>
  <si>
    <t>Anika Traders</t>
  </si>
  <si>
    <t>FEB'20 Back margin
Zone Wise Value Achievement Status</t>
  </si>
  <si>
    <t>Criteria-1</t>
  </si>
  <si>
    <t>Criteria-2</t>
  </si>
  <si>
    <t>Sku Target</t>
  </si>
  <si>
    <t>Sku Achievement</t>
  </si>
  <si>
    <t>% of Achievement</t>
  </si>
  <si>
    <t>Deduction</t>
  </si>
  <si>
    <t>% of SB Tel</t>
  </si>
  <si>
    <t>% of EIL</t>
  </si>
  <si>
    <t>Amount of SB Tel</t>
  </si>
  <si>
    <t>Amount of EIL</t>
  </si>
  <si>
    <t>Difference</t>
  </si>
  <si>
    <t>SB Tel Ach</t>
  </si>
  <si>
    <t>EIL Ach</t>
  </si>
  <si>
    <t>Total Ach</t>
  </si>
  <si>
    <t>Total</t>
  </si>
  <si>
    <t>Achievement %
May'2020</t>
  </si>
  <si>
    <t>Target May'2020</t>
  </si>
  <si>
    <t>Achievement
 May'2020</t>
  </si>
  <si>
    <t>Target 
May'2020</t>
  </si>
  <si>
    <t>Achievement 
May'2020</t>
  </si>
  <si>
    <t>May'20 Back margin
Region Wise Value Achievement Status</t>
  </si>
  <si>
    <t>% of lite</t>
  </si>
  <si>
    <t>Amount of lite</t>
  </si>
  <si>
    <t>R.K Mobile Center</t>
  </si>
  <si>
    <t>M/S. Alif Telecom</t>
  </si>
  <si>
    <t>Mugdho Corporation</t>
  </si>
  <si>
    <t>M/S. Sky Tel</t>
  </si>
  <si>
    <t>M/S. MM Trade Link</t>
  </si>
  <si>
    <t>Chattogram</t>
  </si>
  <si>
    <t>Chandpur</t>
  </si>
  <si>
    <t>Cox's Bazar</t>
  </si>
  <si>
    <t>Noakhali</t>
  </si>
  <si>
    <t>Cumilla</t>
  </si>
  <si>
    <t>Munshiganj</t>
  </si>
  <si>
    <t>Narsingdi</t>
  </si>
  <si>
    <t>Barishal</t>
  </si>
  <si>
    <t>Madaripur</t>
  </si>
  <si>
    <t>Jashore</t>
  </si>
  <si>
    <t>Bogura</t>
  </si>
  <si>
    <t>Kushtia</t>
  </si>
  <si>
    <t>Mobile Zone*Patia</t>
  </si>
  <si>
    <t>One Telecom* Narayangonj</t>
  </si>
  <si>
    <t>ERMS</t>
  </si>
  <si>
    <t>Number</t>
  </si>
  <si>
    <t>actual</t>
  </si>
  <si>
    <t>Hold</t>
  </si>
  <si>
    <t>MM Telecom</t>
  </si>
  <si>
    <t>One Telecom*Jatrabari</t>
  </si>
  <si>
    <t>Z30Pro_SKD</t>
  </si>
  <si>
    <t>Rhyme Enterprise</t>
  </si>
  <si>
    <t>Barisal Mobile Sales Center</t>
  </si>
  <si>
    <t>Expectra PTE Ltd.</t>
  </si>
  <si>
    <t>Z30_SKD</t>
  </si>
  <si>
    <t>Out of Marks 10 Achiv.</t>
  </si>
  <si>
    <t>Total Achivement</t>
  </si>
  <si>
    <t>Achivement for Z30_SKD (Min 80%)</t>
  </si>
  <si>
    <t>Back Amount</t>
  </si>
  <si>
    <t>Sarkar Telecom* Sirajgonj</t>
  </si>
  <si>
    <t>Shijdah Enterprise</t>
  </si>
  <si>
    <t>Md.Nipon</t>
  </si>
  <si>
    <t>Tarik</t>
  </si>
  <si>
    <t>Imam</t>
  </si>
  <si>
    <t>Mr. Rubel</t>
  </si>
  <si>
    <t>DSR-0564</t>
  </si>
  <si>
    <t>Md. Alamgir Khokon</t>
  </si>
  <si>
    <t xml:space="preserve">Md Faisal </t>
  </si>
  <si>
    <t>Kafai</t>
  </si>
  <si>
    <t>MD. Alom</t>
  </si>
  <si>
    <t>MD. Mijanur Rahman</t>
  </si>
  <si>
    <t>MD. Ferdous</t>
  </si>
  <si>
    <t>MD. Tarek</t>
  </si>
  <si>
    <t>Fazlul Hoque Sohan</t>
  </si>
  <si>
    <t>Md. Shahel</t>
  </si>
  <si>
    <t>Sikandar Hossain Bablu</t>
  </si>
  <si>
    <t>DSR-0522</t>
  </si>
  <si>
    <t>DSR-0523</t>
  </si>
  <si>
    <t>DSR-0521</t>
  </si>
  <si>
    <t>DSR-0194</t>
  </si>
  <si>
    <t>Nur Mohammad (Rubel)</t>
  </si>
  <si>
    <t>Tausib Bhuiyan</t>
  </si>
  <si>
    <t>Mohammad Tareq Rahman</t>
  </si>
  <si>
    <t>MD. Riad</t>
  </si>
  <si>
    <t>Golam Dostogir Robin</t>
  </si>
  <si>
    <t>DSR-0387</t>
  </si>
  <si>
    <t>Md. Firoz</t>
  </si>
  <si>
    <t>Md. Morshed Alam</t>
  </si>
  <si>
    <t>DSR-0604</t>
  </si>
  <si>
    <t>Abdur Rahman</t>
  </si>
  <si>
    <t>DSR-0605</t>
  </si>
  <si>
    <t>Abdul Kader Masum</t>
  </si>
  <si>
    <t>Md.Riyad Hossain</t>
  </si>
  <si>
    <t>Md. Hadi Miaje</t>
  </si>
  <si>
    <t>Nur Alam Gazi</t>
  </si>
  <si>
    <t>Jakir Hossain</t>
  </si>
  <si>
    <t>Sohan Ahmed Babul</t>
  </si>
  <si>
    <t>Mahabub Hossain</t>
  </si>
  <si>
    <t>DSR-0198</t>
  </si>
  <si>
    <t>Morshed Alam</t>
  </si>
  <si>
    <t>DSR-0199</t>
  </si>
  <si>
    <t>Kopil Uddin Saykot</t>
  </si>
  <si>
    <t>DSR-0200</t>
  </si>
  <si>
    <t>Md.Sumon Hossain</t>
  </si>
  <si>
    <t>Shazidur Rahman sabuj</t>
  </si>
  <si>
    <t>Md. Shakil</t>
  </si>
  <si>
    <t>Moin Uddin</t>
  </si>
  <si>
    <t>Nizam Haider Chowdhury</t>
  </si>
  <si>
    <t>Md. Refat</t>
  </si>
  <si>
    <t>Md. Jummon Hasan</t>
  </si>
  <si>
    <t>Md. Hanif</t>
  </si>
  <si>
    <t>Ridoy Chandra</t>
  </si>
  <si>
    <t>Md. Sufian</t>
  </si>
  <si>
    <t>DSR-0632</t>
  </si>
  <si>
    <t>Md. Imran Hussain</t>
  </si>
  <si>
    <t>Md. Miraj</t>
  </si>
  <si>
    <t>Md. Nahid Hossen</t>
  </si>
  <si>
    <t>Rejaul Karim</t>
  </si>
  <si>
    <t>Saidul Islam</t>
  </si>
  <si>
    <t>DSR-0089</t>
  </si>
  <si>
    <t>Md Al Amin</t>
  </si>
  <si>
    <t>Md Shohel Rana</t>
  </si>
  <si>
    <t>Md. Juwel Rana</t>
  </si>
  <si>
    <t>Md. Sumir Hossain</t>
  </si>
  <si>
    <t>Md. Foysal Ahmed</t>
  </si>
  <si>
    <t>Md. Chan Miah</t>
  </si>
  <si>
    <t>DSR-0514</t>
  </si>
  <si>
    <t>Arman Hossain</t>
  </si>
  <si>
    <t>Md. Shamim</t>
  </si>
  <si>
    <t>Salman</t>
  </si>
  <si>
    <t>Md. Delowar</t>
  </si>
  <si>
    <t>Md.Farid</t>
  </si>
  <si>
    <t>DSR-0581</t>
  </si>
  <si>
    <t>Hira</t>
  </si>
  <si>
    <t>Eahsan Haque</t>
  </si>
  <si>
    <t>DSR-0717</t>
  </si>
  <si>
    <t>Md.Nahid</t>
  </si>
  <si>
    <t>Liton Sharma</t>
  </si>
  <si>
    <t>Md.Bokul mia</t>
  </si>
  <si>
    <t>Md. Amdadul</t>
  </si>
  <si>
    <t>Riyadh</t>
  </si>
  <si>
    <t>Shamim</t>
  </si>
  <si>
    <t>Khyrul</t>
  </si>
  <si>
    <t>Riyad</t>
  </si>
  <si>
    <t>Md.Angur Hasan</t>
  </si>
  <si>
    <t>Md. Ashraful</t>
  </si>
  <si>
    <t>Md. Tariku Islam</t>
  </si>
  <si>
    <t>Shuvo jit</t>
  </si>
  <si>
    <t>Md.Ripon khan</t>
  </si>
  <si>
    <t>Md. Tuhin Ahmed</t>
  </si>
  <si>
    <t>Md. Srabon</t>
  </si>
  <si>
    <t>DSR-0654</t>
  </si>
  <si>
    <t>Md. Mehedi Hasan</t>
  </si>
  <si>
    <t>Md. Israfil Hossain</t>
  </si>
  <si>
    <t>MD. Sujon</t>
  </si>
  <si>
    <t>Anik Chiran</t>
  </si>
  <si>
    <t>Md  Tara</t>
  </si>
  <si>
    <t>Md. Mushfiqur rahman</t>
  </si>
  <si>
    <t>Md. Jahangir</t>
  </si>
  <si>
    <t>Md. Anamul Haque</t>
  </si>
  <si>
    <t>Md. Nahidul Islam</t>
  </si>
  <si>
    <t>Md. Jalal Uddin</t>
  </si>
  <si>
    <t>Md. Farhaduzzaman</t>
  </si>
  <si>
    <t>Md. Babul Hossain</t>
  </si>
  <si>
    <t>Md. Sumon</t>
  </si>
  <si>
    <t>Md. Sanaulla</t>
  </si>
  <si>
    <t>Md Salah Uddin</t>
  </si>
  <si>
    <t>Md. Rakib Pondit</t>
  </si>
  <si>
    <t xml:space="preserve">Mizanur Rahman Rasel </t>
  </si>
  <si>
    <t>DSR-0294</t>
  </si>
  <si>
    <t>Sohel Rana</t>
  </si>
  <si>
    <t>Tanjil</t>
  </si>
  <si>
    <t>DSR-0099</t>
  </si>
  <si>
    <t>Forhad Hossain</t>
  </si>
  <si>
    <t>Md Jihad Ul Islam</t>
  </si>
  <si>
    <t>Md. Zakir Hossain</t>
  </si>
  <si>
    <t>Arifur Rahman</t>
  </si>
  <si>
    <t>Noman Miah</t>
  </si>
  <si>
    <t>Md. Halim</t>
  </si>
  <si>
    <t>Md. Washim</t>
  </si>
  <si>
    <t>Ratul Sekh</t>
  </si>
  <si>
    <t>Md. Fokrul Islam</t>
  </si>
  <si>
    <t>Md. Alamin Mia</t>
  </si>
  <si>
    <t>Md. Mahbubur Rahman</t>
  </si>
  <si>
    <t>Md. Jewel Molla</t>
  </si>
  <si>
    <t>Johirul Islam Mojumder</t>
  </si>
  <si>
    <t>DSR-0154</t>
  </si>
  <si>
    <t>Md. Kamal Hossain</t>
  </si>
  <si>
    <t>Arif Mahmud Shayen</t>
  </si>
  <si>
    <t>Md. Saiful</t>
  </si>
  <si>
    <t>Md. Mamun</t>
  </si>
  <si>
    <t>Md. Kawsar</t>
  </si>
  <si>
    <t>Rabbi</t>
  </si>
  <si>
    <t>Md. Jashim</t>
  </si>
  <si>
    <t>Md. Robiul Islam</t>
  </si>
  <si>
    <t>Md. Saiful Azom Asique</t>
  </si>
  <si>
    <t>Nandan world Link</t>
  </si>
  <si>
    <t>Md. Junayet Hossain</t>
  </si>
  <si>
    <t>jobayer Ahmed Joy</t>
  </si>
  <si>
    <t>Md. Uzzal Hossain</t>
  </si>
  <si>
    <t>Md. Abdul Mannan Shapon</t>
  </si>
  <si>
    <t>Mahi Milton</t>
  </si>
  <si>
    <t>Md.Kabir Hossain</t>
  </si>
  <si>
    <t>Mohammad Sajib</t>
  </si>
  <si>
    <t>Md. Ahsan Habib</t>
  </si>
  <si>
    <t>Md. Al-Amin</t>
  </si>
  <si>
    <t>Md. Rafiul Islam</t>
  </si>
  <si>
    <t>Md. Humayun Kabir</t>
  </si>
  <si>
    <t>Shipon Sutrodar</t>
  </si>
  <si>
    <t>Md. Sobuj Miah</t>
  </si>
  <si>
    <t>Md. Khokon Mia (Sujon)</t>
  </si>
  <si>
    <t>Sajal Ahmed</t>
  </si>
  <si>
    <t>DSR-0469</t>
  </si>
  <si>
    <t>Md. Sakuat Hossain</t>
  </si>
  <si>
    <t xml:space="preserve">
Sanatan Das</t>
  </si>
  <si>
    <t>Samresh Das</t>
  </si>
  <si>
    <t>Anamul Haque Sumon</t>
  </si>
  <si>
    <t>Sukhdeb Das</t>
  </si>
  <si>
    <t>Md. Faysal Abdin</t>
  </si>
  <si>
    <t>Md. Iftekhar Ahmed Mahin</t>
  </si>
  <si>
    <t>Sumit Dev Bappi</t>
  </si>
  <si>
    <t>Md. Jahangir Hossain</t>
  </si>
  <si>
    <t>Jamil Ahmed</t>
  </si>
  <si>
    <t>DSR-0373</t>
  </si>
  <si>
    <t>Bidhan Das</t>
  </si>
  <si>
    <t>Md. Alaur Rahman</t>
  </si>
  <si>
    <t>Sohel Ahmed</t>
  </si>
  <si>
    <t>Md. Dilwar Hussain</t>
  </si>
  <si>
    <t>Firoz</t>
  </si>
  <si>
    <t>Shahin</t>
  </si>
  <si>
    <t>Md. Sojib</t>
  </si>
  <si>
    <t>Md. Saiful Haque Shifat</t>
  </si>
  <si>
    <t>Md Jasim</t>
  </si>
  <si>
    <t>Md. Saidul</t>
  </si>
  <si>
    <t>Monir</t>
  </si>
  <si>
    <t>Md. Miraz</t>
  </si>
  <si>
    <t>Kaium</t>
  </si>
  <si>
    <t>Md Sujon Khan</t>
  </si>
  <si>
    <t>Nayeem Sikder</t>
  </si>
  <si>
    <t>Md. Babu</t>
  </si>
  <si>
    <t xml:space="preserve">Md. Hasan </t>
  </si>
  <si>
    <t>Md. Likhon</t>
  </si>
  <si>
    <t>Porimal Kumar</t>
  </si>
  <si>
    <t>Md. Asif Hossen</t>
  </si>
  <si>
    <t>Mamun Sheikh</t>
  </si>
  <si>
    <t>Md. Noyon</t>
  </si>
  <si>
    <t>Md. Emu</t>
  </si>
  <si>
    <t xml:space="preserve"> Md. Emon </t>
  </si>
  <si>
    <t>Md. Hamedur Sheik</t>
  </si>
  <si>
    <t xml:space="preserve"> Md. Alauddin Sheikh </t>
  </si>
  <si>
    <t>Md.Sahrear Akhon</t>
  </si>
  <si>
    <t>Arubindhu</t>
  </si>
  <si>
    <t>Hasan Shikder</t>
  </si>
  <si>
    <t>Sujon Haldar</t>
  </si>
  <si>
    <t>Md. Rana</t>
  </si>
  <si>
    <t>Md. Aminul</t>
  </si>
  <si>
    <t>Md. Midul Shikdar</t>
  </si>
  <si>
    <t xml:space="preserve">Md. Sujon Mollah </t>
  </si>
  <si>
    <t>Mr. Shimul</t>
  </si>
  <si>
    <t>Md. Samim Ialam</t>
  </si>
  <si>
    <t>Md. Rony</t>
  </si>
  <si>
    <t>Md. Ruposh Rahman</t>
  </si>
  <si>
    <t>Md. Bappi Kazi</t>
  </si>
  <si>
    <t>SK Momtazul Islam Milon</t>
  </si>
  <si>
    <t xml:space="preserve">Shawpon Kumar Mondol(Shawpon) </t>
  </si>
  <si>
    <t>Md.Azizul Islam</t>
  </si>
  <si>
    <t>Md Ruhul Amin</t>
  </si>
  <si>
    <t>Delowar</t>
  </si>
  <si>
    <t>Nayon Hossain</t>
  </si>
  <si>
    <t>Ranojit Sing</t>
  </si>
  <si>
    <t>Hasnain Ahmed</t>
  </si>
  <si>
    <t>Md. Mahadi Hasan</t>
  </si>
  <si>
    <t>Md. Shumon</t>
  </si>
  <si>
    <t>Mr. Shonjib</t>
  </si>
  <si>
    <t>Mr. Partho</t>
  </si>
  <si>
    <t>Sajal Adhicari</t>
  </si>
  <si>
    <t>DSR-0748</t>
  </si>
  <si>
    <t>Md. Shawon</t>
  </si>
  <si>
    <t>Md. Habubur Rahman</t>
  </si>
  <si>
    <t>Khushi Mohon Ray</t>
  </si>
  <si>
    <t>DSR-0077</t>
  </si>
  <si>
    <t>Md.Limon Khan</t>
  </si>
  <si>
    <t>Shadhin</t>
  </si>
  <si>
    <t>Shohel</t>
  </si>
  <si>
    <t>Mizan</t>
  </si>
  <si>
    <t>Sheuly</t>
  </si>
  <si>
    <t>Biplob Hossain</t>
  </si>
  <si>
    <t>Biddut Hossain</t>
  </si>
  <si>
    <t>Md. Selim Hossain</t>
  </si>
  <si>
    <t>Shakib Al Hasan</t>
  </si>
  <si>
    <t>Subodh Biswas</t>
  </si>
  <si>
    <t>Al amin Noyon</t>
  </si>
  <si>
    <t>Md. Sohid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</si>
  <si>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</si>
  <si>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</si>
  <si>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</si>
  <si>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</si>
  <si>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</si>
  <si>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</si>
  <si>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</si>
  <si>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Kamrul</t>
  </si>
  <si>
    <t>Shafiur</t>
  </si>
  <si>
    <t>Masud Rana</t>
  </si>
  <si>
    <t>Aminul Islam Tutul</t>
  </si>
  <si>
    <t>Md. Estiak Ahmed</t>
  </si>
  <si>
    <t>Md. Samsuzzaman Talha</t>
  </si>
  <si>
    <t>Anitish Ghosh Tonmoy</t>
  </si>
  <si>
    <t>Pappu Kumer Roy Biddut</t>
  </si>
  <si>
    <t>Md. Nasim Sahana (Pappu)</t>
  </si>
  <si>
    <t>Md. Rajiul Islam</t>
  </si>
  <si>
    <t>Md. Rasheduzzaman Milon</t>
  </si>
  <si>
    <t>Md. Ashikur Rahman</t>
  </si>
  <si>
    <t xml:space="preserve"> Md. Roni Ali</t>
  </si>
  <si>
    <t xml:space="preserve">Md. Fozle Rabbi </t>
  </si>
  <si>
    <t>Md.Jahangir Alam</t>
  </si>
  <si>
    <t>Md.Mamunur Rashid</t>
  </si>
  <si>
    <t>Md.Belel Hossain</t>
  </si>
  <si>
    <t>Md. Harunur Rashid</t>
  </si>
  <si>
    <t>Md. Ashik Islam</t>
  </si>
  <si>
    <t>Md.Monsur Rahman</t>
  </si>
  <si>
    <t>Md. Fazle Rabbi</t>
  </si>
  <si>
    <t>Md. Shamim Islam-2</t>
  </si>
  <si>
    <t>Mr. Shawdhin Chandra Roy</t>
  </si>
  <si>
    <t>Md. Emran Ali</t>
  </si>
  <si>
    <t>Md.Azaharul Islam</t>
  </si>
  <si>
    <t>Md. Anisur Rahman Akash</t>
  </si>
  <si>
    <t>Md. Labib Shahariar</t>
  </si>
  <si>
    <t>Md. Mobarak Hossain</t>
  </si>
  <si>
    <t>Md. Suqqur Ali Chanchal</t>
  </si>
  <si>
    <t>Md. Raju Mia</t>
  </si>
  <si>
    <t>Md. Shimul Khan</t>
  </si>
  <si>
    <t>Md. Najmul Huda</t>
  </si>
  <si>
    <t>Md. Insan Ali</t>
  </si>
  <si>
    <t>Achivement for Z32_SKD (Min 80%)</t>
  </si>
  <si>
    <t>bkash Feedback</t>
  </si>
  <si>
    <t>June'2021 Back Junegin
Dealer Wise Value Achievement Status</t>
  </si>
  <si>
    <t>Focus Model Target June'21</t>
  </si>
  <si>
    <t>Focus Model Achiv June'21</t>
  </si>
  <si>
    <t>Target June'2021</t>
  </si>
  <si>
    <t>SB Tel Sales Achievement 
June'2021</t>
  </si>
  <si>
    <t>EIL Sales Achievement 
June'2021</t>
  </si>
  <si>
    <t>Total Sales Achievement 
June'2021</t>
  </si>
  <si>
    <t>Achievement %
June'2021</t>
  </si>
  <si>
    <t>Final Back Junegin Amount</t>
  </si>
  <si>
    <t xml:space="preserve">DSR wise Back Junegin June'2021 </t>
  </si>
  <si>
    <t>DSR Back June'21 Amount</t>
  </si>
  <si>
    <t>Bismillah Electronics</t>
  </si>
  <si>
    <t>Kishoreganj</t>
  </si>
  <si>
    <t>Narayanganj</t>
  </si>
  <si>
    <t>Jhenaidah</t>
  </si>
  <si>
    <t>Roni Borua</t>
  </si>
  <si>
    <t>Riaz Mahmud</t>
  </si>
  <si>
    <t>Mobile house</t>
  </si>
  <si>
    <t>Md. Parvez Ahmed</t>
  </si>
  <si>
    <t>Md. Kazi Shawon</t>
  </si>
  <si>
    <t>Tamim Ahmed</t>
  </si>
  <si>
    <t>Benoy Chandro</t>
  </si>
  <si>
    <t>Md. Aktarul Islam</t>
  </si>
  <si>
    <t>Md. Zahid Hasan</t>
  </si>
  <si>
    <t>Md. Abdul Barek</t>
  </si>
  <si>
    <t>June'21 Achi. Will be added in July'21 Achi.</t>
  </si>
  <si>
    <t>June'21 Target</t>
  </si>
  <si>
    <t>June'21 Achievement</t>
  </si>
  <si>
    <t>DSR-0749</t>
  </si>
  <si>
    <t>bkash</t>
  </si>
  <si>
    <t>Active</t>
  </si>
  <si>
    <t>Frozen</t>
  </si>
  <si>
    <t>bkash ok</t>
  </si>
  <si>
    <t>dpay</t>
  </si>
  <si>
    <t>Actual Achievement Jun'21</t>
  </si>
  <si>
    <t>01911175466</t>
  </si>
  <si>
    <t>01918615379</t>
  </si>
  <si>
    <t>01863866685</t>
  </si>
  <si>
    <t>01815543644</t>
  </si>
  <si>
    <t>01889249539</t>
  </si>
  <si>
    <t>01701291025</t>
  </si>
  <si>
    <t>01701291023</t>
  </si>
  <si>
    <t>01701291026</t>
  </si>
  <si>
    <t>01701291024</t>
  </si>
  <si>
    <t>01718725049</t>
  </si>
  <si>
    <t>01875220099</t>
  </si>
  <si>
    <t>01311701233</t>
  </si>
  <si>
    <t>01836726151</t>
  </si>
  <si>
    <t>01714718822</t>
  </si>
  <si>
    <t>01316180612</t>
  </si>
  <si>
    <t>01971756075</t>
  </si>
  <si>
    <t>01318594572</t>
  </si>
  <si>
    <t>01955790769</t>
  </si>
  <si>
    <t>01944780255</t>
  </si>
  <si>
    <t>01792476262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</si>
</sst>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999999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23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4" fontId="0" fillId="3" borderId="1" xfId="1" applyNumberFormat="1" applyFont="1" applyFill="1" applyBorder="1"/>
    <xf numFmtId="10" fontId="0" fillId="3" borderId="1" xfId="2" applyNumberFormat="1" applyFont="1" applyFill="1" applyBorder="1"/>
    <xf numFmtId="164" fontId="0" fillId="3" borderId="1" xfId="1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0" fontId="3" fillId="2" borderId="10" xfId="2" applyNumberFormat="1" applyFont="1" applyFill="1" applyBorder="1"/>
    <xf numFmtId="164" fontId="3" fillId="2" borderId="10" xfId="0" applyNumberFormat="1" applyFont="1" applyFill="1" applyBorder="1"/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164" fontId="0" fillId="0" borderId="0" xfId="0" applyNumberFormat="1"/>
    <xf numFmtId="0" fontId="0" fillId="3" borderId="1" xfId="0" applyFill="1" applyBorder="1"/>
    <xf numFmtId="164" fontId="3" fillId="2" borderId="10" xfId="0" applyNumberFormat="1" applyFont="1" applyFill="1" applyBorder="1" applyAlignment="1">
      <alignment horizontal="center" vertical="center"/>
    </xf>
    <xf numFmtId="10" fontId="3" fillId="2" borderId="10" xfId="2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left"/>
    </xf>
    <xf numFmtId="164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164" fontId="0" fillId="0" borderId="0" xfId="1" applyNumberFormat="1" applyFont="1"/>
    <xf numFmtId="43" fontId="0" fillId="3" borderId="1" xfId="1" applyNumberFormat="1" applyFont="1" applyFill="1" applyBorder="1" applyAlignment="1">
      <alignment horizontal="center" vertical="center"/>
    </xf>
    <xf numFmtId="0" fontId="0" fillId="3" borderId="0" xfId="0" applyFill="1"/>
    <xf numFmtId="164" fontId="0" fillId="3" borderId="1" xfId="1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" fontId="0" fillId="3" borderId="1" xfId="0" applyNumberForma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49" fontId="0" fillId="0" borderId="7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49" fontId="1" fillId="3" borderId="1" xfId="1" applyNumberFormat="1" applyFont="1" applyFill="1" applyBorder="1" applyAlignment="1">
      <alignment horizontal="left" vertical="center"/>
    </xf>
    <xf numFmtId="49" fontId="0" fillId="3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3" borderId="1" xfId="0" applyFont="1" applyFill="1" applyBorder="1" applyAlignment="1">
      <alignment horizontal="left" vertical="center"/>
    </xf>
    <xf numFmtId="0" fontId="0" fillId="3" borderId="13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1" xfId="1" applyNumberFormat="1" applyFont="1" applyFill="1" applyBorder="1" applyAlignment="1">
      <alignment horizontal="left" vertical="center"/>
    </xf>
    <xf numFmtId="0" fontId="0" fillId="0" borderId="7" xfId="0" applyBorder="1" applyAlignment="1"/>
    <xf numFmtId="0" fontId="0" fillId="3" borderId="7" xfId="0" applyFont="1" applyFill="1" applyBorder="1" applyAlignment="1"/>
    <xf numFmtId="0" fontId="0" fillId="0" borderId="1" xfId="0" applyBorder="1" applyAlignment="1"/>
    <xf numFmtId="0" fontId="0" fillId="3" borderId="1" xfId="0" applyFont="1" applyFill="1" applyBorder="1" applyAlignment="1"/>
    <xf numFmtId="0" fontId="0" fillId="0" borderId="3" xfId="0" applyBorder="1" applyAlignment="1"/>
    <xf numFmtId="0" fontId="0" fillId="3" borderId="3" xfId="0" applyFont="1" applyFill="1" applyBorder="1" applyAlignment="1"/>
    <xf numFmtId="0" fontId="6" fillId="0" borderId="15" xfId="0" applyFont="1" applyBorder="1" applyAlignment="1"/>
    <xf numFmtId="0" fontId="6" fillId="0" borderId="7" xfId="0" applyFont="1" applyBorder="1" applyAlignment="1"/>
    <xf numFmtId="0" fontId="6" fillId="0" borderId="13" xfId="0" applyFont="1" applyBorder="1" applyAlignment="1"/>
    <xf numFmtId="0" fontId="6" fillId="0" borderId="1" xfId="0" applyFont="1" applyBorder="1" applyAlignment="1"/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/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wrapText="1"/>
    </xf>
    <xf numFmtId="0" fontId="8" fillId="0" borderId="3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164" fontId="0" fillId="3" borderId="13" xfId="1" applyNumberFormat="1" applyFont="1" applyFill="1" applyBorder="1" applyAlignment="1">
      <alignment horizontal="center" vertical="center"/>
    </xf>
    <xf numFmtId="1" fontId="0" fillId="0" borderId="16" xfId="0" applyNumberFormat="1" applyFont="1" applyBorder="1" applyAlignment="1">
      <alignment horizontal="center" vertical="center"/>
    </xf>
    <xf numFmtId="1" fontId="0" fillId="3" borderId="13" xfId="0" applyNumberFormat="1" applyFont="1" applyFill="1" applyBorder="1" applyAlignment="1">
      <alignment horizontal="center" vertical="center"/>
    </xf>
    <xf numFmtId="1" fontId="0" fillId="0" borderId="13" xfId="0" applyNumberFormat="1" applyFont="1" applyBorder="1" applyAlignment="1">
      <alignment horizontal="center" vertical="center"/>
    </xf>
    <xf numFmtId="0" fontId="8" fillId="0" borderId="3" xfId="0" applyFont="1" applyBorder="1"/>
    <xf numFmtId="0" fontId="0" fillId="0" borderId="3" xfId="0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5" borderId="3" xfId="0" applyFont="1" applyFill="1" applyBorder="1" applyAlignment="1">
      <alignment horizontal="center"/>
    </xf>
    <xf numFmtId="10" fontId="0" fillId="0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164" fontId="1" fillId="0" borderId="1" xfId="1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0" fontId="0" fillId="0" borderId="7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0" xfId="0" applyFont="1" applyFill="1" applyAlignment="1">
      <alignment horizontal="left"/>
    </xf>
    <xf numFmtId="0" fontId="6" fillId="0" borderId="1" xfId="0" applyFont="1" applyFill="1" applyBorder="1"/>
    <xf numFmtId="0" fontId="0" fillId="0" borderId="17" xfId="0" applyFill="1" applyBorder="1"/>
    <xf numFmtId="0" fontId="0" fillId="0" borderId="0" xfId="0" applyFill="1"/>
    <xf numFmtId="0" fontId="0" fillId="0" borderId="0" xfId="0" applyFill="1" applyAlignment="1">
      <alignment horizontal="left"/>
    </xf>
    <xf numFmtId="0" fontId="17" fillId="0" borderId="1" xfId="0" applyFont="1" applyFill="1" applyBorder="1"/>
    <xf numFmtId="18" fontId="20" fillId="7" borderId="1" xfId="0" applyNumberFormat="1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164" fontId="2" fillId="10" borderId="1" xfId="1" applyNumberFormat="1" applyFont="1" applyFill="1" applyBorder="1"/>
    <xf numFmtId="0" fontId="2" fillId="10" borderId="1" xfId="0" applyFont="1" applyFill="1" applyBorder="1"/>
    <xf numFmtId="10" fontId="2" fillId="10" borderId="1" xfId="2" applyNumberFormat="1" applyFont="1" applyFill="1" applyBorder="1"/>
    <xf numFmtId="0" fontId="2" fillId="0" borderId="0" xfId="0" applyFont="1" applyFill="1"/>
    <xf numFmtId="164" fontId="0" fillId="0" borderId="1" xfId="1" applyNumberFormat="1" applyFont="1" applyBorder="1"/>
    <xf numFmtId="164" fontId="0" fillId="0" borderId="1" xfId="0" applyNumberFormat="1" applyBorder="1"/>
    <xf numFmtId="10" fontId="0" fillId="3" borderId="1" xfId="2" applyNumberFormat="1" applyFont="1" applyFill="1" applyBorder="1" applyAlignment="1">
      <alignment horizontal="right" vertical="center"/>
    </xf>
    <xf numFmtId="43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0" fontId="0" fillId="0" borderId="1" xfId="2" applyNumberFormat="1" applyFont="1" applyBorder="1"/>
    <xf numFmtId="0" fontId="0" fillId="0" borderId="1" xfId="0" applyFont="1" applyFill="1" applyBorder="1" applyAlignment="1">
      <alignment horizontal="center" vertical="center"/>
    </xf>
    <xf numFmtId="41" fontId="0" fillId="0" borderId="1" xfId="0" applyNumberFormat="1" applyFont="1" applyBorder="1"/>
    <xf numFmtId="164" fontId="0" fillId="0" borderId="1" xfId="1" applyNumberFormat="1" applyFont="1" applyFill="1" applyBorder="1"/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left" vertical="center"/>
    </xf>
    <xf numFmtId="164" fontId="20" fillId="11" borderId="1" xfId="1" applyNumberFormat="1" applyFont="1" applyFill="1" applyBorder="1" applyAlignment="1">
      <alignment horizontal="center" vertic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/>
    <xf numFmtId="164" fontId="2" fillId="3" borderId="0" xfId="1" applyNumberFormat="1" applyFont="1" applyFill="1"/>
    <xf numFmtId="0" fontId="2" fillId="8" borderId="0" xfId="0" applyFont="1" applyFill="1" applyBorder="1" applyAlignment="1">
      <alignment horizontal="center" vertical="center"/>
    </xf>
    <xf numFmtId="165" fontId="2" fillId="10" borderId="1" xfId="2" applyNumberFormat="1" applyFont="1" applyFill="1" applyBorder="1"/>
    <xf numFmtId="164" fontId="0" fillId="0" borderId="1" xfId="0" applyNumberFormat="1" applyFill="1" applyBorder="1"/>
    <xf numFmtId="10" fontId="0" fillId="0" borderId="1" xfId="2" applyNumberFormat="1" applyFont="1" applyFill="1" applyBorder="1" applyAlignment="1">
      <alignment horizontal="right" vertical="center"/>
    </xf>
    <xf numFmtId="43" fontId="0" fillId="0" borderId="1" xfId="1" applyNumberFormat="1" applyFont="1" applyFill="1" applyBorder="1" applyAlignment="1">
      <alignment horizontal="center" vertical="center"/>
    </xf>
    <xf numFmtId="43" fontId="0" fillId="0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0" fontId="0" fillId="0" borderId="1" xfId="2" applyNumberFormat="1" applyFont="1" applyFill="1" applyBorder="1"/>
    <xf numFmtId="0" fontId="0" fillId="0" borderId="19" xfId="0" applyFill="1" applyBorder="1"/>
    <xf numFmtId="164" fontId="19" fillId="12" borderId="1" xfId="1" applyNumberFormat="1" applyFont="1" applyFill="1" applyBorder="1"/>
    <xf numFmtId="10" fontId="2" fillId="12" borderId="1" xfId="2" applyNumberFormat="1" applyFont="1" applyFill="1" applyBorder="1"/>
    <xf numFmtId="43" fontId="0" fillId="0" borderId="1" xfId="1" applyFont="1" applyFill="1" applyBorder="1"/>
    <xf numFmtId="165" fontId="0" fillId="0" borderId="0" xfId="2" applyNumberFormat="1" applyFont="1"/>
    <xf numFmtId="164" fontId="21" fillId="0" borderId="1" xfId="1" applyNumberFormat="1" applyFont="1" applyFill="1" applyBorder="1" applyAlignment="1">
      <alignment horizontal="center" vertical="center"/>
    </xf>
    <xf numFmtId="10" fontId="21" fillId="0" borderId="1" xfId="2" applyNumberFormat="1" applyFont="1" applyFill="1" applyBorder="1" applyAlignment="1">
      <alignment horizontal="center" vertical="center"/>
    </xf>
    <xf numFmtId="164" fontId="21" fillId="0" borderId="1" xfId="1" applyNumberFormat="1" applyFont="1" applyBorder="1"/>
    <xf numFmtId="10" fontId="21" fillId="0" borderId="1" xfId="2" applyNumberFormat="1" applyFont="1" applyBorder="1"/>
    <xf numFmtId="0" fontId="21" fillId="0" borderId="1" xfId="0" applyFont="1" applyBorder="1"/>
    <xf numFmtId="0" fontId="21" fillId="0" borderId="0" xfId="0" applyFont="1"/>
    <xf numFmtId="10" fontId="0" fillId="0" borderId="3" xfId="0" applyNumberFormat="1" applyBorder="1"/>
    <xf numFmtId="0" fontId="0" fillId="0" borderId="1" xfId="0" applyFont="1" applyFill="1" applyBorder="1" applyAlignment="1">
      <alignment horizontal="left" vertical="center"/>
    </xf>
    <xf numFmtId="0" fontId="0" fillId="0" borderId="1" xfId="6" applyFont="1" applyFill="1" applyBorder="1" applyAlignment="1">
      <alignment horizontal="left" vertical="center"/>
    </xf>
    <xf numFmtId="0" fontId="0" fillId="0" borderId="1" xfId="6" applyFont="1" applyFill="1" applyBorder="1" applyAlignment="1">
      <alignment horizontal="center" vertical="center"/>
    </xf>
    <xf numFmtId="0" fontId="0" fillId="0" borderId="1" xfId="9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9" applyFont="1" applyFill="1" applyBorder="1" applyAlignment="1">
      <alignment horizontal="center" vertical="center"/>
    </xf>
    <xf numFmtId="0" fontId="0" fillId="0" borderId="1" xfId="11" applyNumberFormat="1" applyFont="1" applyFill="1" applyBorder="1" applyAlignment="1">
      <alignment horizontal="left" vertical="center"/>
    </xf>
    <xf numFmtId="0" fontId="0" fillId="0" borderId="1" xfId="11" applyNumberFormat="1" applyFont="1" applyFill="1" applyBorder="1" applyAlignment="1">
      <alignment horizontal="center" vertical="center"/>
    </xf>
    <xf numFmtId="0" fontId="21" fillId="0" borderId="1" xfId="11" applyNumberFormat="1" applyFont="1" applyFill="1" applyBorder="1" applyAlignment="1">
      <alignment horizontal="left" vertical="center"/>
    </xf>
    <xf numFmtId="0" fontId="21" fillId="0" borderId="1" xfId="1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/>
    <xf numFmtId="10" fontId="1" fillId="0" borderId="1" xfId="2" applyNumberFormat="1" applyFont="1" applyFill="1" applyBorder="1" applyAlignment="1">
      <alignment horizontal="center" vertical="center"/>
    </xf>
    <xf numFmtId="164" fontId="1" fillId="0" borderId="1" xfId="1" applyNumberFormat="1" applyFont="1" applyFill="1" applyBorder="1"/>
    <xf numFmtId="10" fontId="1" fillId="0" borderId="1" xfId="2" applyNumberFormat="1" applyFont="1" applyFill="1" applyBorder="1" applyAlignment="1">
      <alignment horizontal="right" vertical="center"/>
    </xf>
    <xf numFmtId="43" fontId="1" fillId="0" borderId="1" xfId="1" applyNumberFormat="1" applyFont="1" applyFill="1" applyBorder="1" applyAlignment="1">
      <alignment horizontal="center" vertical="center"/>
    </xf>
    <xf numFmtId="43" fontId="1" fillId="0" borderId="1" xfId="1" applyNumberFormat="1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10" fontId="1" fillId="0" borderId="1" xfId="2" applyNumberFormat="1" applyFont="1" applyFill="1" applyBorder="1"/>
    <xf numFmtId="0" fontId="0" fillId="0" borderId="0" xfId="0" applyFont="1" applyFill="1"/>
    <xf numFmtId="10" fontId="0" fillId="0" borderId="0" xfId="2" applyNumberFormat="1" applyFont="1" applyFill="1"/>
    <xf numFmtId="0" fontId="0" fillId="0" borderId="1" xfId="1" applyNumberFormat="1" applyFont="1" applyFill="1" applyBorder="1"/>
    <xf numFmtId="0" fontId="2" fillId="8" borderId="5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5" xfId="0" applyFont="1" applyFill="1" applyBorder="1" applyAlignment="1">
      <alignment horizontal="center" vertical="center"/>
    </xf>
    <xf numFmtId="10" fontId="2" fillId="10" borderId="1" xfId="1" applyNumberFormat="1" applyFont="1" applyFill="1" applyBorder="1"/>
    <xf numFmtId="164" fontId="0" fillId="0" borderId="1" xfId="0" applyNumberFormat="1" applyFont="1" applyFill="1" applyBorder="1" applyAlignment="1">
      <alignment horizontal="left" vertical="center"/>
    </xf>
    <xf numFmtId="164" fontId="0" fillId="0" borderId="1" xfId="0" applyNumberFormat="1" applyFont="1" applyFill="1" applyBorder="1" applyAlignment="1">
      <alignment horizontal="center" vertical="center"/>
    </xf>
    <xf numFmtId="49" fontId="0" fillId="0" borderId="1" xfId="6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center" vertical="center"/>
    </xf>
    <xf numFmtId="43" fontId="2" fillId="10" borderId="1" xfId="1" applyFont="1" applyFill="1" applyBorder="1"/>
    <xf numFmtId="0" fontId="21" fillId="0" borderId="1" xfId="6" applyFont="1" applyFill="1" applyBorder="1" applyAlignment="1">
      <alignment horizontal="center" vertical="center"/>
    </xf>
    <xf numFmtId="10" fontId="0" fillId="0" borderId="1" xfId="0" applyNumberFormat="1" applyFont="1" applyFill="1" applyBorder="1" applyAlignment="1">
      <alignment horizontal="left" vertical="center"/>
    </xf>
    <xf numFmtId="49" fontId="0" fillId="0" borderId="1" xfId="9" applyNumberFormat="1" applyFont="1" applyFill="1" applyBorder="1" applyAlignment="1">
      <alignment horizontal="center" vertical="center"/>
    </xf>
    <xf numFmtId="49" fontId="0" fillId="0" borderId="1" xfId="9" applyNumberFormat="1" applyFont="1" applyFill="1" applyBorder="1" applyAlignment="1">
      <alignment horizontal="left" vertical="center"/>
    </xf>
    <xf numFmtId="0" fontId="20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21" xfId="0" applyFont="1" applyFill="1" applyBorder="1" applyAlignment="1">
      <alignment horizontal="center" vertical="center" wrapText="1"/>
    </xf>
    <xf numFmtId="0" fontId="4" fillId="7" borderId="18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 vertical="center" wrapText="1"/>
    </xf>
    <xf numFmtId="0" fontId="4" fillId="7" borderId="2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wrapText="1"/>
    </xf>
    <xf numFmtId="0" fontId="4" fillId="6" borderId="8" xfId="0" applyFont="1" applyFill="1" applyBorder="1" applyAlignment="1">
      <alignment horizontal="center" wrapText="1"/>
    </xf>
    <xf numFmtId="0" fontId="2" fillId="12" borderId="1" xfId="0" applyFont="1" applyFill="1" applyBorder="1" applyAlignment="1">
      <alignment horizontal="center"/>
    </xf>
  </cellXfs>
  <cellStyles count="13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sqref="A1:XFD1048576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1279</v>
      </c>
      <c r="B1" t="s">
        <v>3</v>
      </c>
    </row>
    <row r="2" spans="1:2" x14ac:dyDescent="0.25">
      <c r="A2" t="s">
        <v>6</v>
      </c>
      <c r="B2" t="s">
        <v>3</v>
      </c>
    </row>
    <row r="3" spans="1:2" x14ac:dyDescent="0.25">
      <c r="A3" t="s">
        <v>1237</v>
      </c>
      <c r="B3" t="s">
        <v>3</v>
      </c>
    </row>
    <row r="4" spans="1:2" x14ac:dyDescent="0.25">
      <c r="A4" t="s">
        <v>9</v>
      </c>
      <c r="B4" t="s">
        <v>3</v>
      </c>
    </row>
    <row r="5" spans="1:2" x14ac:dyDescent="0.25">
      <c r="A5" t="s">
        <v>14</v>
      </c>
      <c r="B5" t="s">
        <v>3</v>
      </c>
    </row>
    <row r="6" spans="1:2" x14ac:dyDescent="0.25">
      <c r="A6" t="s">
        <v>10</v>
      </c>
      <c r="B6" t="s">
        <v>3</v>
      </c>
    </row>
    <row r="7" spans="1:2" x14ac:dyDescent="0.25">
      <c r="A7" t="s">
        <v>15</v>
      </c>
      <c r="B7" t="s">
        <v>3</v>
      </c>
    </row>
    <row r="8" spans="1:2" x14ac:dyDescent="0.25">
      <c r="A8" t="s">
        <v>16</v>
      </c>
      <c r="B8" t="s">
        <v>3</v>
      </c>
    </row>
    <row r="9" spans="1:2" x14ac:dyDescent="0.25">
      <c r="A9" t="s">
        <v>11</v>
      </c>
      <c r="B9" t="s">
        <v>3</v>
      </c>
    </row>
    <row r="10" spans="1:2" x14ac:dyDescent="0.25">
      <c r="A10" t="s">
        <v>7</v>
      </c>
      <c r="B10" t="s">
        <v>3</v>
      </c>
    </row>
    <row r="11" spans="1:2" x14ac:dyDescent="0.25">
      <c r="A11" t="s">
        <v>4</v>
      </c>
      <c r="B11" t="s">
        <v>3</v>
      </c>
    </row>
    <row r="12" spans="1:2" x14ac:dyDescent="0.25">
      <c r="A12" t="s">
        <v>2</v>
      </c>
      <c r="B12" t="s">
        <v>3</v>
      </c>
    </row>
    <row r="13" spans="1:2" x14ac:dyDescent="0.25">
      <c r="A13" t="s">
        <v>12</v>
      </c>
      <c r="B13" t="s">
        <v>3</v>
      </c>
    </row>
    <row r="14" spans="1:2" x14ac:dyDescent="0.25">
      <c r="A14" t="s">
        <v>17</v>
      </c>
      <c r="B14" t="s">
        <v>3</v>
      </c>
    </row>
    <row r="15" spans="1:2" x14ac:dyDescent="0.25">
      <c r="A15" t="s">
        <v>1146</v>
      </c>
      <c r="B15" t="s">
        <v>173</v>
      </c>
    </row>
    <row r="16" spans="1:2" x14ac:dyDescent="0.25">
      <c r="A16" t="s">
        <v>1075</v>
      </c>
      <c r="B16" t="s">
        <v>173</v>
      </c>
    </row>
    <row r="17" spans="1:2" x14ac:dyDescent="0.25">
      <c r="A17" t="s">
        <v>146</v>
      </c>
      <c r="B17" t="s">
        <v>173</v>
      </c>
    </row>
    <row r="18" spans="1:2" x14ac:dyDescent="0.25">
      <c r="A18" t="s">
        <v>147</v>
      </c>
      <c r="B18" t="s">
        <v>173</v>
      </c>
    </row>
    <row r="19" spans="1:2" x14ac:dyDescent="0.25">
      <c r="A19" t="s">
        <v>144</v>
      </c>
      <c r="B19" t="s">
        <v>173</v>
      </c>
    </row>
    <row r="20" spans="1:2" x14ac:dyDescent="0.25">
      <c r="A20" t="s">
        <v>152</v>
      </c>
      <c r="B20" t="s">
        <v>173</v>
      </c>
    </row>
    <row r="21" spans="1:2" x14ac:dyDescent="0.25">
      <c r="A21" t="s">
        <v>142</v>
      </c>
      <c r="B21" t="s">
        <v>173</v>
      </c>
    </row>
    <row r="22" spans="1:2" x14ac:dyDescent="0.25">
      <c r="A22" t="s">
        <v>148</v>
      </c>
      <c r="B22" t="s">
        <v>173</v>
      </c>
    </row>
    <row r="23" spans="1:2" x14ac:dyDescent="0.25">
      <c r="A23" t="s">
        <v>155</v>
      </c>
      <c r="B23" t="s">
        <v>173</v>
      </c>
    </row>
    <row r="24" spans="1:2" x14ac:dyDescent="0.25">
      <c r="A24" t="s">
        <v>154</v>
      </c>
      <c r="B24" t="s">
        <v>173</v>
      </c>
    </row>
    <row r="25" spans="1:2" x14ac:dyDescent="0.25">
      <c r="A25" t="s">
        <v>153</v>
      </c>
      <c r="B25" t="s">
        <v>173</v>
      </c>
    </row>
    <row r="26" spans="1:2" x14ac:dyDescent="0.25">
      <c r="A26" t="s">
        <v>149</v>
      </c>
      <c r="B26" t="s">
        <v>173</v>
      </c>
    </row>
    <row r="27" spans="1:2" x14ac:dyDescent="0.25">
      <c r="A27" t="s">
        <v>156</v>
      </c>
      <c r="B27" t="s">
        <v>173</v>
      </c>
    </row>
    <row r="28" spans="1:2" x14ac:dyDescent="0.25">
      <c r="A28" t="s">
        <v>157</v>
      </c>
      <c r="B28" t="s">
        <v>173</v>
      </c>
    </row>
    <row r="29" spans="1:2" x14ac:dyDescent="0.25">
      <c r="A29" t="s">
        <v>150</v>
      </c>
      <c r="B29" t="s">
        <v>173</v>
      </c>
    </row>
    <row r="30" spans="1:2" x14ac:dyDescent="0.25">
      <c r="A30" t="s">
        <v>1280</v>
      </c>
      <c r="B30" t="s">
        <v>173</v>
      </c>
    </row>
    <row r="31" spans="1:2" x14ac:dyDescent="0.25">
      <c r="A31" t="s">
        <v>151</v>
      </c>
      <c r="B31" t="s">
        <v>173</v>
      </c>
    </row>
    <row r="32" spans="1:2" x14ac:dyDescent="0.25">
      <c r="A32" t="s">
        <v>145</v>
      </c>
      <c r="B32" t="s">
        <v>173</v>
      </c>
    </row>
    <row r="33" spans="1:2" x14ac:dyDescent="0.25">
      <c r="A33" t="s">
        <v>159</v>
      </c>
      <c r="B33" t="s">
        <v>173</v>
      </c>
    </row>
    <row r="34" spans="1:2" x14ac:dyDescent="0.25">
      <c r="A34" t="s">
        <v>158</v>
      </c>
      <c r="B34" t="s">
        <v>173</v>
      </c>
    </row>
    <row r="35" spans="1:2" x14ac:dyDescent="0.25">
      <c r="A35" t="s">
        <v>38</v>
      </c>
      <c r="B35" t="s">
        <v>26</v>
      </c>
    </row>
    <row r="36" spans="1:2" x14ac:dyDescent="0.25">
      <c r="A36" t="s">
        <v>29</v>
      </c>
      <c r="B36" t="s">
        <v>26</v>
      </c>
    </row>
    <row r="37" spans="1:2" x14ac:dyDescent="0.25">
      <c r="A37" t="s">
        <v>39</v>
      </c>
      <c r="B37" t="s">
        <v>26</v>
      </c>
    </row>
    <row r="38" spans="1:2" x14ac:dyDescent="0.25">
      <c r="A38" t="s">
        <v>27</v>
      </c>
      <c r="B38" t="s">
        <v>26</v>
      </c>
    </row>
    <row r="39" spans="1:2" x14ac:dyDescent="0.25">
      <c r="A39" t="s">
        <v>25</v>
      </c>
      <c r="B39" t="s">
        <v>26</v>
      </c>
    </row>
    <row r="40" spans="1:2" x14ac:dyDescent="0.25">
      <c r="A40" t="s">
        <v>36</v>
      </c>
      <c r="B40" t="s">
        <v>26</v>
      </c>
    </row>
    <row r="41" spans="1:2" x14ac:dyDescent="0.25">
      <c r="A41" t="s">
        <v>34</v>
      </c>
      <c r="B41" t="s">
        <v>26</v>
      </c>
    </row>
    <row r="42" spans="1:2" x14ac:dyDescent="0.25">
      <c r="A42" t="s">
        <v>32</v>
      </c>
      <c r="B42" t="s">
        <v>26</v>
      </c>
    </row>
    <row r="43" spans="1:2" x14ac:dyDescent="0.25">
      <c r="A43" t="s">
        <v>30</v>
      </c>
      <c r="B43" t="s">
        <v>26</v>
      </c>
    </row>
    <row r="44" spans="1:2" x14ac:dyDescent="0.25">
      <c r="A44" t="s">
        <v>176</v>
      </c>
      <c r="B44" t="s">
        <v>41</v>
      </c>
    </row>
    <row r="45" spans="1:2" x14ac:dyDescent="0.25">
      <c r="A45" t="s">
        <v>48</v>
      </c>
      <c r="B45" t="s">
        <v>41</v>
      </c>
    </row>
    <row r="46" spans="1:2" x14ac:dyDescent="0.25">
      <c r="A46" t="s">
        <v>57</v>
      </c>
      <c r="B46" t="s">
        <v>41</v>
      </c>
    </row>
    <row r="47" spans="1:2" x14ac:dyDescent="0.25">
      <c r="A47" t="s">
        <v>59</v>
      </c>
      <c r="B47" t="s">
        <v>41</v>
      </c>
    </row>
    <row r="48" spans="1:2" x14ac:dyDescent="0.25">
      <c r="A48" t="s">
        <v>52</v>
      </c>
      <c r="B48" t="s">
        <v>41</v>
      </c>
    </row>
    <row r="49" spans="1:2" x14ac:dyDescent="0.25">
      <c r="A49" t="s">
        <v>58</v>
      </c>
      <c r="B49" t="s">
        <v>41</v>
      </c>
    </row>
    <row r="50" spans="1:2" x14ac:dyDescent="0.25">
      <c r="A50" t="s">
        <v>1282</v>
      </c>
      <c r="B50" t="s">
        <v>41</v>
      </c>
    </row>
    <row r="51" spans="1:2" x14ac:dyDescent="0.25">
      <c r="A51" t="s">
        <v>47</v>
      </c>
      <c r="B51" t="s">
        <v>41</v>
      </c>
    </row>
    <row r="52" spans="1:2" x14ac:dyDescent="0.25">
      <c r="A52" t="s">
        <v>50</v>
      </c>
      <c r="B52" t="s">
        <v>41</v>
      </c>
    </row>
    <row r="53" spans="1:2" x14ac:dyDescent="0.25">
      <c r="A53" t="s">
        <v>43</v>
      </c>
      <c r="B53" t="s">
        <v>41</v>
      </c>
    </row>
    <row r="54" spans="1:2" x14ac:dyDescent="0.25">
      <c r="A54" t="s">
        <v>53</v>
      </c>
      <c r="B54" t="s">
        <v>41</v>
      </c>
    </row>
    <row r="55" spans="1:2" x14ac:dyDescent="0.25">
      <c r="A55" t="s">
        <v>55</v>
      </c>
      <c r="B55" t="s">
        <v>41</v>
      </c>
    </row>
    <row r="56" spans="1:2" x14ac:dyDescent="0.25">
      <c r="A56" t="s">
        <v>40</v>
      </c>
      <c r="B56" t="s">
        <v>41</v>
      </c>
    </row>
    <row r="57" spans="1:2" x14ac:dyDescent="0.25">
      <c r="A57" t="s">
        <v>166</v>
      </c>
      <c r="B57" t="s">
        <v>172</v>
      </c>
    </row>
    <row r="58" spans="1:2" x14ac:dyDescent="0.25">
      <c r="A58" t="s">
        <v>160</v>
      </c>
      <c r="B58" t="s">
        <v>172</v>
      </c>
    </row>
    <row r="59" spans="1:2" x14ac:dyDescent="0.25">
      <c r="A59" t="s">
        <v>163</v>
      </c>
      <c r="B59" t="s">
        <v>172</v>
      </c>
    </row>
    <row r="60" spans="1:2" x14ac:dyDescent="0.25">
      <c r="A60" t="s">
        <v>169</v>
      </c>
      <c r="B60" t="s">
        <v>172</v>
      </c>
    </row>
    <row r="61" spans="1:2" x14ac:dyDescent="0.25">
      <c r="A61" t="s">
        <v>170</v>
      </c>
      <c r="B61" t="s">
        <v>172</v>
      </c>
    </row>
    <row r="62" spans="1:2" x14ac:dyDescent="0.25">
      <c r="A62" t="s">
        <v>168</v>
      </c>
      <c r="B62" t="s">
        <v>172</v>
      </c>
    </row>
    <row r="63" spans="1:2" x14ac:dyDescent="0.25">
      <c r="A63" t="s">
        <v>167</v>
      </c>
      <c r="B63" t="s">
        <v>172</v>
      </c>
    </row>
    <row r="64" spans="1:2" x14ac:dyDescent="0.25">
      <c r="A64" t="s">
        <v>165</v>
      </c>
      <c r="B64" t="s">
        <v>172</v>
      </c>
    </row>
    <row r="65" spans="1:2" x14ac:dyDescent="0.25">
      <c r="A65" t="s">
        <v>162</v>
      </c>
      <c r="B65" t="s">
        <v>172</v>
      </c>
    </row>
    <row r="66" spans="1:2" x14ac:dyDescent="0.25">
      <c r="A66" t="s">
        <v>164</v>
      </c>
      <c r="B66" t="s">
        <v>172</v>
      </c>
    </row>
    <row r="67" spans="1:2" x14ac:dyDescent="0.25">
      <c r="A67" t="s">
        <v>161</v>
      </c>
      <c r="B67" t="s">
        <v>172</v>
      </c>
    </row>
    <row r="68" spans="1:2" x14ac:dyDescent="0.25">
      <c r="A68" t="s">
        <v>68</v>
      </c>
      <c r="B68" t="s">
        <v>66</v>
      </c>
    </row>
    <row r="69" spans="1:2" x14ac:dyDescent="0.25">
      <c r="A69" t="s">
        <v>81</v>
      </c>
      <c r="B69" t="s">
        <v>66</v>
      </c>
    </row>
    <row r="70" spans="1:2" x14ac:dyDescent="0.25">
      <c r="A70" t="s">
        <v>86</v>
      </c>
      <c r="B70" t="s">
        <v>66</v>
      </c>
    </row>
    <row r="71" spans="1:2" x14ac:dyDescent="0.25">
      <c r="A71" t="s">
        <v>79</v>
      </c>
      <c r="B71" t="s">
        <v>66</v>
      </c>
    </row>
    <row r="72" spans="1:2" x14ac:dyDescent="0.25">
      <c r="A72" t="s">
        <v>80</v>
      </c>
      <c r="B72" t="s">
        <v>66</v>
      </c>
    </row>
    <row r="73" spans="1:2" x14ac:dyDescent="0.25">
      <c r="A73" t="s">
        <v>76</v>
      </c>
      <c r="B73" t="s">
        <v>66</v>
      </c>
    </row>
    <row r="74" spans="1:2" x14ac:dyDescent="0.25">
      <c r="A74" t="s">
        <v>70</v>
      </c>
      <c r="B74" t="s">
        <v>66</v>
      </c>
    </row>
    <row r="75" spans="1:2" x14ac:dyDescent="0.25">
      <c r="A75" t="s">
        <v>65</v>
      </c>
      <c r="B75" t="s">
        <v>66</v>
      </c>
    </row>
    <row r="76" spans="1:2" x14ac:dyDescent="0.25">
      <c r="A76" t="s">
        <v>73</v>
      </c>
      <c r="B76" t="s">
        <v>66</v>
      </c>
    </row>
    <row r="77" spans="1:2" x14ac:dyDescent="0.25">
      <c r="A77" t="s">
        <v>85</v>
      </c>
      <c r="B77" t="s">
        <v>66</v>
      </c>
    </row>
    <row r="78" spans="1:2" x14ac:dyDescent="0.25">
      <c r="A78" t="s">
        <v>83</v>
      </c>
      <c r="B78" t="s">
        <v>66</v>
      </c>
    </row>
    <row r="79" spans="1:2" x14ac:dyDescent="0.25">
      <c r="A79" t="s">
        <v>78</v>
      </c>
      <c r="B79" t="s">
        <v>66</v>
      </c>
    </row>
    <row r="80" spans="1:2" x14ac:dyDescent="0.25">
      <c r="A80" t="s">
        <v>84</v>
      </c>
      <c r="B80" t="s">
        <v>66</v>
      </c>
    </row>
    <row r="81" spans="1:2" x14ac:dyDescent="0.25">
      <c r="A81" t="s">
        <v>74</v>
      </c>
      <c r="B81" t="s">
        <v>66</v>
      </c>
    </row>
    <row r="82" spans="1:2" x14ac:dyDescent="0.25">
      <c r="A82" t="s">
        <v>88</v>
      </c>
      <c r="B82" t="s">
        <v>66</v>
      </c>
    </row>
    <row r="83" spans="1:2" x14ac:dyDescent="0.25">
      <c r="A83" t="s">
        <v>72</v>
      </c>
      <c r="B83" t="s">
        <v>66</v>
      </c>
    </row>
    <row r="84" spans="1:2" x14ac:dyDescent="0.25">
      <c r="A84" t="s">
        <v>100</v>
      </c>
      <c r="B84" t="s">
        <v>90</v>
      </c>
    </row>
    <row r="85" spans="1:2" x14ac:dyDescent="0.25">
      <c r="A85" t="s">
        <v>1278</v>
      </c>
      <c r="B85" t="s">
        <v>90</v>
      </c>
    </row>
    <row r="86" spans="1:2" x14ac:dyDescent="0.25">
      <c r="A86" t="s">
        <v>97</v>
      </c>
      <c r="B86" t="s">
        <v>90</v>
      </c>
    </row>
    <row r="87" spans="1:2" x14ac:dyDescent="0.25">
      <c r="A87" t="s">
        <v>171</v>
      </c>
      <c r="B87" t="s">
        <v>90</v>
      </c>
    </row>
    <row r="88" spans="1:2" x14ac:dyDescent="0.25">
      <c r="A88" t="s">
        <v>92</v>
      </c>
      <c r="B88" t="s">
        <v>90</v>
      </c>
    </row>
    <row r="89" spans="1:2" x14ac:dyDescent="0.25">
      <c r="A89" t="s">
        <v>98</v>
      </c>
      <c r="B89" t="s">
        <v>90</v>
      </c>
    </row>
    <row r="90" spans="1:2" x14ac:dyDescent="0.25">
      <c r="A90" t="s">
        <v>103</v>
      </c>
      <c r="B90" t="s">
        <v>90</v>
      </c>
    </row>
    <row r="91" spans="1:2" x14ac:dyDescent="0.25">
      <c r="A91" t="s">
        <v>101</v>
      </c>
      <c r="B91" t="s">
        <v>90</v>
      </c>
    </row>
    <row r="92" spans="1:2" x14ac:dyDescent="0.25">
      <c r="A92" t="s">
        <v>93</v>
      </c>
      <c r="B92" t="s">
        <v>90</v>
      </c>
    </row>
    <row r="93" spans="1:2" x14ac:dyDescent="0.25">
      <c r="A93" t="s">
        <v>95</v>
      </c>
      <c r="B93" t="s">
        <v>90</v>
      </c>
    </row>
    <row r="94" spans="1:2" x14ac:dyDescent="0.25">
      <c r="A94" t="s">
        <v>99</v>
      </c>
      <c r="B94" t="s">
        <v>90</v>
      </c>
    </row>
    <row r="95" spans="1:2" x14ac:dyDescent="0.25">
      <c r="A95" t="s">
        <v>104</v>
      </c>
      <c r="B95" t="s">
        <v>90</v>
      </c>
    </row>
    <row r="96" spans="1:2" x14ac:dyDescent="0.25">
      <c r="A96" t="s">
        <v>89</v>
      </c>
      <c r="B96" t="s">
        <v>90</v>
      </c>
    </row>
    <row r="97" spans="1:2" x14ac:dyDescent="0.25">
      <c r="A97" t="s">
        <v>114</v>
      </c>
      <c r="B97" t="s">
        <v>108</v>
      </c>
    </row>
    <row r="98" spans="1:2" x14ac:dyDescent="0.25">
      <c r="A98" t="s">
        <v>120</v>
      </c>
      <c r="B98" t="s">
        <v>108</v>
      </c>
    </row>
    <row r="99" spans="1:2" x14ac:dyDescent="0.25">
      <c r="A99" t="s">
        <v>118</v>
      </c>
      <c r="B99" t="s">
        <v>108</v>
      </c>
    </row>
    <row r="100" spans="1:2" x14ac:dyDescent="0.25">
      <c r="A100" t="s">
        <v>119</v>
      </c>
      <c r="B100" t="s">
        <v>108</v>
      </c>
    </row>
    <row r="101" spans="1:2" x14ac:dyDescent="0.25">
      <c r="A101" t="s">
        <v>110</v>
      </c>
      <c r="B101" t="s">
        <v>108</v>
      </c>
    </row>
    <row r="102" spans="1:2" x14ac:dyDescent="0.25">
      <c r="A102" t="s">
        <v>107</v>
      </c>
      <c r="B102" t="s">
        <v>108</v>
      </c>
    </row>
    <row r="103" spans="1:2" x14ac:dyDescent="0.25">
      <c r="A103" t="s">
        <v>112</v>
      </c>
      <c r="B103" t="s">
        <v>108</v>
      </c>
    </row>
    <row r="104" spans="1:2" x14ac:dyDescent="0.25">
      <c r="A104" t="s">
        <v>109</v>
      </c>
      <c r="B104" t="s">
        <v>108</v>
      </c>
    </row>
    <row r="105" spans="1:2" x14ac:dyDescent="0.25">
      <c r="A105" t="s">
        <v>113</v>
      </c>
      <c r="B105" t="s">
        <v>108</v>
      </c>
    </row>
    <row r="106" spans="1:2" x14ac:dyDescent="0.25">
      <c r="A106" t="s">
        <v>122</v>
      </c>
      <c r="B106" t="s">
        <v>108</v>
      </c>
    </row>
    <row r="107" spans="1:2" x14ac:dyDescent="0.25">
      <c r="A107" t="s">
        <v>116</v>
      </c>
      <c r="B107" t="s">
        <v>108</v>
      </c>
    </row>
    <row r="108" spans="1:2" x14ac:dyDescent="0.25">
      <c r="A108" t="s">
        <v>115</v>
      </c>
      <c r="B108" t="s">
        <v>108</v>
      </c>
    </row>
    <row r="109" spans="1:2" x14ac:dyDescent="0.25">
      <c r="A109" t="s">
        <v>126</v>
      </c>
      <c r="B109" t="s">
        <v>124</v>
      </c>
    </row>
    <row r="110" spans="1:2" x14ac:dyDescent="0.25">
      <c r="A110" t="s">
        <v>140</v>
      </c>
      <c r="B110" t="s">
        <v>124</v>
      </c>
    </row>
    <row r="111" spans="1:2" x14ac:dyDescent="0.25">
      <c r="A111" t="s">
        <v>129</v>
      </c>
      <c r="B111" t="s">
        <v>124</v>
      </c>
    </row>
    <row r="112" spans="1:2" x14ac:dyDescent="0.25">
      <c r="A112" t="s">
        <v>132</v>
      </c>
      <c r="B112" t="s">
        <v>124</v>
      </c>
    </row>
    <row r="113" spans="1:2" x14ac:dyDescent="0.25">
      <c r="A113" t="s">
        <v>130</v>
      </c>
      <c r="B113" t="s">
        <v>124</v>
      </c>
    </row>
    <row r="114" spans="1:2" x14ac:dyDescent="0.25">
      <c r="A114" t="s">
        <v>123</v>
      </c>
      <c r="B114" t="s">
        <v>124</v>
      </c>
    </row>
    <row r="115" spans="1:2" x14ac:dyDescent="0.25">
      <c r="A115" t="s">
        <v>134</v>
      </c>
      <c r="B115" t="s">
        <v>124</v>
      </c>
    </row>
    <row r="116" spans="1:2" x14ac:dyDescent="0.25">
      <c r="A116" t="s">
        <v>135</v>
      </c>
      <c r="B116" t="s">
        <v>124</v>
      </c>
    </row>
    <row r="117" spans="1:2" x14ac:dyDescent="0.25">
      <c r="A117" t="s">
        <v>139</v>
      </c>
      <c r="B117" t="s">
        <v>124</v>
      </c>
    </row>
    <row r="118" spans="1:2" x14ac:dyDescent="0.25">
      <c r="A118" t="s">
        <v>127</v>
      </c>
      <c r="B118" t="s">
        <v>124</v>
      </c>
    </row>
    <row r="119" spans="1:2" x14ac:dyDescent="0.25">
      <c r="A119" t="s">
        <v>141</v>
      </c>
      <c r="B119" t="s">
        <v>124</v>
      </c>
    </row>
    <row r="120" spans="1:2" x14ac:dyDescent="0.25">
      <c r="A120" t="s">
        <v>77</v>
      </c>
      <c r="B120" t="s">
        <v>124</v>
      </c>
    </row>
    <row r="121" spans="1:2" x14ac:dyDescent="0.25">
      <c r="A121" t="s">
        <v>136</v>
      </c>
      <c r="B121" t="s">
        <v>124</v>
      </c>
    </row>
    <row r="122" spans="1:2" x14ac:dyDescent="0.25">
      <c r="A122" t="s">
        <v>177</v>
      </c>
      <c r="B122" t="s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showGridLines="0" zoomScale="90" zoomScaleNormal="90" workbookViewId="0">
      <pane xSplit="2" ySplit="1" topLeftCell="C2" activePane="bottomRight" state="frozen"/>
      <selection pane="topRight" activeCell="C1" sqref="C1"/>
      <selection pane="bottomLeft" activeCell="A4" sqref="A4"/>
      <selection pane="bottomRight"/>
    </sheetView>
  </sheetViews>
  <sheetFormatPr defaultRowHeight="15" x14ac:dyDescent="0.25"/>
  <cols>
    <col min="1" max="1" width="4.42578125" style="3" bestFit="1" customWidth="1"/>
    <col min="2" max="2" width="34.7109375" bestFit="1" customWidth="1"/>
    <col min="3" max="3" width="12" bestFit="1" customWidth="1"/>
    <col min="4" max="4" width="12.85546875" bestFit="1" customWidth="1"/>
    <col min="5" max="5" width="16.28515625" bestFit="1" customWidth="1"/>
    <col min="6" max="6" width="18.28515625" customWidth="1"/>
    <col min="7" max="7" width="15" style="27" bestFit="1" customWidth="1"/>
    <col min="8" max="8" width="12.42578125" bestFit="1" customWidth="1"/>
    <col min="9" max="9" width="16.28515625" bestFit="1" customWidth="1"/>
    <col min="10" max="10" width="13.42578125" bestFit="1" customWidth="1"/>
  </cols>
  <sheetData>
    <row r="1" spans="1:11" s="4" customFormat="1" ht="45" customHeight="1" x14ac:dyDescent="0.25">
      <c r="A1" s="125" t="s">
        <v>1281</v>
      </c>
      <c r="B1" s="126" t="s">
        <v>137</v>
      </c>
      <c r="C1" s="126" t="s">
        <v>0</v>
      </c>
      <c r="D1" s="126" t="s">
        <v>1</v>
      </c>
      <c r="E1" s="127" t="s">
        <v>1620</v>
      </c>
      <c r="F1" s="132" t="s">
        <v>1651</v>
      </c>
      <c r="G1" s="127" t="s">
        <v>1624</v>
      </c>
      <c r="H1" s="127" t="s">
        <v>1340</v>
      </c>
      <c r="I1" s="127" t="s">
        <v>1292</v>
      </c>
      <c r="J1" s="127" t="s">
        <v>1293</v>
      </c>
    </row>
    <row r="2" spans="1:11" s="122" customFormat="1" x14ac:dyDescent="0.25">
      <c r="A2" s="113">
        <v>1</v>
      </c>
      <c r="B2" s="114" t="s">
        <v>158</v>
      </c>
      <c r="C2" s="115" t="s">
        <v>1312</v>
      </c>
      <c r="D2" s="115" t="s">
        <v>1312</v>
      </c>
      <c r="E2" s="112">
        <v>15813425.166300002</v>
      </c>
      <c r="F2" s="145">
        <v>16183104.525800001</v>
      </c>
      <c r="G2" s="24">
        <f>F2/E2</f>
        <v>1.0233775640389295</v>
      </c>
      <c r="H2" s="145">
        <f>SUM(I2:J2)</f>
        <v>82829.350642485922</v>
      </c>
      <c r="I2" s="145">
        <v>55270.324603800007</v>
      </c>
      <c r="J2" s="145">
        <v>27559.026038685919</v>
      </c>
      <c r="K2" s="192"/>
    </row>
    <row r="3" spans="1:11" s="122" customFormat="1" x14ac:dyDescent="0.25">
      <c r="A3" s="116">
        <v>2</v>
      </c>
      <c r="B3" s="117" t="s">
        <v>159</v>
      </c>
      <c r="C3" s="115" t="s">
        <v>1312</v>
      </c>
      <c r="D3" s="115" t="s">
        <v>1312</v>
      </c>
      <c r="E3" s="112">
        <v>14414205.297780951</v>
      </c>
      <c r="F3" s="145">
        <v>14557074.7894</v>
      </c>
      <c r="G3" s="24">
        <f t="shared" ref="G3:G56" si="0">F3/E3</f>
        <v>1.009911714774941</v>
      </c>
      <c r="H3" s="145">
        <f t="shared" ref="H3:H56" si="1">SUM(I3:J3)</f>
        <v>79631.748183889693</v>
      </c>
      <c r="I3" s="145">
        <v>46927.118381308588</v>
      </c>
      <c r="J3" s="145">
        <v>32704.629802581097</v>
      </c>
      <c r="K3" s="192"/>
    </row>
    <row r="4" spans="1:11" s="122" customFormat="1" x14ac:dyDescent="0.25">
      <c r="A4" s="116">
        <v>3</v>
      </c>
      <c r="B4" s="117" t="s">
        <v>1324</v>
      </c>
      <c r="C4" s="115" t="s">
        <v>1312</v>
      </c>
      <c r="D4" s="115" t="s">
        <v>1312</v>
      </c>
      <c r="E4" s="112">
        <v>2871863.0996619049</v>
      </c>
      <c r="F4" s="145">
        <v>2898267.7604999999</v>
      </c>
      <c r="G4" s="24">
        <f t="shared" si="0"/>
        <v>1.0091942616767504</v>
      </c>
      <c r="H4" s="145">
        <f t="shared" si="1"/>
        <v>15650.6459067</v>
      </c>
      <c r="I4" s="145">
        <v>7362.0460169999997</v>
      </c>
      <c r="J4" s="145">
        <v>8288.5998897000009</v>
      </c>
      <c r="K4" s="192"/>
    </row>
    <row r="5" spans="1:11" s="122" customFormat="1" x14ac:dyDescent="0.25">
      <c r="A5" s="113">
        <v>4</v>
      </c>
      <c r="B5" s="117" t="s">
        <v>1280</v>
      </c>
      <c r="C5" s="115" t="s">
        <v>1312</v>
      </c>
      <c r="D5" s="115" t="s">
        <v>1314</v>
      </c>
      <c r="E5" s="112">
        <v>7408828.6316333339</v>
      </c>
      <c r="F5" s="145">
        <v>7999584.2528999997</v>
      </c>
      <c r="G5" s="24">
        <f t="shared" si="0"/>
        <v>1.0797367101655353</v>
      </c>
      <c r="H5" s="145">
        <f t="shared" si="1"/>
        <v>47952.224851817547</v>
      </c>
      <c r="I5" s="145">
        <v>28340.86830469811</v>
      </c>
      <c r="J5" s="145">
        <v>19611.356547119438</v>
      </c>
      <c r="K5" s="192"/>
    </row>
    <row r="6" spans="1:11" s="122" customFormat="1" x14ac:dyDescent="0.25">
      <c r="A6" s="116">
        <v>5</v>
      </c>
      <c r="B6" s="117" t="s">
        <v>155</v>
      </c>
      <c r="C6" s="115" t="s">
        <v>1312</v>
      </c>
      <c r="D6" s="115" t="s">
        <v>1314</v>
      </c>
      <c r="E6" s="112">
        <v>1970049.9906333336</v>
      </c>
      <c r="F6" s="145">
        <v>1989750.4905396665</v>
      </c>
      <c r="G6" s="24">
        <f t="shared" si="0"/>
        <v>1.0099999999999998</v>
      </c>
      <c r="H6" s="145">
        <f t="shared" si="1"/>
        <v>11938.502943238</v>
      </c>
      <c r="I6" s="145">
        <v>5363.5462921097369</v>
      </c>
      <c r="J6" s="145">
        <v>6574.9566511282628</v>
      </c>
      <c r="K6" s="192"/>
    </row>
    <row r="7" spans="1:11" s="122" customFormat="1" x14ac:dyDescent="0.25">
      <c r="A7" s="116">
        <v>6</v>
      </c>
      <c r="B7" s="117" t="s">
        <v>142</v>
      </c>
      <c r="C7" s="115" t="s">
        <v>1312</v>
      </c>
      <c r="D7" s="115" t="s">
        <v>1314</v>
      </c>
      <c r="E7" s="112">
        <v>3020443.1992999995</v>
      </c>
      <c r="F7" s="145">
        <v>3062916.8757000002</v>
      </c>
      <c r="G7" s="24">
        <f t="shared" si="0"/>
        <v>1.0140620675832752</v>
      </c>
      <c r="H7" s="145">
        <f t="shared" si="1"/>
        <v>15959.408983910525</v>
      </c>
      <c r="I7" s="145">
        <v>10051.697999605261</v>
      </c>
      <c r="J7" s="145">
        <v>5907.710984305264</v>
      </c>
      <c r="K7" s="192"/>
    </row>
    <row r="8" spans="1:11" s="122" customFormat="1" x14ac:dyDescent="0.25">
      <c r="A8" s="113">
        <v>7</v>
      </c>
      <c r="B8" s="117" t="s">
        <v>148</v>
      </c>
      <c r="C8" s="115" t="s">
        <v>1312</v>
      </c>
      <c r="D8" s="115" t="s">
        <v>1314</v>
      </c>
      <c r="E8" s="112">
        <v>2805583.0652761906</v>
      </c>
      <c r="F8" s="145">
        <v>2824811.4312</v>
      </c>
      <c r="G8" s="24">
        <f t="shared" si="0"/>
        <v>1.0068536077800698</v>
      </c>
      <c r="H8" s="145">
        <f t="shared" si="1"/>
        <v>16948.868587199999</v>
      </c>
      <c r="I8" s="145">
        <v>8846.1883199999993</v>
      </c>
      <c r="J8" s="145">
        <v>8102.6802672000013</v>
      </c>
      <c r="K8" s="192"/>
    </row>
    <row r="9" spans="1:11" s="122" customFormat="1" x14ac:dyDescent="0.25">
      <c r="A9" s="116">
        <v>8</v>
      </c>
      <c r="B9" s="117" t="s">
        <v>146</v>
      </c>
      <c r="C9" s="115" t="s">
        <v>1312</v>
      </c>
      <c r="D9" s="115" t="s">
        <v>1314</v>
      </c>
      <c r="E9" s="112">
        <v>1580215.6361571432</v>
      </c>
      <c r="F9" s="145">
        <v>1624345.0214999998</v>
      </c>
      <c r="G9" s="24">
        <f t="shared" si="0"/>
        <v>1.0279261793980048</v>
      </c>
      <c r="H9" s="145">
        <f t="shared" si="1"/>
        <v>8922.6952387913807</v>
      </c>
      <c r="I9" s="145">
        <v>3835.2305694568968</v>
      </c>
      <c r="J9" s="145">
        <v>5087.464669334483</v>
      </c>
      <c r="K9" s="192"/>
    </row>
    <row r="10" spans="1:11" s="122" customFormat="1" x14ac:dyDescent="0.25">
      <c r="A10" s="116">
        <v>9</v>
      </c>
      <c r="B10" s="117" t="s">
        <v>144</v>
      </c>
      <c r="C10" s="115" t="s">
        <v>1312</v>
      </c>
      <c r="D10" s="115" t="s">
        <v>1315</v>
      </c>
      <c r="E10" s="112">
        <v>2488344.7873523808</v>
      </c>
      <c r="F10" s="145">
        <v>2000997.5068000006</v>
      </c>
      <c r="G10" s="24">
        <f t="shared" si="0"/>
        <v>0.80414800913866857</v>
      </c>
      <c r="H10" s="145">
        <f t="shared" si="1"/>
        <v>5412.3755143606468</v>
      </c>
      <c r="I10" s="145">
        <v>2419.7024028387104</v>
      </c>
      <c r="J10" s="145">
        <v>2992.6731115219359</v>
      </c>
      <c r="K10" s="192"/>
    </row>
    <row r="11" spans="1:11" s="122" customFormat="1" x14ac:dyDescent="0.25">
      <c r="A11" s="113">
        <v>10</v>
      </c>
      <c r="B11" s="117" t="s">
        <v>152</v>
      </c>
      <c r="C11" s="115" t="s">
        <v>1312</v>
      </c>
      <c r="D11" s="115" t="s">
        <v>1312</v>
      </c>
      <c r="E11" s="112">
        <v>2718934.6824190482</v>
      </c>
      <c r="F11" s="145">
        <v>2739768.96</v>
      </c>
      <c r="G11" s="24">
        <f t="shared" si="0"/>
        <v>1.0076626620402722</v>
      </c>
      <c r="H11" s="145">
        <f t="shared" si="1"/>
        <v>16438.61376</v>
      </c>
      <c r="I11" s="145">
        <v>5834.1169199999995</v>
      </c>
      <c r="J11" s="145">
        <v>10604.496840000002</v>
      </c>
      <c r="K11" s="192"/>
    </row>
    <row r="12" spans="1:11" s="122" customFormat="1" x14ac:dyDescent="0.25">
      <c r="A12" s="116">
        <v>11</v>
      </c>
      <c r="B12" s="117" t="s">
        <v>154</v>
      </c>
      <c r="C12" s="115" t="s">
        <v>1312</v>
      </c>
      <c r="D12" s="115" t="s">
        <v>1312</v>
      </c>
      <c r="E12" s="112">
        <v>4753464.931028571</v>
      </c>
      <c r="F12" s="145">
        <v>3812217.7968000006</v>
      </c>
      <c r="G12" s="24">
        <f t="shared" si="0"/>
        <v>0.80198715087082806</v>
      </c>
      <c r="H12" s="145">
        <f t="shared" si="1"/>
        <v>10864.820720880003</v>
      </c>
      <c r="I12" s="145">
        <v>4201.4251695000003</v>
      </c>
      <c r="J12" s="145">
        <v>6663.3955513800029</v>
      </c>
      <c r="K12" s="192"/>
    </row>
    <row r="13" spans="1:11" s="122" customFormat="1" x14ac:dyDescent="0.25">
      <c r="A13" s="116">
        <v>12</v>
      </c>
      <c r="B13" s="117" t="s">
        <v>153</v>
      </c>
      <c r="C13" s="115" t="s">
        <v>1312</v>
      </c>
      <c r="D13" s="115" t="s">
        <v>1312</v>
      </c>
      <c r="E13" s="112">
        <v>7116705.3867952377</v>
      </c>
      <c r="F13" s="145">
        <v>6197158.662800001</v>
      </c>
      <c r="G13" s="24">
        <f t="shared" si="0"/>
        <v>0.87079039049425611</v>
      </c>
      <c r="H13" s="145">
        <f t="shared" si="1"/>
        <v>21536.792256096349</v>
      </c>
      <c r="I13" s="145">
        <v>6997.8760086021512</v>
      </c>
      <c r="J13" s="145">
        <v>14538.916247494197</v>
      </c>
      <c r="K13" s="192"/>
    </row>
    <row r="14" spans="1:11" s="122" customFormat="1" x14ac:dyDescent="0.25">
      <c r="A14" s="113">
        <v>13</v>
      </c>
      <c r="B14" s="117" t="s">
        <v>1307</v>
      </c>
      <c r="C14" s="115" t="s">
        <v>1312</v>
      </c>
      <c r="D14" s="115" t="s">
        <v>1315</v>
      </c>
      <c r="E14" s="112">
        <v>7889860.8020761916</v>
      </c>
      <c r="F14" s="145">
        <v>8386164.3824000005</v>
      </c>
      <c r="G14" s="24">
        <f t="shared" si="0"/>
        <v>1.0629039716636328</v>
      </c>
      <c r="H14" s="145">
        <f t="shared" si="1"/>
        <v>49064.281241427394</v>
      </c>
      <c r="I14" s="145">
        <v>26018.566987033195</v>
      </c>
      <c r="J14" s="145">
        <v>23045.714254394199</v>
      </c>
      <c r="K14" s="192"/>
    </row>
    <row r="15" spans="1:11" s="122" customFormat="1" x14ac:dyDescent="0.25">
      <c r="A15" s="116">
        <v>14</v>
      </c>
      <c r="B15" s="117" t="s">
        <v>145</v>
      </c>
      <c r="C15" s="115" t="s">
        <v>1312</v>
      </c>
      <c r="D15" s="115" t="s">
        <v>1315</v>
      </c>
      <c r="E15" s="112">
        <v>8363493.6310238093</v>
      </c>
      <c r="F15" s="145">
        <v>8602738.7513000015</v>
      </c>
      <c r="G15" s="24">
        <f t="shared" si="0"/>
        <v>1.0286058829995073</v>
      </c>
      <c r="H15" s="145">
        <f t="shared" si="1"/>
        <v>47325.066316744545</v>
      </c>
      <c r="I15" s="145">
        <v>25664.44331715698</v>
      </c>
      <c r="J15" s="145">
        <v>21660.622999587562</v>
      </c>
      <c r="K15" s="192"/>
    </row>
    <row r="16" spans="1:11" s="122" customFormat="1" x14ac:dyDescent="0.25">
      <c r="A16" s="116">
        <v>15</v>
      </c>
      <c r="B16" s="117" t="s">
        <v>1146</v>
      </c>
      <c r="C16" s="115" t="s">
        <v>1312</v>
      </c>
      <c r="D16" s="115" t="s">
        <v>1313</v>
      </c>
      <c r="E16" s="112">
        <v>4641772.1095238095</v>
      </c>
      <c r="F16" s="145">
        <v>4753332.9728999995</v>
      </c>
      <c r="G16" s="24">
        <f t="shared" si="0"/>
        <v>1.0240341104095338</v>
      </c>
      <c r="H16" s="145">
        <f t="shared" si="1"/>
        <v>28519.997837399995</v>
      </c>
      <c r="I16" s="145">
        <v>15619.174559999996</v>
      </c>
      <c r="J16" s="145">
        <v>12900.823277399999</v>
      </c>
      <c r="K16" s="192"/>
    </row>
    <row r="17" spans="1:11" s="122" customFormat="1" x14ac:dyDescent="0.25">
      <c r="A17" s="113">
        <v>16</v>
      </c>
      <c r="B17" s="117" t="s">
        <v>156</v>
      </c>
      <c r="C17" s="115" t="s">
        <v>1312</v>
      </c>
      <c r="D17" s="115" t="s">
        <v>1313</v>
      </c>
      <c r="E17" s="112">
        <v>6680285.9331285702</v>
      </c>
      <c r="F17" s="145">
        <v>5757143.8208000008</v>
      </c>
      <c r="G17" s="24">
        <f t="shared" si="0"/>
        <v>0.86181098809699674</v>
      </c>
      <c r="H17" s="145">
        <f t="shared" si="1"/>
        <v>22553.382459895874</v>
      </c>
      <c r="I17" s="145">
        <v>8594.072694793651</v>
      </c>
      <c r="J17" s="145">
        <v>13959.309765102224</v>
      </c>
      <c r="K17" s="192"/>
    </row>
    <row r="18" spans="1:11" s="122" customFormat="1" x14ac:dyDescent="0.25">
      <c r="A18" s="116">
        <v>17</v>
      </c>
      <c r="B18" s="117" t="s">
        <v>151</v>
      </c>
      <c r="C18" s="115" t="s">
        <v>1312</v>
      </c>
      <c r="D18" s="115" t="s">
        <v>1313</v>
      </c>
      <c r="E18" s="112">
        <v>7391729.022814285</v>
      </c>
      <c r="F18" s="145">
        <v>6730497.5739999991</v>
      </c>
      <c r="G18" s="24">
        <f t="shared" si="0"/>
        <v>0.91054441433480304</v>
      </c>
      <c r="H18" s="145">
        <f t="shared" si="1"/>
        <v>33053.196990123281</v>
      </c>
      <c r="I18" s="145">
        <v>13628.748891267122</v>
      </c>
      <c r="J18" s="145">
        <v>19424.448098856163</v>
      </c>
      <c r="K18" s="192"/>
    </row>
    <row r="19" spans="1:11" s="122" customFormat="1" x14ac:dyDescent="0.25">
      <c r="A19" s="116">
        <v>18</v>
      </c>
      <c r="B19" s="117" t="s">
        <v>141</v>
      </c>
      <c r="C19" s="115" t="s">
        <v>1312</v>
      </c>
      <c r="D19" s="115" t="s">
        <v>1316</v>
      </c>
      <c r="E19" s="112">
        <v>5831538.2072857153</v>
      </c>
      <c r="F19" s="145">
        <v>5351856.4674000014</v>
      </c>
      <c r="G19" s="24">
        <f t="shared" si="0"/>
        <v>0.91774353132310504</v>
      </c>
      <c r="H19" s="145">
        <f t="shared" si="1"/>
        <v>24441.400838795078</v>
      </c>
      <c r="I19" s="145">
        <v>11380.418264436621</v>
      </c>
      <c r="J19" s="145">
        <v>13060.982574358457</v>
      </c>
      <c r="K19" s="192"/>
    </row>
    <row r="20" spans="1:11" s="122" customFormat="1" x14ac:dyDescent="0.25">
      <c r="A20" s="113">
        <v>19</v>
      </c>
      <c r="B20" s="117" t="s">
        <v>127</v>
      </c>
      <c r="C20" s="115" t="s">
        <v>1312</v>
      </c>
      <c r="D20" s="115" t="s">
        <v>1316</v>
      </c>
      <c r="E20" s="112">
        <v>9640782.7210952379</v>
      </c>
      <c r="F20" s="145">
        <v>8799621.8325000014</v>
      </c>
      <c r="G20" s="24">
        <f t="shared" si="0"/>
        <v>0.91274973070862064</v>
      </c>
      <c r="H20" s="145">
        <f t="shared" si="1"/>
        <v>42473.613274851974</v>
      </c>
      <c r="I20" s="145">
        <v>23961.552609320177</v>
      </c>
      <c r="J20" s="145">
        <v>18512.060665531801</v>
      </c>
      <c r="K20" s="192"/>
    </row>
    <row r="21" spans="1:11" s="122" customFormat="1" x14ac:dyDescent="0.25">
      <c r="A21" s="116">
        <v>20</v>
      </c>
      <c r="B21" s="117" t="s">
        <v>126</v>
      </c>
      <c r="C21" s="115" t="s">
        <v>1312</v>
      </c>
      <c r="D21" s="115" t="s">
        <v>1316</v>
      </c>
      <c r="E21" s="112">
        <v>3737718.2797809518</v>
      </c>
      <c r="F21" s="145">
        <v>3028400.0897000004</v>
      </c>
      <c r="G21" s="24">
        <f t="shared" si="0"/>
        <v>0.8102269521172899</v>
      </c>
      <c r="H21" s="145">
        <f t="shared" si="1"/>
        <v>8188.6344530703964</v>
      </c>
      <c r="I21" s="145">
        <v>5252.1524924013165</v>
      </c>
      <c r="J21" s="145">
        <v>2936.4819606690799</v>
      </c>
      <c r="K21" s="192"/>
    </row>
    <row r="22" spans="1:11" s="122" customFormat="1" x14ac:dyDescent="0.25">
      <c r="A22" s="116">
        <v>21</v>
      </c>
      <c r="B22" s="117" t="s">
        <v>79</v>
      </c>
      <c r="C22" s="115" t="s">
        <v>26</v>
      </c>
      <c r="D22" s="115" t="s">
        <v>75</v>
      </c>
      <c r="E22" s="112">
        <v>6112363.7348428573</v>
      </c>
      <c r="F22" s="145">
        <v>6173487.3721912876</v>
      </c>
      <c r="G22" s="24">
        <f t="shared" si="0"/>
        <v>1.0100000000000002</v>
      </c>
      <c r="H22" s="145">
        <f t="shared" si="1"/>
        <v>35121.936592153324</v>
      </c>
      <c r="I22" s="145">
        <v>19860.381025739938</v>
      </c>
      <c r="J22" s="145">
        <v>15261.555566413388</v>
      </c>
      <c r="K22" s="192"/>
    </row>
    <row r="23" spans="1:11" s="122" customFormat="1" x14ac:dyDescent="0.25">
      <c r="A23" s="113">
        <v>22</v>
      </c>
      <c r="B23" s="117" t="s">
        <v>85</v>
      </c>
      <c r="C23" s="115" t="s">
        <v>26</v>
      </c>
      <c r="D23" s="115" t="s">
        <v>66</v>
      </c>
      <c r="E23" s="112">
        <v>10932242.82665238</v>
      </c>
      <c r="F23" s="145">
        <v>11041565.254918894</v>
      </c>
      <c r="G23" s="24">
        <f t="shared" si="0"/>
        <v>1.0099999999999991</v>
      </c>
      <c r="H23" s="145">
        <f t="shared" si="1"/>
        <v>63410.13189253422</v>
      </c>
      <c r="I23" s="145">
        <v>27663.464598848852</v>
      </c>
      <c r="J23" s="145">
        <v>35746.667293685372</v>
      </c>
      <c r="K23" s="192"/>
    </row>
    <row r="24" spans="1:11" s="122" customFormat="1" x14ac:dyDescent="0.25">
      <c r="A24" s="116">
        <v>23</v>
      </c>
      <c r="B24" s="117" t="s">
        <v>74</v>
      </c>
      <c r="C24" s="115" t="s">
        <v>26</v>
      </c>
      <c r="D24" s="115" t="s">
        <v>75</v>
      </c>
      <c r="E24" s="112">
        <v>17386785.61027142</v>
      </c>
      <c r="F24" s="145">
        <v>17560653.466374137</v>
      </c>
      <c r="G24" s="24">
        <f t="shared" si="0"/>
        <v>1.01</v>
      </c>
      <c r="H24" s="145">
        <f t="shared" si="1"/>
        <v>103488.00529441852</v>
      </c>
      <c r="I24" s="145">
        <v>34955.864992978328</v>
      </c>
      <c r="J24" s="145">
        <v>68532.140301440188</v>
      </c>
      <c r="K24" s="192"/>
    </row>
    <row r="25" spans="1:11" s="122" customFormat="1" x14ac:dyDescent="0.25">
      <c r="A25" s="116">
        <v>24</v>
      </c>
      <c r="B25" s="117" t="s">
        <v>84</v>
      </c>
      <c r="C25" s="115" t="s">
        <v>26</v>
      </c>
      <c r="D25" s="115" t="s">
        <v>66</v>
      </c>
      <c r="E25" s="112">
        <v>18330475.576528572</v>
      </c>
      <c r="F25" s="145">
        <v>18356966.868699998</v>
      </c>
      <c r="G25" s="24">
        <f t="shared" si="0"/>
        <v>1.0014452048481135</v>
      </c>
      <c r="H25" s="145">
        <f t="shared" si="1"/>
        <v>93280.092735714134</v>
      </c>
      <c r="I25" s="145">
        <v>45707.41579289455</v>
      </c>
      <c r="J25" s="145">
        <v>47572.676942819577</v>
      </c>
      <c r="K25" s="192"/>
    </row>
    <row r="26" spans="1:11" s="122" customFormat="1" x14ac:dyDescent="0.25">
      <c r="A26" s="113">
        <v>25</v>
      </c>
      <c r="B26" s="117" t="s">
        <v>76</v>
      </c>
      <c r="C26" s="115" t="s">
        <v>26</v>
      </c>
      <c r="D26" s="115" t="s">
        <v>75</v>
      </c>
      <c r="E26" s="112">
        <v>5532039.7237666668</v>
      </c>
      <c r="F26" s="145">
        <v>5587360.1210043309</v>
      </c>
      <c r="G26" s="24">
        <f t="shared" si="0"/>
        <v>1.0099999999999996</v>
      </c>
      <c r="H26" s="145">
        <f t="shared" si="1"/>
        <v>30556.196037896159</v>
      </c>
      <c r="I26" s="145">
        <v>15891.241291935758</v>
      </c>
      <c r="J26" s="145">
        <v>14664.954745960402</v>
      </c>
      <c r="K26" s="192"/>
    </row>
    <row r="27" spans="1:11" s="122" customFormat="1" x14ac:dyDescent="0.25">
      <c r="A27" s="116">
        <v>26</v>
      </c>
      <c r="B27" s="160" t="s">
        <v>81</v>
      </c>
      <c r="C27" s="115" t="s">
        <v>41</v>
      </c>
      <c r="D27" s="115" t="s">
        <v>1629</v>
      </c>
      <c r="E27" s="112">
        <v>5015683.6268904759</v>
      </c>
      <c r="F27" s="145">
        <v>6059138.7380999997</v>
      </c>
      <c r="G27" s="24">
        <f t="shared" si="0"/>
        <v>1.2080384627162828</v>
      </c>
      <c r="H27" s="145">
        <f t="shared" si="1"/>
        <v>36215.006150028457</v>
      </c>
      <c r="I27" s="145">
        <v>14957.972908846152</v>
      </c>
      <c r="J27" s="145">
        <v>21257.033241182304</v>
      </c>
      <c r="K27" s="192"/>
    </row>
    <row r="28" spans="1:11" s="122" customFormat="1" x14ac:dyDescent="0.25">
      <c r="A28" s="116">
        <v>27</v>
      </c>
      <c r="B28" s="120" t="s">
        <v>25</v>
      </c>
      <c r="C28" s="115" t="s">
        <v>26</v>
      </c>
      <c r="D28" s="115" t="s">
        <v>37</v>
      </c>
      <c r="E28" s="112">
        <v>11429159.980328571</v>
      </c>
      <c r="F28" s="145">
        <v>11436471.354500001</v>
      </c>
      <c r="G28" s="24">
        <f t="shared" si="0"/>
        <v>1.0006397122959181</v>
      </c>
      <c r="H28" s="145">
        <f t="shared" si="1"/>
        <v>65483.957806477163</v>
      </c>
      <c r="I28" s="145">
        <v>25148.839818883247</v>
      </c>
      <c r="J28" s="145">
        <v>40335.11798759392</v>
      </c>
      <c r="K28" s="192"/>
    </row>
    <row r="29" spans="1:11" s="122" customFormat="1" x14ac:dyDescent="0.25">
      <c r="A29" s="113">
        <v>28</v>
      </c>
      <c r="B29" s="122" t="s">
        <v>32</v>
      </c>
      <c r="C29" s="115" t="s">
        <v>26</v>
      </c>
      <c r="D29" s="115" t="s">
        <v>33</v>
      </c>
      <c r="E29" s="112">
        <v>21751117.305199999</v>
      </c>
      <c r="F29" s="145">
        <v>21968628.478252012</v>
      </c>
      <c r="G29" s="24">
        <f t="shared" si="0"/>
        <v>1.0100000000000007</v>
      </c>
      <c r="H29" s="145">
        <f t="shared" si="1"/>
        <v>128854.04332804984</v>
      </c>
      <c r="I29" s="145">
        <v>55406.650030521705</v>
      </c>
      <c r="J29" s="145">
        <v>73447.393297528135</v>
      </c>
      <c r="K29" s="192"/>
    </row>
    <row r="30" spans="1:11" s="122" customFormat="1" x14ac:dyDescent="0.25">
      <c r="A30" s="116">
        <v>29</v>
      </c>
      <c r="B30" s="117" t="s">
        <v>70</v>
      </c>
      <c r="C30" s="115" t="s">
        <v>26</v>
      </c>
      <c r="D30" s="115" t="s">
        <v>37</v>
      </c>
      <c r="E30" s="112">
        <v>4560003.7623238089</v>
      </c>
      <c r="F30" s="145">
        <v>4605603.7999470467</v>
      </c>
      <c r="G30" s="24">
        <f t="shared" si="0"/>
        <v>1.01</v>
      </c>
      <c r="H30" s="145">
        <f t="shared" si="1"/>
        <v>23779.459619726596</v>
      </c>
      <c r="I30" s="145">
        <v>11742.388645386058</v>
      </c>
      <c r="J30" s="145">
        <v>12037.070974340539</v>
      </c>
      <c r="K30" s="192"/>
    </row>
    <row r="31" spans="1:11" s="122" customFormat="1" x14ac:dyDescent="0.25">
      <c r="A31" s="116">
        <v>30</v>
      </c>
      <c r="B31" s="117" t="s">
        <v>30</v>
      </c>
      <c r="C31" s="115" t="s">
        <v>41</v>
      </c>
      <c r="D31" s="115" t="s">
        <v>31</v>
      </c>
      <c r="E31" s="112">
        <v>19858751.179799996</v>
      </c>
      <c r="F31" s="145">
        <v>15887000.943840005</v>
      </c>
      <c r="G31" s="24">
        <f t="shared" si="0"/>
        <v>0.80000000000000038</v>
      </c>
      <c r="H31" s="145">
        <f t="shared" si="1"/>
        <v>46658.899695062428</v>
      </c>
      <c r="I31" s="145">
        <v>14728.746310115161</v>
      </c>
      <c r="J31" s="145">
        <v>31930.153384947265</v>
      </c>
      <c r="K31" s="192"/>
    </row>
    <row r="32" spans="1:11" s="122" customFormat="1" x14ac:dyDescent="0.25">
      <c r="A32" s="113">
        <v>31</v>
      </c>
      <c r="B32" s="117" t="s">
        <v>72</v>
      </c>
      <c r="C32" s="115" t="s">
        <v>26</v>
      </c>
      <c r="D32" s="115" t="s">
        <v>71</v>
      </c>
      <c r="E32" s="112">
        <v>27786652.366904754</v>
      </c>
      <c r="F32" s="145">
        <v>22411377.440700002</v>
      </c>
      <c r="G32" s="24">
        <f t="shared" si="0"/>
        <v>0.80655190646114083</v>
      </c>
      <c r="H32" s="145">
        <f t="shared" si="1"/>
        <v>64914.464144949387</v>
      </c>
      <c r="I32" s="145">
        <v>28460.573610889485</v>
      </c>
      <c r="J32" s="145">
        <v>36453.890534059901</v>
      </c>
      <c r="K32" s="192"/>
    </row>
    <row r="33" spans="1:11" s="122" customFormat="1" x14ac:dyDescent="0.25">
      <c r="A33" s="116">
        <v>32</v>
      </c>
      <c r="B33" s="117" t="s">
        <v>73</v>
      </c>
      <c r="C33" s="115" t="s">
        <v>26</v>
      </c>
      <c r="D33" s="115" t="s">
        <v>71</v>
      </c>
      <c r="E33" s="112">
        <v>7975972.1784857139</v>
      </c>
      <c r="F33" s="145">
        <v>7269025.5631999997</v>
      </c>
      <c r="G33" s="24">
        <f t="shared" si="0"/>
        <v>0.91136546122958861</v>
      </c>
      <c r="H33" s="145">
        <f t="shared" si="1"/>
        <v>32710.615034399998</v>
      </c>
      <c r="I33" s="145">
        <v>14461.263000000001</v>
      </c>
      <c r="J33" s="145">
        <v>18249.352034399999</v>
      </c>
      <c r="K33" s="192"/>
    </row>
    <row r="34" spans="1:11" s="122" customFormat="1" x14ac:dyDescent="0.25">
      <c r="A34" s="116">
        <v>33</v>
      </c>
      <c r="B34" s="117" t="s">
        <v>78</v>
      </c>
      <c r="C34" s="115" t="s">
        <v>41</v>
      </c>
      <c r="D34" s="115" t="s">
        <v>1629</v>
      </c>
      <c r="E34" s="112">
        <v>10936560.066723809</v>
      </c>
      <c r="F34" s="145">
        <v>12886504.387499999</v>
      </c>
      <c r="G34" s="24">
        <f t="shared" si="0"/>
        <v>1.1782959457891335</v>
      </c>
      <c r="H34" s="145">
        <f t="shared" si="1"/>
        <v>76453.918338146847</v>
      </c>
      <c r="I34" s="145">
        <v>34360.394153076923</v>
      </c>
      <c r="J34" s="145">
        <v>42093.524185069931</v>
      </c>
      <c r="K34" s="192"/>
    </row>
    <row r="35" spans="1:11" s="122" customFormat="1" x14ac:dyDescent="0.25">
      <c r="A35" s="113">
        <v>34</v>
      </c>
      <c r="B35" s="117" t="s">
        <v>83</v>
      </c>
      <c r="C35" s="115" t="s">
        <v>41</v>
      </c>
      <c r="D35" s="115" t="s">
        <v>1629</v>
      </c>
      <c r="E35" s="112">
        <v>12394875.693852382</v>
      </c>
      <c r="F35" s="145">
        <v>13730603.204999998</v>
      </c>
      <c r="G35" s="24">
        <f t="shared" si="0"/>
        <v>1.1077644943071201</v>
      </c>
      <c r="H35" s="145">
        <f t="shared" si="1"/>
        <v>80029.801537714287</v>
      </c>
      <c r="I35" s="145">
        <v>24854.85990857143</v>
      </c>
      <c r="J35" s="145">
        <v>55174.941629142857</v>
      </c>
      <c r="K35" s="192"/>
    </row>
    <row r="36" spans="1:11" s="122" customFormat="1" x14ac:dyDescent="0.25">
      <c r="A36" s="116">
        <v>35</v>
      </c>
      <c r="B36" s="117" t="s">
        <v>38</v>
      </c>
      <c r="C36" s="115" t="s">
        <v>26</v>
      </c>
      <c r="D36" s="115" t="s">
        <v>35</v>
      </c>
      <c r="E36" s="112">
        <v>5663892.4444857147</v>
      </c>
      <c r="F36" s="145">
        <v>4575538.1591000007</v>
      </c>
      <c r="G36" s="24">
        <f t="shared" si="0"/>
        <v>0.80784340521061271</v>
      </c>
      <c r="H36" s="145">
        <f t="shared" si="1"/>
        <v>13150.62305859914</v>
      </c>
      <c r="I36" s="145">
        <v>5971.5813767865056</v>
      </c>
      <c r="J36" s="145">
        <v>7179.0416818126341</v>
      </c>
      <c r="K36" s="192"/>
    </row>
    <row r="37" spans="1:11" s="122" customFormat="1" x14ac:dyDescent="0.25">
      <c r="A37" s="116">
        <v>36</v>
      </c>
      <c r="B37" s="117" t="s">
        <v>36</v>
      </c>
      <c r="C37" s="115" t="s">
        <v>41</v>
      </c>
      <c r="D37" s="115" t="s">
        <v>31</v>
      </c>
      <c r="E37" s="112">
        <v>11930295.131409522</v>
      </c>
      <c r="F37" s="145">
        <v>10970924.764000002</v>
      </c>
      <c r="G37" s="24">
        <f t="shared" si="0"/>
        <v>0.91958536173311134</v>
      </c>
      <c r="H37" s="145">
        <f t="shared" si="1"/>
        <v>53826.099623375012</v>
      </c>
      <c r="I37" s="145">
        <v>23284.941560937496</v>
      </c>
      <c r="J37" s="145">
        <v>30541.158062437516</v>
      </c>
      <c r="K37" s="192"/>
    </row>
    <row r="38" spans="1:11" s="122" customFormat="1" x14ac:dyDescent="0.25">
      <c r="A38" s="113">
        <v>37</v>
      </c>
      <c r="B38" s="117" t="s">
        <v>29</v>
      </c>
      <c r="C38" s="115" t="s">
        <v>26</v>
      </c>
      <c r="D38" s="115" t="s">
        <v>33</v>
      </c>
      <c r="E38" s="112">
        <v>5894086.6835333332</v>
      </c>
      <c r="F38" s="145">
        <v>4734732.1504999995</v>
      </c>
      <c r="G38" s="24">
        <f t="shared" si="0"/>
        <v>0.80330208982635209</v>
      </c>
      <c r="H38" s="145">
        <f t="shared" si="1"/>
        <v>12925.818770865</v>
      </c>
      <c r="I38" s="145">
        <v>7437.6038304749982</v>
      </c>
      <c r="J38" s="145">
        <v>5488.2149403900021</v>
      </c>
      <c r="K38" s="192"/>
    </row>
    <row r="39" spans="1:11" s="122" customFormat="1" x14ac:dyDescent="0.25">
      <c r="A39" s="116">
        <v>38</v>
      </c>
      <c r="B39" s="117" t="s">
        <v>34</v>
      </c>
      <c r="C39" s="115" t="s">
        <v>26</v>
      </c>
      <c r="D39" s="115" t="s">
        <v>35</v>
      </c>
      <c r="E39" s="112">
        <v>9919889.9095238112</v>
      </c>
      <c r="F39" s="145">
        <v>8086748.4515999984</v>
      </c>
      <c r="G39" s="24">
        <f t="shared" si="0"/>
        <v>0.81520546350379708</v>
      </c>
      <c r="H39" s="145">
        <f t="shared" si="1"/>
        <v>22333.69645897764</v>
      </c>
      <c r="I39" s="145">
        <v>12425.903284102937</v>
      </c>
      <c r="J39" s="145">
        <v>9907.7931748747051</v>
      </c>
      <c r="K39" s="192"/>
    </row>
    <row r="40" spans="1:11" s="122" customFormat="1" x14ac:dyDescent="0.25">
      <c r="A40" s="116">
        <v>39</v>
      </c>
      <c r="B40" s="117" t="s">
        <v>27</v>
      </c>
      <c r="C40" s="115" t="s">
        <v>26</v>
      </c>
      <c r="D40" s="115" t="s">
        <v>33</v>
      </c>
      <c r="E40" s="112">
        <v>9276857.2860571407</v>
      </c>
      <c r="F40" s="145">
        <v>7431908.2844999991</v>
      </c>
      <c r="G40" s="24">
        <f t="shared" si="0"/>
        <v>0.80112348992044446</v>
      </c>
      <c r="H40" s="145">
        <f t="shared" si="1"/>
        <v>20312.578800741314</v>
      </c>
      <c r="I40" s="145">
        <v>10365.47009629342</v>
      </c>
      <c r="J40" s="145">
        <v>9947.1087044478936</v>
      </c>
      <c r="K40" s="192"/>
    </row>
    <row r="41" spans="1:11" s="122" customFormat="1" x14ac:dyDescent="0.25">
      <c r="A41" s="113">
        <v>40</v>
      </c>
      <c r="B41" s="117" t="s">
        <v>58</v>
      </c>
      <c r="C41" s="115" t="s">
        <v>41</v>
      </c>
      <c r="D41" s="115" t="s">
        <v>44</v>
      </c>
      <c r="E41" s="112">
        <v>9121885.8240952361</v>
      </c>
      <c r="F41" s="145">
        <v>7328939.7637999989</v>
      </c>
      <c r="G41" s="24">
        <f t="shared" si="0"/>
        <v>0.80344568054565924</v>
      </c>
      <c r="H41" s="145">
        <f t="shared" si="1"/>
        <v>18856.930898153645</v>
      </c>
      <c r="I41" s="145">
        <v>8401.9481597647027</v>
      </c>
      <c r="J41" s="145">
        <v>10454.982738388941</v>
      </c>
      <c r="K41" s="192"/>
    </row>
    <row r="42" spans="1:11" s="191" customFormat="1" x14ac:dyDescent="0.25">
      <c r="A42" s="116">
        <v>41</v>
      </c>
      <c r="B42" s="183" t="s">
        <v>1330</v>
      </c>
      <c r="C42" s="115" t="s">
        <v>41</v>
      </c>
      <c r="D42" s="115" t="s">
        <v>44</v>
      </c>
      <c r="E42" s="112">
        <v>5341441.6194428559</v>
      </c>
      <c r="F42" s="145">
        <v>5359070.0589999994</v>
      </c>
      <c r="G42" s="24">
        <f t="shared" si="0"/>
        <v>1.0033003149361355</v>
      </c>
      <c r="H42" s="145">
        <f t="shared" si="1"/>
        <v>29774.993247803999</v>
      </c>
      <c r="I42" s="145">
        <v>18415.883263919997</v>
      </c>
      <c r="J42" s="145">
        <v>11359.109983884</v>
      </c>
      <c r="K42" s="192"/>
    </row>
    <row r="43" spans="1:11" s="122" customFormat="1" x14ac:dyDescent="0.25">
      <c r="A43" s="116">
        <v>42</v>
      </c>
      <c r="B43" s="117" t="s">
        <v>55</v>
      </c>
      <c r="C43" s="115" t="s">
        <v>41</v>
      </c>
      <c r="D43" s="115" t="s">
        <v>56</v>
      </c>
      <c r="E43" s="112">
        <v>12130494.347295238</v>
      </c>
      <c r="F43" s="145">
        <v>12197886.745899998</v>
      </c>
      <c r="G43" s="24">
        <f t="shared" si="0"/>
        <v>1.0055556184830825</v>
      </c>
      <c r="H43" s="145">
        <f t="shared" si="1"/>
        <v>66467.393777204168</v>
      </c>
      <c r="I43" s="145">
        <v>36881.314458218178</v>
      </c>
      <c r="J43" s="145">
        <v>29586.079318985994</v>
      </c>
      <c r="K43" s="192"/>
    </row>
    <row r="44" spans="1:11" s="122" customFormat="1" x14ac:dyDescent="0.25">
      <c r="A44" s="113">
        <v>43</v>
      </c>
      <c r="B44" s="117" t="s">
        <v>1331</v>
      </c>
      <c r="C44" s="115" t="s">
        <v>41</v>
      </c>
      <c r="D44" s="115" t="s">
        <v>56</v>
      </c>
      <c r="E44" s="112">
        <v>8878864.6813333333</v>
      </c>
      <c r="F44" s="145">
        <v>7153695.6647999994</v>
      </c>
      <c r="G44" s="24">
        <f t="shared" si="0"/>
        <v>0.80569936828069033</v>
      </c>
      <c r="H44" s="145">
        <f t="shared" si="1"/>
        <v>20218.207516503026</v>
      </c>
      <c r="I44" s="145">
        <v>11948.074064408615</v>
      </c>
      <c r="J44" s="145">
        <v>8270.133452094411</v>
      </c>
      <c r="K44" s="192"/>
    </row>
    <row r="45" spans="1:11" s="122" customFormat="1" x14ac:dyDescent="0.25">
      <c r="A45" s="116">
        <v>44</v>
      </c>
      <c r="B45" s="117" t="s">
        <v>48</v>
      </c>
      <c r="C45" s="115" t="s">
        <v>41</v>
      </c>
      <c r="D45" s="115" t="s">
        <v>1317</v>
      </c>
      <c r="E45" s="112">
        <v>4520978.9808761897</v>
      </c>
      <c r="F45" s="145">
        <v>4438150.4493000004</v>
      </c>
      <c r="G45" s="24">
        <f t="shared" si="0"/>
        <v>0.98167907173942737</v>
      </c>
      <c r="H45" s="145">
        <f t="shared" si="1"/>
        <v>23559.597525525678</v>
      </c>
      <c r="I45" s="145">
        <v>10360.324305606742</v>
      </c>
      <c r="J45" s="145">
        <v>13199.273219918934</v>
      </c>
      <c r="K45" s="192"/>
    </row>
    <row r="46" spans="1:11" s="122" customFormat="1" x14ac:dyDescent="0.25">
      <c r="A46" s="116">
        <v>45</v>
      </c>
      <c r="B46" s="117" t="s">
        <v>50</v>
      </c>
      <c r="C46" s="115" t="s">
        <v>41</v>
      </c>
      <c r="D46" s="115" t="s">
        <v>1317</v>
      </c>
      <c r="E46" s="112">
        <v>9306438.7623857148</v>
      </c>
      <c r="F46" s="145">
        <v>7501519.9625000004</v>
      </c>
      <c r="G46" s="24">
        <f t="shared" si="0"/>
        <v>0.80605698420530714</v>
      </c>
      <c r="H46" s="145">
        <f t="shared" si="1"/>
        <v>21729.192698098741</v>
      </c>
      <c r="I46" s="145">
        <v>10602.360092325631</v>
      </c>
      <c r="J46" s="145">
        <v>11126.832605773108</v>
      </c>
      <c r="K46" s="192"/>
    </row>
    <row r="47" spans="1:11" s="122" customFormat="1" x14ac:dyDescent="0.25">
      <c r="A47" s="113">
        <v>46</v>
      </c>
      <c r="B47" s="123" t="s">
        <v>52</v>
      </c>
      <c r="C47" s="115" t="s">
        <v>41</v>
      </c>
      <c r="D47" s="115" t="s">
        <v>1317</v>
      </c>
      <c r="E47" s="112">
        <v>6419675.3384428574</v>
      </c>
      <c r="F47" s="145">
        <v>8415308.0775999967</v>
      </c>
      <c r="G47" s="24">
        <f t="shared" si="0"/>
        <v>1.3108619414453435</v>
      </c>
      <c r="H47" s="145">
        <f t="shared" si="1"/>
        <v>49774.988888619235</v>
      </c>
      <c r="I47" s="145">
        <v>25308.619891240727</v>
      </c>
      <c r="J47" s="145">
        <v>24466.368997378508</v>
      </c>
      <c r="K47" s="192"/>
    </row>
    <row r="48" spans="1:11" s="122" customFormat="1" x14ac:dyDescent="0.25">
      <c r="A48" s="116">
        <v>47</v>
      </c>
      <c r="B48" s="117" t="s">
        <v>59</v>
      </c>
      <c r="C48" s="115" t="s">
        <v>41</v>
      </c>
      <c r="D48" s="115" t="s">
        <v>1318</v>
      </c>
      <c r="E48" s="112">
        <v>6699525.9924047617</v>
      </c>
      <c r="F48" s="145">
        <v>5371490.9205000009</v>
      </c>
      <c r="G48" s="24">
        <f t="shared" si="0"/>
        <v>0.80177178603227284</v>
      </c>
      <c r="H48" s="145">
        <f t="shared" si="1"/>
        <v>15853.15698698919</v>
      </c>
      <c r="I48" s="145">
        <v>9375.6523548648656</v>
      </c>
      <c r="J48" s="145">
        <v>6477.5046321243244</v>
      </c>
      <c r="K48" s="192"/>
    </row>
    <row r="49" spans="1:11" s="122" customFormat="1" x14ac:dyDescent="0.25">
      <c r="A49" s="116">
        <v>48</v>
      </c>
      <c r="B49" s="117" t="s">
        <v>1325</v>
      </c>
      <c r="C49" s="115" t="s">
        <v>41</v>
      </c>
      <c r="D49" s="115" t="s">
        <v>1630</v>
      </c>
      <c r="E49" s="112">
        <v>9538860.821866665</v>
      </c>
      <c r="F49" s="145">
        <v>7730934.5790999997</v>
      </c>
      <c r="G49" s="24">
        <f t="shared" si="0"/>
        <v>0.81046727942374241</v>
      </c>
      <c r="H49" s="145">
        <f t="shared" si="1"/>
        <v>22494.225311477712</v>
      </c>
      <c r="I49" s="145">
        <v>11821.255222590362</v>
      </c>
      <c r="J49" s="145">
        <v>10672.97008888735</v>
      </c>
      <c r="K49" s="192"/>
    </row>
    <row r="50" spans="1:11" s="122" customFormat="1" x14ac:dyDescent="0.25">
      <c r="A50" s="113">
        <v>49</v>
      </c>
      <c r="B50" s="117" t="s">
        <v>176</v>
      </c>
      <c r="C50" s="115" t="s">
        <v>41</v>
      </c>
      <c r="D50" s="115" t="s">
        <v>1630</v>
      </c>
      <c r="E50" s="112">
        <v>7270225.3695190474</v>
      </c>
      <c r="F50" s="145">
        <v>8313478.7726000007</v>
      </c>
      <c r="G50" s="24">
        <f t="shared" si="0"/>
        <v>1.1434967074686391</v>
      </c>
      <c r="H50" s="145">
        <f t="shared" si="1"/>
        <v>48853.913493102358</v>
      </c>
      <c r="I50" s="145">
        <v>22410.038264558818</v>
      </c>
      <c r="J50" s="145">
        <v>26443.875228543537</v>
      </c>
      <c r="K50" s="192"/>
    </row>
    <row r="51" spans="1:11" s="122" customFormat="1" x14ac:dyDescent="0.25">
      <c r="A51" s="116">
        <v>50</v>
      </c>
      <c r="B51" s="117" t="s">
        <v>77</v>
      </c>
      <c r="C51" s="115" t="s">
        <v>41</v>
      </c>
      <c r="D51" s="115" t="s">
        <v>1318</v>
      </c>
      <c r="E51" s="112">
        <v>4642459.5757619059</v>
      </c>
      <c r="F51" s="145">
        <v>3736390.7987000006</v>
      </c>
      <c r="G51" s="24">
        <f t="shared" si="0"/>
        <v>0.80483001256651676</v>
      </c>
      <c r="H51" s="145">
        <f t="shared" si="1"/>
        <v>10767.120526958031</v>
      </c>
      <c r="I51" s="145">
        <v>4824.445249056339</v>
      </c>
      <c r="J51" s="145">
        <v>5942.6752779016924</v>
      </c>
      <c r="K51" s="192"/>
    </row>
    <row r="52" spans="1:11" s="122" customFormat="1" x14ac:dyDescent="0.25">
      <c r="A52" s="116">
        <v>51</v>
      </c>
      <c r="B52" s="117" t="s">
        <v>139</v>
      </c>
      <c r="C52" s="115" t="s">
        <v>41</v>
      </c>
      <c r="D52" s="115" t="s">
        <v>1318</v>
      </c>
      <c r="E52" s="112">
        <v>9098609.8238285705</v>
      </c>
      <c r="F52" s="145">
        <v>7304004.8883999996</v>
      </c>
      <c r="G52" s="24">
        <f t="shared" si="0"/>
        <v>0.80276053483152598</v>
      </c>
      <c r="H52" s="145">
        <f t="shared" si="1"/>
        <v>21519.904929085897</v>
      </c>
      <c r="I52" s="145">
        <v>10786.481823481578</v>
      </c>
      <c r="J52" s="145">
        <v>10733.423105604319</v>
      </c>
      <c r="K52" s="192"/>
    </row>
    <row r="53" spans="1:11" s="122" customFormat="1" x14ac:dyDescent="0.25">
      <c r="A53" s="113">
        <v>52</v>
      </c>
      <c r="B53" s="117" t="s">
        <v>129</v>
      </c>
      <c r="C53" s="115" t="s">
        <v>41</v>
      </c>
      <c r="D53" s="115" t="s">
        <v>1318</v>
      </c>
      <c r="E53" s="112">
        <v>5185748.2773666661</v>
      </c>
      <c r="F53" s="145">
        <v>4739424.9479999989</v>
      </c>
      <c r="G53" s="24">
        <f t="shared" si="0"/>
        <v>0.91393270450194097</v>
      </c>
      <c r="H53" s="145">
        <f t="shared" si="1"/>
        <v>22921.20118656637</v>
      </c>
      <c r="I53" s="145">
        <v>11079.877346913714</v>
      </c>
      <c r="J53" s="145">
        <v>11841.323839652656</v>
      </c>
      <c r="K53" s="192"/>
    </row>
    <row r="54" spans="1:11" s="122" customFormat="1" x14ac:dyDescent="0.25">
      <c r="A54" s="116">
        <v>53</v>
      </c>
      <c r="B54" s="117" t="s">
        <v>132</v>
      </c>
      <c r="C54" s="115" t="s">
        <v>1312</v>
      </c>
      <c r="D54" s="115" t="s">
        <v>133</v>
      </c>
      <c r="E54" s="112">
        <v>5967346.2339333352</v>
      </c>
      <c r="F54" s="145">
        <v>6892189.2349999994</v>
      </c>
      <c r="G54" s="24">
        <f t="shared" si="0"/>
        <v>1.1549839685533145</v>
      </c>
      <c r="H54" s="145">
        <f t="shared" si="1"/>
        <v>37835.433631616877</v>
      </c>
      <c r="I54" s="145">
        <v>28329.514571103893</v>
      </c>
      <c r="J54" s="145">
        <v>9505.9190605129861</v>
      </c>
      <c r="K54" s="192"/>
    </row>
    <row r="55" spans="1:11" s="122" customFormat="1" x14ac:dyDescent="0.25">
      <c r="A55" s="116">
        <v>54</v>
      </c>
      <c r="B55" s="117" t="s">
        <v>135</v>
      </c>
      <c r="C55" s="115" t="s">
        <v>1312</v>
      </c>
      <c r="D55" s="115" t="s">
        <v>124</v>
      </c>
      <c r="E55" s="112">
        <v>8568250.158533331</v>
      </c>
      <c r="F55" s="145">
        <v>6859846.2898000013</v>
      </c>
      <c r="G55" s="24">
        <f t="shared" si="0"/>
        <v>0.80061227938917168</v>
      </c>
      <c r="H55" s="145">
        <f t="shared" si="1"/>
        <v>18455.199373203875</v>
      </c>
      <c r="I55" s="145">
        <v>9636.9854148387094</v>
      </c>
      <c r="J55" s="145">
        <v>8818.2139583651642</v>
      </c>
      <c r="K55" s="192"/>
    </row>
    <row r="56" spans="1:11" s="122" customFormat="1" x14ac:dyDescent="0.25">
      <c r="A56" s="113">
        <v>55</v>
      </c>
      <c r="B56" s="117" t="s">
        <v>140</v>
      </c>
      <c r="C56" s="115" t="s">
        <v>1312</v>
      </c>
      <c r="D56" s="115" t="s">
        <v>124</v>
      </c>
      <c r="E56" s="112">
        <v>4894346.0947571434</v>
      </c>
      <c r="F56" s="145">
        <v>3937619.6418000003</v>
      </c>
      <c r="G56" s="24">
        <f t="shared" si="0"/>
        <v>0.80452415206558547</v>
      </c>
      <c r="H56" s="145">
        <f t="shared" si="1"/>
        <v>10897.362358681501</v>
      </c>
      <c r="I56" s="145">
        <v>7957.1994401250013</v>
      </c>
      <c r="J56" s="145">
        <v>2940.1629185565002</v>
      </c>
      <c r="K56" s="192"/>
    </row>
    <row r="57" spans="1:11" s="122" customFormat="1" x14ac:dyDescent="0.25">
      <c r="A57" s="116">
        <v>56</v>
      </c>
      <c r="B57" s="117" t="s">
        <v>17</v>
      </c>
      <c r="C57" s="115" t="s">
        <v>172</v>
      </c>
      <c r="D57" s="115" t="s">
        <v>1319</v>
      </c>
      <c r="E57" s="112">
        <v>10781386.323495237</v>
      </c>
      <c r="F57" s="145">
        <v>11504078.887999998</v>
      </c>
      <c r="G57" s="24">
        <f t="shared" ref="G57:G103" si="2">F57/E57</f>
        <v>1.0670315062293836</v>
      </c>
      <c r="H57" s="145">
        <f t="shared" ref="H57:H103" si="3">SUM(I57:J57)</f>
        <v>66948.912241913262</v>
      </c>
      <c r="I57" s="145">
        <v>32828.395100968519</v>
      </c>
      <c r="J57" s="145">
        <v>34120.51714094475</v>
      </c>
      <c r="K57" s="192"/>
    </row>
    <row r="58" spans="1:11" s="27" customFormat="1" x14ac:dyDescent="0.25">
      <c r="A58" s="116">
        <v>57</v>
      </c>
      <c r="B58" s="117" t="s">
        <v>1237</v>
      </c>
      <c r="C58" s="115" t="s">
        <v>172</v>
      </c>
      <c r="D58" s="115" t="s">
        <v>1319</v>
      </c>
      <c r="E58" s="112">
        <v>3645466.3504000003</v>
      </c>
      <c r="F58" s="145">
        <v>3681921.0139039969</v>
      </c>
      <c r="G58" s="24">
        <f t="shared" si="2"/>
        <v>1.0099999999999991</v>
      </c>
      <c r="H58" s="145">
        <f t="shared" si="3"/>
        <v>20441.159134838777</v>
      </c>
      <c r="I58" s="145">
        <v>11483.363078230146</v>
      </c>
      <c r="J58" s="145">
        <v>8957.7960566086313</v>
      </c>
      <c r="K58" s="192"/>
    </row>
    <row r="59" spans="1:11" s="122" customFormat="1" x14ac:dyDescent="0.25">
      <c r="A59" s="113">
        <v>58</v>
      </c>
      <c r="B59" s="117" t="s">
        <v>9</v>
      </c>
      <c r="C59" s="115" t="s">
        <v>172</v>
      </c>
      <c r="D59" s="115" t="s">
        <v>1320</v>
      </c>
      <c r="E59" s="112">
        <v>3059504.2115809522</v>
      </c>
      <c r="F59" s="145">
        <v>3063092.7154999999</v>
      </c>
      <c r="G59" s="24">
        <f t="shared" si="2"/>
        <v>1.0011729037356656</v>
      </c>
      <c r="H59" s="145">
        <f t="shared" si="3"/>
        <v>17164.258823641074</v>
      </c>
      <c r="I59" s="145">
        <v>6951.3062855357148</v>
      </c>
      <c r="J59" s="145">
        <v>10212.952538105357</v>
      </c>
      <c r="K59" s="192"/>
    </row>
    <row r="60" spans="1:11" s="122" customFormat="1" x14ac:dyDescent="0.25">
      <c r="A60" s="116">
        <v>59</v>
      </c>
      <c r="B60" s="117" t="s">
        <v>1628</v>
      </c>
      <c r="C60" s="115" t="s">
        <v>172</v>
      </c>
      <c r="D60" s="115" t="s">
        <v>1320</v>
      </c>
      <c r="E60" s="112">
        <v>4095521.1125666653</v>
      </c>
      <c r="F60" s="145">
        <v>4159656.6652999991</v>
      </c>
      <c r="G60" s="24">
        <f t="shared" si="2"/>
        <v>1.0156599248228853</v>
      </c>
      <c r="H60" s="145">
        <f t="shared" si="3"/>
        <v>23908.98309359391</v>
      </c>
      <c r="I60" s="145">
        <v>12675.067202913038</v>
      </c>
      <c r="J60" s="145">
        <v>11233.915890680872</v>
      </c>
      <c r="K60" s="192"/>
    </row>
    <row r="61" spans="1:11" s="122" customFormat="1" x14ac:dyDescent="0.25">
      <c r="A61" s="116">
        <v>60</v>
      </c>
      <c r="B61" s="117" t="s">
        <v>1334</v>
      </c>
      <c r="C61" s="115" t="s">
        <v>172</v>
      </c>
      <c r="D61" s="115" t="s">
        <v>1319</v>
      </c>
      <c r="E61" s="112">
        <v>2869800.9795095231</v>
      </c>
      <c r="F61" s="145">
        <v>2884131.4409000007</v>
      </c>
      <c r="G61" s="24">
        <f t="shared" si="2"/>
        <v>1.0049935383996305</v>
      </c>
      <c r="H61" s="145">
        <f t="shared" si="3"/>
        <v>16439.549213130005</v>
      </c>
      <c r="I61" s="145">
        <v>9226.8794745000014</v>
      </c>
      <c r="J61" s="145">
        <v>7212.669738630002</v>
      </c>
      <c r="K61" s="192"/>
    </row>
    <row r="62" spans="1:11" s="122" customFormat="1" x14ac:dyDescent="0.25">
      <c r="A62" s="113">
        <v>61</v>
      </c>
      <c r="B62" s="117" t="s">
        <v>7</v>
      </c>
      <c r="C62" s="115" t="s">
        <v>41</v>
      </c>
      <c r="D62" s="115" t="s">
        <v>5</v>
      </c>
      <c r="E62" s="112">
        <v>6732919.504685713</v>
      </c>
      <c r="F62" s="145">
        <v>6816927.4051000001</v>
      </c>
      <c r="G62" s="24">
        <f t="shared" si="2"/>
        <v>1.0124771876978216</v>
      </c>
      <c r="H62" s="145">
        <f t="shared" si="3"/>
        <v>39378.633840098941</v>
      </c>
      <c r="I62" s="145">
        <v>18970.337681648936</v>
      </c>
      <c r="J62" s="145">
        <v>20408.296158450004</v>
      </c>
      <c r="K62" s="192"/>
    </row>
    <row r="63" spans="1:11" s="122" customFormat="1" x14ac:dyDescent="0.25">
      <c r="A63" s="116">
        <v>62</v>
      </c>
      <c r="B63" s="117" t="s">
        <v>15</v>
      </c>
      <c r="C63" s="115" t="s">
        <v>41</v>
      </c>
      <c r="D63" s="115" t="s">
        <v>5</v>
      </c>
      <c r="E63" s="112">
        <v>4700043.1006714283</v>
      </c>
      <c r="F63" s="145">
        <v>4067407.8079000004</v>
      </c>
      <c r="G63" s="24">
        <f t="shared" si="2"/>
        <v>0.86539798056723094</v>
      </c>
      <c r="H63" s="145">
        <f t="shared" si="3"/>
        <v>14656.693652605172</v>
      </c>
      <c r="I63" s="145">
        <v>6615.8427229741383</v>
      </c>
      <c r="J63" s="145">
        <v>8040.8509296310349</v>
      </c>
      <c r="K63" s="192"/>
    </row>
    <row r="64" spans="1:11" s="122" customFormat="1" x14ac:dyDescent="0.25">
      <c r="A64" s="116">
        <v>63</v>
      </c>
      <c r="B64" s="117" t="s">
        <v>10</v>
      </c>
      <c r="C64" s="115" t="s">
        <v>172</v>
      </c>
      <c r="D64" s="115" t="s">
        <v>1320</v>
      </c>
      <c r="E64" s="112">
        <v>4821272.8561380953</v>
      </c>
      <c r="F64" s="145">
        <v>5271830.1372000007</v>
      </c>
      <c r="G64" s="24">
        <f t="shared" si="2"/>
        <v>1.093451935724461</v>
      </c>
      <c r="H64" s="145">
        <f t="shared" si="3"/>
        <v>31630.980823200003</v>
      </c>
      <c r="I64" s="145">
        <v>12407.152529999999</v>
      </c>
      <c r="J64" s="145">
        <v>19223.828293200004</v>
      </c>
      <c r="K64" s="192"/>
    </row>
    <row r="65" spans="1:11" s="122" customFormat="1" x14ac:dyDescent="0.25">
      <c r="A65" s="113">
        <v>64</v>
      </c>
      <c r="B65" s="117" t="s">
        <v>11</v>
      </c>
      <c r="C65" s="115" t="s">
        <v>172</v>
      </c>
      <c r="D65" s="115" t="s">
        <v>1320</v>
      </c>
      <c r="E65" s="112">
        <v>5899306.6867047613</v>
      </c>
      <c r="F65" s="145">
        <v>5909549.6419000011</v>
      </c>
      <c r="G65" s="24">
        <f t="shared" si="2"/>
        <v>1.0017362981345459</v>
      </c>
      <c r="H65" s="145">
        <f t="shared" si="3"/>
        <v>35457.297851399999</v>
      </c>
      <c r="I65" s="145">
        <v>13406.316210000003</v>
      </c>
      <c r="J65" s="145">
        <v>22050.981641399998</v>
      </c>
      <c r="K65" s="192"/>
    </row>
    <row r="66" spans="1:11" s="122" customFormat="1" x14ac:dyDescent="0.25">
      <c r="A66" s="116">
        <v>65</v>
      </c>
      <c r="B66" s="117" t="s">
        <v>161</v>
      </c>
      <c r="C66" s="115" t="s">
        <v>172</v>
      </c>
      <c r="D66" s="115" t="s">
        <v>1321</v>
      </c>
      <c r="E66" s="112">
        <v>20596578.67859048</v>
      </c>
      <c r="F66" s="145">
        <v>21870943.720800001</v>
      </c>
      <c r="G66" s="24">
        <f t="shared" si="2"/>
        <v>1.0618726567210983</v>
      </c>
      <c r="H66" s="145">
        <f t="shared" si="3"/>
        <v>129385.79736849354</v>
      </c>
      <c r="I66" s="145">
        <v>44841.872222090729</v>
      </c>
      <c r="J66" s="145">
        <v>84543.92514640282</v>
      </c>
      <c r="K66" s="192"/>
    </row>
    <row r="67" spans="1:11" s="122" customFormat="1" x14ac:dyDescent="0.25">
      <c r="A67" s="116">
        <v>66</v>
      </c>
      <c r="B67" s="117" t="s">
        <v>162</v>
      </c>
      <c r="C67" s="115" t="s">
        <v>172</v>
      </c>
      <c r="D67" s="115" t="s">
        <v>1631</v>
      </c>
      <c r="E67" s="112">
        <v>17799938.065090474</v>
      </c>
      <c r="F67" s="145">
        <v>17813688.704799995</v>
      </c>
      <c r="G67" s="24">
        <f t="shared" si="2"/>
        <v>1.0007725105367917</v>
      </c>
      <c r="H67" s="145">
        <f t="shared" si="3"/>
        <v>105774.54536632536</v>
      </c>
      <c r="I67" s="145">
        <v>28264.400540673574</v>
      </c>
      <c r="J67" s="145">
        <v>77510.144825651791</v>
      </c>
      <c r="K67" s="192"/>
    </row>
    <row r="68" spans="1:11" s="122" customFormat="1" x14ac:dyDescent="0.25">
      <c r="A68" s="113">
        <v>67</v>
      </c>
      <c r="B68" s="117" t="s">
        <v>1308</v>
      </c>
      <c r="C68" s="115" t="s">
        <v>172</v>
      </c>
      <c r="D68" s="115" t="s">
        <v>13</v>
      </c>
      <c r="E68" s="112">
        <v>5059685.4023190476</v>
      </c>
      <c r="F68" s="145">
        <v>5316023.6419857144</v>
      </c>
      <c r="G68" s="24">
        <f t="shared" si="2"/>
        <v>1.0506628810457617</v>
      </c>
      <c r="H68" s="145">
        <f t="shared" si="3"/>
        <v>31896.141851914283</v>
      </c>
      <c r="I68" s="145">
        <v>14957.122699606547</v>
      </c>
      <c r="J68" s="145">
        <v>16939.019152307737</v>
      </c>
      <c r="K68" s="192"/>
    </row>
    <row r="69" spans="1:11" s="122" customFormat="1" x14ac:dyDescent="0.25">
      <c r="A69" s="116">
        <v>68</v>
      </c>
      <c r="B69" s="117" t="s">
        <v>169</v>
      </c>
      <c r="C69" s="115" t="s">
        <v>172</v>
      </c>
      <c r="D69" s="115" t="s">
        <v>172</v>
      </c>
      <c r="E69" s="112">
        <v>7903912.7872952381</v>
      </c>
      <c r="F69" s="145">
        <v>6345405.8746000007</v>
      </c>
      <c r="G69" s="24">
        <f t="shared" si="2"/>
        <v>0.80281830599138393</v>
      </c>
      <c r="H69" s="145">
        <f t="shared" si="3"/>
        <v>16832.812906714491</v>
      </c>
      <c r="I69" s="145">
        <v>7986.2266496220491</v>
      </c>
      <c r="J69" s="145">
        <v>8846.5862570924419</v>
      </c>
      <c r="K69" s="192"/>
    </row>
    <row r="70" spans="1:11" s="122" customFormat="1" x14ac:dyDescent="0.25">
      <c r="A70" s="116">
        <v>69</v>
      </c>
      <c r="B70" s="117" t="s">
        <v>164</v>
      </c>
      <c r="C70" s="115" t="s">
        <v>172</v>
      </c>
      <c r="D70" s="115" t="s">
        <v>172</v>
      </c>
      <c r="E70" s="112">
        <v>16895882.252652381</v>
      </c>
      <c r="F70" s="145">
        <v>19650544.022199996</v>
      </c>
      <c r="G70" s="24">
        <f t="shared" si="2"/>
        <v>1.1630374625222768</v>
      </c>
      <c r="H70" s="145">
        <f t="shared" si="3"/>
        <v>116103.93721068528</v>
      </c>
      <c r="I70" s="145">
        <v>48586.568331325303</v>
      </c>
      <c r="J70" s="145">
        <v>67517.368879359987</v>
      </c>
      <c r="K70" s="192"/>
    </row>
    <row r="71" spans="1:11" s="122" customFormat="1" x14ac:dyDescent="0.25">
      <c r="A71" s="113">
        <v>70</v>
      </c>
      <c r="B71" s="117" t="s">
        <v>165</v>
      </c>
      <c r="C71" s="115" t="s">
        <v>172</v>
      </c>
      <c r="D71" s="115" t="s">
        <v>175</v>
      </c>
      <c r="E71" s="112">
        <v>14397874.677247619</v>
      </c>
      <c r="F71" s="145">
        <v>15718830.547500005</v>
      </c>
      <c r="G71" s="24">
        <f t="shared" si="2"/>
        <v>1.0917465875946148</v>
      </c>
      <c r="H71" s="145">
        <f t="shared" si="3"/>
        <v>93141.776303029445</v>
      </c>
      <c r="I71" s="145">
        <v>25347.502564882358</v>
      </c>
      <c r="J71" s="145">
        <v>67794.273738147094</v>
      </c>
      <c r="K71" s="192"/>
    </row>
    <row r="72" spans="1:11" s="122" customFormat="1" x14ac:dyDescent="0.25">
      <c r="A72" s="116">
        <v>71</v>
      </c>
      <c r="B72" s="117" t="s">
        <v>2</v>
      </c>
      <c r="C72" s="115" t="s">
        <v>172</v>
      </c>
      <c r="D72" s="115" t="s">
        <v>13</v>
      </c>
      <c r="E72" s="112">
        <v>10636108.222852385</v>
      </c>
      <c r="F72" s="145">
        <v>10742469.305080909</v>
      </c>
      <c r="G72" s="24">
        <f t="shared" si="2"/>
        <v>1.01</v>
      </c>
      <c r="H72" s="145">
        <f t="shared" si="3"/>
        <v>62926.50576440178</v>
      </c>
      <c r="I72" s="145">
        <v>36111.678868923096</v>
      </c>
      <c r="J72" s="145">
        <v>26814.826895478684</v>
      </c>
      <c r="K72" s="192"/>
    </row>
    <row r="73" spans="1:11" s="122" customFormat="1" x14ac:dyDescent="0.25">
      <c r="A73" s="116">
        <v>72</v>
      </c>
      <c r="B73" s="117" t="s">
        <v>12</v>
      </c>
      <c r="C73" s="115" t="s">
        <v>172</v>
      </c>
      <c r="D73" s="115" t="s">
        <v>13</v>
      </c>
      <c r="E73" s="112">
        <v>11404479.788395237</v>
      </c>
      <c r="F73" s="145">
        <v>11518524.586279187</v>
      </c>
      <c r="G73" s="24">
        <f t="shared" si="2"/>
        <v>1.0099999999999998</v>
      </c>
      <c r="H73" s="145">
        <f t="shared" si="3"/>
        <v>68477.10029274234</v>
      </c>
      <c r="I73" s="145">
        <v>30260.430083950647</v>
      </c>
      <c r="J73" s="145">
        <v>38216.670208791686</v>
      </c>
      <c r="K73" s="192"/>
    </row>
    <row r="74" spans="1:11" s="122" customFormat="1" x14ac:dyDescent="0.25">
      <c r="A74" s="113">
        <v>73</v>
      </c>
      <c r="B74" s="117" t="s">
        <v>163</v>
      </c>
      <c r="C74" s="115" t="s">
        <v>172</v>
      </c>
      <c r="D74" s="115" t="s">
        <v>1631</v>
      </c>
      <c r="E74" s="112">
        <v>6900543.0678333333</v>
      </c>
      <c r="F74" s="145">
        <v>7467817.2314999998</v>
      </c>
      <c r="G74" s="24">
        <f t="shared" si="2"/>
        <v>1.0822071767526527</v>
      </c>
      <c r="H74" s="145">
        <f t="shared" si="3"/>
        <v>43626.180934830401</v>
      </c>
      <c r="I74" s="145">
        <v>20313.961311689181</v>
      </c>
      <c r="J74" s="145">
        <v>23312.21962314122</v>
      </c>
      <c r="K74" s="192"/>
    </row>
    <row r="75" spans="1:11" s="122" customFormat="1" x14ac:dyDescent="0.25">
      <c r="A75" s="116">
        <v>74</v>
      </c>
      <c r="B75" s="117" t="s">
        <v>170</v>
      </c>
      <c r="C75" s="115" t="s">
        <v>172</v>
      </c>
      <c r="D75" s="115" t="s">
        <v>172</v>
      </c>
      <c r="E75" s="112">
        <v>7900333.9273047624</v>
      </c>
      <c r="F75" s="145">
        <v>7606728.8159999996</v>
      </c>
      <c r="G75" s="24">
        <f t="shared" si="2"/>
        <v>0.96283636691735031</v>
      </c>
      <c r="H75" s="145">
        <f t="shared" si="3"/>
        <v>38019.92060017732</v>
      </c>
      <c r="I75" s="145">
        <v>17604.492895552834</v>
      </c>
      <c r="J75" s="145">
        <v>20415.427704624486</v>
      </c>
      <c r="K75" s="192"/>
    </row>
    <row r="76" spans="1:11" s="122" customFormat="1" x14ac:dyDescent="0.25">
      <c r="A76" s="116">
        <v>75</v>
      </c>
      <c r="B76" s="117" t="s">
        <v>86</v>
      </c>
      <c r="C76" s="115" t="s">
        <v>26</v>
      </c>
      <c r="D76" s="115" t="s">
        <v>87</v>
      </c>
      <c r="E76" s="112">
        <v>4304417.5778619042</v>
      </c>
      <c r="F76" s="145">
        <v>4347461.753640525</v>
      </c>
      <c r="G76" s="24">
        <f t="shared" si="2"/>
        <v>1.0100000000000005</v>
      </c>
      <c r="H76" s="145">
        <f t="shared" si="3"/>
        <v>25621.041268121495</v>
      </c>
      <c r="I76" s="145">
        <v>9193.2457388295643</v>
      </c>
      <c r="J76" s="145">
        <v>16427.795529291929</v>
      </c>
      <c r="K76" s="192"/>
    </row>
    <row r="77" spans="1:11" s="122" customFormat="1" x14ac:dyDescent="0.25">
      <c r="A77" s="113">
        <v>76</v>
      </c>
      <c r="B77" s="117" t="s">
        <v>88</v>
      </c>
      <c r="C77" s="115" t="s">
        <v>26</v>
      </c>
      <c r="D77" s="115" t="s">
        <v>87</v>
      </c>
      <c r="E77" s="112">
        <v>20660164.299195237</v>
      </c>
      <c r="F77" s="145">
        <v>22856904.28627618</v>
      </c>
      <c r="G77" s="24">
        <f t="shared" si="2"/>
        <v>1.106327324181372</v>
      </c>
      <c r="H77" s="145">
        <f t="shared" si="3"/>
        <v>137141.42571765708</v>
      </c>
      <c r="I77" s="145">
        <v>37442.160313384891</v>
      </c>
      <c r="J77" s="145">
        <v>99699.265404272199</v>
      </c>
      <c r="K77" s="192"/>
    </row>
    <row r="78" spans="1:11" s="122" customFormat="1" x14ac:dyDescent="0.25">
      <c r="A78" s="116">
        <v>77</v>
      </c>
      <c r="B78" s="117" t="s">
        <v>166</v>
      </c>
      <c r="C78" s="115" t="s">
        <v>172</v>
      </c>
      <c r="D78" s="115" t="s">
        <v>1323</v>
      </c>
      <c r="E78" s="112">
        <v>4750616.4524476193</v>
      </c>
      <c r="F78" s="145">
        <v>5360673.1456999993</v>
      </c>
      <c r="G78" s="24">
        <f t="shared" si="2"/>
        <v>1.1284163222518344</v>
      </c>
      <c r="H78" s="145">
        <f t="shared" si="3"/>
        <v>31934.295739384281</v>
      </c>
      <c r="I78" s="145">
        <v>15585.997968214284</v>
      </c>
      <c r="J78" s="145">
        <v>16348.297771169999</v>
      </c>
      <c r="K78" s="192"/>
    </row>
    <row r="79" spans="1:11" s="122" customFormat="1" x14ac:dyDescent="0.25">
      <c r="A79" s="116">
        <v>78</v>
      </c>
      <c r="B79" s="124" t="s">
        <v>168</v>
      </c>
      <c r="C79" s="115" t="s">
        <v>172</v>
      </c>
      <c r="D79" s="115" t="s">
        <v>1323</v>
      </c>
      <c r="E79" s="112">
        <v>10274058.164352382</v>
      </c>
      <c r="F79" s="145">
        <v>8275461.4663000014</v>
      </c>
      <c r="G79" s="24">
        <f t="shared" si="2"/>
        <v>0.80547154142198096</v>
      </c>
      <c r="H79" s="145">
        <f t="shared" si="3"/>
        <v>24224.087499281719</v>
      </c>
      <c r="I79" s="145">
        <v>9309.9946484023676</v>
      </c>
      <c r="J79" s="145">
        <v>14914.092850879353</v>
      </c>
      <c r="K79" s="192"/>
    </row>
    <row r="80" spans="1:11" s="122" customFormat="1" x14ac:dyDescent="0.25">
      <c r="A80" s="113">
        <v>79</v>
      </c>
      <c r="B80" s="117" t="s">
        <v>167</v>
      </c>
      <c r="C80" s="115" t="s">
        <v>172</v>
      </c>
      <c r="D80" s="115" t="s">
        <v>1323</v>
      </c>
      <c r="E80" s="112">
        <v>10312866.844738098</v>
      </c>
      <c r="F80" s="145">
        <v>10490216.373</v>
      </c>
      <c r="G80" s="24">
        <f t="shared" si="2"/>
        <v>1.017196918270344</v>
      </c>
      <c r="H80" s="145">
        <f t="shared" si="3"/>
        <v>55296.233232506333</v>
      </c>
      <c r="I80" s="145">
        <v>27453.11644775853</v>
      </c>
      <c r="J80" s="145">
        <v>27843.116784747806</v>
      </c>
      <c r="K80" s="192"/>
    </row>
    <row r="81" spans="1:11" s="122" customFormat="1" x14ac:dyDescent="0.25">
      <c r="A81" s="116">
        <v>80</v>
      </c>
      <c r="B81" s="117" t="s">
        <v>100</v>
      </c>
      <c r="C81" s="115" t="s">
        <v>90</v>
      </c>
      <c r="D81" s="115" t="s">
        <v>90</v>
      </c>
      <c r="E81" s="112">
        <v>2727402.5171857141</v>
      </c>
      <c r="F81" s="145">
        <v>2203936.1894999999</v>
      </c>
      <c r="G81" s="24">
        <f t="shared" si="2"/>
        <v>0.80807148032338993</v>
      </c>
      <c r="H81" s="145">
        <f t="shared" si="3"/>
        <v>6611.8085685000005</v>
      </c>
      <c r="I81" s="145">
        <v>3119.4692250000003</v>
      </c>
      <c r="J81" s="145">
        <v>3492.3393434999998</v>
      </c>
      <c r="K81" s="192"/>
    </row>
    <row r="82" spans="1:11" s="122" customFormat="1" x14ac:dyDescent="0.25">
      <c r="A82" s="116">
        <v>81</v>
      </c>
      <c r="B82" s="117" t="s">
        <v>1333</v>
      </c>
      <c r="C82" s="115" t="s">
        <v>90</v>
      </c>
      <c r="D82" s="115" t="s">
        <v>96</v>
      </c>
      <c r="E82" s="112">
        <v>6775059.4441380957</v>
      </c>
      <c r="F82" s="145">
        <v>6847890.7947000004</v>
      </c>
      <c r="G82" s="24">
        <f t="shared" si="2"/>
        <v>1.0107499205228259</v>
      </c>
      <c r="H82" s="145">
        <f t="shared" si="3"/>
        <v>39596.565002274161</v>
      </c>
      <c r="I82" s="145">
        <v>15772.279198938055</v>
      </c>
      <c r="J82" s="145">
        <v>23824.285803336108</v>
      </c>
      <c r="K82" s="192"/>
    </row>
    <row r="83" spans="1:11" s="122" customFormat="1" x14ac:dyDescent="0.25">
      <c r="A83" s="113">
        <v>82</v>
      </c>
      <c r="B83" s="117" t="s">
        <v>98</v>
      </c>
      <c r="C83" s="115" t="s">
        <v>90</v>
      </c>
      <c r="D83" s="115" t="s">
        <v>91</v>
      </c>
      <c r="E83" s="112">
        <v>6619536.7519714283</v>
      </c>
      <c r="F83" s="145">
        <v>6685732.1194911441</v>
      </c>
      <c r="G83" s="24">
        <f t="shared" si="2"/>
        <v>1.0100000000000002</v>
      </c>
      <c r="H83" s="145">
        <f t="shared" si="3"/>
        <v>35124.553622887623</v>
      </c>
      <c r="I83" s="145">
        <v>19979.847624141203</v>
      </c>
      <c r="J83" s="145">
        <v>15144.705998746422</v>
      </c>
      <c r="K83" s="192"/>
    </row>
    <row r="84" spans="1:11" s="122" customFormat="1" x14ac:dyDescent="0.25">
      <c r="A84" s="116">
        <v>83</v>
      </c>
      <c r="B84" s="117" t="s">
        <v>103</v>
      </c>
      <c r="C84" s="115" t="s">
        <v>90</v>
      </c>
      <c r="D84" s="115" t="s">
        <v>96</v>
      </c>
      <c r="E84" s="112">
        <v>8065317.3587190462</v>
      </c>
      <c r="F84" s="145">
        <v>8008897.1068999991</v>
      </c>
      <c r="G84" s="24">
        <f t="shared" si="2"/>
        <v>0.99300458378639578</v>
      </c>
      <c r="H84" s="145">
        <f t="shared" si="3"/>
        <v>42331.772250623137</v>
      </c>
      <c r="I84" s="145">
        <v>19629.590249173736</v>
      </c>
      <c r="J84" s="145">
        <v>22702.182001449401</v>
      </c>
      <c r="K84" s="192"/>
    </row>
    <row r="85" spans="1:11" s="122" customFormat="1" x14ac:dyDescent="0.25">
      <c r="A85" s="116">
        <v>84</v>
      </c>
      <c r="B85" s="117" t="s">
        <v>1341</v>
      </c>
      <c r="C85" s="115" t="s">
        <v>90</v>
      </c>
      <c r="D85" s="115" t="s">
        <v>96</v>
      </c>
      <c r="E85" s="112">
        <v>10284329.52505238</v>
      </c>
      <c r="F85" s="145">
        <v>8254319.5761000011</v>
      </c>
      <c r="G85" s="24">
        <f t="shared" si="2"/>
        <v>0.80261134729227379</v>
      </c>
      <c r="H85" s="145">
        <f t="shared" si="3"/>
        <v>23476.391598840841</v>
      </c>
      <c r="I85" s="145">
        <v>9461.6150813631266</v>
      </c>
      <c r="J85" s="145">
        <v>14014.776517477712</v>
      </c>
      <c r="K85" s="192"/>
    </row>
    <row r="86" spans="1:11" s="122" customFormat="1" x14ac:dyDescent="0.25">
      <c r="A86" s="113">
        <v>85</v>
      </c>
      <c r="B86" s="117" t="s">
        <v>1309</v>
      </c>
      <c r="C86" s="115" t="s">
        <v>90</v>
      </c>
      <c r="D86" s="115" t="s">
        <v>90</v>
      </c>
      <c r="E86" s="112">
        <v>15726232.765871428</v>
      </c>
      <c r="F86" s="145">
        <v>15899103.701900005</v>
      </c>
      <c r="G86" s="24">
        <f t="shared" si="2"/>
        <v>1.0109925204975814</v>
      </c>
      <c r="H86" s="145">
        <f t="shared" si="3"/>
        <v>86296.801759757262</v>
      </c>
      <c r="I86" s="145">
        <v>31497.020741944452</v>
      </c>
      <c r="J86" s="145">
        <v>54799.781017812813</v>
      </c>
      <c r="K86" s="192"/>
    </row>
    <row r="87" spans="1:11" s="122" customFormat="1" x14ac:dyDescent="0.25">
      <c r="A87" s="116">
        <v>86</v>
      </c>
      <c r="B87" s="117" t="s">
        <v>95</v>
      </c>
      <c r="C87" s="115" t="s">
        <v>90</v>
      </c>
      <c r="D87" s="115" t="s">
        <v>96</v>
      </c>
      <c r="E87" s="112">
        <v>9805114.750628572</v>
      </c>
      <c r="F87" s="145">
        <v>7876149.0544000007</v>
      </c>
      <c r="G87" s="24">
        <f t="shared" si="2"/>
        <v>0.80326944199149608</v>
      </c>
      <c r="H87" s="145">
        <f t="shared" si="3"/>
        <v>22956.44545488881</v>
      </c>
      <c r="I87" s="145">
        <v>8964.1813743577986</v>
      </c>
      <c r="J87" s="145">
        <v>13992.264080531009</v>
      </c>
      <c r="K87" s="192"/>
    </row>
    <row r="88" spans="1:11" s="122" customFormat="1" x14ac:dyDescent="0.25">
      <c r="A88" s="116">
        <v>87</v>
      </c>
      <c r="B88" s="117" t="s">
        <v>99</v>
      </c>
      <c r="C88" s="115" t="s">
        <v>90</v>
      </c>
      <c r="D88" s="115" t="s">
        <v>90</v>
      </c>
      <c r="E88" s="112">
        <v>8818449.2007333338</v>
      </c>
      <c r="F88" s="145">
        <v>7089991.0878999997</v>
      </c>
      <c r="G88" s="24">
        <f t="shared" si="2"/>
        <v>0.80399522937779155</v>
      </c>
      <c r="H88" s="145">
        <f t="shared" si="3"/>
        <v>19157.746752096456</v>
      </c>
      <c r="I88" s="145">
        <v>9813.3635616666652</v>
      </c>
      <c r="J88" s="145">
        <v>9344.3831904297913</v>
      </c>
      <c r="K88" s="192"/>
    </row>
    <row r="89" spans="1:11" s="122" customFormat="1" x14ac:dyDescent="0.25">
      <c r="A89" s="113">
        <v>88</v>
      </c>
      <c r="B89" s="117" t="s">
        <v>89</v>
      </c>
      <c r="C89" s="115" t="s">
        <v>90</v>
      </c>
      <c r="D89" s="115" t="s">
        <v>91</v>
      </c>
      <c r="E89" s="112">
        <v>11278836.854257144</v>
      </c>
      <c r="F89" s="145">
        <v>11409125.126499997</v>
      </c>
      <c r="G89" s="24">
        <f t="shared" si="2"/>
        <v>1.011551569893812</v>
      </c>
      <c r="H89" s="145">
        <f t="shared" si="3"/>
        <v>61369.247640821166</v>
      </c>
      <c r="I89" s="145">
        <v>26549.785300461743</v>
      </c>
      <c r="J89" s="145">
        <v>34819.462340359423</v>
      </c>
      <c r="K89" s="192"/>
    </row>
    <row r="90" spans="1:11" s="122" customFormat="1" x14ac:dyDescent="0.25">
      <c r="A90" s="116">
        <v>89</v>
      </c>
      <c r="B90" s="117" t="s">
        <v>171</v>
      </c>
      <c r="C90" s="115" t="s">
        <v>90</v>
      </c>
      <c r="D90" s="115" t="s">
        <v>1322</v>
      </c>
      <c r="E90" s="112">
        <v>8992930.6358666644</v>
      </c>
      <c r="F90" s="145">
        <v>9125573.3062000014</v>
      </c>
      <c r="G90" s="24">
        <f t="shared" si="2"/>
        <v>1.0147496601168384</v>
      </c>
      <c r="H90" s="145">
        <f t="shared" si="3"/>
        <v>49278.095853480001</v>
      </c>
      <c r="I90" s="145">
        <v>20026.647765000002</v>
      </c>
      <c r="J90" s="145">
        <v>29251.448088480003</v>
      </c>
      <c r="K90" s="192"/>
    </row>
    <row r="91" spans="1:11" s="122" customFormat="1" x14ac:dyDescent="0.25">
      <c r="A91" s="116">
        <v>90</v>
      </c>
      <c r="B91" s="117" t="s">
        <v>92</v>
      </c>
      <c r="C91" s="115" t="s">
        <v>90</v>
      </c>
      <c r="D91" s="115" t="s">
        <v>91</v>
      </c>
      <c r="E91" s="112">
        <v>9072084.4556904752</v>
      </c>
      <c r="F91" s="145">
        <v>9593546.2196999975</v>
      </c>
      <c r="G91" s="24">
        <f t="shared" si="2"/>
        <v>1.0574798180678791</v>
      </c>
      <c r="H91" s="145">
        <f t="shared" si="3"/>
        <v>55201.264948153788</v>
      </c>
      <c r="I91" s="145">
        <v>19883.507727299999</v>
      </c>
      <c r="J91" s="145">
        <v>35317.757220853789</v>
      </c>
      <c r="K91" s="192"/>
    </row>
    <row r="92" spans="1:11" s="122" customFormat="1" x14ac:dyDescent="0.25">
      <c r="A92" s="113">
        <v>91</v>
      </c>
      <c r="B92" s="117" t="s">
        <v>104</v>
      </c>
      <c r="C92" s="115" t="s">
        <v>90</v>
      </c>
      <c r="D92" s="115" t="s">
        <v>1322</v>
      </c>
      <c r="E92" s="112">
        <v>21362279.266319051</v>
      </c>
      <c r="F92" s="145">
        <v>23586195.302100003</v>
      </c>
      <c r="G92" s="24">
        <f t="shared" si="2"/>
        <v>1.104104810542726</v>
      </c>
      <c r="H92" s="145">
        <f t="shared" si="3"/>
        <v>129979.68810078458</v>
      </c>
      <c r="I92" s="145">
        <v>56167.20905497537</v>
      </c>
      <c r="J92" s="145">
        <v>73812.479045809217</v>
      </c>
      <c r="K92" s="192"/>
    </row>
    <row r="93" spans="1:11" s="122" customFormat="1" x14ac:dyDescent="0.25">
      <c r="A93" s="116">
        <v>92</v>
      </c>
      <c r="B93" s="121" t="s">
        <v>112</v>
      </c>
      <c r="C93" s="115" t="s">
        <v>90</v>
      </c>
      <c r="D93" s="115" t="s">
        <v>108</v>
      </c>
      <c r="E93" s="112">
        <v>9888682.9589571431</v>
      </c>
      <c r="F93" s="145">
        <v>9987569.7885467149</v>
      </c>
      <c r="G93" s="24">
        <f t="shared" si="2"/>
        <v>1.01</v>
      </c>
      <c r="H93" s="145">
        <f t="shared" si="3"/>
        <v>58888.248022469663</v>
      </c>
      <c r="I93" s="145">
        <v>22958.21173393257</v>
      </c>
      <c r="J93" s="145">
        <v>35930.036288537092</v>
      </c>
      <c r="K93" s="192"/>
    </row>
    <row r="94" spans="1:11" s="122" customFormat="1" x14ac:dyDescent="0.25">
      <c r="A94" s="116">
        <v>93</v>
      </c>
      <c r="B94" s="117" t="s">
        <v>1311</v>
      </c>
      <c r="C94" s="115" t="s">
        <v>90</v>
      </c>
      <c r="D94" s="115" t="s">
        <v>108</v>
      </c>
      <c r="E94" s="112">
        <v>7854582.9612476211</v>
      </c>
      <c r="F94" s="145">
        <v>7933128.7908600969</v>
      </c>
      <c r="G94" s="24">
        <f t="shared" si="2"/>
        <v>1.01</v>
      </c>
      <c r="H94" s="145">
        <f t="shared" si="3"/>
        <v>47598.772745160575</v>
      </c>
      <c r="I94" s="145">
        <v>19380.837886555571</v>
      </c>
      <c r="J94" s="145">
        <v>28217.934858605007</v>
      </c>
      <c r="K94" s="192"/>
    </row>
    <row r="95" spans="1:11" s="122" customFormat="1" x14ac:dyDescent="0.25">
      <c r="A95" s="113">
        <v>94</v>
      </c>
      <c r="B95" s="117" t="s">
        <v>120</v>
      </c>
      <c r="C95" s="115" t="s">
        <v>90</v>
      </c>
      <c r="D95" s="115" t="s">
        <v>121</v>
      </c>
      <c r="E95" s="112">
        <v>7089812.1189476205</v>
      </c>
      <c r="F95" s="145">
        <v>7160710.2401370956</v>
      </c>
      <c r="G95" s="24">
        <f t="shared" si="2"/>
        <v>1.0099999999999998</v>
      </c>
      <c r="H95" s="145">
        <f t="shared" si="3"/>
        <v>38895.676077108314</v>
      </c>
      <c r="I95" s="145">
        <v>13753.904136443098</v>
      </c>
      <c r="J95" s="145">
        <v>25141.771940665218</v>
      </c>
      <c r="K95" s="192"/>
    </row>
    <row r="96" spans="1:11" s="122" customFormat="1" x14ac:dyDescent="0.25">
      <c r="A96" s="116">
        <v>95</v>
      </c>
      <c r="B96" s="117" t="s">
        <v>1310</v>
      </c>
      <c r="C96" s="115" t="s">
        <v>90</v>
      </c>
      <c r="D96" s="115" t="s">
        <v>121</v>
      </c>
      <c r="E96" s="112">
        <v>14337444.26920476</v>
      </c>
      <c r="F96" s="145">
        <v>14480818.7118968</v>
      </c>
      <c r="G96" s="24">
        <f t="shared" si="2"/>
        <v>1.0099999999999993</v>
      </c>
      <c r="H96" s="145">
        <f t="shared" si="3"/>
        <v>83390.762158569458</v>
      </c>
      <c r="I96" s="145">
        <v>30465.596101225176</v>
      </c>
      <c r="J96" s="145">
        <v>52925.166057344286</v>
      </c>
      <c r="K96" s="192"/>
    </row>
    <row r="97" spans="1:11" s="122" customFormat="1" x14ac:dyDescent="0.25">
      <c r="A97" s="116">
        <v>96</v>
      </c>
      <c r="B97" s="117" t="s">
        <v>107</v>
      </c>
      <c r="C97" s="115" t="s">
        <v>90</v>
      </c>
      <c r="D97" s="115" t="s">
        <v>1322</v>
      </c>
      <c r="E97" s="112">
        <v>8102819.1888857149</v>
      </c>
      <c r="F97" s="145">
        <v>8206826.5735999998</v>
      </c>
      <c r="G97" s="24">
        <f t="shared" si="2"/>
        <v>1.0128359503389817</v>
      </c>
      <c r="H97" s="145">
        <f t="shared" si="3"/>
        <v>45598.756243233714</v>
      </c>
      <c r="I97" s="145">
        <v>17161.621968049589</v>
      </c>
      <c r="J97" s="145">
        <v>28437.134275184122</v>
      </c>
      <c r="K97" s="192"/>
    </row>
    <row r="98" spans="1:11" s="122" customFormat="1" x14ac:dyDescent="0.25">
      <c r="A98" s="113">
        <v>97</v>
      </c>
      <c r="B98" s="117" t="s">
        <v>118</v>
      </c>
      <c r="C98" s="115" t="s">
        <v>90</v>
      </c>
      <c r="D98" s="115" t="s">
        <v>1322</v>
      </c>
      <c r="E98" s="112">
        <v>6659413.8592095226</v>
      </c>
      <c r="F98" s="145">
        <v>6739874.3269999996</v>
      </c>
      <c r="G98" s="24">
        <f t="shared" si="2"/>
        <v>1.0120822146650648</v>
      </c>
      <c r="H98" s="145">
        <f t="shared" si="3"/>
        <v>36395.321365800002</v>
      </c>
      <c r="I98" s="145">
        <v>14135.731200000002</v>
      </c>
      <c r="J98" s="145">
        <v>22259.5901658</v>
      </c>
      <c r="K98" s="192"/>
    </row>
    <row r="99" spans="1:11" s="122" customFormat="1" x14ac:dyDescent="0.25">
      <c r="A99" s="116">
        <v>98</v>
      </c>
      <c r="B99" s="117" t="s">
        <v>116</v>
      </c>
      <c r="C99" s="115" t="s">
        <v>90</v>
      </c>
      <c r="D99" s="115" t="s">
        <v>117</v>
      </c>
      <c r="E99" s="112">
        <v>11684575.87192381</v>
      </c>
      <c r="F99" s="145">
        <v>11801421.630643049</v>
      </c>
      <c r="G99" s="24">
        <f t="shared" si="2"/>
        <v>1.01</v>
      </c>
      <c r="H99" s="145">
        <f t="shared" si="3"/>
        <v>70086.914193704317</v>
      </c>
      <c r="I99" s="145">
        <v>24071.930770652114</v>
      </c>
      <c r="J99" s="145">
        <v>46014.983423052203</v>
      </c>
      <c r="K99" s="192"/>
    </row>
    <row r="100" spans="1:11" s="122" customFormat="1" x14ac:dyDescent="0.25">
      <c r="A100" s="116">
        <v>99</v>
      </c>
      <c r="B100" s="117" t="s">
        <v>119</v>
      </c>
      <c r="C100" s="115" t="s">
        <v>90</v>
      </c>
      <c r="D100" s="115" t="s">
        <v>117</v>
      </c>
      <c r="E100" s="112">
        <v>8628647.2509047631</v>
      </c>
      <c r="F100" s="145">
        <v>9807417.5537380986</v>
      </c>
      <c r="G100" s="24">
        <f t="shared" si="2"/>
        <v>1.136611251863348</v>
      </c>
      <c r="H100" s="145">
        <f t="shared" si="3"/>
        <v>52960.054790185735</v>
      </c>
      <c r="I100" s="145">
        <v>16277.745633584471</v>
      </c>
      <c r="J100" s="145">
        <v>36682.309156601266</v>
      </c>
      <c r="K100" s="192"/>
    </row>
    <row r="101" spans="1:11" s="122" customFormat="1" x14ac:dyDescent="0.25">
      <c r="A101" s="113">
        <v>100</v>
      </c>
      <c r="B101" s="117" t="s">
        <v>115</v>
      </c>
      <c r="C101" s="115" t="s">
        <v>90</v>
      </c>
      <c r="D101" s="115" t="s">
        <v>121</v>
      </c>
      <c r="E101" s="112">
        <v>17949376.397219051</v>
      </c>
      <c r="F101" s="145">
        <v>18128870.161191229</v>
      </c>
      <c r="G101" s="24">
        <f t="shared" si="2"/>
        <v>1.0099999999999993</v>
      </c>
      <c r="H101" s="145">
        <f t="shared" si="3"/>
        <v>106225.37975530428</v>
      </c>
      <c r="I101" s="145">
        <v>45332.610504498087</v>
      </c>
      <c r="J101" s="145">
        <v>60892.769250806195</v>
      </c>
      <c r="K101" s="192"/>
    </row>
    <row r="102" spans="1:11" s="122" customFormat="1" x14ac:dyDescent="0.25">
      <c r="A102" s="116">
        <v>101</v>
      </c>
      <c r="B102" s="117" t="s">
        <v>1342</v>
      </c>
      <c r="C102" s="115" t="s">
        <v>90</v>
      </c>
      <c r="D102" s="115" t="s">
        <v>108</v>
      </c>
      <c r="E102" s="112">
        <v>8185371.4299809523</v>
      </c>
      <c r="F102" s="145">
        <v>8259615.8271999992</v>
      </c>
      <c r="G102" s="24">
        <f t="shared" si="2"/>
        <v>1.0090703760793442</v>
      </c>
      <c r="H102" s="145">
        <f t="shared" si="3"/>
        <v>45745.564581415383</v>
      </c>
      <c r="I102" s="145">
        <v>15049.396744615386</v>
      </c>
      <c r="J102" s="145">
        <v>30696.167836799999</v>
      </c>
      <c r="K102" s="192"/>
    </row>
    <row r="103" spans="1:11" s="122" customFormat="1" x14ac:dyDescent="0.25">
      <c r="A103" s="116">
        <v>102</v>
      </c>
      <c r="B103" s="117" t="s">
        <v>109</v>
      </c>
      <c r="C103" s="115" t="s">
        <v>90</v>
      </c>
      <c r="D103" s="115" t="s">
        <v>108</v>
      </c>
      <c r="E103" s="112">
        <v>10585969.960933331</v>
      </c>
      <c r="F103" s="145">
        <v>13508235.386300001</v>
      </c>
      <c r="G103" s="24">
        <f t="shared" si="2"/>
        <v>1.2760507951704998</v>
      </c>
      <c r="H103" s="145">
        <f t="shared" si="3"/>
        <v>79167.908103279653</v>
      </c>
      <c r="I103" s="145">
        <v>33513.264332410712</v>
      </c>
      <c r="J103" s="145">
        <v>45654.643770868934</v>
      </c>
      <c r="K103" s="192"/>
    </row>
    <row r="104" spans="1:11" s="150" customFormat="1" x14ac:dyDescent="0.25">
      <c r="A104" s="149"/>
      <c r="G104" s="151"/>
    </row>
    <row r="105" spans="1:11" x14ac:dyDescent="0.25">
      <c r="E105" s="14"/>
      <c r="H105" s="14"/>
      <c r="I105" s="14"/>
      <c r="J105" s="14"/>
    </row>
    <row r="107" spans="1:11" x14ac:dyDescent="0.25">
      <c r="H107" s="14"/>
    </row>
    <row r="108" spans="1:11" x14ac:dyDescent="0.25">
      <c r="H108" s="164"/>
    </row>
  </sheetData>
  <printOptions horizontalCentered="1"/>
  <pageMargins left="0" right="0" top="0.25" bottom="0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7"/>
  <sheetViews>
    <sheetView showGridLines="0" zoomScale="90" zoomScaleNormal="90" workbookViewId="0">
      <pane xSplit="2" ySplit="4" topLeftCell="F111" activePane="bottomRight" state="frozen"/>
      <selection pane="topRight" activeCell="C1" sqref="C1"/>
      <selection pane="bottomLeft" activeCell="A4" sqref="A4"/>
      <selection pane="bottomRight" activeCell="K123" sqref="K123"/>
    </sheetView>
  </sheetViews>
  <sheetFormatPr defaultRowHeight="15" x14ac:dyDescent="0.25"/>
  <cols>
    <col min="1" max="1" width="4.42578125" style="3" bestFit="1" customWidth="1"/>
    <col min="2" max="2" width="34.7109375" bestFit="1" customWidth="1"/>
    <col min="3" max="3" width="12" bestFit="1" customWidth="1"/>
    <col min="4" max="4" width="12.85546875" bestFit="1" customWidth="1"/>
    <col min="5" max="5" width="16.28515625" bestFit="1" customWidth="1"/>
    <col min="6" max="6" width="24" bestFit="1" customWidth="1"/>
    <col min="7" max="7" width="21" bestFit="1" customWidth="1"/>
    <col min="8" max="8" width="13.28515625" bestFit="1" customWidth="1"/>
    <col min="9" max="9" width="16.28515625" customWidth="1"/>
    <col min="10" max="10" width="15" style="27" bestFit="1" customWidth="1"/>
    <col min="11" max="11" width="12.42578125" bestFit="1" customWidth="1"/>
    <col min="12" max="13" width="13.85546875" customWidth="1"/>
    <col min="14" max="15" width="16.7109375" customWidth="1"/>
    <col min="16" max="16" width="18.140625" customWidth="1"/>
    <col min="17" max="17" width="21.140625" bestFit="1" customWidth="1"/>
    <col min="18" max="18" width="12.28515625" customWidth="1"/>
    <col min="19" max="19" width="10.140625" bestFit="1" customWidth="1"/>
    <col min="20" max="20" width="16.5703125" bestFit="1" customWidth="1"/>
    <col min="21" max="21" width="17.42578125" bestFit="1" customWidth="1"/>
    <col min="22" max="22" width="15.28515625" bestFit="1" customWidth="1"/>
    <col min="23" max="23" width="11.7109375" bestFit="1" customWidth="1"/>
    <col min="24" max="24" width="10.140625" bestFit="1" customWidth="1"/>
    <col min="25" max="25" width="17.42578125" bestFit="1" customWidth="1"/>
    <col min="26" max="26" width="10.5703125" bestFit="1" customWidth="1"/>
    <col min="27" max="27" width="7.7109375" bestFit="1" customWidth="1"/>
    <col min="28" max="28" width="8.28515625" bestFit="1" customWidth="1"/>
    <col min="29" max="29" width="16.28515625" bestFit="1" customWidth="1"/>
    <col min="30" max="30" width="13.42578125" bestFit="1" customWidth="1"/>
    <col min="31" max="31" width="14" bestFit="1" customWidth="1"/>
    <col min="32" max="32" width="10.42578125" bestFit="1" customWidth="1"/>
  </cols>
  <sheetData>
    <row r="1" spans="1:33" ht="30.75" customHeight="1" x14ac:dyDescent="0.25">
      <c r="A1" s="214" t="s">
        <v>1617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</row>
    <row r="2" spans="1:33" x14ac:dyDescent="0.25">
      <c r="A2" s="216" t="s">
        <v>1284</v>
      </c>
      <c r="B2" s="217"/>
      <c r="C2" s="217"/>
      <c r="D2" s="217"/>
      <c r="E2" s="217"/>
      <c r="F2" s="217"/>
      <c r="G2" s="217"/>
      <c r="H2" s="217"/>
      <c r="I2" s="217"/>
      <c r="J2" s="217"/>
      <c r="K2" s="218"/>
      <c r="L2" s="222" t="s">
        <v>1285</v>
      </c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194"/>
      <c r="Z2" s="194"/>
      <c r="AA2" s="195"/>
      <c r="AB2" s="152"/>
    </row>
    <row r="3" spans="1:33" x14ac:dyDescent="0.25">
      <c r="A3" s="219"/>
      <c r="B3" s="220"/>
      <c r="C3" s="220"/>
      <c r="D3" s="220"/>
      <c r="E3" s="220"/>
      <c r="F3" s="220"/>
      <c r="G3" s="220"/>
      <c r="H3" s="220"/>
      <c r="I3" s="220"/>
      <c r="J3" s="220"/>
      <c r="K3" s="221"/>
      <c r="L3" s="224" t="s">
        <v>1618</v>
      </c>
      <c r="M3" s="224"/>
      <c r="N3" s="224" t="s">
        <v>1619</v>
      </c>
      <c r="O3" s="224"/>
      <c r="P3" s="196"/>
      <c r="Q3" s="196"/>
      <c r="R3" s="194"/>
      <c r="S3" s="194"/>
      <c r="T3" s="194"/>
      <c r="U3" s="194"/>
      <c r="V3" s="194"/>
      <c r="W3" s="194"/>
      <c r="X3" s="194"/>
      <c r="Y3" s="194"/>
      <c r="Z3" s="194"/>
      <c r="AA3" s="195"/>
      <c r="AB3" s="152"/>
    </row>
    <row r="4" spans="1:33" s="4" customFormat="1" ht="45" customHeight="1" x14ac:dyDescent="0.25">
      <c r="A4" s="125" t="s">
        <v>1281</v>
      </c>
      <c r="B4" s="126" t="s">
        <v>137</v>
      </c>
      <c r="C4" s="126" t="s">
        <v>0</v>
      </c>
      <c r="D4" s="126" t="s">
        <v>1</v>
      </c>
      <c r="E4" s="127" t="s">
        <v>1620</v>
      </c>
      <c r="F4" s="127" t="s">
        <v>1621</v>
      </c>
      <c r="G4" s="127" t="s">
        <v>1622</v>
      </c>
      <c r="H4" s="132" t="s">
        <v>1623</v>
      </c>
      <c r="I4" s="132" t="s">
        <v>1642</v>
      </c>
      <c r="J4" s="127" t="s">
        <v>1624</v>
      </c>
      <c r="K4" s="127" t="s">
        <v>1340</v>
      </c>
      <c r="L4" s="128" t="s">
        <v>1336</v>
      </c>
      <c r="M4" s="128" t="s">
        <v>1332</v>
      </c>
      <c r="N4" s="128" t="s">
        <v>1336</v>
      </c>
      <c r="O4" s="128" t="s">
        <v>1332</v>
      </c>
      <c r="P4" s="128" t="s">
        <v>1339</v>
      </c>
      <c r="Q4" s="128" t="s">
        <v>1615</v>
      </c>
      <c r="R4" s="128" t="s">
        <v>1337</v>
      </c>
      <c r="S4" s="128" t="s">
        <v>1286</v>
      </c>
      <c r="T4" s="128" t="s">
        <v>1287</v>
      </c>
      <c r="U4" s="128" t="s">
        <v>1288</v>
      </c>
      <c r="V4" s="128" t="s">
        <v>1337</v>
      </c>
      <c r="W4" s="128" t="s">
        <v>1338</v>
      </c>
      <c r="X4" s="128" t="s">
        <v>1289</v>
      </c>
      <c r="Y4" s="128" t="s">
        <v>1625</v>
      </c>
      <c r="Z4" s="129" t="s">
        <v>1290</v>
      </c>
      <c r="AA4" s="129" t="s">
        <v>1291</v>
      </c>
      <c r="AB4" s="129" t="s">
        <v>1305</v>
      </c>
      <c r="AC4" s="130" t="s">
        <v>1292</v>
      </c>
      <c r="AD4" s="130" t="s">
        <v>1293</v>
      </c>
      <c r="AE4" s="130" t="s">
        <v>1306</v>
      </c>
      <c r="AF4" s="131" t="s">
        <v>1294</v>
      </c>
    </row>
    <row r="5" spans="1:33" s="122" customFormat="1" x14ac:dyDescent="0.25">
      <c r="A5" s="113">
        <v>1</v>
      </c>
      <c r="B5" s="114" t="s">
        <v>158</v>
      </c>
      <c r="C5" s="115" t="s">
        <v>1312</v>
      </c>
      <c r="D5" s="115" t="s">
        <v>1312</v>
      </c>
      <c r="E5" s="112">
        <v>15813425.166300002</v>
      </c>
      <c r="F5" s="112">
        <v>10798653.295</v>
      </c>
      <c r="G5" s="112">
        <v>5384451.230800001</v>
      </c>
      <c r="H5" s="154">
        <f>SUM(F5:G5)</f>
        <v>16183104.525800001</v>
      </c>
      <c r="I5" s="145">
        <v>0</v>
      </c>
      <c r="J5" s="24">
        <f>IFERROR(H5/E5,0)</f>
        <v>1.0233775640389295</v>
      </c>
      <c r="K5" s="145">
        <f>IF(J5&gt;99.5%,H5*0.6%,IF(J5&gt;=95.5%,H5*0.55%,IF(J5&gt;=90.5%,H5*0.5%,IF(J5&gt;=85.5%,H5*0.4%,IF(J5&gt;=79.5%,H5*0.3%,IF(J5&lt;79.5%,0))))))</f>
        <v>97098.627154800008</v>
      </c>
      <c r="L5" s="112">
        <v>20</v>
      </c>
      <c r="M5" s="112">
        <v>14</v>
      </c>
      <c r="N5" s="112">
        <v>0</v>
      </c>
      <c r="O5" s="112">
        <v>5</v>
      </c>
      <c r="P5" s="184">
        <f>IFERROR(IF(N5/L5&gt;79.5%,(N5/L5),0),0)</f>
        <v>0</v>
      </c>
      <c r="Q5" s="184">
        <f>IFERROR(IF(O5/M5&gt;79.5%,(O5/M5),0),0)</f>
        <v>0</v>
      </c>
      <c r="R5" s="145">
        <f>IFERROR(IF(P5&gt;99.5%,5,(5*P5))+(IF(Q5&gt;99.5%,5,(5*Q5))),0)</f>
        <v>0</v>
      </c>
      <c r="S5" s="145"/>
      <c r="T5" s="145"/>
      <c r="U5" s="155">
        <f t="shared" ref="U5:U12" si="0">IFERROR(T5/S5,0)</f>
        <v>0</v>
      </c>
      <c r="V5" s="156">
        <f>IF(U5&gt;=100%,10,U5*10)</f>
        <v>0</v>
      </c>
      <c r="W5" s="157">
        <f>SUM(V5,R5)</f>
        <v>0</v>
      </c>
      <c r="X5" s="157">
        <f>20-W5</f>
        <v>20</v>
      </c>
      <c r="Y5" s="158">
        <f t="shared" ref="Y5:Y36" si="1">(K5-(K5*X5%))</f>
        <v>77678.901723840012</v>
      </c>
      <c r="Z5" s="159">
        <f>F5/H5</f>
        <v>0.66727946283632966</v>
      </c>
      <c r="AA5" s="159">
        <f t="shared" ref="AA5:AA36" si="2">G5/H5</f>
        <v>0.33272053716367034</v>
      </c>
      <c r="AB5" s="159">
        <f>IFERROR(#REF!/H5,0)</f>
        <v>0</v>
      </c>
      <c r="AC5" s="145">
        <f>Y5*Z5</f>
        <v>51833.535816000003</v>
      </c>
      <c r="AD5" s="145">
        <f>Y5*AA5</f>
        <v>25845.365907840005</v>
      </c>
      <c r="AE5" s="145">
        <f>IFERROR(Y5*AB5,0)</f>
        <v>0</v>
      </c>
      <c r="AF5" s="145">
        <f>SUM(AC5,AD5,AE5)-Y5</f>
        <v>0</v>
      </c>
      <c r="AG5" s="192"/>
    </row>
    <row r="6" spans="1:33" s="122" customFormat="1" x14ac:dyDescent="0.25">
      <c r="A6" s="116">
        <v>2</v>
      </c>
      <c r="B6" s="117" t="s">
        <v>159</v>
      </c>
      <c r="C6" s="115" t="s">
        <v>1312</v>
      </c>
      <c r="D6" s="115" t="s">
        <v>1312</v>
      </c>
      <c r="E6" s="112">
        <v>14414205.297780951</v>
      </c>
      <c r="F6" s="112">
        <v>8578507.7874999996</v>
      </c>
      <c r="G6" s="112">
        <v>5978567.0019000005</v>
      </c>
      <c r="H6" s="154">
        <f>SUM(F6:G6)</f>
        <v>14557074.7894</v>
      </c>
      <c r="I6" s="145">
        <v>0</v>
      </c>
      <c r="J6" s="24">
        <f t="shared" ref="J6:J13" si="3">IFERROR(H6/E6,0)</f>
        <v>1.009911714774941</v>
      </c>
      <c r="K6" s="145">
        <f t="shared" ref="K6:K68" si="4">IF(J6&gt;99.5%,H6*0.6%,IF(J6&gt;=95.5%,H6*0.55%,IF(J6&gt;=90.5%,H6*0.5%,IF(J6&gt;=85.5%,H6*0.4%,IF(J6&gt;=79.5%,H6*0.3%,IF(J6&lt;79.5%,0))))))</f>
        <v>87342.448736400009</v>
      </c>
      <c r="L6" s="112">
        <v>31</v>
      </c>
      <c r="M6" s="112">
        <v>26</v>
      </c>
      <c r="N6" s="112">
        <v>15</v>
      </c>
      <c r="O6" s="112">
        <v>70</v>
      </c>
      <c r="P6" s="184">
        <f t="shared" ref="P6:P68" si="5">IFERROR(IF(N6/L6&gt;79.5%,(N6/L6),0),0)</f>
        <v>0</v>
      </c>
      <c r="Q6" s="184">
        <f t="shared" ref="Q6:Q68" si="6">IFERROR(IF(O6/M6&gt;79.5%,(O6/M6),0),0)</f>
        <v>2.6923076923076925</v>
      </c>
      <c r="R6" s="145">
        <f>IFERROR(IF(P6&gt;99.5%,5,(5*P6))+(IF(Q6&gt;99.5%,5,(5*Q6))),0)</f>
        <v>5</v>
      </c>
      <c r="S6" s="145"/>
      <c r="T6" s="145"/>
      <c r="U6" s="155">
        <f t="shared" si="0"/>
        <v>0</v>
      </c>
      <c r="V6" s="156">
        <f t="shared" ref="V6:V68" si="7">IF(U6&gt;=100%,10,U6*10)</f>
        <v>0</v>
      </c>
      <c r="W6" s="157">
        <f t="shared" ref="W6:W68" si="8">SUM(V6,R6)</f>
        <v>5</v>
      </c>
      <c r="X6" s="157">
        <f t="shared" ref="X6:X68" si="9">20-W6</f>
        <v>15</v>
      </c>
      <c r="Y6" s="158">
        <f t="shared" si="1"/>
        <v>74241.081425940007</v>
      </c>
      <c r="Z6" s="159">
        <f t="shared" ref="Z6:Z36" si="10">F6/H6</f>
        <v>0.58930162217388593</v>
      </c>
      <c r="AA6" s="159">
        <f t="shared" si="2"/>
        <v>0.41069837782611401</v>
      </c>
      <c r="AB6" s="159">
        <f>IFERROR(#REF!/H6,0)</f>
        <v>0</v>
      </c>
      <c r="AC6" s="145">
        <f>Y6*Z6</f>
        <v>43750.38971625</v>
      </c>
      <c r="AD6" s="145">
        <f t="shared" ref="AD6:AD68" si="11">Y6*AA6</f>
        <v>30490.691709690003</v>
      </c>
      <c r="AE6" s="145">
        <f t="shared" ref="AE6:AE68" si="12">IFERROR(Y6*AB6,0)</f>
        <v>0</v>
      </c>
      <c r="AF6" s="145">
        <f t="shared" ref="AF6:AF68" si="13">SUM(AC6,AD6,AE6)-Y6</f>
        <v>0</v>
      </c>
      <c r="AG6" s="192"/>
    </row>
    <row r="7" spans="1:33" s="122" customFormat="1" x14ac:dyDescent="0.25">
      <c r="A7" s="116">
        <v>3</v>
      </c>
      <c r="B7" s="117" t="s">
        <v>1324</v>
      </c>
      <c r="C7" s="115" t="s">
        <v>1312</v>
      </c>
      <c r="D7" s="115" t="s">
        <v>1312</v>
      </c>
      <c r="E7" s="112">
        <v>2871863.0996619049</v>
      </c>
      <c r="F7" s="112">
        <v>1363341.8549999997</v>
      </c>
      <c r="G7" s="112">
        <v>1534925.9055000001</v>
      </c>
      <c r="H7" s="154">
        <f>SUM(F7:G7)</f>
        <v>2898267.7604999999</v>
      </c>
      <c r="I7" s="145">
        <v>0</v>
      </c>
      <c r="J7" s="24">
        <f t="shared" si="3"/>
        <v>1.0091942616767504</v>
      </c>
      <c r="K7" s="145">
        <f t="shared" si="4"/>
        <v>17389.606563000001</v>
      </c>
      <c r="L7" s="112">
        <v>5</v>
      </c>
      <c r="M7" s="112">
        <v>2</v>
      </c>
      <c r="N7" s="112">
        <v>13</v>
      </c>
      <c r="O7" s="112">
        <v>0</v>
      </c>
      <c r="P7" s="184">
        <f>IFERROR(IF(N7/L7&gt;79.5%,(N7/L7),0),0)</f>
        <v>2.6</v>
      </c>
      <c r="Q7" s="184">
        <f t="shared" si="6"/>
        <v>0</v>
      </c>
      <c r="R7" s="145">
        <f>IFERROR(IF(P7&gt;99.5%,5,(5*P7))+(IF(Q7&gt;99.5%,5,(5*Q7))),0)</f>
        <v>5</v>
      </c>
      <c r="S7" s="145"/>
      <c r="T7" s="145"/>
      <c r="U7" s="155">
        <f t="shared" si="0"/>
        <v>0</v>
      </c>
      <c r="V7" s="156">
        <f t="shared" si="7"/>
        <v>0</v>
      </c>
      <c r="W7" s="157">
        <f t="shared" si="8"/>
        <v>5</v>
      </c>
      <c r="X7" s="157">
        <f t="shared" si="9"/>
        <v>15</v>
      </c>
      <c r="Y7" s="158">
        <f t="shared" si="1"/>
        <v>14781.165578550001</v>
      </c>
      <c r="Z7" s="159">
        <f t="shared" si="10"/>
        <v>0.47039886154783722</v>
      </c>
      <c r="AA7" s="159">
        <f t="shared" si="2"/>
        <v>0.52960113845216272</v>
      </c>
      <c r="AB7" s="159">
        <f>IFERROR(#REF!/H7,0)</f>
        <v>0</v>
      </c>
      <c r="AC7" s="145">
        <f t="shared" ref="AC7:AC68" si="14">Y7*Z7</f>
        <v>6953.0434604999991</v>
      </c>
      <c r="AD7" s="145">
        <f t="shared" si="11"/>
        <v>7828.1221180500006</v>
      </c>
      <c r="AE7" s="145">
        <f t="shared" si="12"/>
        <v>0</v>
      </c>
      <c r="AF7" s="145">
        <f t="shared" si="13"/>
        <v>0</v>
      </c>
      <c r="AG7" s="192"/>
    </row>
    <row r="8" spans="1:33" s="122" customFormat="1" x14ac:dyDescent="0.25">
      <c r="A8" s="113">
        <v>4</v>
      </c>
      <c r="B8" s="117" t="s">
        <v>1280</v>
      </c>
      <c r="C8" s="115" t="s">
        <v>1312</v>
      </c>
      <c r="D8" s="115" t="s">
        <v>1314</v>
      </c>
      <c r="E8" s="112">
        <v>7408828.6316333339</v>
      </c>
      <c r="F8" s="112">
        <v>4727938.3699999992</v>
      </c>
      <c r="G8" s="112">
        <v>3271645.8829000005</v>
      </c>
      <c r="H8" s="154">
        <f>SUM(F8:G8)</f>
        <v>7999584.2528999997</v>
      </c>
      <c r="I8" s="145">
        <v>0</v>
      </c>
      <c r="J8" s="24">
        <f t="shared" si="3"/>
        <v>1.0797367101655353</v>
      </c>
      <c r="K8" s="145">
        <f t="shared" si="4"/>
        <v>47997.505517400001</v>
      </c>
      <c r="L8" s="112">
        <v>9</v>
      </c>
      <c r="M8" s="112">
        <v>12</v>
      </c>
      <c r="N8" s="112">
        <v>15</v>
      </c>
      <c r="O8" s="112">
        <v>33</v>
      </c>
      <c r="P8" s="184">
        <f t="shared" si="5"/>
        <v>1.6666666666666667</v>
      </c>
      <c r="Q8" s="184">
        <f t="shared" si="6"/>
        <v>2.75</v>
      </c>
      <c r="R8" s="145">
        <f>IFERROR(IF(P8&gt;99.5%,5,(5*P8))+(IF(Q8&gt;99.5%,5,(5*Q8))),0)</f>
        <v>10</v>
      </c>
      <c r="S8" s="145"/>
      <c r="T8" s="145"/>
      <c r="U8" s="155">
        <f t="shared" si="0"/>
        <v>0</v>
      </c>
      <c r="V8" s="156">
        <f t="shared" si="7"/>
        <v>0</v>
      </c>
      <c r="W8" s="157">
        <f t="shared" si="8"/>
        <v>10</v>
      </c>
      <c r="X8" s="157">
        <f t="shared" si="9"/>
        <v>10</v>
      </c>
      <c r="Y8" s="158">
        <f t="shared" si="1"/>
        <v>43197.754965660002</v>
      </c>
      <c r="Z8" s="159">
        <f t="shared" si="10"/>
        <v>0.59102301076284469</v>
      </c>
      <c r="AA8" s="159">
        <f t="shared" si="2"/>
        <v>0.40897698923715536</v>
      </c>
      <c r="AB8" s="159">
        <f>IFERROR(#REF!/H8,0)</f>
        <v>0</v>
      </c>
      <c r="AC8" s="145">
        <f t="shared" si="14"/>
        <v>25530.867198</v>
      </c>
      <c r="AD8" s="145">
        <f t="shared" si="11"/>
        <v>17666.887767660006</v>
      </c>
      <c r="AE8" s="145">
        <f t="shared" si="12"/>
        <v>0</v>
      </c>
      <c r="AF8" s="145">
        <f t="shared" si="13"/>
        <v>0</v>
      </c>
      <c r="AG8" s="192"/>
    </row>
    <row r="9" spans="1:33" s="122" customFormat="1" x14ac:dyDescent="0.25">
      <c r="A9" s="116">
        <v>5</v>
      </c>
      <c r="B9" s="117" t="s">
        <v>155</v>
      </c>
      <c r="C9" s="115" t="s">
        <v>1312</v>
      </c>
      <c r="D9" s="115" t="s">
        <v>1314</v>
      </c>
      <c r="E9" s="112">
        <v>1970049.9906333336</v>
      </c>
      <c r="F9" s="112">
        <v>1167347.0899999996</v>
      </c>
      <c r="G9" s="112">
        <v>1431004.0587999995</v>
      </c>
      <c r="H9" s="154">
        <f t="shared" ref="H9:H68" si="15">SUM(F9:G9)</f>
        <v>2598351.1487999992</v>
      </c>
      <c r="I9" s="145">
        <v>608600.65826033265</v>
      </c>
      <c r="J9" s="24">
        <f t="shared" si="3"/>
        <v>1.318926504989185</v>
      </c>
      <c r="K9" s="145">
        <f t="shared" si="4"/>
        <v>15590.106892799995</v>
      </c>
      <c r="L9" s="112">
        <v>1</v>
      </c>
      <c r="M9" s="112">
        <v>1</v>
      </c>
      <c r="N9" s="112">
        <v>2</v>
      </c>
      <c r="O9" s="112">
        <v>7</v>
      </c>
      <c r="P9" s="184">
        <f t="shared" si="5"/>
        <v>2</v>
      </c>
      <c r="Q9" s="184">
        <f t="shared" si="6"/>
        <v>7</v>
      </c>
      <c r="R9" s="145">
        <f>IFERROR(IF(P9&gt;99.5%,5,(5*P9))+(IF(Q9&gt;99.5%,5,(5*Q9))),0)</f>
        <v>10</v>
      </c>
      <c r="S9" s="145"/>
      <c r="T9" s="145"/>
      <c r="U9" s="155">
        <f t="shared" si="0"/>
        <v>0</v>
      </c>
      <c r="V9" s="156">
        <f t="shared" si="7"/>
        <v>0</v>
      </c>
      <c r="W9" s="157">
        <f t="shared" si="8"/>
        <v>10</v>
      </c>
      <c r="X9" s="157">
        <f t="shared" si="9"/>
        <v>10</v>
      </c>
      <c r="Y9" s="158">
        <f t="shared" si="1"/>
        <v>14031.096203519995</v>
      </c>
      <c r="Z9" s="159">
        <f t="shared" si="10"/>
        <v>0.44926456169679663</v>
      </c>
      <c r="AA9" s="159">
        <f t="shared" si="2"/>
        <v>0.55073543830320337</v>
      </c>
      <c r="AB9" s="159">
        <f>IFERROR(#REF!/H9,0)</f>
        <v>0</v>
      </c>
      <c r="AC9" s="145">
        <f t="shared" si="14"/>
        <v>6303.6742859999977</v>
      </c>
      <c r="AD9" s="145">
        <f t="shared" si="11"/>
        <v>7727.4219175199978</v>
      </c>
      <c r="AE9" s="145">
        <f t="shared" si="12"/>
        <v>0</v>
      </c>
      <c r="AF9" s="145">
        <f t="shared" si="13"/>
        <v>0</v>
      </c>
      <c r="AG9" s="192"/>
    </row>
    <row r="10" spans="1:33" s="122" customFormat="1" x14ac:dyDescent="0.25">
      <c r="A10" s="116">
        <v>6</v>
      </c>
      <c r="B10" s="117" t="s">
        <v>142</v>
      </c>
      <c r="C10" s="115" t="s">
        <v>1312</v>
      </c>
      <c r="D10" s="115" t="s">
        <v>1314</v>
      </c>
      <c r="E10" s="112">
        <v>3020443.1992999995</v>
      </c>
      <c r="F10" s="112">
        <v>1929113.7574999998</v>
      </c>
      <c r="G10" s="112">
        <v>1133803.1182000004</v>
      </c>
      <c r="H10" s="154">
        <f t="shared" si="15"/>
        <v>3062916.8757000002</v>
      </c>
      <c r="I10" s="145">
        <v>0</v>
      </c>
      <c r="J10" s="24">
        <f t="shared" si="3"/>
        <v>1.0140620675832752</v>
      </c>
      <c r="K10" s="145">
        <f t="shared" si="4"/>
        <v>18377.5012542</v>
      </c>
      <c r="L10" s="112">
        <v>3</v>
      </c>
      <c r="M10" s="112">
        <v>1</v>
      </c>
      <c r="N10" s="112">
        <v>2</v>
      </c>
      <c r="O10" s="112">
        <v>0</v>
      </c>
      <c r="P10" s="184">
        <f t="shared" si="5"/>
        <v>0</v>
      </c>
      <c r="Q10" s="184">
        <f t="shared" si="6"/>
        <v>0</v>
      </c>
      <c r="R10" s="145">
        <f t="shared" ref="R10:R68" si="16">IFERROR(IF(P10&gt;99.5%,5,(5*P10))+(IF(Q10&gt;99.5%,5,(5*Q10))),0)</f>
        <v>0</v>
      </c>
      <c r="S10" s="145"/>
      <c r="T10" s="145"/>
      <c r="U10" s="155">
        <f t="shared" si="0"/>
        <v>0</v>
      </c>
      <c r="V10" s="156">
        <f t="shared" si="7"/>
        <v>0</v>
      </c>
      <c r="W10" s="157">
        <f t="shared" si="8"/>
        <v>0</v>
      </c>
      <c r="X10" s="157">
        <f t="shared" si="9"/>
        <v>20</v>
      </c>
      <c r="Y10" s="158">
        <f t="shared" si="1"/>
        <v>14702.001003360001</v>
      </c>
      <c r="Z10" s="159">
        <f t="shared" si="10"/>
        <v>0.62982896232178009</v>
      </c>
      <c r="AA10" s="159">
        <f t="shared" si="2"/>
        <v>0.37017103767821991</v>
      </c>
      <c r="AB10" s="159">
        <f>IFERROR(#REF!/H10,0)</f>
        <v>0</v>
      </c>
      <c r="AC10" s="145">
        <f t="shared" si="14"/>
        <v>9259.7460359999986</v>
      </c>
      <c r="AD10" s="145">
        <f t="shared" si="11"/>
        <v>5442.2549673600015</v>
      </c>
      <c r="AE10" s="145">
        <f t="shared" si="12"/>
        <v>0</v>
      </c>
      <c r="AF10" s="145">
        <f t="shared" si="13"/>
        <v>0</v>
      </c>
      <c r="AG10" s="192"/>
    </row>
    <row r="11" spans="1:33" s="122" customFormat="1" x14ac:dyDescent="0.25">
      <c r="A11" s="113">
        <v>7</v>
      </c>
      <c r="B11" s="117" t="s">
        <v>148</v>
      </c>
      <c r="C11" s="115" t="s">
        <v>1312</v>
      </c>
      <c r="D11" s="115" t="s">
        <v>1314</v>
      </c>
      <c r="E11" s="112">
        <v>2805583.0652761906</v>
      </c>
      <c r="F11" s="112">
        <v>1474364.7199999997</v>
      </c>
      <c r="G11" s="112">
        <v>1350446.7112000003</v>
      </c>
      <c r="H11" s="154">
        <f t="shared" si="15"/>
        <v>2824811.4312</v>
      </c>
      <c r="I11" s="145">
        <v>0</v>
      </c>
      <c r="J11" s="24">
        <f t="shared" si="3"/>
        <v>1.0068536077800698</v>
      </c>
      <c r="K11" s="145">
        <f t="shared" si="4"/>
        <v>16948.868587199999</v>
      </c>
      <c r="L11" s="112">
        <v>4</v>
      </c>
      <c r="M11" s="112">
        <v>3</v>
      </c>
      <c r="N11" s="112">
        <v>5</v>
      </c>
      <c r="O11" s="112">
        <v>5</v>
      </c>
      <c r="P11" s="184">
        <f t="shared" si="5"/>
        <v>1.25</v>
      </c>
      <c r="Q11" s="184">
        <f t="shared" si="6"/>
        <v>1.6666666666666667</v>
      </c>
      <c r="R11" s="145">
        <f t="shared" si="16"/>
        <v>10</v>
      </c>
      <c r="S11" s="145"/>
      <c r="T11" s="145"/>
      <c r="U11" s="155">
        <f t="shared" si="0"/>
        <v>0</v>
      </c>
      <c r="V11" s="156">
        <f t="shared" si="7"/>
        <v>0</v>
      </c>
      <c r="W11" s="157">
        <f t="shared" si="8"/>
        <v>10</v>
      </c>
      <c r="X11" s="157">
        <f t="shared" si="9"/>
        <v>10</v>
      </c>
      <c r="Y11" s="158">
        <f t="shared" si="1"/>
        <v>15253.981728479999</v>
      </c>
      <c r="Z11" s="159">
        <f t="shared" si="10"/>
        <v>0.52193385502326406</v>
      </c>
      <c r="AA11" s="159">
        <f t="shared" si="2"/>
        <v>0.478066144976736</v>
      </c>
      <c r="AB11" s="159">
        <f>IFERROR(#REF!/H11,0)</f>
        <v>0</v>
      </c>
      <c r="AC11" s="145">
        <f t="shared" si="14"/>
        <v>7961.5694879999992</v>
      </c>
      <c r="AD11" s="145">
        <f t="shared" si="11"/>
        <v>7292.4122404800009</v>
      </c>
      <c r="AE11" s="145">
        <f t="shared" si="12"/>
        <v>0</v>
      </c>
      <c r="AF11" s="145">
        <f t="shared" si="13"/>
        <v>0</v>
      </c>
      <c r="AG11" s="192"/>
    </row>
    <row r="12" spans="1:33" s="122" customFormat="1" x14ac:dyDescent="0.25">
      <c r="A12" s="116">
        <v>8</v>
      </c>
      <c r="B12" s="117" t="s">
        <v>146</v>
      </c>
      <c r="C12" s="115" t="s">
        <v>1312</v>
      </c>
      <c r="D12" s="115" t="s">
        <v>1314</v>
      </c>
      <c r="E12" s="112">
        <v>1580215.6361571432</v>
      </c>
      <c r="F12" s="112">
        <v>698190.12249999994</v>
      </c>
      <c r="G12" s="112">
        <v>926154.89899999998</v>
      </c>
      <c r="H12" s="154">
        <f t="shared" si="15"/>
        <v>1624345.0214999998</v>
      </c>
      <c r="I12" s="145">
        <v>0</v>
      </c>
      <c r="J12" s="24">
        <f t="shared" si="3"/>
        <v>1.0279261793980048</v>
      </c>
      <c r="K12" s="145">
        <f t="shared" si="4"/>
        <v>9746.0701289999997</v>
      </c>
      <c r="L12" s="112">
        <v>3</v>
      </c>
      <c r="M12" s="112">
        <v>2</v>
      </c>
      <c r="N12" s="112">
        <v>2</v>
      </c>
      <c r="O12" s="112">
        <v>3</v>
      </c>
      <c r="P12" s="184">
        <f t="shared" si="5"/>
        <v>0</v>
      </c>
      <c r="Q12" s="184">
        <f t="shared" si="6"/>
        <v>1.5</v>
      </c>
      <c r="R12" s="145">
        <f t="shared" si="16"/>
        <v>5</v>
      </c>
      <c r="S12" s="145"/>
      <c r="T12" s="145"/>
      <c r="U12" s="155">
        <f t="shared" si="0"/>
        <v>0</v>
      </c>
      <c r="V12" s="156">
        <f t="shared" si="7"/>
        <v>0</v>
      </c>
      <c r="W12" s="157">
        <f t="shared" si="8"/>
        <v>5</v>
      </c>
      <c r="X12" s="157">
        <f t="shared" si="9"/>
        <v>15</v>
      </c>
      <c r="Y12" s="158">
        <f t="shared" si="1"/>
        <v>8284.1596096499998</v>
      </c>
      <c r="Z12" s="159">
        <f t="shared" si="10"/>
        <v>0.42982870834624592</v>
      </c>
      <c r="AA12" s="159">
        <f t="shared" si="2"/>
        <v>0.57017129165375413</v>
      </c>
      <c r="AB12" s="159">
        <f>IFERROR(#REF!/H12,0)</f>
        <v>0</v>
      </c>
      <c r="AC12" s="145">
        <f t="shared" si="14"/>
        <v>3560.7696247500003</v>
      </c>
      <c r="AD12" s="145">
        <f t="shared" si="11"/>
        <v>4723.3899848999999</v>
      </c>
      <c r="AE12" s="145">
        <f t="shared" si="12"/>
        <v>0</v>
      </c>
      <c r="AF12" s="145">
        <f t="shared" si="13"/>
        <v>0</v>
      </c>
      <c r="AG12" s="192"/>
    </row>
    <row r="13" spans="1:33" s="122" customFormat="1" x14ac:dyDescent="0.25">
      <c r="A13" s="116">
        <v>9</v>
      </c>
      <c r="B13" s="117" t="s">
        <v>144</v>
      </c>
      <c r="C13" s="115" t="s">
        <v>1312</v>
      </c>
      <c r="D13" s="115" t="s">
        <v>1315</v>
      </c>
      <c r="E13" s="112">
        <v>2488344.7873523808</v>
      </c>
      <c r="F13" s="112">
        <v>894582.88000000024</v>
      </c>
      <c r="G13" s="112">
        <v>1106414.6268000002</v>
      </c>
      <c r="H13" s="154">
        <f t="shared" si="15"/>
        <v>2000997.5068000006</v>
      </c>
      <c r="I13" s="145">
        <v>0</v>
      </c>
      <c r="J13" s="24">
        <f t="shared" si="3"/>
        <v>0.80414800913866857</v>
      </c>
      <c r="K13" s="145">
        <f t="shared" si="4"/>
        <v>6002.9925204000019</v>
      </c>
      <c r="L13" s="112">
        <v>4</v>
      </c>
      <c r="M13" s="112">
        <v>2</v>
      </c>
      <c r="N13" s="112">
        <v>2</v>
      </c>
      <c r="O13" s="112">
        <v>2</v>
      </c>
      <c r="P13" s="184">
        <f t="shared" si="5"/>
        <v>0</v>
      </c>
      <c r="Q13" s="184">
        <f t="shared" si="6"/>
        <v>1</v>
      </c>
      <c r="R13" s="145">
        <f t="shared" si="16"/>
        <v>5</v>
      </c>
      <c r="S13" s="145"/>
      <c r="T13" s="145"/>
      <c r="U13" s="155">
        <f t="shared" ref="U13:U36" si="17">IFERROR(T13/S13,0)</f>
        <v>0</v>
      </c>
      <c r="V13" s="156">
        <f t="shared" si="7"/>
        <v>0</v>
      </c>
      <c r="W13" s="157">
        <f t="shared" si="8"/>
        <v>5</v>
      </c>
      <c r="X13" s="157">
        <f t="shared" si="9"/>
        <v>15</v>
      </c>
      <c r="Y13" s="158">
        <f t="shared" si="1"/>
        <v>5102.5436423400015</v>
      </c>
      <c r="Z13" s="159">
        <f t="shared" si="10"/>
        <v>0.44706846308400405</v>
      </c>
      <c r="AA13" s="159">
        <f t="shared" si="2"/>
        <v>0.55293153691599584</v>
      </c>
      <c r="AB13" s="159">
        <f>IFERROR(#REF!/H13,0)</f>
        <v>0</v>
      </c>
      <c r="AC13" s="145">
        <f t="shared" si="14"/>
        <v>2281.1863440000006</v>
      </c>
      <c r="AD13" s="145">
        <f t="shared" si="11"/>
        <v>2821.3572983400004</v>
      </c>
      <c r="AE13" s="145">
        <f t="shared" si="12"/>
        <v>0</v>
      </c>
      <c r="AF13" s="145">
        <f t="shared" si="13"/>
        <v>0</v>
      </c>
      <c r="AG13" s="192"/>
    </row>
    <row r="14" spans="1:33" s="122" customFormat="1" x14ac:dyDescent="0.25">
      <c r="A14" s="113">
        <v>10</v>
      </c>
      <c r="B14" s="117" t="s">
        <v>152</v>
      </c>
      <c r="C14" s="115" t="s">
        <v>1312</v>
      </c>
      <c r="D14" s="115" t="s">
        <v>1312</v>
      </c>
      <c r="E14" s="112">
        <v>2718934.6824190482</v>
      </c>
      <c r="F14" s="112">
        <v>972352.81999999983</v>
      </c>
      <c r="G14" s="112">
        <v>1767416.1400000001</v>
      </c>
      <c r="H14" s="154">
        <f t="shared" si="15"/>
        <v>2739768.96</v>
      </c>
      <c r="I14" s="145">
        <v>0</v>
      </c>
      <c r="J14" s="24">
        <f t="shared" ref="J14:J68" si="18">IFERROR(H14/E14,0)</f>
        <v>1.0076626620402722</v>
      </c>
      <c r="K14" s="145">
        <f t="shared" si="4"/>
        <v>16438.61376</v>
      </c>
      <c r="L14" s="112">
        <v>3</v>
      </c>
      <c r="M14" s="112">
        <v>2</v>
      </c>
      <c r="N14" s="112">
        <v>6</v>
      </c>
      <c r="O14" s="112">
        <v>12</v>
      </c>
      <c r="P14" s="184">
        <f t="shared" si="5"/>
        <v>2</v>
      </c>
      <c r="Q14" s="184">
        <f t="shared" si="6"/>
        <v>6</v>
      </c>
      <c r="R14" s="145">
        <f t="shared" si="16"/>
        <v>10</v>
      </c>
      <c r="S14" s="145"/>
      <c r="T14" s="145"/>
      <c r="U14" s="155">
        <f t="shared" si="17"/>
        <v>0</v>
      </c>
      <c r="V14" s="156">
        <f>IF(U14&gt;=100%,10,U14*10)</f>
        <v>0</v>
      </c>
      <c r="W14" s="157">
        <f t="shared" si="8"/>
        <v>10</v>
      </c>
      <c r="X14" s="157">
        <f t="shared" si="9"/>
        <v>10</v>
      </c>
      <c r="Y14" s="158">
        <f t="shared" si="1"/>
        <v>14794.752383999999</v>
      </c>
      <c r="Z14" s="159">
        <f t="shared" si="10"/>
        <v>0.35490321782461537</v>
      </c>
      <c r="AA14" s="159">
        <f t="shared" si="2"/>
        <v>0.64509678217538469</v>
      </c>
      <c r="AB14" s="159">
        <f>IFERROR(#REF!/H14,0)</f>
        <v>0</v>
      </c>
      <c r="AC14" s="145">
        <f t="shared" si="14"/>
        <v>5250.7052279999989</v>
      </c>
      <c r="AD14" s="145">
        <f t="shared" si="11"/>
        <v>9544.0471560000005</v>
      </c>
      <c r="AE14" s="145">
        <f t="shared" si="12"/>
        <v>0</v>
      </c>
      <c r="AF14" s="145">
        <f t="shared" si="13"/>
        <v>0</v>
      </c>
      <c r="AG14" s="192"/>
    </row>
    <row r="15" spans="1:33" s="122" customFormat="1" x14ac:dyDescent="0.25">
      <c r="A15" s="116">
        <v>11</v>
      </c>
      <c r="B15" s="117" t="s">
        <v>154</v>
      </c>
      <c r="C15" s="115" t="s">
        <v>1312</v>
      </c>
      <c r="D15" s="115" t="s">
        <v>1312</v>
      </c>
      <c r="E15" s="112">
        <v>4753464.931028571</v>
      </c>
      <c r="F15" s="112">
        <v>1474184.27</v>
      </c>
      <c r="G15" s="112">
        <v>2338033.5268000006</v>
      </c>
      <c r="H15" s="154">
        <f t="shared" si="15"/>
        <v>3812217.7968000006</v>
      </c>
      <c r="I15" s="145">
        <v>0</v>
      </c>
      <c r="J15" s="24">
        <f t="shared" si="18"/>
        <v>0.80198715087082806</v>
      </c>
      <c r="K15" s="145">
        <f t="shared" si="4"/>
        <v>11436.653390400003</v>
      </c>
      <c r="L15" s="112">
        <v>5</v>
      </c>
      <c r="M15" s="112">
        <v>2</v>
      </c>
      <c r="N15" s="112">
        <v>0</v>
      </c>
      <c r="O15" s="112">
        <v>3</v>
      </c>
      <c r="P15" s="184">
        <f t="shared" si="5"/>
        <v>0</v>
      </c>
      <c r="Q15" s="184">
        <f t="shared" si="6"/>
        <v>1.5</v>
      </c>
      <c r="R15" s="145">
        <f t="shared" si="16"/>
        <v>5</v>
      </c>
      <c r="S15" s="145"/>
      <c r="T15" s="145"/>
      <c r="U15" s="155">
        <f t="shared" si="17"/>
        <v>0</v>
      </c>
      <c r="V15" s="156">
        <f t="shared" si="7"/>
        <v>0</v>
      </c>
      <c r="W15" s="157">
        <f t="shared" si="8"/>
        <v>5</v>
      </c>
      <c r="X15" s="157">
        <f t="shared" si="9"/>
        <v>15</v>
      </c>
      <c r="Y15" s="158">
        <f t="shared" si="1"/>
        <v>9721.1553818400025</v>
      </c>
      <c r="Z15" s="159">
        <f t="shared" si="10"/>
        <v>0.38669990765937862</v>
      </c>
      <c r="AA15" s="159">
        <f t="shared" si="2"/>
        <v>0.61330009234062144</v>
      </c>
      <c r="AB15" s="159">
        <f>IFERROR(#REF!/H15,0)</f>
        <v>0</v>
      </c>
      <c r="AC15" s="145">
        <f t="shared" si="14"/>
        <v>3759.1698885000005</v>
      </c>
      <c r="AD15" s="145">
        <f t="shared" si="11"/>
        <v>5961.9854933400029</v>
      </c>
      <c r="AE15" s="145">
        <f t="shared" si="12"/>
        <v>0</v>
      </c>
      <c r="AF15" s="145">
        <f t="shared" si="13"/>
        <v>0</v>
      </c>
      <c r="AG15" s="192"/>
    </row>
    <row r="16" spans="1:33" s="122" customFormat="1" x14ac:dyDescent="0.25">
      <c r="A16" s="116">
        <v>12</v>
      </c>
      <c r="B16" s="117" t="s">
        <v>153</v>
      </c>
      <c r="C16" s="115" t="s">
        <v>1312</v>
      </c>
      <c r="D16" s="115" t="s">
        <v>1312</v>
      </c>
      <c r="E16" s="112">
        <v>7116705.3867952377</v>
      </c>
      <c r="F16" s="112">
        <v>2013621.5000000002</v>
      </c>
      <c r="G16" s="112">
        <v>4183537.1628000005</v>
      </c>
      <c r="H16" s="154">
        <f t="shared" si="15"/>
        <v>6197158.662800001</v>
      </c>
      <c r="I16" s="145">
        <v>0</v>
      </c>
      <c r="J16" s="24">
        <f t="shared" si="18"/>
        <v>0.87079039049425611</v>
      </c>
      <c r="K16" s="145">
        <f t="shared" si="4"/>
        <v>24788.634651200005</v>
      </c>
      <c r="L16" s="112">
        <v>8</v>
      </c>
      <c r="M16" s="112">
        <v>5</v>
      </c>
      <c r="N16" s="112">
        <v>4</v>
      </c>
      <c r="O16" s="112">
        <v>2</v>
      </c>
      <c r="P16" s="184">
        <f t="shared" si="5"/>
        <v>0</v>
      </c>
      <c r="Q16" s="184">
        <f t="shared" si="6"/>
        <v>0</v>
      </c>
      <c r="R16" s="145">
        <f t="shared" si="16"/>
        <v>0</v>
      </c>
      <c r="S16" s="145"/>
      <c r="T16" s="145"/>
      <c r="U16" s="155">
        <f t="shared" si="17"/>
        <v>0</v>
      </c>
      <c r="V16" s="156">
        <f t="shared" si="7"/>
        <v>0</v>
      </c>
      <c r="W16" s="157">
        <f t="shared" si="8"/>
        <v>0</v>
      </c>
      <c r="X16" s="157">
        <f t="shared" si="9"/>
        <v>20</v>
      </c>
      <c r="Y16" s="158">
        <f t="shared" si="1"/>
        <v>19830.907720960004</v>
      </c>
      <c r="Z16" s="159">
        <f t="shared" si="10"/>
        <v>0.32492656870111591</v>
      </c>
      <c r="AA16" s="159">
        <f t="shared" si="2"/>
        <v>0.67507343129888409</v>
      </c>
      <c r="AB16" s="159">
        <f>IFERROR(#REF!/H16,0)</f>
        <v>0</v>
      </c>
      <c r="AC16" s="145">
        <f t="shared" si="14"/>
        <v>6443.5888000000004</v>
      </c>
      <c r="AD16" s="145">
        <f t="shared" si="11"/>
        <v>13387.318920960002</v>
      </c>
      <c r="AE16" s="145">
        <f t="shared" si="12"/>
        <v>0</v>
      </c>
      <c r="AF16" s="145">
        <f t="shared" si="13"/>
        <v>0</v>
      </c>
      <c r="AG16" s="192"/>
    </row>
    <row r="17" spans="1:33" s="122" customFormat="1" x14ac:dyDescent="0.25">
      <c r="A17" s="113">
        <v>13</v>
      </c>
      <c r="B17" s="117" t="s">
        <v>1307</v>
      </c>
      <c r="C17" s="115" t="s">
        <v>1312</v>
      </c>
      <c r="D17" s="115" t="s">
        <v>1315</v>
      </c>
      <c r="E17" s="112">
        <v>7889860.8020761916</v>
      </c>
      <c r="F17" s="112">
        <v>4447145.1374999993</v>
      </c>
      <c r="G17" s="112">
        <v>3939019.2449000007</v>
      </c>
      <c r="H17" s="154">
        <f t="shared" si="15"/>
        <v>8386164.3824000005</v>
      </c>
      <c r="I17" s="145">
        <v>0</v>
      </c>
      <c r="J17" s="24">
        <f t="shared" si="18"/>
        <v>1.0629039716636328</v>
      </c>
      <c r="K17" s="145">
        <f t="shared" si="4"/>
        <v>50316.986294400005</v>
      </c>
      <c r="L17" s="112">
        <v>17</v>
      </c>
      <c r="M17" s="112">
        <v>12</v>
      </c>
      <c r="N17" s="112">
        <v>25</v>
      </c>
      <c r="O17" s="112">
        <v>20</v>
      </c>
      <c r="P17" s="184">
        <f t="shared" si="5"/>
        <v>1.4705882352941178</v>
      </c>
      <c r="Q17" s="184">
        <f t="shared" si="6"/>
        <v>1.6666666666666667</v>
      </c>
      <c r="R17" s="145">
        <f t="shared" si="16"/>
        <v>10</v>
      </c>
      <c r="S17" s="145"/>
      <c r="T17" s="145"/>
      <c r="U17" s="155">
        <f t="shared" si="17"/>
        <v>0</v>
      </c>
      <c r="V17" s="156">
        <f t="shared" si="7"/>
        <v>0</v>
      </c>
      <c r="W17" s="157">
        <f t="shared" si="8"/>
        <v>10</v>
      </c>
      <c r="X17" s="157">
        <f t="shared" si="9"/>
        <v>10</v>
      </c>
      <c r="Y17" s="158">
        <f t="shared" si="1"/>
        <v>45285.287664960008</v>
      </c>
      <c r="Z17" s="159">
        <f t="shared" si="10"/>
        <v>0.53029548846349828</v>
      </c>
      <c r="AA17" s="159">
        <f t="shared" si="2"/>
        <v>0.46970451153650172</v>
      </c>
      <c r="AB17" s="159">
        <f>IFERROR(#REF!/H17,0)</f>
        <v>0</v>
      </c>
      <c r="AC17" s="145">
        <f t="shared" si="14"/>
        <v>24014.583742499999</v>
      </c>
      <c r="AD17" s="145">
        <f t="shared" si="11"/>
        <v>21270.703922460008</v>
      </c>
      <c r="AE17" s="145">
        <f t="shared" si="12"/>
        <v>0</v>
      </c>
      <c r="AF17" s="145">
        <f t="shared" si="13"/>
        <v>0</v>
      </c>
      <c r="AG17" s="192"/>
    </row>
    <row r="18" spans="1:33" s="122" customFormat="1" x14ac:dyDescent="0.25">
      <c r="A18" s="116">
        <v>14</v>
      </c>
      <c r="B18" s="117" t="s">
        <v>145</v>
      </c>
      <c r="C18" s="115" t="s">
        <v>1312</v>
      </c>
      <c r="D18" s="115" t="s">
        <v>1315</v>
      </c>
      <c r="E18" s="112">
        <v>8363493.6310238093</v>
      </c>
      <c r="F18" s="112">
        <v>4665276.1050000004</v>
      </c>
      <c r="G18" s="112">
        <v>3937462.6463000006</v>
      </c>
      <c r="H18" s="154">
        <f t="shared" si="15"/>
        <v>8602738.7513000015</v>
      </c>
      <c r="I18" s="145">
        <v>0</v>
      </c>
      <c r="J18" s="24">
        <f t="shared" si="18"/>
        <v>1.0286058829995073</v>
      </c>
      <c r="K18" s="145">
        <f t="shared" si="4"/>
        <v>51616.432507800011</v>
      </c>
      <c r="L18" s="112">
        <v>15</v>
      </c>
      <c r="M18" s="112">
        <v>13</v>
      </c>
      <c r="N18" s="112">
        <v>0</v>
      </c>
      <c r="O18" s="112">
        <v>15</v>
      </c>
      <c r="P18" s="184">
        <f t="shared" si="5"/>
        <v>0</v>
      </c>
      <c r="Q18" s="184">
        <f t="shared" si="6"/>
        <v>1.1538461538461537</v>
      </c>
      <c r="R18" s="145">
        <f t="shared" si="16"/>
        <v>5</v>
      </c>
      <c r="S18" s="145"/>
      <c r="T18" s="145"/>
      <c r="U18" s="155">
        <f t="shared" si="17"/>
        <v>0</v>
      </c>
      <c r="V18" s="156">
        <f t="shared" si="7"/>
        <v>0</v>
      </c>
      <c r="W18" s="157">
        <f t="shared" si="8"/>
        <v>5</v>
      </c>
      <c r="X18" s="157">
        <f t="shared" si="9"/>
        <v>15</v>
      </c>
      <c r="Y18" s="158">
        <f t="shared" si="1"/>
        <v>43873.96763163001</v>
      </c>
      <c r="Z18" s="159">
        <f t="shared" si="10"/>
        <v>0.54230126473328133</v>
      </c>
      <c r="AA18" s="159">
        <f t="shared" si="2"/>
        <v>0.45769873526671856</v>
      </c>
      <c r="AB18" s="159">
        <f>IFERROR(#REF!/H18,0)</f>
        <v>0</v>
      </c>
      <c r="AC18" s="145">
        <f t="shared" si="14"/>
        <v>23792.908135500002</v>
      </c>
      <c r="AD18" s="145">
        <f t="shared" si="11"/>
        <v>20081.059496130005</v>
      </c>
      <c r="AE18" s="145">
        <f t="shared" si="12"/>
        <v>0</v>
      </c>
      <c r="AF18" s="145">
        <f t="shared" si="13"/>
        <v>0</v>
      </c>
      <c r="AG18" s="192"/>
    </row>
    <row r="19" spans="1:33" s="122" customFormat="1" x14ac:dyDescent="0.25">
      <c r="A19" s="116">
        <v>15</v>
      </c>
      <c r="B19" s="117" t="s">
        <v>149</v>
      </c>
      <c r="C19" s="115" t="s">
        <v>1312</v>
      </c>
      <c r="D19" s="115" t="s">
        <v>1315</v>
      </c>
      <c r="E19" s="112">
        <v>5082935.7808095235</v>
      </c>
      <c r="F19" s="112">
        <v>1503226.6949999998</v>
      </c>
      <c r="G19" s="112">
        <v>1445379.2037000004</v>
      </c>
      <c r="H19" s="154">
        <f t="shared" si="15"/>
        <v>2948605.8987000003</v>
      </c>
      <c r="I19" s="145">
        <v>0</v>
      </c>
      <c r="J19" s="24">
        <f t="shared" si="18"/>
        <v>0.58009898724913589</v>
      </c>
      <c r="K19" s="145">
        <f t="shared" si="4"/>
        <v>0</v>
      </c>
      <c r="L19" s="112">
        <v>11</v>
      </c>
      <c r="M19" s="112">
        <v>7</v>
      </c>
      <c r="N19" s="112">
        <v>5</v>
      </c>
      <c r="O19" s="112">
        <v>0</v>
      </c>
      <c r="P19" s="184">
        <f t="shared" si="5"/>
        <v>0</v>
      </c>
      <c r="Q19" s="184">
        <f t="shared" si="6"/>
        <v>0</v>
      </c>
      <c r="R19" s="145">
        <f t="shared" si="16"/>
        <v>0</v>
      </c>
      <c r="S19" s="145"/>
      <c r="T19" s="145"/>
      <c r="U19" s="155">
        <f t="shared" si="17"/>
        <v>0</v>
      </c>
      <c r="V19" s="156">
        <f t="shared" si="7"/>
        <v>0</v>
      </c>
      <c r="W19" s="157">
        <f t="shared" si="8"/>
        <v>0</v>
      </c>
      <c r="X19" s="157">
        <f t="shared" si="9"/>
        <v>20</v>
      </c>
      <c r="Y19" s="158">
        <f t="shared" si="1"/>
        <v>0</v>
      </c>
      <c r="Z19" s="159">
        <f t="shared" si="10"/>
        <v>0.50980929518683793</v>
      </c>
      <c r="AA19" s="159">
        <f t="shared" si="2"/>
        <v>0.49019070481316213</v>
      </c>
      <c r="AB19" s="159">
        <f>IFERROR(#REF!/H19,0)</f>
        <v>0</v>
      </c>
      <c r="AC19" s="145">
        <f t="shared" si="14"/>
        <v>0</v>
      </c>
      <c r="AD19" s="145">
        <f t="shared" si="11"/>
        <v>0</v>
      </c>
      <c r="AE19" s="145">
        <f t="shared" si="12"/>
        <v>0</v>
      </c>
      <c r="AF19" s="145">
        <f t="shared" si="13"/>
        <v>0</v>
      </c>
      <c r="AG19" s="192"/>
    </row>
    <row r="20" spans="1:33" s="122" customFormat="1" x14ac:dyDescent="0.25">
      <c r="A20" s="113">
        <v>16</v>
      </c>
      <c r="B20" s="119" t="s">
        <v>1075</v>
      </c>
      <c r="C20" s="115" t="s">
        <v>1312</v>
      </c>
      <c r="D20" s="115" t="s">
        <v>1315</v>
      </c>
      <c r="E20" s="112">
        <v>2210807.0498904763</v>
      </c>
      <c r="F20" s="112">
        <v>475316.32750000001</v>
      </c>
      <c r="G20" s="112">
        <v>560205.65489999996</v>
      </c>
      <c r="H20" s="154">
        <f t="shared" si="15"/>
        <v>1035521.9824</v>
      </c>
      <c r="I20" s="145">
        <v>0</v>
      </c>
      <c r="J20" s="24">
        <f t="shared" si="18"/>
        <v>0.46839093554152539</v>
      </c>
      <c r="K20" s="145">
        <f t="shared" si="4"/>
        <v>0</v>
      </c>
      <c r="L20" s="112">
        <v>3</v>
      </c>
      <c r="M20" s="112">
        <v>7</v>
      </c>
      <c r="N20" s="112">
        <v>0</v>
      </c>
      <c r="O20" s="112">
        <v>2</v>
      </c>
      <c r="P20" s="184">
        <f>IFERROR(IF(N20/L20&gt;79.5%,(N20/L20),0),0)</f>
        <v>0</v>
      </c>
      <c r="Q20" s="184">
        <f t="shared" si="6"/>
        <v>0</v>
      </c>
      <c r="R20" s="145">
        <f t="shared" si="16"/>
        <v>0</v>
      </c>
      <c r="S20" s="145"/>
      <c r="T20" s="145"/>
      <c r="U20" s="155">
        <f t="shared" si="17"/>
        <v>0</v>
      </c>
      <c r="V20" s="156">
        <f t="shared" si="7"/>
        <v>0</v>
      </c>
      <c r="W20" s="157">
        <f t="shared" si="8"/>
        <v>0</v>
      </c>
      <c r="X20" s="157">
        <f t="shared" si="9"/>
        <v>20</v>
      </c>
      <c r="Y20" s="158">
        <f t="shared" si="1"/>
        <v>0</v>
      </c>
      <c r="Z20" s="159">
        <f t="shared" si="10"/>
        <v>0.4590113349388999</v>
      </c>
      <c r="AA20" s="159">
        <f t="shared" si="2"/>
        <v>0.5409886650611001</v>
      </c>
      <c r="AB20" s="159">
        <f>IFERROR(#REF!/H20,0)</f>
        <v>0</v>
      </c>
      <c r="AC20" s="145">
        <f t="shared" si="14"/>
        <v>0</v>
      </c>
      <c r="AD20" s="145">
        <f t="shared" si="11"/>
        <v>0</v>
      </c>
      <c r="AE20" s="145">
        <f t="shared" si="12"/>
        <v>0</v>
      </c>
      <c r="AF20" s="145">
        <f t="shared" si="13"/>
        <v>0</v>
      </c>
      <c r="AG20" s="192"/>
    </row>
    <row r="21" spans="1:33" s="122" customFormat="1" x14ac:dyDescent="0.25">
      <c r="A21" s="116">
        <v>17</v>
      </c>
      <c r="B21" s="117" t="s">
        <v>1146</v>
      </c>
      <c r="C21" s="115" t="s">
        <v>1312</v>
      </c>
      <c r="D21" s="115" t="s">
        <v>1313</v>
      </c>
      <c r="E21" s="112">
        <v>4641772.1095238095</v>
      </c>
      <c r="F21" s="112">
        <v>2603195.7599999993</v>
      </c>
      <c r="G21" s="112">
        <v>2150137.2128999997</v>
      </c>
      <c r="H21" s="154">
        <f t="shared" si="15"/>
        <v>4753332.9728999995</v>
      </c>
      <c r="I21" s="145">
        <v>0</v>
      </c>
      <c r="J21" s="24">
        <f t="shared" si="18"/>
        <v>1.0240341104095338</v>
      </c>
      <c r="K21" s="145">
        <f t="shared" si="4"/>
        <v>28519.997837399998</v>
      </c>
      <c r="L21" s="112">
        <v>12</v>
      </c>
      <c r="M21" s="112">
        <v>12</v>
      </c>
      <c r="N21" s="112">
        <v>18</v>
      </c>
      <c r="O21" s="112">
        <v>27</v>
      </c>
      <c r="P21" s="184">
        <f>IFERROR(IF(N21/L21&gt;79.5%,(N21/L21),0),0)</f>
        <v>1.5</v>
      </c>
      <c r="Q21" s="184">
        <f t="shared" si="6"/>
        <v>2.25</v>
      </c>
      <c r="R21" s="145">
        <f t="shared" si="16"/>
        <v>10</v>
      </c>
      <c r="S21" s="145"/>
      <c r="T21" s="145"/>
      <c r="U21" s="155">
        <f t="shared" si="17"/>
        <v>0</v>
      </c>
      <c r="V21" s="156">
        <f t="shared" si="7"/>
        <v>0</v>
      </c>
      <c r="W21" s="157">
        <f t="shared" si="8"/>
        <v>10</v>
      </c>
      <c r="X21" s="157">
        <f t="shared" si="9"/>
        <v>10</v>
      </c>
      <c r="Y21" s="158">
        <f t="shared" si="1"/>
        <v>25667.998053659998</v>
      </c>
      <c r="Z21" s="159">
        <f t="shared" si="10"/>
        <v>0.54765693353306033</v>
      </c>
      <c r="AA21" s="159">
        <f t="shared" si="2"/>
        <v>0.4523430664669395</v>
      </c>
      <c r="AB21" s="159">
        <f>IFERROR(#REF!/H21,0)</f>
        <v>0</v>
      </c>
      <c r="AC21" s="145">
        <f t="shared" si="14"/>
        <v>14057.257103999995</v>
      </c>
      <c r="AD21" s="145">
        <f t="shared" si="11"/>
        <v>11610.740949659998</v>
      </c>
      <c r="AE21" s="145">
        <f t="shared" si="12"/>
        <v>0</v>
      </c>
      <c r="AF21" s="145">
        <f t="shared" si="13"/>
        <v>0</v>
      </c>
      <c r="AG21" s="192"/>
    </row>
    <row r="22" spans="1:33" s="122" customFormat="1" x14ac:dyDescent="0.25">
      <c r="A22" s="116">
        <v>18</v>
      </c>
      <c r="B22" s="117" t="s">
        <v>156</v>
      </c>
      <c r="C22" s="115" t="s">
        <v>1312</v>
      </c>
      <c r="D22" s="115" t="s">
        <v>1313</v>
      </c>
      <c r="E22" s="112">
        <v>6680285.9331285702</v>
      </c>
      <c r="F22" s="112">
        <v>2193786.79</v>
      </c>
      <c r="G22" s="112">
        <v>3563357.0308000003</v>
      </c>
      <c r="H22" s="154">
        <f t="shared" si="15"/>
        <v>5757143.8208000008</v>
      </c>
      <c r="I22" s="145">
        <v>0</v>
      </c>
      <c r="J22" s="24">
        <f t="shared" si="18"/>
        <v>0.86181098809699674</v>
      </c>
      <c r="K22" s="145">
        <f t="shared" si="4"/>
        <v>23028.575283200003</v>
      </c>
      <c r="L22" s="112">
        <v>18</v>
      </c>
      <c r="M22" s="112">
        <v>10</v>
      </c>
      <c r="N22" s="112">
        <v>25</v>
      </c>
      <c r="O22" s="112">
        <v>39</v>
      </c>
      <c r="P22" s="184">
        <f t="shared" si="5"/>
        <v>1.3888888888888888</v>
      </c>
      <c r="Q22" s="184">
        <f t="shared" si="6"/>
        <v>3.9</v>
      </c>
      <c r="R22" s="145">
        <f t="shared" si="16"/>
        <v>10</v>
      </c>
      <c r="S22" s="145"/>
      <c r="T22" s="145"/>
      <c r="U22" s="155">
        <f t="shared" si="17"/>
        <v>0</v>
      </c>
      <c r="V22" s="156">
        <f t="shared" si="7"/>
        <v>0</v>
      </c>
      <c r="W22" s="157">
        <f t="shared" si="8"/>
        <v>10</v>
      </c>
      <c r="X22" s="157">
        <f t="shared" si="9"/>
        <v>10</v>
      </c>
      <c r="Y22" s="158">
        <f t="shared" si="1"/>
        <v>20725.717754880003</v>
      </c>
      <c r="Z22" s="159">
        <f t="shared" si="10"/>
        <v>0.3810547136366581</v>
      </c>
      <c r="AA22" s="159">
        <f t="shared" si="2"/>
        <v>0.61894528636334178</v>
      </c>
      <c r="AB22" s="159">
        <f>IFERROR(#REF!/H22,0)</f>
        <v>0</v>
      </c>
      <c r="AC22" s="145">
        <f t="shared" si="14"/>
        <v>7897.6324439999999</v>
      </c>
      <c r="AD22" s="145">
        <f t="shared" si="11"/>
        <v>12828.08531088</v>
      </c>
      <c r="AE22" s="145">
        <f t="shared" si="12"/>
        <v>0</v>
      </c>
      <c r="AF22" s="145">
        <f t="shared" si="13"/>
        <v>0</v>
      </c>
      <c r="AG22" s="192"/>
    </row>
    <row r="23" spans="1:33" s="122" customFormat="1" x14ac:dyDescent="0.25">
      <c r="A23" s="113">
        <v>19</v>
      </c>
      <c r="B23" s="117" t="s">
        <v>151</v>
      </c>
      <c r="C23" s="115" t="s">
        <v>1312</v>
      </c>
      <c r="D23" s="115" t="s">
        <v>1313</v>
      </c>
      <c r="E23" s="112">
        <v>7391729.022814285</v>
      </c>
      <c r="F23" s="112">
        <v>2775170.6249999995</v>
      </c>
      <c r="G23" s="112">
        <v>3955326.9489999991</v>
      </c>
      <c r="H23" s="154">
        <f t="shared" si="15"/>
        <v>6730497.5739999991</v>
      </c>
      <c r="I23" s="145">
        <v>0</v>
      </c>
      <c r="J23" s="24">
        <f t="shared" si="18"/>
        <v>0.91054441433480304</v>
      </c>
      <c r="K23" s="145">
        <f t="shared" si="4"/>
        <v>33652.487869999997</v>
      </c>
      <c r="L23" s="112">
        <v>17</v>
      </c>
      <c r="M23" s="112">
        <v>8</v>
      </c>
      <c r="N23" s="112">
        <v>35</v>
      </c>
      <c r="O23" s="112">
        <v>26</v>
      </c>
      <c r="P23" s="184">
        <f t="shared" si="5"/>
        <v>2.0588235294117645</v>
      </c>
      <c r="Q23" s="184">
        <f t="shared" si="6"/>
        <v>3.25</v>
      </c>
      <c r="R23" s="145">
        <f t="shared" si="16"/>
        <v>10</v>
      </c>
      <c r="S23" s="145"/>
      <c r="T23" s="145"/>
      <c r="U23" s="155">
        <f t="shared" si="17"/>
        <v>0</v>
      </c>
      <c r="V23" s="156">
        <f t="shared" si="7"/>
        <v>0</v>
      </c>
      <c r="W23" s="157">
        <f t="shared" si="8"/>
        <v>10</v>
      </c>
      <c r="X23" s="157">
        <f t="shared" si="9"/>
        <v>10</v>
      </c>
      <c r="Y23" s="158">
        <f t="shared" si="1"/>
        <v>30287.239082999997</v>
      </c>
      <c r="Z23" s="159">
        <f t="shared" si="10"/>
        <v>0.41232770601099689</v>
      </c>
      <c r="AA23" s="159">
        <f t="shared" si="2"/>
        <v>0.587672293989003</v>
      </c>
      <c r="AB23" s="159">
        <f>IFERROR(#REF!/H23,0)</f>
        <v>0</v>
      </c>
      <c r="AC23" s="145">
        <f t="shared" si="14"/>
        <v>12488.267812499998</v>
      </c>
      <c r="AD23" s="145">
        <f t="shared" si="11"/>
        <v>17798.971270499995</v>
      </c>
      <c r="AE23" s="145">
        <f t="shared" si="12"/>
        <v>0</v>
      </c>
      <c r="AF23" s="145">
        <f t="shared" si="13"/>
        <v>0</v>
      </c>
      <c r="AG23" s="192"/>
    </row>
    <row r="24" spans="1:33" s="122" customFormat="1" x14ac:dyDescent="0.25">
      <c r="A24" s="116">
        <v>20</v>
      </c>
      <c r="B24" s="117" t="s">
        <v>141</v>
      </c>
      <c r="C24" s="115" t="s">
        <v>1312</v>
      </c>
      <c r="D24" s="115" t="s">
        <v>1316</v>
      </c>
      <c r="E24" s="112">
        <v>5831538.2072857153</v>
      </c>
      <c r="F24" s="112">
        <v>2491934.3000000003</v>
      </c>
      <c r="G24" s="112">
        <v>2859922.1674000011</v>
      </c>
      <c r="H24" s="154">
        <f t="shared" si="15"/>
        <v>5351856.4674000014</v>
      </c>
      <c r="I24" s="145">
        <v>0</v>
      </c>
      <c r="J24" s="24">
        <f t="shared" si="18"/>
        <v>0.91774353132310504</v>
      </c>
      <c r="K24" s="145">
        <f t="shared" si="4"/>
        <v>26759.282337000008</v>
      </c>
      <c r="L24" s="112">
        <v>13</v>
      </c>
      <c r="M24" s="112">
        <v>14</v>
      </c>
      <c r="N24" s="112">
        <v>10</v>
      </c>
      <c r="O24" s="112">
        <v>20</v>
      </c>
      <c r="P24" s="184">
        <f t="shared" si="5"/>
        <v>0</v>
      </c>
      <c r="Q24" s="184">
        <f t="shared" si="6"/>
        <v>1.4285714285714286</v>
      </c>
      <c r="R24" s="145">
        <f t="shared" si="16"/>
        <v>5</v>
      </c>
      <c r="S24" s="145"/>
      <c r="T24" s="145"/>
      <c r="U24" s="155">
        <f t="shared" si="17"/>
        <v>0</v>
      </c>
      <c r="V24" s="156">
        <f t="shared" si="7"/>
        <v>0</v>
      </c>
      <c r="W24" s="157">
        <f t="shared" si="8"/>
        <v>5</v>
      </c>
      <c r="X24" s="157">
        <f t="shared" si="9"/>
        <v>15</v>
      </c>
      <c r="Y24" s="158">
        <f t="shared" si="1"/>
        <v>22745.389986450005</v>
      </c>
      <c r="Z24" s="159">
        <f t="shared" si="10"/>
        <v>0.46562054030769123</v>
      </c>
      <c r="AA24" s="159">
        <f t="shared" si="2"/>
        <v>0.53437945969230882</v>
      </c>
      <c r="AB24" s="159">
        <f>IFERROR(#REF!/H24,0)</f>
        <v>0</v>
      </c>
      <c r="AC24" s="145">
        <f t="shared" si="14"/>
        <v>10590.720775000002</v>
      </c>
      <c r="AD24" s="145">
        <f t="shared" si="11"/>
        <v>12154.669211450006</v>
      </c>
      <c r="AE24" s="145">
        <f t="shared" si="12"/>
        <v>0</v>
      </c>
      <c r="AF24" s="145">
        <f t="shared" si="13"/>
        <v>0</v>
      </c>
      <c r="AG24" s="192"/>
    </row>
    <row r="25" spans="1:33" s="122" customFormat="1" x14ac:dyDescent="0.25">
      <c r="A25" s="116">
        <v>21</v>
      </c>
      <c r="B25" s="117" t="s">
        <v>127</v>
      </c>
      <c r="C25" s="115" t="s">
        <v>1312</v>
      </c>
      <c r="D25" s="115" t="s">
        <v>1316</v>
      </c>
      <c r="E25" s="112">
        <v>9640782.7210952379</v>
      </c>
      <c r="F25" s="112">
        <v>4964319.8500000006</v>
      </c>
      <c r="G25" s="112">
        <v>3835301.9825000004</v>
      </c>
      <c r="H25" s="154">
        <f t="shared" si="15"/>
        <v>8799621.8325000014</v>
      </c>
      <c r="I25" s="145">
        <v>0</v>
      </c>
      <c r="J25" s="24">
        <f t="shared" si="18"/>
        <v>0.91274973070862064</v>
      </c>
      <c r="K25" s="145">
        <f t="shared" si="4"/>
        <v>43998.109162500004</v>
      </c>
      <c r="L25" s="112">
        <v>18</v>
      </c>
      <c r="M25" s="112">
        <v>11</v>
      </c>
      <c r="N25" s="112">
        <v>15</v>
      </c>
      <c r="O25" s="112">
        <v>28</v>
      </c>
      <c r="P25" s="184">
        <f t="shared" si="5"/>
        <v>0.83333333333333337</v>
      </c>
      <c r="Q25" s="184">
        <f t="shared" si="6"/>
        <v>2.5454545454545454</v>
      </c>
      <c r="R25" s="145">
        <f t="shared" si="16"/>
        <v>9.1666666666666679</v>
      </c>
      <c r="S25" s="145"/>
      <c r="T25" s="145"/>
      <c r="U25" s="155">
        <f t="shared" si="17"/>
        <v>0</v>
      </c>
      <c r="V25" s="156">
        <f t="shared" si="7"/>
        <v>0</v>
      </c>
      <c r="W25" s="157">
        <f t="shared" si="8"/>
        <v>9.1666666666666679</v>
      </c>
      <c r="X25" s="157">
        <f t="shared" si="9"/>
        <v>10.833333333333332</v>
      </c>
      <c r="Y25" s="158">
        <f t="shared" si="1"/>
        <v>39231.647336562506</v>
      </c>
      <c r="Z25" s="159">
        <f t="shared" si="10"/>
        <v>0.56415149929114861</v>
      </c>
      <c r="AA25" s="159">
        <f t="shared" si="2"/>
        <v>0.43584850070885134</v>
      </c>
      <c r="AB25" s="159">
        <f>IFERROR(#REF!/H25,0)</f>
        <v>0</v>
      </c>
      <c r="AC25" s="145">
        <f t="shared" si="14"/>
        <v>22132.592664583335</v>
      </c>
      <c r="AD25" s="145">
        <f t="shared" si="11"/>
        <v>17099.054671979171</v>
      </c>
      <c r="AE25" s="145">
        <f t="shared" si="12"/>
        <v>0</v>
      </c>
      <c r="AF25" s="145">
        <f t="shared" si="13"/>
        <v>0</v>
      </c>
      <c r="AG25" s="192"/>
    </row>
    <row r="26" spans="1:33" s="122" customFormat="1" x14ac:dyDescent="0.25">
      <c r="A26" s="113">
        <v>22</v>
      </c>
      <c r="B26" s="117" t="s">
        <v>123</v>
      </c>
      <c r="C26" s="115" t="s">
        <v>1312</v>
      </c>
      <c r="D26" s="115" t="s">
        <v>1316</v>
      </c>
      <c r="E26" s="112">
        <v>3927945.7456857134</v>
      </c>
      <c r="F26" s="112">
        <v>758550.64750000008</v>
      </c>
      <c r="G26" s="112">
        <v>1422438.7136999997</v>
      </c>
      <c r="H26" s="154">
        <f t="shared" si="15"/>
        <v>2180989.3611999997</v>
      </c>
      <c r="I26" s="145">
        <v>0</v>
      </c>
      <c r="J26" s="24">
        <f t="shared" si="18"/>
        <v>0.55524935994737312</v>
      </c>
      <c r="K26" s="145">
        <f t="shared" si="4"/>
        <v>0</v>
      </c>
      <c r="L26" s="112">
        <v>10</v>
      </c>
      <c r="M26" s="112">
        <v>7</v>
      </c>
      <c r="N26" s="112">
        <v>20</v>
      </c>
      <c r="O26" s="112">
        <v>7</v>
      </c>
      <c r="P26" s="184">
        <f t="shared" si="5"/>
        <v>2</v>
      </c>
      <c r="Q26" s="184">
        <f t="shared" si="6"/>
        <v>1</v>
      </c>
      <c r="R26" s="145">
        <f t="shared" si="16"/>
        <v>10</v>
      </c>
      <c r="S26" s="145"/>
      <c r="T26" s="145"/>
      <c r="U26" s="155">
        <f t="shared" si="17"/>
        <v>0</v>
      </c>
      <c r="V26" s="156">
        <f t="shared" si="7"/>
        <v>0</v>
      </c>
      <c r="W26" s="157">
        <f t="shared" si="8"/>
        <v>10</v>
      </c>
      <c r="X26" s="157">
        <f t="shared" si="9"/>
        <v>10</v>
      </c>
      <c r="Y26" s="158">
        <f t="shared" si="1"/>
        <v>0</v>
      </c>
      <c r="Z26" s="159">
        <f t="shared" si="10"/>
        <v>0.34780116812795397</v>
      </c>
      <c r="AA26" s="159">
        <f t="shared" si="2"/>
        <v>0.65219883187204608</v>
      </c>
      <c r="AB26" s="159">
        <f>IFERROR(#REF!/H26,0)</f>
        <v>0</v>
      </c>
      <c r="AC26" s="145">
        <f t="shared" si="14"/>
        <v>0</v>
      </c>
      <c r="AD26" s="145">
        <f t="shared" si="11"/>
        <v>0</v>
      </c>
      <c r="AE26" s="145">
        <f t="shared" si="12"/>
        <v>0</v>
      </c>
      <c r="AF26" s="145">
        <f t="shared" si="13"/>
        <v>0</v>
      </c>
      <c r="AG26" s="192"/>
    </row>
    <row r="27" spans="1:33" s="122" customFormat="1" x14ac:dyDescent="0.25">
      <c r="A27" s="116">
        <v>23</v>
      </c>
      <c r="B27" s="117" t="s">
        <v>126</v>
      </c>
      <c r="C27" s="115" t="s">
        <v>1312</v>
      </c>
      <c r="D27" s="115" t="s">
        <v>1316</v>
      </c>
      <c r="E27" s="112">
        <v>3737718.2797809518</v>
      </c>
      <c r="F27" s="112">
        <v>1942401.895</v>
      </c>
      <c r="G27" s="112">
        <v>1085998.1947000001</v>
      </c>
      <c r="H27" s="154">
        <f t="shared" si="15"/>
        <v>3028400.0897000004</v>
      </c>
      <c r="I27" s="145">
        <v>0</v>
      </c>
      <c r="J27" s="24">
        <f t="shared" si="18"/>
        <v>0.8102269521172899</v>
      </c>
      <c r="K27" s="145">
        <f t="shared" si="4"/>
        <v>9085.2002691000016</v>
      </c>
      <c r="L27" s="112">
        <v>8</v>
      </c>
      <c r="M27" s="112">
        <v>8</v>
      </c>
      <c r="N27" s="112">
        <v>5</v>
      </c>
      <c r="O27" s="112">
        <v>10</v>
      </c>
      <c r="P27" s="184">
        <f t="shared" si="5"/>
        <v>0</v>
      </c>
      <c r="Q27" s="184">
        <f t="shared" si="6"/>
        <v>1.25</v>
      </c>
      <c r="R27" s="145">
        <f t="shared" si="16"/>
        <v>5</v>
      </c>
      <c r="S27" s="145"/>
      <c r="T27" s="145"/>
      <c r="U27" s="155">
        <f t="shared" si="17"/>
        <v>0</v>
      </c>
      <c r="V27" s="156">
        <f t="shared" si="7"/>
        <v>0</v>
      </c>
      <c r="W27" s="157">
        <f t="shared" si="8"/>
        <v>5</v>
      </c>
      <c r="X27" s="157">
        <f t="shared" si="9"/>
        <v>15</v>
      </c>
      <c r="Y27" s="158">
        <f t="shared" si="1"/>
        <v>7722.4202287350017</v>
      </c>
      <c r="Z27" s="159">
        <f t="shared" si="10"/>
        <v>0.64139540267693573</v>
      </c>
      <c r="AA27" s="159">
        <f t="shared" si="2"/>
        <v>0.35860459732306421</v>
      </c>
      <c r="AB27" s="159">
        <f>IFERROR(#REF!/H27,0)</f>
        <v>0</v>
      </c>
      <c r="AC27" s="145">
        <f t="shared" si="14"/>
        <v>4953.1248322500005</v>
      </c>
      <c r="AD27" s="145">
        <f t="shared" si="11"/>
        <v>2769.2953964850008</v>
      </c>
      <c r="AE27" s="145">
        <f t="shared" si="12"/>
        <v>0</v>
      </c>
      <c r="AF27" s="145">
        <f t="shared" si="13"/>
        <v>0</v>
      </c>
      <c r="AG27" s="192"/>
    </row>
    <row r="28" spans="1:33" s="122" customFormat="1" x14ac:dyDescent="0.25">
      <c r="A28" s="116">
        <v>24</v>
      </c>
      <c r="B28" s="117" t="s">
        <v>79</v>
      </c>
      <c r="C28" s="115" t="s">
        <v>26</v>
      </c>
      <c r="D28" s="115" t="s">
        <v>75</v>
      </c>
      <c r="E28" s="112">
        <v>6112363.7348428573</v>
      </c>
      <c r="F28" s="112">
        <v>5055185.4474999998</v>
      </c>
      <c r="G28" s="112">
        <v>3884617.9993000003</v>
      </c>
      <c r="H28" s="154">
        <f t="shared" si="15"/>
        <v>8939803.446800001</v>
      </c>
      <c r="I28" s="145">
        <v>2766316.0746087134</v>
      </c>
      <c r="J28" s="24">
        <f t="shared" si="18"/>
        <v>1.4625771362132189</v>
      </c>
      <c r="K28" s="145">
        <f t="shared" si="4"/>
        <v>53638.82068080001</v>
      </c>
      <c r="L28" s="112">
        <v>11</v>
      </c>
      <c r="M28" s="112">
        <v>6</v>
      </c>
      <c r="N28" s="112">
        <v>20</v>
      </c>
      <c r="O28" s="112">
        <v>20</v>
      </c>
      <c r="P28" s="184">
        <f t="shared" si="5"/>
        <v>1.8181818181818181</v>
      </c>
      <c r="Q28" s="184">
        <f t="shared" si="6"/>
        <v>3.3333333333333335</v>
      </c>
      <c r="R28" s="145">
        <f t="shared" si="16"/>
        <v>10</v>
      </c>
      <c r="S28" s="145"/>
      <c r="T28" s="145"/>
      <c r="U28" s="155">
        <f t="shared" si="17"/>
        <v>0</v>
      </c>
      <c r="V28" s="156">
        <f t="shared" si="7"/>
        <v>0</v>
      </c>
      <c r="W28" s="157">
        <f t="shared" si="8"/>
        <v>10</v>
      </c>
      <c r="X28" s="157">
        <f t="shared" si="9"/>
        <v>10</v>
      </c>
      <c r="Y28" s="158">
        <f t="shared" si="1"/>
        <v>48274.938612720012</v>
      </c>
      <c r="Z28" s="159">
        <f t="shared" si="10"/>
        <v>0.565469417485851</v>
      </c>
      <c r="AA28" s="159">
        <f t="shared" si="2"/>
        <v>0.43453058251414889</v>
      </c>
      <c r="AB28" s="159">
        <f>IFERROR(#REF!/H28,0)</f>
        <v>0</v>
      </c>
      <c r="AC28" s="145">
        <f t="shared" si="14"/>
        <v>27298.001416500003</v>
      </c>
      <c r="AD28" s="145">
        <f t="shared" si="11"/>
        <v>20976.937196220006</v>
      </c>
      <c r="AE28" s="145">
        <f t="shared" si="12"/>
        <v>0</v>
      </c>
      <c r="AF28" s="145">
        <f t="shared" si="13"/>
        <v>0</v>
      </c>
      <c r="AG28" s="192"/>
    </row>
    <row r="29" spans="1:33" s="122" customFormat="1" x14ac:dyDescent="0.25">
      <c r="A29" s="113">
        <v>25</v>
      </c>
      <c r="B29" s="117" t="s">
        <v>85</v>
      </c>
      <c r="C29" s="115" t="s">
        <v>26</v>
      </c>
      <c r="D29" s="115" t="s">
        <v>66</v>
      </c>
      <c r="E29" s="112">
        <v>10932242.82665238</v>
      </c>
      <c r="F29" s="112">
        <v>6834565.8049999997</v>
      </c>
      <c r="G29" s="112">
        <v>8831610.6991999988</v>
      </c>
      <c r="H29" s="154">
        <f t="shared" si="15"/>
        <v>15666176.504199998</v>
      </c>
      <c r="I29" s="145">
        <v>4624611.2492811047</v>
      </c>
      <c r="J29" s="24">
        <f t="shared" si="18"/>
        <v>1.4330249293408004</v>
      </c>
      <c r="K29" s="145">
        <f t="shared" si="4"/>
        <v>93997.059025199997</v>
      </c>
      <c r="L29" s="112">
        <v>22</v>
      </c>
      <c r="M29" s="112">
        <v>12</v>
      </c>
      <c r="N29" s="112">
        <v>45</v>
      </c>
      <c r="O29" s="112">
        <v>35</v>
      </c>
      <c r="P29" s="184">
        <f t="shared" si="5"/>
        <v>2.0454545454545454</v>
      </c>
      <c r="Q29" s="184">
        <f t="shared" si="6"/>
        <v>2.9166666666666665</v>
      </c>
      <c r="R29" s="145">
        <f t="shared" si="16"/>
        <v>10</v>
      </c>
      <c r="S29" s="145"/>
      <c r="T29" s="145"/>
      <c r="U29" s="155">
        <f t="shared" si="17"/>
        <v>0</v>
      </c>
      <c r="V29" s="156">
        <f t="shared" si="7"/>
        <v>0</v>
      </c>
      <c r="W29" s="157">
        <f t="shared" si="8"/>
        <v>10</v>
      </c>
      <c r="X29" s="157">
        <f t="shared" si="9"/>
        <v>10</v>
      </c>
      <c r="Y29" s="158">
        <f t="shared" si="1"/>
        <v>84597.353122679997</v>
      </c>
      <c r="Z29" s="159">
        <f t="shared" si="10"/>
        <v>0.4362625305011531</v>
      </c>
      <c r="AA29" s="159">
        <f t="shared" si="2"/>
        <v>0.56373746949884695</v>
      </c>
      <c r="AB29" s="159">
        <f>IFERROR(#REF!/H29,0)</f>
        <v>0</v>
      </c>
      <c r="AC29" s="145">
        <f t="shared" si="14"/>
        <v>36906.655347</v>
      </c>
      <c r="AD29" s="145">
        <f t="shared" si="11"/>
        <v>47690.697775679997</v>
      </c>
      <c r="AE29" s="145">
        <f t="shared" si="12"/>
        <v>0</v>
      </c>
      <c r="AF29" s="145">
        <f t="shared" si="13"/>
        <v>0</v>
      </c>
      <c r="AG29" s="192"/>
    </row>
    <row r="30" spans="1:33" s="122" customFormat="1" x14ac:dyDescent="0.25">
      <c r="A30" s="116">
        <v>26</v>
      </c>
      <c r="B30" s="117" t="s">
        <v>74</v>
      </c>
      <c r="C30" s="115" t="s">
        <v>26</v>
      </c>
      <c r="D30" s="115" t="s">
        <v>75</v>
      </c>
      <c r="E30" s="112">
        <v>17386785.61027142</v>
      </c>
      <c r="F30" s="112">
        <v>7586026.772499999</v>
      </c>
      <c r="G30" s="112">
        <v>14872658.742900005</v>
      </c>
      <c r="H30" s="154">
        <f t="shared" si="15"/>
        <v>22458685.515400004</v>
      </c>
      <c r="I30" s="145">
        <v>4898032.0490258671</v>
      </c>
      <c r="J30" s="24">
        <f t="shared" si="18"/>
        <v>1.2917100388085712</v>
      </c>
      <c r="K30" s="145">
        <f t="shared" si="4"/>
        <v>134752.11309240002</v>
      </c>
      <c r="L30" s="112">
        <v>37</v>
      </c>
      <c r="M30" s="112">
        <v>32</v>
      </c>
      <c r="N30" s="112">
        <v>85</v>
      </c>
      <c r="O30" s="112">
        <v>90</v>
      </c>
      <c r="P30" s="184">
        <f t="shared" si="5"/>
        <v>2.2972972972972974</v>
      </c>
      <c r="Q30" s="184">
        <f t="shared" si="6"/>
        <v>2.8125</v>
      </c>
      <c r="R30" s="145">
        <f t="shared" si="16"/>
        <v>10</v>
      </c>
      <c r="S30" s="145"/>
      <c r="T30" s="145"/>
      <c r="U30" s="155">
        <f t="shared" si="17"/>
        <v>0</v>
      </c>
      <c r="V30" s="156">
        <f t="shared" si="7"/>
        <v>0</v>
      </c>
      <c r="W30" s="157">
        <f t="shared" si="8"/>
        <v>10</v>
      </c>
      <c r="X30" s="157">
        <f t="shared" si="9"/>
        <v>10</v>
      </c>
      <c r="Y30" s="158">
        <f t="shared" si="1"/>
        <v>121276.90178316002</v>
      </c>
      <c r="Z30" s="159">
        <f t="shared" si="10"/>
        <v>0.33777697128793366</v>
      </c>
      <c r="AA30" s="159">
        <f t="shared" si="2"/>
        <v>0.66222302871206629</v>
      </c>
      <c r="AB30" s="159">
        <f>IFERROR(#REF!/H30,0)</f>
        <v>0</v>
      </c>
      <c r="AC30" s="145">
        <f t="shared" si="14"/>
        <v>40964.544571499995</v>
      </c>
      <c r="AD30" s="145">
        <f t="shared" si="11"/>
        <v>80312.357211660026</v>
      </c>
      <c r="AE30" s="145">
        <f t="shared" si="12"/>
        <v>0</v>
      </c>
      <c r="AF30" s="145">
        <f t="shared" si="13"/>
        <v>0</v>
      </c>
      <c r="AG30" s="192"/>
    </row>
    <row r="31" spans="1:33" s="122" customFormat="1" x14ac:dyDescent="0.25">
      <c r="A31" s="116">
        <v>27</v>
      </c>
      <c r="B31" s="117" t="s">
        <v>84</v>
      </c>
      <c r="C31" s="115" t="s">
        <v>26</v>
      </c>
      <c r="D31" s="115" t="s">
        <v>66</v>
      </c>
      <c r="E31" s="112">
        <v>18330475.576528572</v>
      </c>
      <c r="F31" s="112">
        <v>8994947.2899999991</v>
      </c>
      <c r="G31" s="112">
        <v>9362019.5787000004</v>
      </c>
      <c r="H31" s="154">
        <f t="shared" si="15"/>
        <v>18356966.868699998</v>
      </c>
      <c r="I31" s="145">
        <v>0</v>
      </c>
      <c r="J31" s="24">
        <f t="shared" si="18"/>
        <v>1.0014452048481135</v>
      </c>
      <c r="K31" s="145">
        <f t="shared" si="4"/>
        <v>110141.80121219999</v>
      </c>
      <c r="L31" s="112">
        <v>42</v>
      </c>
      <c r="M31" s="112">
        <v>30</v>
      </c>
      <c r="N31" s="112">
        <v>0</v>
      </c>
      <c r="O31" s="112">
        <v>0</v>
      </c>
      <c r="P31" s="184">
        <f t="shared" si="5"/>
        <v>0</v>
      </c>
      <c r="Q31" s="184">
        <f t="shared" si="6"/>
        <v>0</v>
      </c>
      <c r="R31" s="145">
        <f t="shared" si="16"/>
        <v>0</v>
      </c>
      <c r="S31" s="145"/>
      <c r="T31" s="145"/>
      <c r="U31" s="155">
        <f t="shared" si="17"/>
        <v>0</v>
      </c>
      <c r="V31" s="156">
        <f t="shared" si="7"/>
        <v>0</v>
      </c>
      <c r="W31" s="157">
        <f t="shared" si="8"/>
        <v>0</v>
      </c>
      <c r="X31" s="157">
        <f t="shared" si="9"/>
        <v>20</v>
      </c>
      <c r="Y31" s="158">
        <f t="shared" si="1"/>
        <v>88113.440969759991</v>
      </c>
      <c r="Z31" s="159">
        <f t="shared" si="10"/>
        <v>0.49000182624598282</v>
      </c>
      <c r="AA31" s="159">
        <f t="shared" si="2"/>
        <v>0.50999817375401735</v>
      </c>
      <c r="AB31" s="159">
        <f>IFERROR(#REF!/H31,0)</f>
        <v>0</v>
      </c>
      <c r="AC31" s="145">
        <f t="shared" si="14"/>
        <v>43175.746992</v>
      </c>
      <c r="AD31" s="145">
        <f t="shared" si="11"/>
        <v>44937.693977760006</v>
      </c>
      <c r="AE31" s="145">
        <f t="shared" si="12"/>
        <v>0</v>
      </c>
      <c r="AF31" s="145">
        <f t="shared" si="13"/>
        <v>0</v>
      </c>
      <c r="AG31" s="192"/>
    </row>
    <row r="32" spans="1:33" s="122" customFormat="1" x14ac:dyDescent="0.25">
      <c r="A32" s="113">
        <v>28</v>
      </c>
      <c r="B32" s="117" t="s">
        <v>76</v>
      </c>
      <c r="C32" s="115" t="s">
        <v>26</v>
      </c>
      <c r="D32" s="115" t="s">
        <v>75</v>
      </c>
      <c r="E32" s="112">
        <v>5532039.7237666668</v>
      </c>
      <c r="F32" s="112">
        <v>3681486.7650000006</v>
      </c>
      <c r="G32" s="112">
        <v>3397395.8242000006</v>
      </c>
      <c r="H32" s="154">
        <f t="shared" si="15"/>
        <v>7078882.5892000012</v>
      </c>
      <c r="I32" s="145">
        <v>1491522.4681956703</v>
      </c>
      <c r="J32" s="24">
        <f t="shared" si="18"/>
        <v>1.2796152852604818</v>
      </c>
      <c r="K32" s="145">
        <f t="shared" si="4"/>
        <v>42473.295535200006</v>
      </c>
      <c r="L32" s="112">
        <v>8</v>
      </c>
      <c r="M32" s="112">
        <v>6</v>
      </c>
      <c r="N32" s="112">
        <v>5</v>
      </c>
      <c r="O32" s="112">
        <v>20</v>
      </c>
      <c r="P32" s="184">
        <f t="shared" si="5"/>
        <v>0</v>
      </c>
      <c r="Q32" s="184">
        <f t="shared" si="6"/>
        <v>3.3333333333333335</v>
      </c>
      <c r="R32" s="145">
        <f t="shared" si="16"/>
        <v>5</v>
      </c>
      <c r="S32" s="145"/>
      <c r="T32" s="145"/>
      <c r="U32" s="155">
        <f t="shared" si="17"/>
        <v>0</v>
      </c>
      <c r="V32" s="156">
        <f t="shared" si="7"/>
        <v>0</v>
      </c>
      <c r="W32" s="157">
        <f t="shared" si="8"/>
        <v>5</v>
      </c>
      <c r="X32" s="157">
        <f t="shared" si="9"/>
        <v>15</v>
      </c>
      <c r="Y32" s="158">
        <f t="shared" si="1"/>
        <v>36102.301204920004</v>
      </c>
      <c r="Z32" s="159">
        <f t="shared" si="10"/>
        <v>0.52006608650590047</v>
      </c>
      <c r="AA32" s="159">
        <f t="shared" si="2"/>
        <v>0.47993391349409953</v>
      </c>
      <c r="AB32" s="159">
        <f>IFERROR(#REF!/H32,0)</f>
        <v>0</v>
      </c>
      <c r="AC32" s="145">
        <f t="shared" si="14"/>
        <v>18775.582501500001</v>
      </c>
      <c r="AD32" s="145">
        <f t="shared" si="11"/>
        <v>17326.718703420003</v>
      </c>
      <c r="AE32" s="145">
        <f t="shared" si="12"/>
        <v>0</v>
      </c>
      <c r="AF32" s="145">
        <f t="shared" si="13"/>
        <v>0</v>
      </c>
      <c r="AG32" s="192"/>
    </row>
    <row r="33" spans="1:33" s="122" customFormat="1" x14ac:dyDescent="0.25">
      <c r="A33" s="116">
        <v>29</v>
      </c>
      <c r="B33" s="160" t="s">
        <v>81</v>
      </c>
      <c r="C33" s="115" t="s">
        <v>41</v>
      </c>
      <c r="D33" s="115" t="s">
        <v>1629</v>
      </c>
      <c r="E33" s="112">
        <v>5015683.6268904759</v>
      </c>
      <c r="F33" s="112">
        <v>2502620.9499999997</v>
      </c>
      <c r="G33" s="112">
        <v>3556517.7880999995</v>
      </c>
      <c r="H33" s="154">
        <f t="shared" si="15"/>
        <v>6059138.7380999997</v>
      </c>
      <c r="I33" s="145">
        <v>0</v>
      </c>
      <c r="J33" s="24">
        <f t="shared" si="18"/>
        <v>1.2080384627162828</v>
      </c>
      <c r="K33" s="145">
        <f t="shared" si="4"/>
        <v>36354.832428599999</v>
      </c>
      <c r="L33" s="112">
        <v>10</v>
      </c>
      <c r="M33" s="112">
        <v>10</v>
      </c>
      <c r="N33" s="112">
        <v>30</v>
      </c>
      <c r="O33" s="112">
        <v>30</v>
      </c>
      <c r="P33" s="184">
        <f t="shared" si="5"/>
        <v>3</v>
      </c>
      <c r="Q33" s="184">
        <f t="shared" si="6"/>
        <v>3</v>
      </c>
      <c r="R33" s="145">
        <f t="shared" si="16"/>
        <v>10</v>
      </c>
      <c r="S33" s="145"/>
      <c r="T33" s="145"/>
      <c r="U33" s="155">
        <f t="shared" si="17"/>
        <v>0</v>
      </c>
      <c r="V33" s="156">
        <f t="shared" si="7"/>
        <v>0</v>
      </c>
      <c r="W33" s="157">
        <f t="shared" si="8"/>
        <v>10</v>
      </c>
      <c r="X33" s="157">
        <f t="shared" si="9"/>
        <v>10</v>
      </c>
      <c r="Y33" s="158">
        <f t="shared" si="1"/>
        <v>32719.34918574</v>
      </c>
      <c r="Z33" s="159">
        <f t="shared" si="10"/>
        <v>0.41303245529987015</v>
      </c>
      <c r="AA33" s="159">
        <f t="shared" si="2"/>
        <v>0.5869675447001298</v>
      </c>
      <c r="AB33" s="159">
        <f>IFERROR(#REF!/H33,0)</f>
        <v>0</v>
      </c>
      <c r="AC33" s="145">
        <f t="shared" si="14"/>
        <v>13514.153129999999</v>
      </c>
      <c r="AD33" s="145">
        <f t="shared" si="11"/>
        <v>19205.196055739998</v>
      </c>
      <c r="AE33" s="145">
        <f t="shared" si="12"/>
        <v>0</v>
      </c>
      <c r="AF33" s="145">
        <f t="shared" si="13"/>
        <v>0</v>
      </c>
      <c r="AG33" s="192"/>
    </row>
    <row r="34" spans="1:33" s="122" customFormat="1" x14ac:dyDescent="0.25">
      <c r="A34" s="116">
        <v>30</v>
      </c>
      <c r="B34" s="120" t="s">
        <v>25</v>
      </c>
      <c r="C34" s="115" t="s">
        <v>26</v>
      </c>
      <c r="D34" s="115" t="s">
        <v>37</v>
      </c>
      <c r="E34" s="112">
        <v>11429159.980328571</v>
      </c>
      <c r="F34" s="112">
        <v>4392128.9399999995</v>
      </c>
      <c r="G34" s="112">
        <v>7044342.4145000018</v>
      </c>
      <c r="H34" s="154">
        <f t="shared" si="15"/>
        <v>11436471.354500001</v>
      </c>
      <c r="I34" s="145">
        <v>0</v>
      </c>
      <c r="J34" s="24">
        <f t="shared" si="18"/>
        <v>1.0006397122959181</v>
      </c>
      <c r="K34" s="145">
        <f t="shared" si="4"/>
        <v>68618.828127000015</v>
      </c>
      <c r="L34" s="112">
        <v>29</v>
      </c>
      <c r="M34" s="112">
        <v>44</v>
      </c>
      <c r="N34" s="112">
        <v>40</v>
      </c>
      <c r="O34" s="112">
        <v>120</v>
      </c>
      <c r="P34" s="184">
        <f t="shared" si="5"/>
        <v>1.3793103448275863</v>
      </c>
      <c r="Q34" s="184">
        <f t="shared" si="6"/>
        <v>2.7272727272727271</v>
      </c>
      <c r="R34" s="145">
        <f t="shared" si="16"/>
        <v>10</v>
      </c>
      <c r="S34" s="145"/>
      <c r="T34" s="145"/>
      <c r="U34" s="155">
        <f t="shared" si="17"/>
        <v>0</v>
      </c>
      <c r="V34" s="156">
        <f t="shared" si="7"/>
        <v>0</v>
      </c>
      <c r="W34" s="157">
        <f t="shared" si="8"/>
        <v>10</v>
      </c>
      <c r="X34" s="157">
        <f t="shared" si="9"/>
        <v>10</v>
      </c>
      <c r="Y34" s="158">
        <f t="shared" si="1"/>
        <v>61756.945314300014</v>
      </c>
      <c r="Z34" s="159">
        <f t="shared" si="10"/>
        <v>0.38404581307081165</v>
      </c>
      <c r="AA34" s="159">
        <f t="shared" si="2"/>
        <v>0.61595418692918835</v>
      </c>
      <c r="AB34" s="159">
        <f>IFERROR(#REF!/H34,0)</f>
        <v>0</v>
      </c>
      <c r="AC34" s="145">
        <f t="shared" si="14"/>
        <v>23717.496276000002</v>
      </c>
      <c r="AD34" s="145">
        <f t="shared" si="11"/>
        <v>38039.449038300016</v>
      </c>
      <c r="AE34" s="145">
        <f t="shared" si="12"/>
        <v>0</v>
      </c>
      <c r="AF34" s="145">
        <f t="shared" si="13"/>
        <v>0</v>
      </c>
      <c r="AG34" s="192"/>
    </row>
    <row r="35" spans="1:33" s="122" customFormat="1" x14ac:dyDescent="0.25">
      <c r="A35" s="113">
        <v>31</v>
      </c>
      <c r="B35" s="122" t="s">
        <v>32</v>
      </c>
      <c r="C35" s="115" t="s">
        <v>26</v>
      </c>
      <c r="D35" s="115" t="s">
        <v>33</v>
      </c>
      <c r="E35" s="112">
        <v>21751117.305199999</v>
      </c>
      <c r="F35" s="112">
        <v>11195676.3925</v>
      </c>
      <c r="G35" s="112">
        <v>14841056.926900003</v>
      </c>
      <c r="H35" s="154">
        <f t="shared" si="15"/>
        <v>26036733.319400005</v>
      </c>
      <c r="I35" s="145">
        <v>4068104.8411479928</v>
      </c>
      <c r="J35" s="24">
        <f t="shared" si="18"/>
        <v>1.1970296952596293</v>
      </c>
      <c r="K35" s="145">
        <f t="shared" si="4"/>
        <v>156220.39991640003</v>
      </c>
      <c r="L35" s="112">
        <v>55</v>
      </c>
      <c r="M35" s="112">
        <v>47</v>
      </c>
      <c r="N35" s="112">
        <v>60</v>
      </c>
      <c r="O35" s="112">
        <v>275</v>
      </c>
      <c r="P35" s="184">
        <f t="shared" si="5"/>
        <v>1.0909090909090908</v>
      </c>
      <c r="Q35" s="184">
        <f t="shared" si="6"/>
        <v>5.8510638297872344</v>
      </c>
      <c r="R35" s="145">
        <f t="shared" si="16"/>
        <v>10</v>
      </c>
      <c r="S35" s="145"/>
      <c r="T35" s="145"/>
      <c r="U35" s="155">
        <f t="shared" si="17"/>
        <v>0</v>
      </c>
      <c r="V35" s="156">
        <f t="shared" si="7"/>
        <v>0</v>
      </c>
      <c r="W35" s="157">
        <f t="shared" si="8"/>
        <v>10</v>
      </c>
      <c r="X35" s="157">
        <f t="shared" si="9"/>
        <v>10</v>
      </c>
      <c r="Y35" s="158">
        <f t="shared" si="1"/>
        <v>140598.35992476004</v>
      </c>
      <c r="Z35" s="159">
        <f t="shared" si="10"/>
        <v>0.4299954320367097</v>
      </c>
      <c r="AA35" s="159">
        <f t="shared" si="2"/>
        <v>0.57000456796329024</v>
      </c>
      <c r="AB35" s="159">
        <f>IFERROR(#REF!/H35,0)</f>
        <v>0</v>
      </c>
      <c r="AC35" s="145">
        <f t="shared" si="14"/>
        <v>60456.652519499999</v>
      </c>
      <c r="AD35" s="145">
        <f t="shared" si="11"/>
        <v>80141.707405260022</v>
      </c>
      <c r="AE35" s="145">
        <f t="shared" si="12"/>
        <v>0</v>
      </c>
      <c r="AF35" s="145">
        <f t="shared" si="13"/>
        <v>0</v>
      </c>
      <c r="AG35" s="192"/>
    </row>
    <row r="36" spans="1:33" s="122" customFormat="1" x14ac:dyDescent="0.25">
      <c r="A36" s="116">
        <v>32</v>
      </c>
      <c r="B36" s="117" t="s">
        <v>70</v>
      </c>
      <c r="C36" s="115" t="s">
        <v>26</v>
      </c>
      <c r="D36" s="115" t="s">
        <v>37</v>
      </c>
      <c r="E36" s="112">
        <v>4560003.7623238089</v>
      </c>
      <c r="F36" s="112">
        <v>2366657.8899999997</v>
      </c>
      <c r="G36" s="112">
        <v>2426050.5979000004</v>
      </c>
      <c r="H36" s="154">
        <f t="shared" si="15"/>
        <v>4792708.4879000001</v>
      </c>
      <c r="I36" s="145">
        <v>187104.68795295339</v>
      </c>
      <c r="J36" s="24">
        <f t="shared" si="18"/>
        <v>1.0510316959601813</v>
      </c>
      <c r="K36" s="145">
        <f t="shared" si="4"/>
        <v>28756.2509274</v>
      </c>
      <c r="L36" s="112">
        <v>9</v>
      </c>
      <c r="M36" s="112">
        <v>4</v>
      </c>
      <c r="N36" s="112">
        <v>5</v>
      </c>
      <c r="O36" s="112">
        <v>0</v>
      </c>
      <c r="P36" s="184">
        <f t="shared" si="5"/>
        <v>0</v>
      </c>
      <c r="Q36" s="184">
        <f t="shared" si="6"/>
        <v>0</v>
      </c>
      <c r="R36" s="145">
        <f t="shared" si="16"/>
        <v>0</v>
      </c>
      <c r="S36" s="145"/>
      <c r="T36" s="145"/>
      <c r="U36" s="155">
        <f t="shared" si="17"/>
        <v>0</v>
      </c>
      <c r="V36" s="156">
        <f t="shared" si="7"/>
        <v>0</v>
      </c>
      <c r="W36" s="157">
        <f t="shared" si="8"/>
        <v>0</v>
      </c>
      <c r="X36" s="157">
        <f t="shared" si="9"/>
        <v>20</v>
      </c>
      <c r="Y36" s="158">
        <f t="shared" si="1"/>
        <v>23005.000741920001</v>
      </c>
      <c r="Z36" s="159">
        <f t="shared" si="10"/>
        <v>0.49380384723482063</v>
      </c>
      <c r="AA36" s="159">
        <f t="shared" si="2"/>
        <v>0.50619615276517937</v>
      </c>
      <c r="AB36" s="159">
        <f>IFERROR(#REF!/H36,0)</f>
        <v>0</v>
      </c>
      <c r="AC36" s="145">
        <f t="shared" si="14"/>
        <v>11359.957871999999</v>
      </c>
      <c r="AD36" s="145">
        <f t="shared" si="11"/>
        <v>11645.042869920002</v>
      </c>
      <c r="AE36" s="145">
        <f t="shared" si="12"/>
        <v>0</v>
      </c>
      <c r="AF36" s="145">
        <f t="shared" si="13"/>
        <v>0</v>
      </c>
      <c r="AG36" s="192"/>
    </row>
    <row r="37" spans="1:33" s="122" customFormat="1" x14ac:dyDescent="0.25">
      <c r="A37" s="116">
        <v>33</v>
      </c>
      <c r="B37" s="117" t="s">
        <v>30</v>
      </c>
      <c r="C37" s="115" t="s">
        <v>41</v>
      </c>
      <c r="D37" s="115" t="s">
        <v>31</v>
      </c>
      <c r="E37" s="112">
        <v>19858751.179799996</v>
      </c>
      <c r="F37" s="112">
        <v>6285594.7999999998</v>
      </c>
      <c r="G37" s="112">
        <v>13626414.757500002</v>
      </c>
      <c r="H37" s="154">
        <f t="shared" si="15"/>
        <v>19912009.557500001</v>
      </c>
      <c r="I37" s="145">
        <v>4025008.6136599965</v>
      </c>
      <c r="J37" s="24">
        <f t="shared" si="18"/>
        <v>1.0026818593585169</v>
      </c>
      <c r="K37" s="145">
        <f t="shared" si="4"/>
        <v>119472.05734500001</v>
      </c>
      <c r="L37" s="112">
        <v>48</v>
      </c>
      <c r="M37" s="112">
        <v>31</v>
      </c>
      <c r="N37" s="112">
        <v>100</v>
      </c>
      <c r="O37" s="112">
        <v>100</v>
      </c>
      <c r="P37" s="184">
        <f t="shared" si="5"/>
        <v>2.0833333333333335</v>
      </c>
      <c r="Q37" s="184">
        <f t="shared" si="6"/>
        <v>3.225806451612903</v>
      </c>
      <c r="R37" s="145">
        <f t="shared" si="16"/>
        <v>10</v>
      </c>
      <c r="S37" s="145"/>
      <c r="T37" s="145"/>
      <c r="U37" s="155">
        <f t="shared" ref="U37:U67" si="19">IFERROR(T37/S37,0)</f>
        <v>0</v>
      </c>
      <c r="V37" s="156">
        <f t="shared" si="7"/>
        <v>0</v>
      </c>
      <c r="W37" s="157">
        <f t="shared" si="8"/>
        <v>10</v>
      </c>
      <c r="X37" s="157">
        <f t="shared" si="9"/>
        <v>10</v>
      </c>
      <c r="Y37" s="158">
        <f t="shared" ref="Y37:Y67" si="20">(K37-(K37*X37%))</f>
        <v>107524.8516105</v>
      </c>
      <c r="Z37" s="159">
        <f t="shared" ref="Z37:Z65" si="21">F37/H37</f>
        <v>0.31566853068491452</v>
      </c>
      <c r="AA37" s="159">
        <f t="shared" ref="AA37:AA65" si="22">G37/H37</f>
        <v>0.68433146931508559</v>
      </c>
      <c r="AB37" s="159">
        <f>IFERROR(#REF!/H37,0)</f>
        <v>0</v>
      </c>
      <c r="AC37" s="145">
        <f t="shared" si="14"/>
        <v>33942.211920000002</v>
      </c>
      <c r="AD37" s="145">
        <f t="shared" si="11"/>
        <v>73582.639690500015</v>
      </c>
      <c r="AE37" s="145">
        <f t="shared" si="12"/>
        <v>0</v>
      </c>
      <c r="AF37" s="145">
        <f t="shared" si="13"/>
        <v>0</v>
      </c>
      <c r="AG37" s="192"/>
    </row>
    <row r="38" spans="1:33" s="122" customFormat="1" x14ac:dyDescent="0.25">
      <c r="A38" s="113">
        <v>34</v>
      </c>
      <c r="B38" s="117" t="s">
        <v>72</v>
      </c>
      <c r="C38" s="115" t="s">
        <v>26</v>
      </c>
      <c r="D38" s="115" t="s">
        <v>71</v>
      </c>
      <c r="E38" s="112">
        <v>27786652.366904754</v>
      </c>
      <c r="F38" s="112">
        <v>9825863.3999999985</v>
      </c>
      <c r="G38" s="112">
        <v>12585514.040700002</v>
      </c>
      <c r="H38" s="154">
        <f t="shared" si="15"/>
        <v>22411377.440700002</v>
      </c>
      <c r="I38" s="145">
        <v>0</v>
      </c>
      <c r="J38" s="24">
        <f t="shared" si="18"/>
        <v>0.80655190646114083</v>
      </c>
      <c r="K38" s="145">
        <f t="shared" si="4"/>
        <v>67234.132322100006</v>
      </c>
      <c r="L38" s="112">
        <v>60</v>
      </c>
      <c r="M38" s="112">
        <v>63</v>
      </c>
      <c r="N38" s="112">
        <v>90</v>
      </c>
      <c r="O38" s="112">
        <v>110</v>
      </c>
      <c r="P38" s="184">
        <f t="shared" si="5"/>
        <v>1.5</v>
      </c>
      <c r="Q38" s="184">
        <f t="shared" si="6"/>
        <v>1.746031746031746</v>
      </c>
      <c r="R38" s="145">
        <f t="shared" si="16"/>
        <v>10</v>
      </c>
      <c r="S38" s="145"/>
      <c r="T38" s="145"/>
      <c r="U38" s="155">
        <f t="shared" si="19"/>
        <v>0</v>
      </c>
      <c r="V38" s="156">
        <f t="shared" si="7"/>
        <v>0</v>
      </c>
      <c r="W38" s="157">
        <f t="shared" si="8"/>
        <v>10</v>
      </c>
      <c r="X38" s="157">
        <f t="shared" si="9"/>
        <v>10</v>
      </c>
      <c r="Y38" s="158">
        <f t="shared" si="20"/>
        <v>60510.719089890001</v>
      </c>
      <c r="Z38" s="159">
        <f t="shared" si="21"/>
        <v>0.43843192708699014</v>
      </c>
      <c r="AA38" s="159">
        <f t="shared" si="22"/>
        <v>0.56156807291300981</v>
      </c>
      <c r="AB38" s="159">
        <f>IFERROR(#REF!/H38,0)</f>
        <v>0</v>
      </c>
      <c r="AC38" s="145">
        <f t="shared" si="14"/>
        <v>26529.831179999994</v>
      </c>
      <c r="AD38" s="145">
        <f t="shared" si="11"/>
        <v>33980.88790989</v>
      </c>
      <c r="AE38" s="145">
        <f t="shared" si="12"/>
        <v>0</v>
      </c>
      <c r="AF38" s="145">
        <f t="shared" si="13"/>
        <v>0</v>
      </c>
      <c r="AG38" s="192"/>
    </row>
    <row r="39" spans="1:33" s="122" customFormat="1" x14ac:dyDescent="0.25">
      <c r="A39" s="116">
        <v>35</v>
      </c>
      <c r="B39" s="117" t="s">
        <v>73</v>
      </c>
      <c r="C39" s="115" t="s">
        <v>26</v>
      </c>
      <c r="D39" s="115" t="s">
        <v>71</v>
      </c>
      <c r="E39" s="112">
        <v>7975972.1784857139</v>
      </c>
      <c r="F39" s="112">
        <v>3213614</v>
      </c>
      <c r="G39" s="112">
        <v>4055411.5631999997</v>
      </c>
      <c r="H39" s="154">
        <f t="shared" si="15"/>
        <v>7269025.5631999997</v>
      </c>
      <c r="I39" s="145">
        <v>0</v>
      </c>
      <c r="J39" s="24">
        <f t="shared" si="18"/>
        <v>0.91136546122958861</v>
      </c>
      <c r="K39" s="145">
        <f t="shared" si="4"/>
        <v>36345.127816</v>
      </c>
      <c r="L39" s="112">
        <v>16</v>
      </c>
      <c r="M39" s="112">
        <v>14</v>
      </c>
      <c r="N39" s="112">
        <v>30</v>
      </c>
      <c r="O39" s="112">
        <v>15</v>
      </c>
      <c r="P39" s="184">
        <f t="shared" si="5"/>
        <v>1.875</v>
      </c>
      <c r="Q39" s="184">
        <f t="shared" si="6"/>
        <v>1.0714285714285714</v>
      </c>
      <c r="R39" s="145">
        <f t="shared" si="16"/>
        <v>10</v>
      </c>
      <c r="S39" s="145"/>
      <c r="T39" s="145"/>
      <c r="U39" s="155">
        <f t="shared" si="19"/>
        <v>0</v>
      </c>
      <c r="V39" s="156">
        <f t="shared" si="7"/>
        <v>0</v>
      </c>
      <c r="W39" s="157">
        <f t="shared" si="8"/>
        <v>10</v>
      </c>
      <c r="X39" s="157">
        <f t="shared" si="9"/>
        <v>10</v>
      </c>
      <c r="Y39" s="158">
        <f t="shared" si="20"/>
        <v>32710.615034399998</v>
      </c>
      <c r="Z39" s="159">
        <f t="shared" si="21"/>
        <v>0.44209694574045355</v>
      </c>
      <c r="AA39" s="159">
        <f t="shared" si="22"/>
        <v>0.55790305425954645</v>
      </c>
      <c r="AB39" s="159">
        <f>IFERROR(#REF!/H39,0)</f>
        <v>0</v>
      </c>
      <c r="AC39" s="145">
        <f t="shared" si="14"/>
        <v>14461.263000000001</v>
      </c>
      <c r="AD39" s="145">
        <f t="shared" si="11"/>
        <v>18249.352034399999</v>
      </c>
      <c r="AE39" s="145">
        <f t="shared" si="12"/>
        <v>0</v>
      </c>
      <c r="AF39" s="145">
        <f t="shared" si="13"/>
        <v>0</v>
      </c>
      <c r="AG39" s="192"/>
    </row>
    <row r="40" spans="1:33" s="122" customFormat="1" x14ac:dyDescent="0.25">
      <c r="A40" s="116">
        <v>36</v>
      </c>
      <c r="B40" s="117" t="s">
        <v>78</v>
      </c>
      <c r="C40" s="115" t="s">
        <v>41</v>
      </c>
      <c r="D40" s="115" t="s">
        <v>1629</v>
      </c>
      <c r="E40" s="112">
        <v>10936560.066723809</v>
      </c>
      <c r="F40" s="112">
        <v>5791532.7249999996</v>
      </c>
      <c r="G40" s="112">
        <v>7094971.6625000006</v>
      </c>
      <c r="H40" s="154">
        <f t="shared" si="15"/>
        <v>12886504.387499999</v>
      </c>
      <c r="I40" s="145">
        <v>0</v>
      </c>
      <c r="J40" s="24">
        <f t="shared" si="18"/>
        <v>1.1782959457891335</v>
      </c>
      <c r="K40" s="145">
        <f t="shared" si="4"/>
        <v>77319.026324999999</v>
      </c>
      <c r="L40" s="112">
        <v>19</v>
      </c>
      <c r="M40" s="112">
        <v>7</v>
      </c>
      <c r="N40" s="112">
        <v>35</v>
      </c>
      <c r="O40" s="112">
        <v>25</v>
      </c>
      <c r="P40" s="184">
        <f t="shared" si="5"/>
        <v>1.8421052631578947</v>
      </c>
      <c r="Q40" s="184">
        <f t="shared" si="6"/>
        <v>3.5714285714285716</v>
      </c>
      <c r="R40" s="145">
        <f t="shared" si="16"/>
        <v>10</v>
      </c>
      <c r="S40" s="145"/>
      <c r="T40" s="145"/>
      <c r="U40" s="155">
        <f t="shared" si="19"/>
        <v>0</v>
      </c>
      <c r="V40" s="156">
        <f t="shared" si="7"/>
        <v>0</v>
      </c>
      <c r="W40" s="157">
        <f t="shared" si="8"/>
        <v>10</v>
      </c>
      <c r="X40" s="157">
        <f t="shared" si="9"/>
        <v>10</v>
      </c>
      <c r="Y40" s="158">
        <f t="shared" si="20"/>
        <v>69587.123692499998</v>
      </c>
      <c r="Z40" s="159">
        <f t="shared" si="21"/>
        <v>0.44942620208299683</v>
      </c>
      <c r="AA40" s="159">
        <f t="shared" si="22"/>
        <v>0.55057379791700323</v>
      </c>
      <c r="AB40" s="159">
        <f>IFERROR(#REF!/H40,0)</f>
        <v>0</v>
      </c>
      <c r="AC40" s="145">
        <f t="shared" si="14"/>
        <v>31274.276715</v>
      </c>
      <c r="AD40" s="145">
        <f t="shared" si="11"/>
        <v>38312.846977499998</v>
      </c>
      <c r="AE40" s="145">
        <f t="shared" si="12"/>
        <v>0</v>
      </c>
      <c r="AF40" s="145">
        <f t="shared" si="13"/>
        <v>0</v>
      </c>
      <c r="AG40" s="192"/>
    </row>
    <row r="41" spans="1:33" s="122" customFormat="1" x14ac:dyDescent="0.25">
      <c r="A41" s="113">
        <v>37</v>
      </c>
      <c r="B41" s="117" t="s">
        <v>83</v>
      </c>
      <c r="C41" s="115" t="s">
        <v>41</v>
      </c>
      <c r="D41" s="115" t="s">
        <v>1629</v>
      </c>
      <c r="E41" s="112">
        <v>12394875.693852382</v>
      </c>
      <c r="F41" s="112">
        <v>4264314.2</v>
      </c>
      <c r="G41" s="112">
        <v>9466289.004999999</v>
      </c>
      <c r="H41" s="154">
        <f t="shared" si="15"/>
        <v>13730603.204999998</v>
      </c>
      <c r="I41" s="145">
        <v>0</v>
      </c>
      <c r="J41" s="24">
        <f t="shared" si="18"/>
        <v>1.1077644943071201</v>
      </c>
      <c r="K41" s="145">
        <f t="shared" si="4"/>
        <v>82383.619229999997</v>
      </c>
      <c r="L41" s="112">
        <v>24</v>
      </c>
      <c r="M41" s="112">
        <v>17</v>
      </c>
      <c r="N41" s="112">
        <v>40</v>
      </c>
      <c r="O41" s="112">
        <v>50</v>
      </c>
      <c r="P41" s="184">
        <f t="shared" si="5"/>
        <v>1.6666666666666667</v>
      </c>
      <c r="Q41" s="184">
        <f t="shared" si="6"/>
        <v>2.9411764705882355</v>
      </c>
      <c r="R41" s="145">
        <f t="shared" si="16"/>
        <v>10</v>
      </c>
      <c r="S41" s="145"/>
      <c r="T41" s="145"/>
      <c r="U41" s="155">
        <f t="shared" si="19"/>
        <v>0</v>
      </c>
      <c r="V41" s="156">
        <f t="shared" si="7"/>
        <v>0</v>
      </c>
      <c r="W41" s="157">
        <f t="shared" si="8"/>
        <v>10</v>
      </c>
      <c r="X41" s="157">
        <f t="shared" si="9"/>
        <v>10</v>
      </c>
      <c r="Y41" s="158">
        <f t="shared" si="20"/>
        <v>74145.257306999993</v>
      </c>
      <c r="Z41" s="159">
        <f t="shared" si="21"/>
        <v>0.31057005554185341</v>
      </c>
      <c r="AA41" s="159">
        <f t="shared" si="22"/>
        <v>0.68942994445814665</v>
      </c>
      <c r="AB41" s="159">
        <f>IFERROR(#REF!/H41,0)</f>
        <v>0</v>
      </c>
      <c r="AC41" s="145">
        <f t="shared" si="14"/>
        <v>23027.296679999999</v>
      </c>
      <c r="AD41" s="145">
        <f t="shared" si="11"/>
        <v>51117.960627</v>
      </c>
      <c r="AE41" s="145">
        <f t="shared" si="12"/>
        <v>0</v>
      </c>
      <c r="AF41" s="145">
        <f t="shared" si="13"/>
        <v>0</v>
      </c>
      <c r="AG41" s="192"/>
    </row>
    <row r="42" spans="1:33" s="122" customFormat="1" x14ac:dyDescent="0.25">
      <c r="A42" s="116">
        <v>38</v>
      </c>
      <c r="B42" s="117" t="s">
        <v>39</v>
      </c>
      <c r="C42" s="115" t="s">
        <v>26</v>
      </c>
      <c r="D42" s="115" t="s">
        <v>37</v>
      </c>
      <c r="E42" s="112">
        <v>8977860.1939047594</v>
      </c>
      <c r="F42" s="112">
        <v>740446.5</v>
      </c>
      <c r="G42" s="112">
        <v>1037915.357</v>
      </c>
      <c r="H42" s="154">
        <f t="shared" si="15"/>
        <v>1778361.8569999998</v>
      </c>
      <c r="I42" s="145">
        <v>0</v>
      </c>
      <c r="J42" s="24">
        <f t="shared" si="18"/>
        <v>0.19808304190427956</v>
      </c>
      <c r="K42" s="145">
        <f t="shared" si="4"/>
        <v>0</v>
      </c>
      <c r="L42" s="112">
        <v>19</v>
      </c>
      <c r="M42" s="112">
        <v>12</v>
      </c>
      <c r="N42" s="112">
        <v>0</v>
      </c>
      <c r="O42" s="112">
        <v>0</v>
      </c>
      <c r="P42" s="184">
        <f t="shared" si="5"/>
        <v>0</v>
      </c>
      <c r="Q42" s="184">
        <f t="shared" si="6"/>
        <v>0</v>
      </c>
      <c r="R42" s="145">
        <f t="shared" si="16"/>
        <v>0</v>
      </c>
      <c r="S42" s="145"/>
      <c r="T42" s="145"/>
      <c r="U42" s="155">
        <f t="shared" si="19"/>
        <v>0</v>
      </c>
      <c r="V42" s="156">
        <f t="shared" si="7"/>
        <v>0</v>
      </c>
      <c r="W42" s="157">
        <f t="shared" si="8"/>
        <v>0</v>
      </c>
      <c r="X42" s="157">
        <f t="shared" si="9"/>
        <v>20</v>
      </c>
      <c r="Y42" s="158">
        <f t="shared" si="20"/>
        <v>0</v>
      </c>
      <c r="Z42" s="159">
        <f t="shared" si="21"/>
        <v>0.41636436200284521</v>
      </c>
      <c r="AA42" s="159">
        <f t="shared" si="22"/>
        <v>0.5836356379971549</v>
      </c>
      <c r="AB42" s="159">
        <f>IFERROR(#REF!/H42,0)</f>
        <v>0</v>
      </c>
      <c r="AC42" s="145">
        <f t="shared" si="14"/>
        <v>0</v>
      </c>
      <c r="AD42" s="145">
        <f t="shared" si="11"/>
        <v>0</v>
      </c>
      <c r="AE42" s="145">
        <f t="shared" si="12"/>
        <v>0</v>
      </c>
      <c r="AF42" s="145">
        <f t="shared" si="13"/>
        <v>0</v>
      </c>
      <c r="AG42" s="192"/>
    </row>
    <row r="43" spans="1:33" s="122" customFormat="1" x14ac:dyDescent="0.25">
      <c r="A43" s="116">
        <v>39</v>
      </c>
      <c r="B43" s="117" t="s">
        <v>38</v>
      </c>
      <c r="C43" s="115" t="s">
        <v>26</v>
      </c>
      <c r="D43" s="115" t="s">
        <v>35</v>
      </c>
      <c r="E43" s="112">
        <v>5663892.4444857147</v>
      </c>
      <c r="F43" s="112">
        <v>2077711.3250000002</v>
      </c>
      <c r="G43" s="112">
        <v>2497826.8341000006</v>
      </c>
      <c r="H43" s="154">
        <f t="shared" si="15"/>
        <v>4575538.1591000007</v>
      </c>
      <c r="I43" s="145">
        <v>0</v>
      </c>
      <c r="J43" s="24">
        <f t="shared" si="18"/>
        <v>0.80784340521061271</v>
      </c>
      <c r="K43" s="145">
        <f t="shared" si="4"/>
        <v>13726.614477300003</v>
      </c>
      <c r="L43" s="112">
        <v>12</v>
      </c>
      <c r="M43" s="112">
        <v>3</v>
      </c>
      <c r="N43" s="112">
        <v>10</v>
      </c>
      <c r="O43" s="112">
        <v>20</v>
      </c>
      <c r="P43" s="184">
        <f t="shared" si="5"/>
        <v>0.83333333333333337</v>
      </c>
      <c r="Q43" s="184">
        <f t="shared" si="6"/>
        <v>6.666666666666667</v>
      </c>
      <c r="R43" s="145">
        <f t="shared" si="16"/>
        <v>9.1666666666666679</v>
      </c>
      <c r="S43" s="145"/>
      <c r="T43" s="145"/>
      <c r="U43" s="155">
        <f t="shared" si="19"/>
        <v>0</v>
      </c>
      <c r="V43" s="156">
        <f t="shared" si="7"/>
        <v>0</v>
      </c>
      <c r="W43" s="157">
        <f t="shared" si="8"/>
        <v>9.1666666666666679</v>
      </c>
      <c r="X43" s="157">
        <f t="shared" si="9"/>
        <v>10.833333333333332</v>
      </c>
      <c r="Y43" s="158">
        <f t="shared" si="20"/>
        <v>12239.564575592503</v>
      </c>
      <c r="Z43" s="159">
        <f t="shared" si="21"/>
        <v>0.45409113698850279</v>
      </c>
      <c r="AA43" s="159">
        <f t="shared" si="22"/>
        <v>0.54590886301149721</v>
      </c>
      <c r="AB43" s="159">
        <f>IFERROR(#REF!/H43,0)</f>
        <v>0</v>
      </c>
      <c r="AC43" s="145">
        <f t="shared" si="14"/>
        <v>5557.877794375001</v>
      </c>
      <c r="AD43" s="145">
        <f t="shared" si="11"/>
        <v>6681.6867812175024</v>
      </c>
      <c r="AE43" s="145">
        <f t="shared" si="12"/>
        <v>0</v>
      </c>
      <c r="AF43" s="145">
        <f t="shared" si="13"/>
        <v>0</v>
      </c>
      <c r="AG43" s="192"/>
    </row>
    <row r="44" spans="1:33" s="122" customFormat="1" x14ac:dyDescent="0.25">
      <c r="A44" s="113">
        <v>40</v>
      </c>
      <c r="B44" s="117" t="s">
        <v>36</v>
      </c>
      <c r="C44" s="115" t="s">
        <v>41</v>
      </c>
      <c r="D44" s="115" t="s">
        <v>31</v>
      </c>
      <c r="E44" s="112">
        <v>11930295.131409522</v>
      </c>
      <c r="F44" s="112">
        <v>4745975.3499999987</v>
      </c>
      <c r="G44" s="112">
        <v>6224949.4140000036</v>
      </c>
      <c r="H44" s="154">
        <f t="shared" si="15"/>
        <v>10970924.764000002</v>
      </c>
      <c r="I44" s="145">
        <v>0</v>
      </c>
      <c r="J44" s="24">
        <f t="shared" si="18"/>
        <v>0.91958536173311134</v>
      </c>
      <c r="K44" s="145">
        <f t="shared" si="4"/>
        <v>54854.623820000015</v>
      </c>
      <c r="L44" s="112">
        <v>30</v>
      </c>
      <c r="M44" s="112">
        <v>39</v>
      </c>
      <c r="N44" s="112">
        <v>30</v>
      </c>
      <c r="O44" s="112">
        <v>45</v>
      </c>
      <c r="P44" s="184">
        <f t="shared" si="5"/>
        <v>1</v>
      </c>
      <c r="Q44" s="184">
        <f t="shared" si="6"/>
        <v>1.1538461538461537</v>
      </c>
      <c r="R44" s="145">
        <f t="shared" si="16"/>
        <v>10</v>
      </c>
      <c r="S44" s="145"/>
      <c r="T44" s="145"/>
      <c r="U44" s="155">
        <f t="shared" si="19"/>
        <v>0</v>
      </c>
      <c r="V44" s="156">
        <f t="shared" si="7"/>
        <v>0</v>
      </c>
      <c r="W44" s="157">
        <f t="shared" si="8"/>
        <v>10</v>
      </c>
      <c r="X44" s="157">
        <f t="shared" si="9"/>
        <v>10</v>
      </c>
      <c r="Y44" s="158">
        <f t="shared" si="20"/>
        <v>49369.16143800001</v>
      </c>
      <c r="Z44" s="159">
        <f t="shared" si="21"/>
        <v>0.43259574302919701</v>
      </c>
      <c r="AA44" s="159">
        <f t="shared" si="22"/>
        <v>0.56740425697080299</v>
      </c>
      <c r="AB44" s="159">
        <f>IFERROR(#REF!/H44,0)</f>
        <v>0</v>
      </c>
      <c r="AC44" s="145">
        <f t="shared" si="14"/>
        <v>21356.889074999996</v>
      </c>
      <c r="AD44" s="145">
        <f t="shared" si="11"/>
        <v>28012.272363000015</v>
      </c>
      <c r="AE44" s="145">
        <f t="shared" si="12"/>
        <v>0</v>
      </c>
      <c r="AF44" s="145">
        <f t="shared" si="13"/>
        <v>0</v>
      </c>
      <c r="AG44" s="192"/>
    </row>
    <row r="45" spans="1:33" s="122" customFormat="1" x14ac:dyDescent="0.25">
      <c r="A45" s="116">
        <v>41</v>
      </c>
      <c r="B45" s="117" t="s">
        <v>29</v>
      </c>
      <c r="C45" s="115" t="s">
        <v>26</v>
      </c>
      <c r="D45" s="115" t="s">
        <v>33</v>
      </c>
      <c r="E45" s="112">
        <v>5894086.6835333332</v>
      </c>
      <c r="F45" s="112">
        <v>2724397.0074999994</v>
      </c>
      <c r="G45" s="112">
        <v>2010335.1430000006</v>
      </c>
      <c r="H45" s="154">
        <f t="shared" si="15"/>
        <v>4734732.1504999995</v>
      </c>
      <c r="I45" s="145">
        <v>0</v>
      </c>
      <c r="J45" s="24">
        <f t="shared" si="18"/>
        <v>0.80330208982635209</v>
      </c>
      <c r="K45" s="145">
        <f t="shared" si="4"/>
        <v>14204.196451499998</v>
      </c>
      <c r="L45" s="112">
        <v>12</v>
      </c>
      <c r="M45" s="112">
        <v>6</v>
      </c>
      <c r="N45" s="112">
        <v>5</v>
      </c>
      <c r="O45" s="112">
        <v>10</v>
      </c>
      <c r="P45" s="184">
        <f t="shared" si="5"/>
        <v>0</v>
      </c>
      <c r="Q45" s="184">
        <f t="shared" si="6"/>
        <v>1.6666666666666667</v>
      </c>
      <c r="R45" s="145">
        <f t="shared" si="16"/>
        <v>5</v>
      </c>
      <c r="S45" s="145"/>
      <c r="T45" s="145"/>
      <c r="U45" s="155">
        <f t="shared" si="19"/>
        <v>0</v>
      </c>
      <c r="V45" s="156">
        <f t="shared" si="7"/>
        <v>0</v>
      </c>
      <c r="W45" s="157">
        <f t="shared" si="8"/>
        <v>5</v>
      </c>
      <c r="X45" s="157">
        <f t="shared" si="9"/>
        <v>15</v>
      </c>
      <c r="Y45" s="158">
        <f t="shared" si="20"/>
        <v>12073.566983774999</v>
      </c>
      <c r="Z45" s="159">
        <f t="shared" si="21"/>
        <v>0.57540678562192715</v>
      </c>
      <c r="AA45" s="159">
        <f t="shared" si="22"/>
        <v>0.42459321437807296</v>
      </c>
      <c r="AB45" s="159">
        <f>IFERROR(#REF!/H45,0)</f>
        <v>0</v>
      </c>
      <c r="AC45" s="145">
        <f t="shared" si="14"/>
        <v>6947.212369124999</v>
      </c>
      <c r="AD45" s="145">
        <f t="shared" si="11"/>
        <v>5126.3546146500021</v>
      </c>
      <c r="AE45" s="145">
        <f t="shared" si="12"/>
        <v>0</v>
      </c>
      <c r="AF45" s="145">
        <f t="shared" si="13"/>
        <v>0</v>
      </c>
      <c r="AG45" s="192"/>
    </row>
    <row r="46" spans="1:33" s="122" customFormat="1" x14ac:dyDescent="0.25">
      <c r="A46" s="116">
        <v>42</v>
      </c>
      <c r="B46" s="117" t="s">
        <v>34</v>
      </c>
      <c r="C46" s="115" t="s">
        <v>26</v>
      </c>
      <c r="D46" s="115" t="s">
        <v>35</v>
      </c>
      <c r="E46" s="112">
        <v>9919889.9095238112</v>
      </c>
      <c r="F46" s="112">
        <v>4499262.1049999986</v>
      </c>
      <c r="G46" s="112">
        <v>3587486.3466000003</v>
      </c>
      <c r="H46" s="154">
        <f t="shared" si="15"/>
        <v>8086748.4515999984</v>
      </c>
      <c r="I46" s="145">
        <v>0</v>
      </c>
      <c r="J46" s="24">
        <f t="shared" si="18"/>
        <v>0.81520546350379708</v>
      </c>
      <c r="K46" s="145">
        <f t="shared" si="4"/>
        <v>24260.245354799994</v>
      </c>
      <c r="L46" s="112">
        <v>20</v>
      </c>
      <c r="M46" s="112">
        <v>11</v>
      </c>
      <c r="N46" s="112">
        <v>5</v>
      </c>
      <c r="O46" s="112">
        <v>15</v>
      </c>
      <c r="P46" s="184">
        <f t="shared" si="5"/>
        <v>0</v>
      </c>
      <c r="Q46" s="184">
        <f t="shared" si="6"/>
        <v>1.3636363636363635</v>
      </c>
      <c r="R46" s="145">
        <f t="shared" si="16"/>
        <v>5</v>
      </c>
      <c r="S46" s="145"/>
      <c r="T46" s="145"/>
      <c r="U46" s="155">
        <f t="shared" si="19"/>
        <v>0</v>
      </c>
      <c r="V46" s="156">
        <f t="shared" si="7"/>
        <v>0</v>
      </c>
      <c r="W46" s="157">
        <f t="shared" si="8"/>
        <v>5</v>
      </c>
      <c r="X46" s="157">
        <f t="shared" si="9"/>
        <v>15</v>
      </c>
      <c r="Y46" s="158">
        <f t="shared" si="20"/>
        <v>20621.208551579995</v>
      </c>
      <c r="Z46" s="159">
        <f t="shared" si="21"/>
        <v>0.55637468284422775</v>
      </c>
      <c r="AA46" s="159">
        <f t="shared" si="22"/>
        <v>0.44362531715577236</v>
      </c>
      <c r="AB46" s="159">
        <f>IFERROR(#REF!/H46,0)</f>
        <v>0</v>
      </c>
      <c r="AC46" s="145">
        <f t="shared" si="14"/>
        <v>11473.118367749998</v>
      </c>
      <c r="AD46" s="145">
        <f t="shared" si="11"/>
        <v>9148.0901838300015</v>
      </c>
      <c r="AE46" s="145">
        <f t="shared" si="12"/>
        <v>0</v>
      </c>
      <c r="AF46" s="145">
        <f t="shared" si="13"/>
        <v>0</v>
      </c>
      <c r="AG46" s="192"/>
    </row>
    <row r="47" spans="1:33" s="122" customFormat="1" x14ac:dyDescent="0.25">
      <c r="A47" s="113">
        <v>43</v>
      </c>
      <c r="B47" s="117" t="s">
        <v>27</v>
      </c>
      <c r="C47" s="115" t="s">
        <v>26</v>
      </c>
      <c r="D47" s="115" t="s">
        <v>33</v>
      </c>
      <c r="E47" s="112">
        <v>9276857.2860571407</v>
      </c>
      <c r="F47" s="112">
        <v>3792488.5774999997</v>
      </c>
      <c r="G47" s="112">
        <v>3639419.7069999999</v>
      </c>
      <c r="H47" s="154">
        <f t="shared" si="15"/>
        <v>7431908.2844999991</v>
      </c>
      <c r="I47" s="145">
        <v>0</v>
      </c>
      <c r="J47" s="24">
        <f t="shared" si="18"/>
        <v>0.80112348992044446</v>
      </c>
      <c r="K47" s="145">
        <f t="shared" si="4"/>
        <v>22295.724853499996</v>
      </c>
      <c r="L47" s="112">
        <v>18</v>
      </c>
      <c r="M47" s="112">
        <v>16</v>
      </c>
      <c r="N47" s="112">
        <v>0</v>
      </c>
      <c r="O47" s="112">
        <v>32</v>
      </c>
      <c r="P47" s="184">
        <f t="shared" si="5"/>
        <v>0</v>
      </c>
      <c r="Q47" s="184">
        <f t="shared" si="6"/>
        <v>2</v>
      </c>
      <c r="R47" s="145">
        <f t="shared" si="16"/>
        <v>5</v>
      </c>
      <c r="S47" s="145"/>
      <c r="T47" s="145"/>
      <c r="U47" s="155">
        <f t="shared" si="19"/>
        <v>0</v>
      </c>
      <c r="V47" s="156">
        <f t="shared" si="7"/>
        <v>0</v>
      </c>
      <c r="W47" s="157">
        <f t="shared" si="8"/>
        <v>5</v>
      </c>
      <c r="X47" s="157">
        <f t="shared" si="9"/>
        <v>15</v>
      </c>
      <c r="Y47" s="158">
        <f t="shared" si="20"/>
        <v>18951.366125474997</v>
      </c>
      <c r="Z47" s="159">
        <f t="shared" si="21"/>
        <v>0.51029808661789067</v>
      </c>
      <c r="AA47" s="159">
        <f t="shared" si="22"/>
        <v>0.48970191338210939</v>
      </c>
      <c r="AB47" s="159">
        <f>IFERROR(#REF!/H47,0)</f>
        <v>0</v>
      </c>
      <c r="AC47" s="145">
        <f t="shared" si="14"/>
        <v>9670.8458726249992</v>
      </c>
      <c r="AD47" s="145">
        <f t="shared" si="11"/>
        <v>9280.5202528499995</v>
      </c>
      <c r="AE47" s="145">
        <f t="shared" si="12"/>
        <v>0</v>
      </c>
      <c r="AF47" s="145">
        <f t="shared" si="13"/>
        <v>0</v>
      </c>
      <c r="AG47" s="192"/>
    </row>
    <row r="48" spans="1:33" s="122" customFormat="1" x14ac:dyDescent="0.25">
      <c r="A48" s="116">
        <v>44</v>
      </c>
      <c r="B48" s="117" t="s">
        <v>57</v>
      </c>
      <c r="C48" s="115" t="s">
        <v>41</v>
      </c>
      <c r="D48" s="115" t="s">
        <v>44</v>
      </c>
      <c r="E48" s="112">
        <v>3971231.3644000003</v>
      </c>
      <c r="F48" s="112">
        <v>979973.82499999995</v>
      </c>
      <c r="G48" s="112">
        <v>599293.43690000009</v>
      </c>
      <c r="H48" s="154">
        <f t="shared" si="15"/>
        <v>1579267.2619</v>
      </c>
      <c r="I48" s="145">
        <v>0</v>
      </c>
      <c r="J48" s="24">
        <f t="shared" si="18"/>
        <v>0.39767697144449959</v>
      </c>
      <c r="K48" s="145">
        <f t="shared" si="4"/>
        <v>0</v>
      </c>
      <c r="L48" s="112">
        <v>8</v>
      </c>
      <c r="M48" s="112">
        <v>7</v>
      </c>
      <c r="N48" s="112">
        <v>0</v>
      </c>
      <c r="O48" s="112">
        <v>3</v>
      </c>
      <c r="P48" s="184">
        <f t="shared" si="5"/>
        <v>0</v>
      </c>
      <c r="Q48" s="184">
        <f t="shared" si="6"/>
        <v>0</v>
      </c>
      <c r="R48" s="145">
        <f t="shared" si="16"/>
        <v>0</v>
      </c>
      <c r="S48" s="145"/>
      <c r="T48" s="145"/>
      <c r="U48" s="155">
        <f t="shared" si="19"/>
        <v>0</v>
      </c>
      <c r="V48" s="156">
        <f t="shared" si="7"/>
        <v>0</v>
      </c>
      <c r="W48" s="157">
        <f t="shared" si="8"/>
        <v>0</v>
      </c>
      <c r="X48" s="157">
        <f t="shared" si="9"/>
        <v>20</v>
      </c>
      <c r="Y48" s="158">
        <f t="shared" si="20"/>
        <v>0</v>
      </c>
      <c r="Z48" s="159">
        <f t="shared" si="21"/>
        <v>0.62052437142336736</v>
      </c>
      <c r="AA48" s="159">
        <f t="shared" si="22"/>
        <v>0.3794756285766327</v>
      </c>
      <c r="AB48" s="159">
        <f>IFERROR(#REF!/H48,0)</f>
        <v>0</v>
      </c>
      <c r="AC48" s="145">
        <f t="shared" si="14"/>
        <v>0</v>
      </c>
      <c r="AD48" s="145">
        <f t="shared" si="11"/>
        <v>0</v>
      </c>
      <c r="AE48" s="145">
        <f t="shared" si="12"/>
        <v>0</v>
      </c>
      <c r="AF48" s="145">
        <f t="shared" si="13"/>
        <v>0</v>
      </c>
      <c r="AG48" s="192"/>
    </row>
    <row r="49" spans="1:33" s="122" customFormat="1" x14ac:dyDescent="0.25">
      <c r="A49" s="116">
        <v>45</v>
      </c>
      <c r="B49" s="117" t="s">
        <v>58</v>
      </c>
      <c r="C49" s="115" t="s">
        <v>41</v>
      </c>
      <c r="D49" s="115" t="s">
        <v>44</v>
      </c>
      <c r="E49" s="112">
        <v>9121885.8240952361</v>
      </c>
      <c r="F49" s="112">
        <v>3265503.3999999994</v>
      </c>
      <c r="G49" s="112">
        <v>4063436.3637999999</v>
      </c>
      <c r="H49" s="154">
        <f t="shared" si="15"/>
        <v>7328939.7637999989</v>
      </c>
      <c r="I49" s="145">
        <v>0</v>
      </c>
      <c r="J49" s="24">
        <f t="shared" si="18"/>
        <v>0.80344568054565924</v>
      </c>
      <c r="K49" s="145">
        <f t="shared" si="4"/>
        <v>21986.819291399996</v>
      </c>
      <c r="L49" s="112">
        <v>19</v>
      </c>
      <c r="M49" s="112">
        <v>12</v>
      </c>
      <c r="N49" s="112">
        <v>0</v>
      </c>
      <c r="O49" s="112">
        <v>5</v>
      </c>
      <c r="P49" s="184">
        <f t="shared" si="5"/>
        <v>0</v>
      </c>
      <c r="Q49" s="184">
        <f t="shared" si="6"/>
        <v>0</v>
      </c>
      <c r="R49" s="145">
        <f t="shared" si="16"/>
        <v>0</v>
      </c>
      <c r="S49" s="145"/>
      <c r="T49" s="145"/>
      <c r="U49" s="155">
        <f t="shared" si="19"/>
        <v>0</v>
      </c>
      <c r="V49" s="156">
        <f t="shared" si="7"/>
        <v>0</v>
      </c>
      <c r="W49" s="157">
        <f t="shared" si="8"/>
        <v>0</v>
      </c>
      <c r="X49" s="157">
        <f t="shared" si="9"/>
        <v>20</v>
      </c>
      <c r="Y49" s="158">
        <f t="shared" si="20"/>
        <v>17589.455433119998</v>
      </c>
      <c r="Z49" s="159">
        <f t="shared" si="21"/>
        <v>0.4455628651949598</v>
      </c>
      <c r="AA49" s="159">
        <f t="shared" si="22"/>
        <v>0.55443713480504031</v>
      </c>
      <c r="AB49" s="159">
        <f>IFERROR(#REF!/H49,0)</f>
        <v>0</v>
      </c>
      <c r="AC49" s="145">
        <f t="shared" si="14"/>
        <v>7837.2081599999992</v>
      </c>
      <c r="AD49" s="145">
        <f t="shared" si="11"/>
        <v>9752.2472731200014</v>
      </c>
      <c r="AE49" s="145">
        <f t="shared" si="12"/>
        <v>0</v>
      </c>
      <c r="AF49" s="145">
        <f t="shared" si="13"/>
        <v>0</v>
      </c>
      <c r="AG49" s="192"/>
    </row>
    <row r="50" spans="1:33" s="191" customFormat="1" x14ac:dyDescent="0.25">
      <c r="A50" s="113">
        <v>46</v>
      </c>
      <c r="B50" s="183" t="s">
        <v>1330</v>
      </c>
      <c r="C50" s="115" t="s">
        <v>41</v>
      </c>
      <c r="D50" s="115" t="s">
        <v>44</v>
      </c>
      <c r="E50" s="112">
        <v>5341441.6194428559</v>
      </c>
      <c r="F50" s="112">
        <v>3314593.8199999994</v>
      </c>
      <c r="G50" s="112">
        <v>2044476.2390000001</v>
      </c>
      <c r="H50" s="154">
        <f t="shared" si="15"/>
        <v>5359070.0589999994</v>
      </c>
      <c r="I50" s="145">
        <v>0</v>
      </c>
      <c r="J50" s="184">
        <f t="shared" si="18"/>
        <v>1.0033003149361355</v>
      </c>
      <c r="K50" s="185">
        <f t="shared" si="4"/>
        <v>32154.420353999998</v>
      </c>
      <c r="L50" s="112">
        <v>11</v>
      </c>
      <c r="M50" s="112">
        <v>13</v>
      </c>
      <c r="N50" s="112">
        <v>0</v>
      </c>
      <c r="O50" s="112">
        <v>27</v>
      </c>
      <c r="P50" s="184">
        <f t="shared" si="5"/>
        <v>0</v>
      </c>
      <c r="Q50" s="184">
        <f t="shared" si="6"/>
        <v>2.0769230769230771</v>
      </c>
      <c r="R50" s="145">
        <f t="shared" si="16"/>
        <v>5</v>
      </c>
      <c r="S50" s="145"/>
      <c r="T50" s="145"/>
      <c r="U50" s="186">
        <f t="shared" si="19"/>
        <v>0</v>
      </c>
      <c r="V50" s="187">
        <f t="shared" si="7"/>
        <v>0</v>
      </c>
      <c r="W50" s="157">
        <f t="shared" si="8"/>
        <v>5</v>
      </c>
      <c r="X50" s="188">
        <f t="shared" si="9"/>
        <v>15</v>
      </c>
      <c r="Y50" s="189">
        <f t="shared" si="20"/>
        <v>27331.257300899997</v>
      </c>
      <c r="Z50" s="190">
        <f t="shared" si="21"/>
        <v>0.61850167725153815</v>
      </c>
      <c r="AA50" s="190">
        <f t="shared" si="22"/>
        <v>0.38149832274846179</v>
      </c>
      <c r="AB50" s="190">
        <f>IFERROR(#REF!/H50,0)</f>
        <v>0</v>
      </c>
      <c r="AC50" s="145">
        <f t="shared" si="14"/>
        <v>16904.428481999996</v>
      </c>
      <c r="AD50" s="145">
        <f t="shared" si="11"/>
        <v>10426.8288189</v>
      </c>
      <c r="AE50" s="185">
        <f t="shared" si="12"/>
        <v>0</v>
      </c>
      <c r="AF50" s="185">
        <f t="shared" si="13"/>
        <v>0</v>
      </c>
      <c r="AG50" s="192"/>
    </row>
    <row r="51" spans="1:33" s="122" customFormat="1" x14ac:dyDescent="0.25">
      <c r="A51" s="116">
        <v>47</v>
      </c>
      <c r="B51" s="117" t="s">
        <v>1282</v>
      </c>
      <c r="C51" s="115" t="s">
        <v>41</v>
      </c>
      <c r="D51" s="115" t="s">
        <v>56</v>
      </c>
      <c r="E51" s="112">
        <v>4830241.7809571419</v>
      </c>
      <c r="F51" s="112">
        <v>1462778.8275000001</v>
      </c>
      <c r="G51" s="112">
        <v>1223380.8901999998</v>
      </c>
      <c r="H51" s="154">
        <f t="shared" si="15"/>
        <v>2686159.7176999999</v>
      </c>
      <c r="I51" s="145">
        <v>0</v>
      </c>
      <c r="J51" s="24">
        <f t="shared" si="18"/>
        <v>0.5561128903091308</v>
      </c>
      <c r="K51" s="145">
        <f t="shared" si="4"/>
        <v>0</v>
      </c>
      <c r="L51" s="112">
        <v>11</v>
      </c>
      <c r="M51" s="112">
        <v>7</v>
      </c>
      <c r="N51" s="112">
        <v>0</v>
      </c>
      <c r="O51" s="112">
        <v>2</v>
      </c>
      <c r="P51" s="184">
        <f t="shared" si="5"/>
        <v>0</v>
      </c>
      <c r="Q51" s="184">
        <f t="shared" si="6"/>
        <v>0</v>
      </c>
      <c r="R51" s="145">
        <f t="shared" si="16"/>
        <v>0</v>
      </c>
      <c r="S51" s="145"/>
      <c r="T51" s="145"/>
      <c r="U51" s="155">
        <f t="shared" si="19"/>
        <v>0</v>
      </c>
      <c r="V51" s="156">
        <f t="shared" si="7"/>
        <v>0</v>
      </c>
      <c r="W51" s="157">
        <f t="shared" si="8"/>
        <v>0</v>
      </c>
      <c r="X51" s="157">
        <f t="shared" si="9"/>
        <v>20</v>
      </c>
      <c r="Y51" s="158">
        <f t="shared" si="20"/>
        <v>0</v>
      </c>
      <c r="Z51" s="159">
        <f t="shared" si="21"/>
        <v>0.54456137431488671</v>
      </c>
      <c r="AA51" s="159">
        <f t="shared" si="22"/>
        <v>0.45543862568511329</v>
      </c>
      <c r="AB51" s="159">
        <f>IFERROR(#REF!/H51,0)</f>
        <v>0</v>
      </c>
      <c r="AC51" s="145">
        <f t="shared" si="14"/>
        <v>0</v>
      </c>
      <c r="AD51" s="145">
        <f t="shared" si="11"/>
        <v>0</v>
      </c>
      <c r="AE51" s="145">
        <f t="shared" si="12"/>
        <v>0</v>
      </c>
      <c r="AF51" s="145">
        <f t="shared" si="13"/>
        <v>0</v>
      </c>
      <c r="AG51" s="192"/>
    </row>
    <row r="52" spans="1:33" s="122" customFormat="1" x14ac:dyDescent="0.25">
      <c r="A52" s="116">
        <v>48</v>
      </c>
      <c r="B52" s="117" t="s">
        <v>55</v>
      </c>
      <c r="C52" s="115" t="s">
        <v>41</v>
      </c>
      <c r="D52" s="115" t="s">
        <v>56</v>
      </c>
      <c r="E52" s="112">
        <v>12130494.347295238</v>
      </c>
      <c r="F52" s="112">
        <v>6768342.6600000001</v>
      </c>
      <c r="G52" s="112">
        <v>5429544.0858999984</v>
      </c>
      <c r="H52" s="154">
        <f t="shared" si="15"/>
        <v>12197886.745899998</v>
      </c>
      <c r="I52" s="145">
        <v>0</v>
      </c>
      <c r="J52" s="24">
        <f t="shared" si="18"/>
        <v>1.0055556184830825</v>
      </c>
      <c r="K52" s="145">
        <f t="shared" si="4"/>
        <v>73187.320475399989</v>
      </c>
      <c r="L52" s="112">
        <v>13</v>
      </c>
      <c r="M52" s="112">
        <v>8</v>
      </c>
      <c r="N52" s="112">
        <v>10</v>
      </c>
      <c r="O52" s="112">
        <v>20</v>
      </c>
      <c r="P52" s="184">
        <f t="shared" si="5"/>
        <v>0</v>
      </c>
      <c r="Q52" s="184">
        <f t="shared" si="6"/>
        <v>2.5</v>
      </c>
      <c r="R52" s="145">
        <f t="shared" si="16"/>
        <v>5</v>
      </c>
      <c r="S52" s="145"/>
      <c r="T52" s="145"/>
      <c r="U52" s="155">
        <f t="shared" si="19"/>
        <v>0</v>
      </c>
      <c r="V52" s="156">
        <f t="shared" si="7"/>
        <v>0</v>
      </c>
      <c r="W52" s="157">
        <f t="shared" si="8"/>
        <v>5</v>
      </c>
      <c r="X52" s="157">
        <f t="shared" si="9"/>
        <v>15</v>
      </c>
      <c r="Y52" s="158">
        <f t="shared" si="20"/>
        <v>62209.222404089989</v>
      </c>
      <c r="Z52" s="159">
        <f t="shared" si="21"/>
        <v>0.55487829990510462</v>
      </c>
      <c r="AA52" s="159">
        <f t="shared" si="22"/>
        <v>0.44512170009489543</v>
      </c>
      <c r="AB52" s="159">
        <f>IFERROR(#REF!/H52,0)</f>
        <v>0</v>
      </c>
      <c r="AC52" s="145">
        <f t="shared" si="14"/>
        <v>34518.547566000001</v>
      </c>
      <c r="AD52" s="145">
        <f t="shared" si="11"/>
        <v>27690.674838089995</v>
      </c>
      <c r="AE52" s="145">
        <f t="shared" si="12"/>
        <v>0</v>
      </c>
      <c r="AF52" s="145">
        <f t="shared" si="13"/>
        <v>0</v>
      </c>
      <c r="AG52" s="192"/>
    </row>
    <row r="53" spans="1:33" s="122" customFormat="1" x14ac:dyDescent="0.25">
      <c r="A53" s="113">
        <v>49</v>
      </c>
      <c r="B53" s="117" t="s">
        <v>1331</v>
      </c>
      <c r="C53" s="115" t="s">
        <v>41</v>
      </c>
      <c r="D53" s="115" t="s">
        <v>56</v>
      </c>
      <c r="E53" s="112">
        <v>8878864.6813333333</v>
      </c>
      <c r="F53" s="112">
        <v>4227520.4450000003</v>
      </c>
      <c r="G53" s="112">
        <v>2926175.2197999996</v>
      </c>
      <c r="H53" s="154">
        <f t="shared" si="15"/>
        <v>7153695.6647999994</v>
      </c>
      <c r="I53" s="145">
        <v>0</v>
      </c>
      <c r="J53" s="24">
        <f t="shared" si="18"/>
        <v>0.80569936828069033</v>
      </c>
      <c r="K53" s="145">
        <f t="shared" si="4"/>
        <v>21461.086994400001</v>
      </c>
      <c r="L53" s="112">
        <v>24</v>
      </c>
      <c r="M53" s="112">
        <v>15</v>
      </c>
      <c r="N53" s="112">
        <v>20</v>
      </c>
      <c r="O53" s="112">
        <v>15</v>
      </c>
      <c r="P53" s="184">
        <f t="shared" si="5"/>
        <v>0.83333333333333337</v>
      </c>
      <c r="Q53" s="184">
        <f t="shared" si="6"/>
        <v>1</v>
      </c>
      <c r="R53" s="145">
        <f t="shared" si="16"/>
        <v>9.1666666666666679</v>
      </c>
      <c r="S53" s="145"/>
      <c r="T53" s="145"/>
      <c r="U53" s="155">
        <f t="shared" si="19"/>
        <v>0</v>
      </c>
      <c r="V53" s="156">
        <f t="shared" si="7"/>
        <v>0</v>
      </c>
      <c r="W53" s="157">
        <f t="shared" si="8"/>
        <v>9.1666666666666679</v>
      </c>
      <c r="X53" s="157">
        <f t="shared" si="9"/>
        <v>10.833333333333332</v>
      </c>
      <c r="Y53" s="158">
        <f t="shared" si="20"/>
        <v>19136.13590334</v>
      </c>
      <c r="Z53" s="159">
        <f t="shared" si="21"/>
        <v>0.59095614953284314</v>
      </c>
      <c r="AA53" s="159">
        <f t="shared" si="22"/>
        <v>0.40904385046715691</v>
      </c>
      <c r="AB53" s="159">
        <f>IFERROR(#REF!/H53,0)</f>
        <v>0</v>
      </c>
      <c r="AC53" s="145">
        <f t="shared" si="14"/>
        <v>11308.617190375002</v>
      </c>
      <c r="AD53" s="145">
        <f t="shared" si="11"/>
        <v>7827.5187129649994</v>
      </c>
      <c r="AE53" s="145">
        <f t="shared" si="12"/>
        <v>0</v>
      </c>
      <c r="AF53" s="145">
        <f t="shared" si="13"/>
        <v>0</v>
      </c>
      <c r="AG53" s="192"/>
    </row>
    <row r="54" spans="1:33" s="122" customFormat="1" x14ac:dyDescent="0.25">
      <c r="A54" s="116">
        <v>50</v>
      </c>
      <c r="B54" s="117" t="s">
        <v>48</v>
      </c>
      <c r="C54" s="115" t="s">
        <v>41</v>
      </c>
      <c r="D54" s="115" t="s">
        <v>1317</v>
      </c>
      <c r="E54" s="112">
        <v>4520978.9808761897</v>
      </c>
      <c r="F54" s="112">
        <v>1951675.02</v>
      </c>
      <c r="G54" s="112">
        <v>2486475.4293</v>
      </c>
      <c r="H54" s="154">
        <f t="shared" si="15"/>
        <v>4438150.4493000004</v>
      </c>
      <c r="I54" s="145">
        <v>0</v>
      </c>
      <c r="J54" s="24">
        <f t="shared" si="18"/>
        <v>0.98167907173942737</v>
      </c>
      <c r="K54" s="145">
        <f t="shared" si="4"/>
        <v>24409.827471150005</v>
      </c>
      <c r="L54" s="112">
        <v>9</v>
      </c>
      <c r="M54" s="112">
        <v>6</v>
      </c>
      <c r="N54" s="112">
        <v>15</v>
      </c>
      <c r="O54" s="112">
        <v>29</v>
      </c>
      <c r="P54" s="184">
        <f t="shared" si="5"/>
        <v>1.6666666666666667</v>
      </c>
      <c r="Q54" s="184">
        <f t="shared" si="6"/>
        <v>4.833333333333333</v>
      </c>
      <c r="R54" s="145">
        <f t="shared" si="16"/>
        <v>10</v>
      </c>
      <c r="S54" s="145"/>
      <c r="T54" s="145"/>
      <c r="U54" s="155">
        <f t="shared" si="19"/>
        <v>0</v>
      </c>
      <c r="V54" s="156">
        <f t="shared" si="7"/>
        <v>0</v>
      </c>
      <c r="W54" s="157">
        <f t="shared" si="8"/>
        <v>10</v>
      </c>
      <c r="X54" s="157">
        <f t="shared" si="9"/>
        <v>10</v>
      </c>
      <c r="Y54" s="158">
        <f t="shared" si="20"/>
        <v>21968.844724035003</v>
      </c>
      <c r="Z54" s="159">
        <f t="shared" si="21"/>
        <v>0.43974963045874765</v>
      </c>
      <c r="AA54" s="159">
        <f t="shared" si="22"/>
        <v>0.56025036954125229</v>
      </c>
      <c r="AB54" s="159">
        <f>IFERROR(#REF!/H54,0)</f>
        <v>0</v>
      </c>
      <c r="AC54" s="145">
        <f t="shared" si="14"/>
        <v>9660.791349000001</v>
      </c>
      <c r="AD54" s="145">
        <f t="shared" si="11"/>
        <v>12308.053375035</v>
      </c>
      <c r="AE54" s="145">
        <f t="shared" si="12"/>
        <v>0</v>
      </c>
      <c r="AF54" s="145">
        <f t="shared" si="13"/>
        <v>0</v>
      </c>
      <c r="AG54" s="192"/>
    </row>
    <row r="55" spans="1:33" s="122" customFormat="1" x14ac:dyDescent="0.25">
      <c r="A55" s="116">
        <v>51</v>
      </c>
      <c r="B55" s="117" t="s">
        <v>50</v>
      </c>
      <c r="C55" s="115" t="s">
        <v>41</v>
      </c>
      <c r="D55" s="115" t="s">
        <v>1317</v>
      </c>
      <c r="E55" s="112">
        <v>9306438.7623857148</v>
      </c>
      <c r="F55" s="112">
        <v>3660228.7525000004</v>
      </c>
      <c r="G55" s="112">
        <v>3841291.21</v>
      </c>
      <c r="H55" s="154">
        <f t="shared" si="15"/>
        <v>7501519.9625000004</v>
      </c>
      <c r="I55" s="145">
        <v>0</v>
      </c>
      <c r="J55" s="24">
        <f t="shared" si="18"/>
        <v>0.80605698420530714</v>
      </c>
      <c r="K55" s="145">
        <f t="shared" si="4"/>
        <v>22504.559887500003</v>
      </c>
      <c r="L55" s="112">
        <v>21</v>
      </c>
      <c r="M55" s="112">
        <v>11</v>
      </c>
      <c r="N55" s="112">
        <v>36</v>
      </c>
      <c r="O55" s="112">
        <v>30</v>
      </c>
      <c r="P55" s="184">
        <f t="shared" si="5"/>
        <v>1.7142857142857142</v>
      </c>
      <c r="Q55" s="184">
        <f t="shared" si="6"/>
        <v>2.7272727272727271</v>
      </c>
      <c r="R55" s="145">
        <f t="shared" si="16"/>
        <v>10</v>
      </c>
      <c r="S55" s="145"/>
      <c r="T55" s="145"/>
      <c r="U55" s="155">
        <f t="shared" si="19"/>
        <v>0</v>
      </c>
      <c r="V55" s="156">
        <f t="shared" si="7"/>
        <v>0</v>
      </c>
      <c r="W55" s="157">
        <f t="shared" si="8"/>
        <v>10</v>
      </c>
      <c r="X55" s="157">
        <f t="shared" si="9"/>
        <v>10</v>
      </c>
      <c r="Y55" s="158">
        <f t="shared" si="20"/>
        <v>20254.103898750003</v>
      </c>
      <c r="Z55" s="159">
        <f t="shared" si="21"/>
        <v>0.48793161529895751</v>
      </c>
      <c r="AA55" s="159">
        <f t="shared" si="22"/>
        <v>0.51206838470104243</v>
      </c>
      <c r="AB55" s="159">
        <f>IFERROR(#REF!/H55,0)</f>
        <v>0</v>
      </c>
      <c r="AC55" s="145">
        <f t="shared" si="14"/>
        <v>9882.6176317500012</v>
      </c>
      <c r="AD55" s="145">
        <f t="shared" si="11"/>
        <v>10371.486267</v>
      </c>
      <c r="AE55" s="145">
        <f t="shared" si="12"/>
        <v>0</v>
      </c>
      <c r="AF55" s="145">
        <f t="shared" si="13"/>
        <v>0</v>
      </c>
      <c r="AG55" s="192"/>
    </row>
    <row r="56" spans="1:33" s="122" customFormat="1" x14ac:dyDescent="0.25">
      <c r="A56" s="113">
        <v>52</v>
      </c>
      <c r="B56" s="123" t="s">
        <v>52</v>
      </c>
      <c r="C56" s="115" t="s">
        <v>41</v>
      </c>
      <c r="D56" s="115" t="s">
        <v>1317</v>
      </c>
      <c r="E56" s="112">
        <v>6419675.3384428574</v>
      </c>
      <c r="F56" s="112">
        <v>4278852.4549999982</v>
      </c>
      <c r="G56" s="112">
        <v>4136455.622599999</v>
      </c>
      <c r="H56" s="154">
        <f t="shared" si="15"/>
        <v>8415308.0775999967</v>
      </c>
      <c r="I56" s="145">
        <v>0</v>
      </c>
      <c r="J56" s="24">
        <f t="shared" si="18"/>
        <v>1.3108619414453435</v>
      </c>
      <c r="K56" s="145">
        <f t="shared" si="4"/>
        <v>50491.848465599978</v>
      </c>
      <c r="L56" s="112">
        <v>17</v>
      </c>
      <c r="M56" s="112">
        <v>8</v>
      </c>
      <c r="N56" s="112">
        <v>25</v>
      </c>
      <c r="O56" s="112">
        <v>40</v>
      </c>
      <c r="P56" s="184">
        <f t="shared" si="5"/>
        <v>1.4705882352941178</v>
      </c>
      <c r="Q56" s="184">
        <f t="shared" si="6"/>
        <v>5</v>
      </c>
      <c r="R56" s="145">
        <f t="shared" si="16"/>
        <v>10</v>
      </c>
      <c r="S56" s="145"/>
      <c r="T56" s="145"/>
      <c r="U56" s="155">
        <f t="shared" si="19"/>
        <v>0</v>
      </c>
      <c r="V56" s="156">
        <f t="shared" si="7"/>
        <v>0</v>
      </c>
      <c r="W56" s="157">
        <f t="shared" si="8"/>
        <v>10</v>
      </c>
      <c r="X56" s="157">
        <f t="shared" si="9"/>
        <v>10</v>
      </c>
      <c r="Y56" s="158">
        <f t="shared" si="20"/>
        <v>45442.66361903998</v>
      </c>
      <c r="Z56" s="159">
        <f t="shared" si="21"/>
        <v>0.50846058344429679</v>
      </c>
      <c r="AA56" s="159">
        <f t="shared" si="22"/>
        <v>0.49153941655570321</v>
      </c>
      <c r="AB56" s="159">
        <f>IFERROR(#REF!/H56,0)</f>
        <v>0</v>
      </c>
      <c r="AC56" s="145">
        <f t="shared" si="14"/>
        <v>23105.803256999989</v>
      </c>
      <c r="AD56" s="145">
        <f t="shared" si="11"/>
        <v>22336.860362039992</v>
      </c>
      <c r="AE56" s="145">
        <f t="shared" si="12"/>
        <v>0</v>
      </c>
      <c r="AF56" s="145">
        <f t="shared" si="13"/>
        <v>0</v>
      </c>
      <c r="AG56" s="192"/>
    </row>
    <row r="57" spans="1:33" s="122" customFormat="1" x14ac:dyDescent="0.25">
      <c r="A57" s="116">
        <v>53</v>
      </c>
      <c r="B57" s="117" t="s">
        <v>40</v>
      </c>
      <c r="C57" s="115" t="s">
        <v>41</v>
      </c>
      <c r="D57" s="115" t="s">
        <v>1630</v>
      </c>
      <c r="E57" s="112">
        <v>10892478.477376189</v>
      </c>
      <c r="F57" s="112">
        <v>4491829.5700000012</v>
      </c>
      <c r="G57" s="112">
        <v>1026172.4630000002</v>
      </c>
      <c r="H57" s="154">
        <f t="shared" si="15"/>
        <v>5518002.0330000017</v>
      </c>
      <c r="I57" s="145">
        <v>0</v>
      </c>
      <c r="J57" s="24">
        <f t="shared" si="18"/>
        <v>0.50658828883260676</v>
      </c>
      <c r="K57" s="145">
        <f t="shared" si="4"/>
        <v>0</v>
      </c>
      <c r="L57" s="112">
        <v>25</v>
      </c>
      <c r="M57" s="112">
        <v>21</v>
      </c>
      <c r="N57" s="112">
        <v>0</v>
      </c>
      <c r="O57" s="112">
        <v>0</v>
      </c>
      <c r="P57" s="184">
        <f t="shared" si="5"/>
        <v>0</v>
      </c>
      <c r="Q57" s="184">
        <f t="shared" si="6"/>
        <v>0</v>
      </c>
      <c r="R57" s="145">
        <f t="shared" si="16"/>
        <v>0</v>
      </c>
      <c r="S57" s="145"/>
      <c r="T57" s="145"/>
      <c r="U57" s="155">
        <f t="shared" si="19"/>
        <v>0</v>
      </c>
      <c r="V57" s="156">
        <f t="shared" si="7"/>
        <v>0</v>
      </c>
      <c r="W57" s="157">
        <f t="shared" si="8"/>
        <v>0</v>
      </c>
      <c r="X57" s="157">
        <f t="shared" si="9"/>
        <v>20</v>
      </c>
      <c r="Y57" s="158">
        <f t="shared" si="20"/>
        <v>0</v>
      </c>
      <c r="Z57" s="159">
        <f t="shared" si="21"/>
        <v>0.81403188022348449</v>
      </c>
      <c r="AA57" s="159">
        <f t="shared" si="22"/>
        <v>0.18596811977651548</v>
      </c>
      <c r="AB57" s="159">
        <f>IFERROR(#REF!/H57,0)</f>
        <v>0</v>
      </c>
      <c r="AC57" s="145">
        <f t="shared" si="14"/>
        <v>0</v>
      </c>
      <c r="AD57" s="145">
        <f t="shared" si="11"/>
        <v>0</v>
      </c>
      <c r="AE57" s="145">
        <f t="shared" si="12"/>
        <v>0</v>
      </c>
      <c r="AF57" s="145">
        <f t="shared" si="13"/>
        <v>0</v>
      </c>
      <c r="AG57" s="192"/>
    </row>
    <row r="58" spans="1:33" s="122" customFormat="1" x14ac:dyDescent="0.25">
      <c r="A58" s="116">
        <v>54</v>
      </c>
      <c r="B58" s="117" t="s">
        <v>59</v>
      </c>
      <c r="C58" s="115" t="s">
        <v>41</v>
      </c>
      <c r="D58" s="115" t="s">
        <v>1318</v>
      </c>
      <c r="E58" s="112">
        <v>6699525.9924047617</v>
      </c>
      <c r="F58" s="112">
        <v>3176732.0250000004</v>
      </c>
      <c r="G58" s="112">
        <v>2194758.8955000001</v>
      </c>
      <c r="H58" s="154">
        <f t="shared" si="15"/>
        <v>5371490.9205000009</v>
      </c>
      <c r="I58" s="145">
        <v>0</v>
      </c>
      <c r="J58" s="24">
        <f t="shared" si="18"/>
        <v>0.80177178603227284</v>
      </c>
      <c r="K58" s="145">
        <f t="shared" si="4"/>
        <v>16114.472761500003</v>
      </c>
      <c r="L58" s="112">
        <v>12</v>
      </c>
      <c r="M58" s="112">
        <v>15</v>
      </c>
      <c r="N58" s="112">
        <v>30</v>
      </c>
      <c r="O58" s="112">
        <v>25</v>
      </c>
      <c r="P58" s="184">
        <f t="shared" si="5"/>
        <v>2.5</v>
      </c>
      <c r="Q58" s="184">
        <f t="shared" si="6"/>
        <v>1.6666666666666667</v>
      </c>
      <c r="R58" s="145">
        <f t="shared" si="16"/>
        <v>10</v>
      </c>
      <c r="S58" s="145"/>
      <c r="T58" s="145"/>
      <c r="U58" s="155">
        <f t="shared" si="19"/>
        <v>0</v>
      </c>
      <c r="V58" s="156">
        <f t="shared" si="7"/>
        <v>0</v>
      </c>
      <c r="W58" s="157">
        <f t="shared" si="8"/>
        <v>10</v>
      </c>
      <c r="X58" s="157">
        <f t="shared" si="9"/>
        <v>10</v>
      </c>
      <c r="Y58" s="158">
        <f t="shared" si="20"/>
        <v>14503.025485350003</v>
      </c>
      <c r="Z58" s="159">
        <f t="shared" si="21"/>
        <v>0.59140601222580058</v>
      </c>
      <c r="AA58" s="159">
        <f t="shared" si="22"/>
        <v>0.40859398777419931</v>
      </c>
      <c r="AB58" s="159">
        <f>IFERROR(#REF!/H58,0)</f>
        <v>0</v>
      </c>
      <c r="AC58" s="145">
        <f t="shared" si="14"/>
        <v>8577.1764675000013</v>
      </c>
      <c r="AD58" s="145">
        <f t="shared" si="11"/>
        <v>5925.8490178499997</v>
      </c>
      <c r="AE58" s="145">
        <f t="shared" si="12"/>
        <v>0</v>
      </c>
      <c r="AF58" s="145">
        <f t="shared" si="13"/>
        <v>0</v>
      </c>
      <c r="AG58" s="192"/>
    </row>
    <row r="59" spans="1:33" s="122" customFormat="1" x14ac:dyDescent="0.25">
      <c r="A59" s="113">
        <v>55</v>
      </c>
      <c r="B59" s="117" t="s">
        <v>1325</v>
      </c>
      <c r="C59" s="115" t="s">
        <v>41</v>
      </c>
      <c r="D59" s="115" t="s">
        <v>1630</v>
      </c>
      <c r="E59" s="112">
        <v>9538860.821866665</v>
      </c>
      <c r="F59" s="112">
        <v>4062791.65</v>
      </c>
      <c r="G59" s="112">
        <v>3668142.9291000003</v>
      </c>
      <c r="H59" s="154">
        <f t="shared" si="15"/>
        <v>7730934.5790999997</v>
      </c>
      <c r="I59" s="145">
        <v>0</v>
      </c>
      <c r="J59" s="24">
        <f t="shared" si="18"/>
        <v>0.81046727942374241</v>
      </c>
      <c r="K59" s="145">
        <f t="shared" si="4"/>
        <v>23192.803737300001</v>
      </c>
      <c r="L59" s="112">
        <v>27</v>
      </c>
      <c r="M59" s="112">
        <v>24</v>
      </c>
      <c r="N59" s="112">
        <v>50</v>
      </c>
      <c r="O59" s="112">
        <v>60</v>
      </c>
      <c r="P59" s="184">
        <f t="shared" si="5"/>
        <v>1.8518518518518519</v>
      </c>
      <c r="Q59" s="184">
        <f t="shared" si="6"/>
        <v>2.5</v>
      </c>
      <c r="R59" s="145">
        <f t="shared" si="16"/>
        <v>10</v>
      </c>
      <c r="S59" s="145"/>
      <c r="T59" s="145"/>
      <c r="U59" s="155">
        <f t="shared" si="19"/>
        <v>0</v>
      </c>
      <c r="V59" s="156">
        <f t="shared" si="7"/>
        <v>0</v>
      </c>
      <c r="W59" s="157">
        <f t="shared" si="8"/>
        <v>10</v>
      </c>
      <c r="X59" s="157">
        <f t="shared" si="9"/>
        <v>10</v>
      </c>
      <c r="Y59" s="158">
        <f t="shared" si="20"/>
        <v>20873.523363569999</v>
      </c>
      <c r="Z59" s="159">
        <f t="shared" si="21"/>
        <v>0.52552399822182583</v>
      </c>
      <c r="AA59" s="159">
        <f t="shared" si="22"/>
        <v>0.47447600177817423</v>
      </c>
      <c r="AB59" s="159">
        <f>IFERROR(#REF!/H59,0)</f>
        <v>0</v>
      </c>
      <c r="AC59" s="145">
        <f t="shared" si="14"/>
        <v>10969.537455</v>
      </c>
      <c r="AD59" s="145">
        <f t="shared" si="11"/>
        <v>9903.9859085700009</v>
      </c>
      <c r="AE59" s="145">
        <f t="shared" si="12"/>
        <v>0</v>
      </c>
      <c r="AF59" s="145">
        <f t="shared" si="13"/>
        <v>0</v>
      </c>
      <c r="AG59" s="192"/>
    </row>
    <row r="60" spans="1:33" s="122" customFormat="1" x14ac:dyDescent="0.25">
      <c r="A60" s="116">
        <v>56</v>
      </c>
      <c r="B60" s="117" t="s">
        <v>176</v>
      </c>
      <c r="C60" s="115" t="s">
        <v>41</v>
      </c>
      <c r="D60" s="115" t="s">
        <v>1630</v>
      </c>
      <c r="E60" s="112">
        <v>7270225.3695190474</v>
      </c>
      <c r="F60" s="112">
        <v>3813520.024999999</v>
      </c>
      <c r="G60" s="112">
        <v>4499958.7476000013</v>
      </c>
      <c r="H60" s="154">
        <f t="shared" si="15"/>
        <v>8313478.7726000007</v>
      </c>
      <c r="I60" s="145">
        <v>0</v>
      </c>
      <c r="J60" s="24">
        <f t="shared" si="18"/>
        <v>1.1434967074686391</v>
      </c>
      <c r="K60" s="145">
        <f t="shared" si="4"/>
        <v>49880.872635600004</v>
      </c>
      <c r="L60" s="112">
        <v>20</v>
      </c>
      <c r="M60" s="112">
        <v>24</v>
      </c>
      <c r="N60" s="112">
        <v>50</v>
      </c>
      <c r="O60" s="112">
        <v>65</v>
      </c>
      <c r="P60" s="184">
        <f t="shared" si="5"/>
        <v>2.5</v>
      </c>
      <c r="Q60" s="184">
        <f t="shared" si="6"/>
        <v>2.7083333333333335</v>
      </c>
      <c r="R60" s="145">
        <f t="shared" si="16"/>
        <v>10</v>
      </c>
      <c r="S60" s="145"/>
      <c r="T60" s="145"/>
      <c r="U60" s="155">
        <f t="shared" si="19"/>
        <v>0</v>
      </c>
      <c r="V60" s="156">
        <f t="shared" si="7"/>
        <v>0</v>
      </c>
      <c r="W60" s="157">
        <f t="shared" si="8"/>
        <v>10</v>
      </c>
      <c r="X60" s="157">
        <f t="shared" si="9"/>
        <v>10</v>
      </c>
      <c r="Y60" s="158">
        <f t="shared" si="20"/>
        <v>44892.785372040002</v>
      </c>
      <c r="Z60" s="159">
        <f t="shared" si="21"/>
        <v>0.45871531392716108</v>
      </c>
      <c r="AA60" s="159">
        <f t="shared" si="22"/>
        <v>0.54128468607283886</v>
      </c>
      <c r="AB60" s="159">
        <f>IFERROR(#REF!/H60,0)</f>
        <v>0</v>
      </c>
      <c r="AC60" s="145">
        <f t="shared" si="14"/>
        <v>20593.008134999993</v>
      </c>
      <c r="AD60" s="145">
        <f t="shared" si="11"/>
        <v>24299.777237040005</v>
      </c>
      <c r="AE60" s="145">
        <f t="shared" si="12"/>
        <v>0</v>
      </c>
      <c r="AF60" s="145">
        <f t="shared" si="13"/>
        <v>0</v>
      </c>
      <c r="AG60" s="192"/>
    </row>
    <row r="61" spans="1:33" s="122" customFormat="1" x14ac:dyDescent="0.25">
      <c r="A61" s="116">
        <v>57</v>
      </c>
      <c r="B61" s="117" t="s">
        <v>77</v>
      </c>
      <c r="C61" s="115" t="s">
        <v>41</v>
      </c>
      <c r="D61" s="115" t="s">
        <v>1318</v>
      </c>
      <c r="E61" s="112">
        <v>4642459.5757619059</v>
      </c>
      <c r="F61" s="112">
        <v>1674172.1050000002</v>
      </c>
      <c r="G61" s="112">
        <v>2062218.6937000004</v>
      </c>
      <c r="H61" s="154">
        <f t="shared" si="15"/>
        <v>3736390.7987000006</v>
      </c>
      <c r="I61" s="145">
        <v>0</v>
      </c>
      <c r="J61" s="24">
        <f t="shared" si="18"/>
        <v>0.80483001256651676</v>
      </c>
      <c r="K61" s="145">
        <f t="shared" si="4"/>
        <v>11209.172396100003</v>
      </c>
      <c r="L61" s="112">
        <v>7</v>
      </c>
      <c r="M61" s="112">
        <v>4</v>
      </c>
      <c r="N61" s="112">
        <v>20</v>
      </c>
      <c r="O61" s="112">
        <v>15</v>
      </c>
      <c r="P61" s="184">
        <f t="shared" si="5"/>
        <v>2.8571428571428572</v>
      </c>
      <c r="Q61" s="184">
        <f t="shared" si="6"/>
        <v>3.75</v>
      </c>
      <c r="R61" s="145">
        <f t="shared" si="16"/>
        <v>10</v>
      </c>
      <c r="S61" s="145"/>
      <c r="T61" s="145"/>
      <c r="U61" s="155">
        <f t="shared" si="19"/>
        <v>0</v>
      </c>
      <c r="V61" s="156">
        <f t="shared" si="7"/>
        <v>0</v>
      </c>
      <c r="W61" s="157">
        <f t="shared" si="8"/>
        <v>10</v>
      </c>
      <c r="X61" s="157">
        <f t="shared" si="9"/>
        <v>10</v>
      </c>
      <c r="Y61" s="158">
        <f t="shared" si="20"/>
        <v>10088.255156490002</v>
      </c>
      <c r="Z61" s="159">
        <f t="shared" si="21"/>
        <v>0.44807200188548091</v>
      </c>
      <c r="AA61" s="159">
        <f t="shared" si="22"/>
        <v>0.55192799811451909</v>
      </c>
      <c r="AB61" s="159">
        <f>IFERROR(#REF!/H61,0)</f>
        <v>0</v>
      </c>
      <c r="AC61" s="145">
        <f t="shared" si="14"/>
        <v>4520.2646835000005</v>
      </c>
      <c r="AD61" s="145">
        <f t="shared" si="11"/>
        <v>5567.9904729900018</v>
      </c>
      <c r="AE61" s="145">
        <f t="shared" si="12"/>
        <v>0</v>
      </c>
      <c r="AF61" s="145">
        <f t="shared" si="13"/>
        <v>0</v>
      </c>
      <c r="AG61" s="192"/>
    </row>
    <row r="62" spans="1:33" s="122" customFormat="1" x14ac:dyDescent="0.25">
      <c r="A62" s="113">
        <v>58</v>
      </c>
      <c r="B62" s="117" t="s">
        <v>139</v>
      </c>
      <c r="C62" s="115" t="s">
        <v>41</v>
      </c>
      <c r="D62" s="115" t="s">
        <v>1318</v>
      </c>
      <c r="E62" s="112">
        <v>9098609.8238285705</v>
      </c>
      <c r="F62" s="112">
        <v>3661006.6924999994</v>
      </c>
      <c r="G62" s="112">
        <v>3642998.1959000006</v>
      </c>
      <c r="H62" s="154">
        <f t="shared" si="15"/>
        <v>7304004.8883999996</v>
      </c>
      <c r="I62" s="145">
        <v>0</v>
      </c>
      <c r="J62" s="24">
        <f t="shared" si="18"/>
        <v>0.80276053483152598</v>
      </c>
      <c r="K62" s="145">
        <f t="shared" si="4"/>
        <v>21912.0146652</v>
      </c>
      <c r="L62" s="112">
        <v>20</v>
      </c>
      <c r="M62" s="112">
        <v>17</v>
      </c>
      <c r="N62" s="112">
        <v>22</v>
      </c>
      <c r="O62" s="112">
        <v>25</v>
      </c>
      <c r="P62" s="184">
        <f t="shared" si="5"/>
        <v>1.1000000000000001</v>
      </c>
      <c r="Q62" s="184">
        <f t="shared" si="6"/>
        <v>1.4705882352941178</v>
      </c>
      <c r="R62" s="145">
        <f t="shared" si="16"/>
        <v>10</v>
      </c>
      <c r="S62" s="145"/>
      <c r="T62" s="145"/>
      <c r="U62" s="155">
        <f t="shared" si="19"/>
        <v>0</v>
      </c>
      <c r="V62" s="156">
        <f t="shared" si="7"/>
        <v>0</v>
      </c>
      <c r="W62" s="157">
        <f t="shared" si="8"/>
        <v>10</v>
      </c>
      <c r="X62" s="157">
        <f t="shared" si="9"/>
        <v>10</v>
      </c>
      <c r="Y62" s="158">
        <f t="shared" si="20"/>
        <v>19720.81319868</v>
      </c>
      <c r="Z62" s="159">
        <f t="shared" si="21"/>
        <v>0.50123278234853041</v>
      </c>
      <c r="AA62" s="159">
        <f t="shared" si="22"/>
        <v>0.49876721765146964</v>
      </c>
      <c r="AB62" s="159">
        <f>IFERROR(#REF!/H62,0)</f>
        <v>0</v>
      </c>
      <c r="AC62" s="145">
        <f t="shared" si="14"/>
        <v>9884.7180697499989</v>
      </c>
      <c r="AD62" s="145">
        <f t="shared" si="11"/>
        <v>9836.0951289300028</v>
      </c>
      <c r="AE62" s="145">
        <f t="shared" si="12"/>
        <v>0</v>
      </c>
      <c r="AF62" s="145">
        <f t="shared" si="13"/>
        <v>0</v>
      </c>
      <c r="AG62" s="192"/>
    </row>
    <row r="63" spans="1:33" s="122" customFormat="1" x14ac:dyDescent="0.25">
      <c r="A63" s="116">
        <v>59</v>
      </c>
      <c r="B63" s="117" t="s">
        <v>129</v>
      </c>
      <c r="C63" s="115" t="s">
        <v>41</v>
      </c>
      <c r="D63" s="115" t="s">
        <v>1318</v>
      </c>
      <c r="E63" s="112">
        <v>5185748.2773666661</v>
      </c>
      <c r="F63" s="112">
        <v>2290990.1924999994</v>
      </c>
      <c r="G63" s="112">
        <v>2448434.7555</v>
      </c>
      <c r="H63" s="154">
        <f t="shared" si="15"/>
        <v>4739424.9479999989</v>
      </c>
      <c r="I63" s="145">
        <v>0</v>
      </c>
      <c r="J63" s="24">
        <f t="shared" si="18"/>
        <v>0.91393270450194097</v>
      </c>
      <c r="K63" s="145">
        <f t="shared" si="4"/>
        <v>23697.124739999996</v>
      </c>
      <c r="L63" s="112">
        <v>11</v>
      </c>
      <c r="M63" s="112">
        <v>8</v>
      </c>
      <c r="N63" s="112">
        <v>35</v>
      </c>
      <c r="O63" s="112">
        <v>15</v>
      </c>
      <c r="P63" s="184">
        <f t="shared" si="5"/>
        <v>3.1818181818181817</v>
      </c>
      <c r="Q63" s="184">
        <f t="shared" si="6"/>
        <v>1.875</v>
      </c>
      <c r="R63" s="145">
        <f t="shared" si="16"/>
        <v>10</v>
      </c>
      <c r="S63" s="145"/>
      <c r="T63" s="145"/>
      <c r="U63" s="155">
        <f t="shared" si="19"/>
        <v>0</v>
      </c>
      <c r="V63" s="156">
        <f t="shared" si="7"/>
        <v>0</v>
      </c>
      <c r="W63" s="157">
        <f t="shared" si="8"/>
        <v>10</v>
      </c>
      <c r="X63" s="157">
        <f t="shared" si="9"/>
        <v>10</v>
      </c>
      <c r="Y63" s="158">
        <f t="shared" si="20"/>
        <v>21327.412265999996</v>
      </c>
      <c r="Z63" s="159">
        <f t="shared" si="21"/>
        <v>0.48338990861471071</v>
      </c>
      <c r="AA63" s="159">
        <f t="shared" si="22"/>
        <v>0.51661009138528946</v>
      </c>
      <c r="AB63" s="159">
        <f>IFERROR(#REF!/H63,0)</f>
        <v>0</v>
      </c>
      <c r="AC63" s="145">
        <f t="shared" si="14"/>
        <v>10309.455866249999</v>
      </c>
      <c r="AD63" s="145">
        <f t="shared" si="11"/>
        <v>11017.956399750001</v>
      </c>
      <c r="AE63" s="145">
        <f t="shared" si="12"/>
        <v>0</v>
      </c>
      <c r="AF63" s="145">
        <f t="shared" si="13"/>
        <v>0</v>
      </c>
      <c r="AG63" s="192"/>
    </row>
    <row r="64" spans="1:33" s="122" customFormat="1" x14ac:dyDescent="0.25">
      <c r="A64" s="116">
        <v>60</v>
      </c>
      <c r="B64" s="117" t="s">
        <v>132</v>
      </c>
      <c r="C64" s="115" t="s">
        <v>1312</v>
      </c>
      <c r="D64" s="115" t="s">
        <v>133</v>
      </c>
      <c r="E64" s="112">
        <v>5967346.2339333352</v>
      </c>
      <c r="F64" s="112">
        <v>5160569.25</v>
      </c>
      <c r="G64" s="112">
        <v>1731619.9849999999</v>
      </c>
      <c r="H64" s="154">
        <f t="shared" si="15"/>
        <v>6892189.2349999994</v>
      </c>
      <c r="I64" s="145">
        <v>0</v>
      </c>
      <c r="J64" s="24">
        <f t="shared" si="18"/>
        <v>1.1549839685533145</v>
      </c>
      <c r="K64" s="145">
        <f t="shared" si="4"/>
        <v>41353.135409999995</v>
      </c>
      <c r="L64" s="112">
        <v>8</v>
      </c>
      <c r="M64" s="112">
        <v>3</v>
      </c>
      <c r="N64" s="112">
        <v>0</v>
      </c>
      <c r="O64" s="112">
        <v>3</v>
      </c>
      <c r="P64" s="184">
        <f t="shared" si="5"/>
        <v>0</v>
      </c>
      <c r="Q64" s="184">
        <f t="shared" si="6"/>
        <v>1</v>
      </c>
      <c r="R64" s="145">
        <f t="shared" si="16"/>
        <v>5</v>
      </c>
      <c r="S64" s="145"/>
      <c r="T64" s="145"/>
      <c r="U64" s="155">
        <f t="shared" si="19"/>
        <v>0</v>
      </c>
      <c r="V64" s="156">
        <f t="shared" si="7"/>
        <v>0</v>
      </c>
      <c r="W64" s="157">
        <f t="shared" si="8"/>
        <v>5</v>
      </c>
      <c r="X64" s="157">
        <f t="shared" si="9"/>
        <v>15</v>
      </c>
      <c r="Y64" s="158">
        <f t="shared" si="20"/>
        <v>35150.165098499994</v>
      </c>
      <c r="Z64" s="159">
        <f t="shared" si="21"/>
        <v>0.74875617514875159</v>
      </c>
      <c r="AA64" s="159">
        <f t="shared" si="22"/>
        <v>0.25124382485124847</v>
      </c>
      <c r="AB64" s="159">
        <f>IFERROR(#REF!/H64,0)</f>
        <v>0</v>
      </c>
      <c r="AC64" s="145">
        <f t="shared" si="14"/>
        <v>26318.903174999996</v>
      </c>
      <c r="AD64" s="145">
        <f t="shared" si="11"/>
        <v>8831.2619235000002</v>
      </c>
      <c r="AE64" s="145">
        <f t="shared" si="12"/>
        <v>0</v>
      </c>
      <c r="AF64" s="145">
        <f t="shared" si="13"/>
        <v>0</v>
      </c>
      <c r="AG64" s="192"/>
    </row>
    <row r="65" spans="1:33" s="122" customFormat="1" x14ac:dyDescent="0.25">
      <c r="A65" s="113">
        <v>61</v>
      </c>
      <c r="B65" s="117" t="s">
        <v>130</v>
      </c>
      <c r="C65" s="115" t="s">
        <v>1312</v>
      </c>
      <c r="D65" s="115" t="s">
        <v>133</v>
      </c>
      <c r="E65" s="112">
        <v>7126741.9099523807</v>
      </c>
      <c r="F65" s="112">
        <v>1821552.5249999994</v>
      </c>
      <c r="G65" s="112">
        <v>1769806.8162</v>
      </c>
      <c r="H65" s="154">
        <f t="shared" si="15"/>
        <v>3591359.3411999997</v>
      </c>
      <c r="I65" s="145">
        <v>0</v>
      </c>
      <c r="J65" s="24">
        <f t="shared" si="18"/>
        <v>0.50392723443299159</v>
      </c>
      <c r="K65" s="145">
        <f t="shared" si="4"/>
        <v>0</v>
      </c>
      <c r="L65" s="112">
        <v>11</v>
      </c>
      <c r="M65" s="112">
        <v>7</v>
      </c>
      <c r="N65" s="112">
        <v>5</v>
      </c>
      <c r="O65" s="112">
        <v>0</v>
      </c>
      <c r="P65" s="184">
        <f t="shared" si="5"/>
        <v>0</v>
      </c>
      <c r="Q65" s="184">
        <f t="shared" si="6"/>
        <v>0</v>
      </c>
      <c r="R65" s="145">
        <f t="shared" si="16"/>
        <v>0</v>
      </c>
      <c r="S65" s="145"/>
      <c r="T65" s="145"/>
      <c r="U65" s="155">
        <f t="shared" si="19"/>
        <v>0</v>
      </c>
      <c r="V65" s="156">
        <f t="shared" si="7"/>
        <v>0</v>
      </c>
      <c r="W65" s="157">
        <f t="shared" si="8"/>
        <v>0</v>
      </c>
      <c r="X65" s="157">
        <f t="shared" si="9"/>
        <v>20</v>
      </c>
      <c r="Y65" s="158">
        <f t="shared" si="20"/>
        <v>0</v>
      </c>
      <c r="Z65" s="159">
        <f t="shared" si="21"/>
        <v>0.50720419538729711</v>
      </c>
      <c r="AA65" s="159">
        <f t="shared" si="22"/>
        <v>0.49279580461270278</v>
      </c>
      <c r="AB65" s="159">
        <f>IFERROR(#REF!/H65,0)</f>
        <v>0</v>
      </c>
      <c r="AC65" s="145">
        <f t="shared" si="14"/>
        <v>0</v>
      </c>
      <c r="AD65" s="145">
        <f t="shared" si="11"/>
        <v>0</v>
      </c>
      <c r="AE65" s="145">
        <f t="shared" si="12"/>
        <v>0</v>
      </c>
      <c r="AF65" s="145">
        <f t="shared" si="13"/>
        <v>0</v>
      </c>
      <c r="AG65" s="192"/>
    </row>
    <row r="66" spans="1:33" s="122" customFormat="1" x14ac:dyDescent="0.25">
      <c r="A66" s="116">
        <v>62</v>
      </c>
      <c r="B66" s="117" t="s">
        <v>1335</v>
      </c>
      <c r="C66" s="115" t="s">
        <v>1312</v>
      </c>
      <c r="D66" s="115" t="s">
        <v>124</v>
      </c>
      <c r="E66" s="112">
        <v>4941869.3605666682</v>
      </c>
      <c r="F66" s="112">
        <v>1597513.825</v>
      </c>
      <c r="G66" s="112">
        <v>1291965.7405999999</v>
      </c>
      <c r="H66" s="154">
        <f t="shared" si="15"/>
        <v>2889479.5655999999</v>
      </c>
      <c r="I66" s="145">
        <v>0</v>
      </c>
      <c r="J66" s="24">
        <f t="shared" si="18"/>
        <v>0.58469363610791047</v>
      </c>
      <c r="K66" s="145">
        <f t="shared" si="4"/>
        <v>0</v>
      </c>
      <c r="L66" s="112">
        <v>9</v>
      </c>
      <c r="M66" s="112">
        <v>3</v>
      </c>
      <c r="N66" s="112">
        <v>5</v>
      </c>
      <c r="O66" s="112">
        <v>5</v>
      </c>
      <c r="P66" s="184">
        <f t="shared" si="5"/>
        <v>0</v>
      </c>
      <c r="Q66" s="184">
        <f t="shared" si="6"/>
        <v>1.6666666666666667</v>
      </c>
      <c r="R66" s="145">
        <f t="shared" si="16"/>
        <v>5</v>
      </c>
      <c r="S66" s="145"/>
      <c r="T66" s="145"/>
      <c r="U66" s="155">
        <f t="shared" si="19"/>
        <v>0</v>
      </c>
      <c r="V66" s="156">
        <f t="shared" si="7"/>
        <v>0</v>
      </c>
      <c r="W66" s="157">
        <f t="shared" si="8"/>
        <v>5</v>
      </c>
      <c r="X66" s="157">
        <f t="shared" si="9"/>
        <v>15</v>
      </c>
      <c r="Y66" s="158">
        <f t="shared" si="20"/>
        <v>0</v>
      </c>
      <c r="Z66" s="159">
        <v>0.4311323091207368</v>
      </c>
      <c r="AA66" s="159">
        <v>0.56886769087926314</v>
      </c>
      <c r="AB66" s="159">
        <f>IFERROR(#REF!/H66,0)</f>
        <v>0</v>
      </c>
      <c r="AC66" s="193">
        <f>Y66*Z66</f>
        <v>0</v>
      </c>
      <c r="AD66" s="145">
        <f t="shared" si="11"/>
        <v>0</v>
      </c>
      <c r="AE66" s="145">
        <f t="shared" si="12"/>
        <v>0</v>
      </c>
      <c r="AF66" s="145">
        <f t="shared" si="13"/>
        <v>0</v>
      </c>
      <c r="AG66" s="192"/>
    </row>
    <row r="67" spans="1:33" s="122" customFormat="1" x14ac:dyDescent="0.25">
      <c r="A67" s="116">
        <v>63</v>
      </c>
      <c r="B67" s="117" t="s">
        <v>135</v>
      </c>
      <c r="C67" s="115" t="s">
        <v>1312</v>
      </c>
      <c r="D67" s="115" t="s">
        <v>124</v>
      </c>
      <c r="E67" s="112">
        <v>8568250.158533331</v>
      </c>
      <c r="F67" s="112">
        <v>3582092.9</v>
      </c>
      <c r="G67" s="112">
        <v>3277753.3898000009</v>
      </c>
      <c r="H67" s="154">
        <f t="shared" si="15"/>
        <v>6859846.2898000013</v>
      </c>
      <c r="I67" s="145">
        <v>0</v>
      </c>
      <c r="J67" s="24">
        <f t="shared" si="18"/>
        <v>0.80061227938917168</v>
      </c>
      <c r="K67" s="145">
        <f t="shared" si="4"/>
        <v>20579.538869400003</v>
      </c>
      <c r="L67" s="112">
        <v>18</v>
      </c>
      <c r="M67" s="112">
        <v>17</v>
      </c>
      <c r="N67" s="112">
        <v>10</v>
      </c>
      <c r="O67" s="112">
        <v>10</v>
      </c>
      <c r="P67" s="184">
        <f t="shared" si="5"/>
        <v>0</v>
      </c>
      <c r="Q67" s="184">
        <f t="shared" si="6"/>
        <v>0</v>
      </c>
      <c r="R67" s="145">
        <f t="shared" si="16"/>
        <v>0</v>
      </c>
      <c r="S67" s="145"/>
      <c r="T67" s="145"/>
      <c r="U67" s="155">
        <f t="shared" si="19"/>
        <v>0</v>
      </c>
      <c r="V67" s="156">
        <f t="shared" si="7"/>
        <v>0</v>
      </c>
      <c r="W67" s="157">
        <f t="shared" si="8"/>
        <v>0</v>
      </c>
      <c r="X67" s="157">
        <f t="shared" si="9"/>
        <v>20</v>
      </c>
      <c r="Y67" s="158">
        <f t="shared" si="20"/>
        <v>16463.631095520002</v>
      </c>
      <c r="Z67" s="159">
        <f t="shared" ref="Z67:Z99" si="23">F67/H67</f>
        <v>0.52218267708509192</v>
      </c>
      <c r="AA67" s="159">
        <f t="shared" ref="AA67:AA99" si="24">G67/H67</f>
        <v>0.47781732291490803</v>
      </c>
      <c r="AB67" s="159">
        <f>IFERROR(#REF!/H67,0)</f>
        <v>0</v>
      </c>
      <c r="AC67" s="145">
        <f t="shared" si="14"/>
        <v>8597.0229600000002</v>
      </c>
      <c r="AD67" s="145">
        <f t="shared" si="11"/>
        <v>7866.6081355200022</v>
      </c>
      <c r="AE67" s="145">
        <f t="shared" si="12"/>
        <v>0</v>
      </c>
      <c r="AF67" s="145">
        <f t="shared" si="13"/>
        <v>0</v>
      </c>
      <c r="AG67" s="192"/>
    </row>
    <row r="68" spans="1:33" s="122" customFormat="1" x14ac:dyDescent="0.25">
      <c r="A68" s="113">
        <v>64</v>
      </c>
      <c r="B68" s="117" t="s">
        <v>136</v>
      </c>
      <c r="C68" s="115" t="s">
        <v>1312</v>
      </c>
      <c r="D68" s="115" t="s">
        <v>124</v>
      </c>
      <c r="E68" s="112">
        <v>11739494.156342858</v>
      </c>
      <c r="F68" s="112">
        <v>3719635.8999999994</v>
      </c>
      <c r="G68" s="112">
        <v>3062228.2027999996</v>
      </c>
      <c r="H68" s="154">
        <f t="shared" si="15"/>
        <v>6781864.1027999986</v>
      </c>
      <c r="I68" s="145">
        <v>0</v>
      </c>
      <c r="J68" s="24">
        <f t="shared" si="18"/>
        <v>0.57769645033093286</v>
      </c>
      <c r="K68" s="145">
        <f t="shared" si="4"/>
        <v>0</v>
      </c>
      <c r="L68" s="112">
        <v>27</v>
      </c>
      <c r="M68" s="112">
        <v>15</v>
      </c>
      <c r="N68" s="112">
        <v>5</v>
      </c>
      <c r="O68" s="112">
        <v>10</v>
      </c>
      <c r="P68" s="184">
        <f t="shared" si="5"/>
        <v>0</v>
      </c>
      <c r="Q68" s="184">
        <f t="shared" si="6"/>
        <v>0</v>
      </c>
      <c r="R68" s="145">
        <f t="shared" si="16"/>
        <v>0</v>
      </c>
      <c r="S68" s="145"/>
      <c r="T68" s="145"/>
      <c r="U68" s="155">
        <f t="shared" ref="U68:U99" si="25">IFERROR(T68/S68,0)</f>
        <v>0</v>
      </c>
      <c r="V68" s="156">
        <f t="shared" si="7"/>
        <v>0</v>
      </c>
      <c r="W68" s="157">
        <f t="shared" si="8"/>
        <v>0</v>
      </c>
      <c r="X68" s="157">
        <f t="shared" si="9"/>
        <v>20</v>
      </c>
      <c r="Y68" s="158">
        <f t="shared" ref="Y68:Y99" si="26">(K68-(K68*X68%))</f>
        <v>0</v>
      </c>
      <c r="Z68" s="159">
        <f t="shared" si="23"/>
        <v>0.54846806771965395</v>
      </c>
      <c r="AA68" s="159">
        <f t="shared" si="24"/>
        <v>0.45153193228034616</v>
      </c>
      <c r="AB68" s="159">
        <f>IFERROR(#REF!/H68,0)</f>
        <v>0</v>
      </c>
      <c r="AC68" s="145">
        <f t="shared" si="14"/>
        <v>0</v>
      </c>
      <c r="AD68" s="145">
        <f t="shared" si="11"/>
        <v>0</v>
      </c>
      <c r="AE68" s="145">
        <f t="shared" si="12"/>
        <v>0</v>
      </c>
      <c r="AF68" s="145">
        <f t="shared" si="13"/>
        <v>0</v>
      </c>
      <c r="AG68" s="192"/>
    </row>
    <row r="69" spans="1:33" s="122" customFormat="1" x14ac:dyDescent="0.25">
      <c r="A69" s="116">
        <v>65</v>
      </c>
      <c r="B69" s="117" t="s">
        <v>140</v>
      </c>
      <c r="C69" s="115" t="s">
        <v>1312</v>
      </c>
      <c r="D69" s="115" t="s">
        <v>124</v>
      </c>
      <c r="E69" s="112">
        <v>4894346.0947571434</v>
      </c>
      <c r="F69" s="112">
        <v>2875230.1500000004</v>
      </c>
      <c r="G69" s="112">
        <v>1062389.4918000002</v>
      </c>
      <c r="H69" s="154">
        <f t="shared" ref="H69:H119" si="27">SUM(F69:G69)</f>
        <v>3937619.6418000003</v>
      </c>
      <c r="I69" s="145">
        <v>0</v>
      </c>
      <c r="J69" s="24">
        <f t="shared" ref="J69:J119" si="28">IFERROR(H69/E69,0)</f>
        <v>0.80452415206558547</v>
      </c>
      <c r="K69" s="145">
        <f t="shared" ref="K69:K117" si="29">IF(J69&gt;99.5%,H69*0.6%,IF(J69&gt;=95.5%,H69*0.55%,IF(J69&gt;=90.5%,H69*0.5%,IF(J69&gt;=85.5%,H69*0.4%,IF(J69&gt;=79.5%,H69*0.3%,IF(J69&lt;79.5%,0))))))</f>
        <v>11812.858925400002</v>
      </c>
      <c r="L69" s="112">
        <v>4</v>
      </c>
      <c r="M69" s="112">
        <v>1</v>
      </c>
      <c r="N69" s="112">
        <v>0</v>
      </c>
      <c r="O69" s="112">
        <v>2</v>
      </c>
      <c r="P69" s="184">
        <f t="shared" ref="P69:P119" si="30">IFERROR(IF(N69/L69&gt;79.5%,(N69/L69),0),0)</f>
        <v>0</v>
      </c>
      <c r="Q69" s="184">
        <f t="shared" ref="Q69:Q119" si="31">IFERROR(IF(O69/M69&gt;79.5%,(O69/M69),0),0)</f>
        <v>2</v>
      </c>
      <c r="R69" s="145">
        <f t="shared" ref="R69:R119" si="32">IFERROR(IF(P69&gt;99.5%,5,(5*P69))+(IF(Q69&gt;99.5%,5,(5*Q69))),0)</f>
        <v>5</v>
      </c>
      <c r="S69" s="145"/>
      <c r="T69" s="145"/>
      <c r="U69" s="155">
        <f t="shared" si="25"/>
        <v>0</v>
      </c>
      <c r="V69" s="156">
        <f t="shared" ref="V69:V119" si="33">IF(U69&gt;=100%,10,U69*10)</f>
        <v>0</v>
      </c>
      <c r="W69" s="157">
        <f t="shared" ref="W69:W119" si="34">SUM(V69,R69)</f>
        <v>5</v>
      </c>
      <c r="X69" s="157">
        <f t="shared" ref="X69:X119" si="35">20-W69</f>
        <v>15</v>
      </c>
      <c r="Y69" s="158">
        <f t="shared" si="26"/>
        <v>10040.930086590002</v>
      </c>
      <c r="Z69" s="159">
        <f t="shared" si="23"/>
        <v>0.73019499381754638</v>
      </c>
      <c r="AA69" s="159">
        <f t="shared" si="24"/>
        <v>0.26980500618245368</v>
      </c>
      <c r="AB69" s="159">
        <f>IFERROR(#REF!/H69,0)</f>
        <v>0</v>
      </c>
      <c r="AC69" s="145">
        <f t="shared" ref="AC69:AC119" si="36">Y69*Z69</f>
        <v>7331.8368825000025</v>
      </c>
      <c r="AD69" s="145">
        <f t="shared" ref="AD69:AD119" si="37">Y69*AA69</f>
        <v>2709.0932040900007</v>
      </c>
      <c r="AE69" s="145">
        <f t="shared" ref="AE69:AE119" si="38">IFERROR(Y69*AB69,0)</f>
        <v>0</v>
      </c>
      <c r="AF69" s="145">
        <f t="shared" ref="AF69:AF119" si="39">SUM(AC69,AD69,AE69)-Y69</f>
        <v>0</v>
      </c>
      <c r="AG69" s="192"/>
    </row>
    <row r="70" spans="1:33" s="122" customFormat="1" x14ac:dyDescent="0.25">
      <c r="A70" s="116">
        <v>66</v>
      </c>
      <c r="B70" s="117" t="s">
        <v>17</v>
      </c>
      <c r="C70" s="115" t="s">
        <v>172</v>
      </c>
      <c r="D70" s="115" t="s">
        <v>1319</v>
      </c>
      <c r="E70" s="112">
        <v>10781386.323495237</v>
      </c>
      <c r="F70" s="112">
        <v>5641024.3924999982</v>
      </c>
      <c r="G70" s="112">
        <v>5863054.4955000002</v>
      </c>
      <c r="H70" s="154">
        <f t="shared" si="27"/>
        <v>11504078.887999998</v>
      </c>
      <c r="I70" s="145">
        <v>0</v>
      </c>
      <c r="J70" s="24">
        <f t="shared" si="28"/>
        <v>1.0670315062293836</v>
      </c>
      <c r="K70" s="145">
        <f t="shared" si="29"/>
        <v>69024.473327999993</v>
      </c>
      <c r="L70" s="112">
        <v>12</v>
      </c>
      <c r="M70" s="112">
        <v>5</v>
      </c>
      <c r="N70" s="112">
        <v>12</v>
      </c>
      <c r="O70" s="112">
        <v>46</v>
      </c>
      <c r="P70" s="184">
        <f t="shared" si="30"/>
        <v>1</v>
      </c>
      <c r="Q70" s="184">
        <f t="shared" si="31"/>
        <v>9.1999999999999993</v>
      </c>
      <c r="R70" s="145">
        <f t="shared" si="32"/>
        <v>10</v>
      </c>
      <c r="S70" s="145"/>
      <c r="T70" s="145"/>
      <c r="U70" s="155">
        <f t="shared" si="25"/>
        <v>0</v>
      </c>
      <c r="V70" s="156">
        <f t="shared" si="33"/>
        <v>0</v>
      </c>
      <c r="W70" s="157">
        <f t="shared" si="34"/>
        <v>10</v>
      </c>
      <c r="X70" s="157">
        <f t="shared" si="35"/>
        <v>10</v>
      </c>
      <c r="Y70" s="158">
        <f t="shared" si="26"/>
        <v>62122.025995199991</v>
      </c>
      <c r="Z70" s="159">
        <f t="shared" si="23"/>
        <v>0.49034994000121107</v>
      </c>
      <c r="AA70" s="159">
        <f t="shared" si="24"/>
        <v>0.50965005999878887</v>
      </c>
      <c r="AB70" s="159">
        <f>IFERROR(#REF!/H70,0)</f>
        <v>0</v>
      </c>
      <c r="AC70" s="145">
        <f t="shared" si="36"/>
        <v>30461.531719499992</v>
      </c>
      <c r="AD70" s="145">
        <f t="shared" si="37"/>
        <v>31660.494275699999</v>
      </c>
      <c r="AE70" s="145">
        <f t="shared" si="38"/>
        <v>0</v>
      </c>
      <c r="AF70" s="145">
        <f t="shared" si="39"/>
        <v>0</v>
      </c>
      <c r="AG70" s="192"/>
    </row>
    <row r="71" spans="1:33" s="27" customFormat="1" x14ac:dyDescent="0.25">
      <c r="A71" s="113">
        <v>67</v>
      </c>
      <c r="B71" s="117" t="s">
        <v>1237</v>
      </c>
      <c r="C71" s="115" t="s">
        <v>172</v>
      </c>
      <c r="D71" s="115" t="s">
        <v>1319</v>
      </c>
      <c r="E71" s="112">
        <v>3645466.3504000003</v>
      </c>
      <c r="F71" s="112">
        <v>2282702.524999999</v>
      </c>
      <c r="G71" s="112">
        <v>1780661.6003999992</v>
      </c>
      <c r="H71" s="154">
        <f t="shared" si="27"/>
        <v>4063364.1253999984</v>
      </c>
      <c r="I71" s="145">
        <v>381443.11149600148</v>
      </c>
      <c r="J71" s="24">
        <f t="shared" si="28"/>
        <v>1.1146349286571098</v>
      </c>
      <c r="K71" s="145">
        <f t="shared" si="29"/>
        <v>24380.18475239999</v>
      </c>
      <c r="L71" s="112">
        <v>6</v>
      </c>
      <c r="M71" s="112">
        <v>4</v>
      </c>
      <c r="N71" s="112">
        <v>3</v>
      </c>
      <c r="O71" s="112">
        <v>12</v>
      </c>
      <c r="P71" s="184">
        <f t="shared" si="30"/>
        <v>0</v>
      </c>
      <c r="Q71" s="184">
        <f t="shared" si="31"/>
        <v>3</v>
      </c>
      <c r="R71" s="145">
        <f t="shared" si="32"/>
        <v>5</v>
      </c>
      <c r="S71" s="145"/>
      <c r="T71" s="145"/>
      <c r="U71" s="155">
        <f t="shared" si="25"/>
        <v>0</v>
      </c>
      <c r="V71" s="156">
        <f t="shared" si="33"/>
        <v>0</v>
      </c>
      <c r="W71" s="157">
        <f t="shared" si="34"/>
        <v>5</v>
      </c>
      <c r="X71" s="157">
        <f t="shared" si="35"/>
        <v>15</v>
      </c>
      <c r="Y71" s="158">
        <f t="shared" si="26"/>
        <v>20723.15703953999</v>
      </c>
      <c r="Z71" s="159">
        <f t="shared" si="23"/>
        <v>0.56177651191309108</v>
      </c>
      <c r="AA71" s="159">
        <f t="shared" si="24"/>
        <v>0.43822348808690892</v>
      </c>
      <c r="AB71" s="159">
        <f>IFERROR(#REF!/H71,0)</f>
        <v>0</v>
      </c>
      <c r="AC71" s="145">
        <f t="shared" si="36"/>
        <v>11641.782877499994</v>
      </c>
      <c r="AD71" s="145">
        <f t="shared" si="37"/>
        <v>9081.374162039996</v>
      </c>
      <c r="AE71" s="145">
        <f t="shared" si="38"/>
        <v>0</v>
      </c>
      <c r="AF71" s="145">
        <f t="shared" si="39"/>
        <v>0</v>
      </c>
      <c r="AG71" s="192"/>
    </row>
    <row r="72" spans="1:33" s="122" customFormat="1" x14ac:dyDescent="0.25">
      <c r="A72" s="116">
        <v>68</v>
      </c>
      <c r="B72" s="117" t="s">
        <v>4</v>
      </c>
      <c r="C72" s="115" t="s">
        <v>41</v>
      </c>
      <c r="D72" s="115" t="s">
        <v>5</v>
      </c>
      <c r="E72" s="112">
        <v>7971413.67490476</v>
      </c>
      <c r="F72" s="112">
        <v>3097211.72</v>
      </c>
      <c r="G72" s="112">
        <v>1925203.9942000001</v>
      </c>
      <c r="H72" s="154">
        <f t="shared" si="27"/>
        <v>5022415.7142000003</v>
      </c>
      <c r="I72" s="145">
        <v>0</v>
      </c>
      <c r="J72" s="24">
        <f t="shared" si="28"/>
        <v>0.63005332793245195</v>
      </c>
      <c r="K72" s="145">
        <f t="shared" si="29"/>
        <v>0</v>
      </c>
      <c r="L72" s="112">
        <v>10</v>
      </c>
      <c r="M72" s="112">
        <v>8</v>
      </c>
      <c r="N72" s="112">
        <v>5</v>
      </c>
      <c r="O72" s="112">
        <v>5</v>
      </c>
      <c r="P72" s="184">
        <f t="shared" si="30"/>
        <v>0</v>
      </c>
      <c r="Q72" s="184">
        <f t="shared" si="31"/>
        <v>0</v>
      </c>
      <c r="R72" s="145">
        <f t="shared" si="32"/>
        <v>0</v>
      </c>
      <c r="S72" s="145"/>
      <c r="T72" s="145"/>
      <c r="U72" s="155">
        <f t="shared" si="25"/>
        <v>0</v>
      </c>
      <c r="V72" s="156">
        <f t="shared" si="33"/>
        <v>0</v>
      </c>
      <c r="W72" s="157">
        <f t="shared" si="34"/>
        <v>0</v>
      </c>
      <c r="X72" s="157">
        <f t="shared" si="35"/>
        <v>20</v>
      </c>
      <c r="Y72" s="158">
        <f t="shared" si="26"/>
        <v>0</v>
      </c>
      <c r="Z72" s="159">
        <f t="shared" si="23"/>
        <v>0.61667768983024973</v>
      </c>
      <c r="AA72" s="159">
        <f t="shared" si="24"/>
        <v>0.38332231016975021</v>
      </c>
      <c r="AB72" s="159">
        <f>IFERROR(#REF!/H72,0)</f>
        <v>0</v>
      </c>
      <c r="AC72" s="145">
        <f t="shared" si="36"/>
        <v>0</v>
      </c>
      <c r="AD72" s="145">
        <f t="shared" si="37"/>
        <v>0</v>
      </c>
      <c r="AE72" s="145">
        <f t="shared" si="38"/>
        <v>0</v>
      </c>
      <c r="AF72" s="145">
        <f t="shared" si="39"/>
        <v>0</v>
      </c>
      <c r="AG72" s="192"/>
    </row>
    <row r="73" spans="1:33" s="122" customFormat="1" x14ac:dyDescent="0.25">
      <c r="A73" s="116">
        <v>69</v>
      </c>
      <c r="B73" s="117" t="s">
        <v>9</v>
      </c>
      <c r="C73" s="115" t="s">
        <v>172</v>
      </c>
      <c r="D73" s="115" t="s">
        <v>1320</v>
      </c>
      <c r="E73" s="112">
        <v>3059504.2115809522</v>
      </c>
      <c r="F73" s="112">
        <v>1240513.5499999998</v>
      </c>
      <c r="G73" s="112">
        <v>1822579.1654999999</v>
      </c>
      <c r="H73" s="154">
        <f t="shared" si="27"/>
        <v>3063092.7154999999</v>
      </c>
      <c r="I73" s="145">
        <v>0</v>
      </c>
      <c r="J73" s="24">
        <f t="shared" si="28"/>
        <v>1.0011729037356656</v>
      </c>
      <c r="K73" s="145">
        <f t="shared" si="29"/>
        <v>18378.556293000001</v>
      </c>
      <c r="L73" s="112">
        <v>13</v>
      </c>
      <c r="M73" s="112">
        <v>12</v>
      </c>
      <c r="N73" s="112">
        <v>19</v>
      </c>
      <c r="O73" s="112">
        <v>8</v>
      </c>
      <c r="P73" s="184">
        <f t="shared" si="30"/>
        <v>1.4615384615384615</v>
      </c>
      <c r="Q73" s="184">
        <f t="shared" si="31"/>
        <v>0</v>
      </c>
      <c r="R73" s="145">
        <f t="shared" si="32"/>
        <v>5</v>
      </c>
      <c r="S73" s="145"/>
      <c r="T73" s="145"/>
      <c r="U73" s="155">
        <f t="shared" si="25"/>
        <v>0</v>
      </c>
      <c r="V73" s="156">
        <f t="shared" si="33"/>
        <v>0</v>
      </c>
      <c r="W73" s="157">
        <f t="shared" si="34"/>
        <v>5</v>
      </c>
      <c r="X73" s="157">
        <f t="shared" si="35"/>
        <v>15</v>
      </c>
      <c r="Y73" s="158">
        <f t="shared" si="26"/>
        <v>15621.772849050001</v>
      </c>
      <c r="Z73" s="159">
        <f t="shared" si="23"/>
        <v>0.40498726784295402</v>
      </c>
      <c r="AA73" s="159">
        <f t="shared" si="24"/>
        <v>0.59501273215704586</v>
      </c>
      <c r="AB73" s="159">
        <f>IFERROR(#REF!/H73,0)</f>
        <v>0</v>
      </c>
      <c r="AC73" s="145">
        <f t="shared" si="36"/>
        <v>6326.6191049999998</v>
      </c>
      <c r="AD73" s="145">
        <f t="shared" si="37"/>
        <v>9295.1537440499997</v>
      </c>
      <c r="AE73" s="145">
        <f t="shared" si="38"/>
        <v>0</v>
      </c>
      <c r="AF73" s="145">
        <f t="shared" si="39"/>
        <v>0</v>
      </c>
      <c r="AG73" s="192"/>
    </row>
    <row r="74" spans="1:33" s="122" customFormat="1" x14ac:dyDescent="0.25">
      <c r="A74" s="113">
        <v>70</v>
      </c>
      <c r="B74" s="117" t="s">
        <v>1628</v>
      </c>
      <c r="C74" s="115" t="s">
        <v>172</v>
      </c>
      <c r="D74" s="115" t="s">
        <v>1320</v>
      </c>
      <c r="E74" s="112">
        <v>4095521.1125666653</v>
      </c>
      <c r="F74" s="112">
        <v>2205193.2349999989</v>
      </c>
      <c r="G74" s="112">
        <v>1954463.4303000001</v>
      </c>
      <c r="H74" s="154">
        <f t="shared" si="27"/>
        <v>4159656.6652999991</v>
      </c>
      <c r="I74" s="145">
        <v>0</v>
      </c>
      <c r="J74" s="24">
        <f t="shared" si="28"/>
        <v>1.0156599248228853</v>
      </c>
      <c r="K74" s="145">
        <f t="shared" si="29"/>
        <v>24957.939991799994</v>
      </c>
      <c r="L74" s="112">
        <v>8</v>
      </c>
      <c r="M74" s="112">
        <v>8</v>
      </c>
      <c r="N74" s="112">
        <v>8</v>
      </c>
      <c r="O74" s="112">
        <v>10</v>
      </c>
      <c r="P74" s="184">
        <f t="shared" si="30"/>
        <v>1</v>
      </c>
      <c r="Q74" s="184">
        <f t="shared" si="31"/>
        <v>1.25</v>
      </c>
      <c r="R74" s="145">
        <f t="shared" si="32"/>
        <v>10</v>
      </c>
      <c r="S74" s="145"/>
      <c r="T74" s="145"/>
      <c r="U74" s="155">
        <f t="shared" si="25"/>
        <v>0</v>
      </c>
      <c r="V74" s="156">
        <f t="shared" si="33"/>
        <v>0</v>
      </c>
      <c r="W74" s="157">
        <f t="shared" si="34"/>
        <v>10</v>
      </c>
      <c r="X74" s="157">
        <f t="shared" si="35"/>
        <v>10</v>
      </c>
      <c r="Y74" s="158">
        <f t="shared" si="26"/>
        <v>22462.145992619997</v>
      </c>
      <c r="Z74" s="159">
        <f t="shared" si="23"/>
        <v>0.53013828121820672</v>
      </c>
      <c r="AA74" s="159">
        <f t="shared" si="24"/>
        <v>0.46986171878179328</v>
      </c>
      <c r="AB74" s="159">
        <f>IFERROR(#REF!/H74,0)</f>
        <v>0</v>
      </c>
      <c r="AC74" s="145">
        <f t="shared" si="36"/>
        <v>11908.043468999995</v>
      </c>
      <c r="AD74" s="145">
        <f t="shared" si="37"/>
        <v>10554.102523620002</v>
      </c>
      <c r="AE74" s="145">
        <f t="shared" si="38"/>
        <v>0</v>
      </c>
      <c r="AF74" s="145">
        <f t="shared" si="39"/>
        <v>0</v>
      </c>
      <c r="AG74" s="192"/>
    </row>
    <row r="75" spans="1:33" s="122" customFormat="1" x14ac:dyDescent="0.25">
      <c r="A75" s="116">
        <v>71</v>
      </c>
      <c r="B75" s="117" t="s">
        <v>1334</v>
      </c>
      <c r="C75" s="115" t="s">
        <v>172</v>
      </c>
      <c r="D75" s="115" t="s">
        <v>1319</v>
      </c>
      <c r="E75" s="112">
        <v>2869800.9795095231</v>
      </c>
      <c r="F75" s="112">
        <v>1618750.7850000001</v>
      </c>
      <c r="G75" s="112">
        <v>1265380.6559000004</v>
      </c>
      <c r="H75" s="154">
        <f t="shared" si="27"/>
        <v>2884131.4409000007</v>
      </c>
      <c r="I75" s="145">
        <v>0</v>
      </c>
      <c r="J75" s="24">
        <f t="shared" si="28"/>
        <v>1.0049935383996305</v>
      </c>
      <c r="K75" s="145">
        <f t="shared" si="29"/>
        <v>17304.788645400004</v>
      </c>
      <c r="L75" s="112">
        <v>4</v>
      </c>
      <c r="M75" s="112">
        <v>1</v>
      </c>
      <c r="N75" s="112">
        <v>7</v>
      </c>
      <c r="O75" s="112">
        <v>8</v>
      </c>
      <c r="P75" s="184">
        <f t="shared" si="30"/>
        <v>1.75</v>
      </c>
      <c r="Q75" s="184">
        <f t="shared" si="31"/>
        <v>8</v>
      </c>
      <c r="R75" s="145">
        <f t="shared" si="32"/>
        <v>10</v>
      </c>
      <c r="S75" s="145"/>
      <c r="T75" s="145"/>
      <c r="U75" s="155">
        <f t="shared" si="25"/>
        <v>0</v>
      </c>
      <c r="V75" s="156">
        <f t="shared" si="33"/>
        <v>0</v>
      </c>
      <c r="W75" s="157">
        <f t="shared" si="34"/>
        <v>10</v>
      </c>
      <c r="X75" s="157">
        <f t="shared" si="35"/>
        <v>10</v>
      </c>
      <c r="Y75" s="158">
        <f t="shared" si="26"/>
        <v>15574.309780860003</v>
      </c>
      <c r="Z75" s="159">
        <f t="shared" si="23"/>
        <v>0.5612610999777683</v>
      </c>
      <c r="AA75" s="159">
        <f t="shared" si="24"/>
        <v>0.43873890002223165</v>
      </c>
      <c r="AB75" s="159">
        <f>IFERROR(#REF!/H75,0)</f>
        <v>0</v>
      </c>
      <c r="AC75" s="145">
        <f t="shared" si="36"/>
        <v>8741.2542390000017</v>
      </c>
      <c r="AD75" s="145">
        <f t="shared" si="37"/>
        <v>6833.0555418600015</v>
      </c>
      <c r="AE75" s="145">
        <f t="shared" si="38"/>
        <v>0</v>
      </c>
      <c r="AF75" s="145">
        <f t="shared" si="39"/>
        <v>0</v>
      </c>
      <c r="AG75" s="192"/>
    </row>
    <row r="76" spans="1:33" s="122" customFormat="1" x14ac:dyDescent="0.25">
      <c r="A76" s="116">
        <v>72</v>
      </c>
      <c r="B76" s="117" t="s">
        <v>7</v>
      </c>
      <c r="C76" s="115" t="s">
        <v>41</v>
      </c>
      <c r="D76" s="115" t="s">
        <v>5</v>
      </c>
      <c r="E76" s="112">
        <v>6732919.504685713</v>
      </c>
      <c r="F76" s="112">
        <v>3283999.5249999999</v>
      </c>
      <c r="G76" s="112">
        <v>3532927.8801000002</v>
      </c>
      <c r="H76" s="154">
        <f t="shared" si="27"/>
        <v>6816927.4051000001</v>
      </c>
      <c r="I76" s="145">
        <v>0</v>
      </c>
      <c r="J76" s="24">
        <f t="shared" si="28"/>
        <v>1.0124771876978216</v>
      </c>
      <c r="K76" s="145">
        <f t="shared" si="29"/>
        <v>40901.564430600003</v>
      </c>
      <c r="L76" s="112">
        <v>9</v>
      </c>
      <c r="M76" s="112">
        <v>8</v>
      </c>
      <c r="N76" s="112">
        <v>22</v>
      </c>
      <c r="O76" s="112">
        <v>20</v>
      </c>
      <c r="P76" s="184">
        <f t="shared" si="30"/>
        <v>2.4444444444444446</v>
      </c>
      <c r="Q76" s="184">
        <f t="shared" si="31"/>
        <v>2.5</v>
      </c>
      <c r="R76" s="145">
        <f t="shared" si="32"/>
        <v>10</v>
      </c>
      <c r="S76" s="145"/>
      <c r="T76" s="145"/>
      <c r="U76" s="155">
        <f t="shared" si="25"/>
        <v>0</v>
      </c>
      <c r="V76" s="156">
        <f t="shared" si="33"/>
        <v>0</v>
      </c>
      <c r="W76" s="157">
        <f t="shared" si="34"/>
        <v>10</v>
      </c>
      <c r="X76" s="157">
        <f t="shared" si="35"/>
        <v>10</v>
      </c>
      <c r="Y76" s="158">
        <f t="shared" si="26"/>
        <v>36811.407987540006</v>
      </c>
      <c r="Z76" s="159">
        <f t="shared" si="23"/>
        <v>0.48174189482245566</v>
      </c>
      <c r="AA76" s="159">
        <f t="shared" si="24"/>
        <v>0.51825810517754434</v>
      </c>
      <c r="AB76" s="159">
        <f>IFERROR(#REF!/H76,0)</f>
        <v>0</v>
      </c>
      <c r="AC76" s="145">
        <f t="shared" si="36"/>
        <v>17733.597435000003</v>
      </c>
      <c r="AD76" s="145">
        <f t="shared" si="37"/>
        <v>19077.810552540002</v>
      </c>
      <c r="AE76" s="145">
        <f t="shared" si="38"/>
        <v>0</v>
      </c>
      <c r="AF76" s="145">
        <f t="shared" si="39"/>
        <v>0</v>
      </c>
      <c r="AG76" s="192"/>
    </row>
    <row r="77" spans="1:33" s="122" customFormat="1" x14ac:dyDescent="0.25">
      <c r="A77" s="113">
        <v>73</v>
      </c>
      <c r="B77" s="117" t="s">
        <v>15</v>
      </c>
      <c r="C77" s="115" t="s">
        <v>41</v>
      </c>
      <c r="D77" s="115" t="s">
        <v>5</v>
      </c>
      <c r="E77" s="112">
        <v>4700043.1006714283</v>
      </c>
      <c r="F77" s="112">
        <v>1835975.4925000002</v>
      </c>
      <c r="G77" s="112">
        <v>2231432.3154000002</v>
      </c>
      <c r="H77" s="154">
        <f t="shared" si="27"/>
        <v>4067407.8079000004</v>
      </c>
      <c r="I77" s="145">
        <v>0</v>
      </c>
      <c r="J77" s="24">
        <f t="shared" si="28"/>
        <v>0.86539798056723094</v>
      </c>
      <c r="K77" s="145">
        <f t="shared" si="29"/>
        <v>16269.631231600002</v>
      </c>
      <c r="L77" s="112">
        <v>13</v>
      </c>
      <c r="M77" s="112">
        <v>6</v>
      </c>
      <c r="N77" s="112">
        <v>2</v>
      </c>
      <c r="O77" s="112">
        <v>9</v>
      </c>
      <c r="P77" s="184">
        <f t="shared" si="30"/>
        <v>0</v>
      </c>
      <c r="Q77" s="184">
        <f t="shared" si="31"/>
        <v>1.5</v>
      </c>
      <c r="R77" s="145">
        <f t="shared" si="32"/>
        <v>5</v>
      </c>
      <c r="S77" s="145"/>
      <c r="T77" s="145"/>
      <c r="U77" s="155">
        <f t="shared" si="25"/>
        <v>0</v>
      </c>
      <c r="V77" s="156">
        <f t="shared" si="33"/>
        <v>0</v>
      </c>
      <c r="W77" s="157">
        <f t="shared" si="34"/>
        <v>5</v>
      </c>
      <c r="X77" s="157">
        <f t="shared" si="35"/>
        <v>15</v>
      </c>
      <c r="Y77" s="158">
        <f t="shared" si="26"/>
        <v>13829.186546860001</v>
      </c>
      <c r="Z77" s="159">
        <f t="shared" si="23"/>
        <v>0.45138711907226065</v>
      </c>
      <c r="AA77" s="159">
        <f t="shared" si="24"/>
        <v>0.5486128809277393</v>
      </c>
      <c r="AB77" s="159">
        <f>IFERROR(#REF!/H77,0)</f>
        <v>0</v>
      </c>
      <c r="AC77" s="145">
        <f t="shared" si="36"/>
        <v>6242.3166744999999</v>
      </c>
      <c r="AD77" s="145">
        <f t="shared" si="37"/>
        <v>7586.86987236</v>
      </c>
      <c r="AE77" s="145">
        <f t="shared" si="38"/>
        <v>0</v>
      </c>
      <c r="AF77" s="145">
        <f t="shared" si="39"/>
        <v>0</v>
      </c>
      <c r="AG77" s="192"/>
    </row>
    <row r="78" spans="1:33" s="122" customFormat="1" x14ac:dyDescent="0.25">
      <c r="A78" s="116">
        <v>74</v>
      </c>
      <c r="B78" s="117" t="s">
        <v>10</v>
      </c>
      <c r="C78" s="115" t="s">
        <v>172</v>
      </c>
      <c r="D78" s="115" t="s">
        <v>1320</v>
      </c>
      <c r="E78" s="112">
        <v>4821272.8561380953</v>
      </c>
      <c r="F78" s="112">
        <v>2067858.7550000001</v>
      </c>
      <c r="G78" s="112">
        <v>3203971.3822000003</v>
      </c>
      <c r="H78" s="154">
        <f t="shared" si="27"/>
        <v>5271830.1372000007</v>
      </c>
      <c r="I78" s="145">
        <v>0</v>
      </c>
      <c r="J78" s="24">
        <f t="shared" si="28"/>
        <v>1.093451935724461</v>
      </c>
      <c r="K78" s="145">
        <f t="shared" si="29"/>
        <v>31630.980823200003</v>
      </c>
      <c r="L78" s="112">
        <v>12</v>
      </c>
      <c r="M78" s="112">
        <v>9</v>
      </c>
      <c r="N78" s="112">
        <v>42</v>
      </c>
      <c r="O78" s="112">
        <v>61</v>
      </c>
      <c r="P78" s="184">
        <f t="shared" si="30"/>
        <v>3.5</v>
      </c>
      <c r="Q78" s="184">
        <f t="shared" si="31"/>
        <v>6.7777777777777777</v>
      </c>
      <c r="R78" s="145">
        <f t="shared" si="32"/>
        <v>10</v>
      </c>
      <c r="S78" s="145"/>
      <c r="T78" s="145"/>
      <c r="U78" s="155">
        <f t="shared" si="25"/>
        <v>0</v>
      </c>
      <c r="V78" s="156">
        <f t="shared" si="33"/>
        <v>0</v>
      </c>
      <c r="W78" s="157">
        <f t="shared" si="34"/>
        <v>10</v>
      </c>
      <c r="X78" s="157">
        <f t="shared" si="35"/>
        <v>10</v>
      </c>
      <c r="Y78" s="158">
        <f t="shared" si="26"/>
        <v>28467.882740880003</v>
      </c>
      <c r="Z78" s="159">
        <f t="shared" si="23"/>
        <v>0.39224684809330579</v>
      </c>
      <c r="AA78" s="159">
        <f t="shared" si="24"/>
        <v>0.60775315190669421</v>
      </c>
      <c r="AB78" s="159">
        <f>IFERROR(#REF!/H78,0)</f>
        <v>0</v>
      </c>
      <c r="AC78" s="145">
        <f t="shared" si="36"/>
        <v>11166.437276999999</v>
      </c>
      <c r="AD78" s="145">
        <f t="shared" si="37"/>
        <v>17301.445463880002</v>
      </c>
      <c r="AE78" s="145">
        <f t="shared" si="38"/>
        <v>0</v>
      </c>
      <c r="AF78" s="145">
        <f t="shared" si="39"/>
        <v>0</v>
      </c>
      <c r="AG78" s="192"/>
    </row>
    <row r="79" spans="1:33" s="122" customFormat="1" x14ac:dyDescent="0.25">
      <c r="A79" s="116">
        <v>75</v>
      </c>
      <c r="B79" s="117" t="s">
        <v>6</v>
      </c>
      <c r="C79" s="115" t="s">
        <v>41</v>
      </c>
      <c r="D79" s="115" t="s">
        <v>5</v>
      </c>
      <c r="E79" s="112">
        <v>2937248.8562047621</v>
      </c>
      <c r="F79" s="112">
        <v>671012.34749999992</v>
      </c>
      <c r="G79" s="112">
        <v>585644.07920000004</v>
      </c>
      <c r="H79" s="154">
        <f t="shared" si="27"/>
        <v>1256656.4267</v>
      </c>
      <c r="I79" s="145">
        <v>0</v>
      </c>
      <c r="J79" s="24">
        <f t="shared" si="28"/>
        <v>0.42783451053028365</v>
      </c>
      <c r="K79" s="145">
        <f t="shared" si="29"/>
        <v>0</v>
      </c>
      <c r="L79" s="112">
        <v>6</v>
      </c>
      <c r="M79" s="112">
        <v>4</v>
      </c>
      <c r="N79" s="112">
        <v>2</v>
      </c>
      <c r="O79" s="112">
        <v>0</v>
      </c>
      <c r="P79" s="184">
        <f t="shared" si="30"/>
        <v>0</v>
      </c>
      <c r="Q79" s="184">
        <f t="shared" si="31"/>
        <v>0</v>
      </c>
      <c r="R79" s="145">
        <f t="shared" si="32"/>
        <v>0</v>
      </c>
      <c r="S79" s="145"/>
      <c r="T79" s="145"/>
      <c r="U79" s="155">
        <f t="shared" si="25"/>
        <v>0</v>
      </c>
      <c r="V79" s="156">
        <f t="shared" si="33"/>
        <v>0</v>
      </c>
      <c r="W79" s="157">
        <f t="shared" si="34"/>
        <v>0</v>
      </c>
      <c r="X79" s="157">
        <f t="shared" si="35"/>
        <v>20</v>
      </c>
      <c r="Y79" s="158">
        <f t="shared" si="26"/>
        <v>0</v>
      </c>
      <c r="Z79" s="159">
        <f t="shared" si="23"/>
        <v>0.53396643127198196</v>
      </c>
      <c r="AA79" s="159">
        <f t="shared" si="24"/>
        <v>0.4660335687280181</v>
      </c>
      <c r="AB79" s="159">
        <f>IFERROR(#REF!/H79,0)</f>
        <v>0</v>
      </c>
      <c r="AC79" s="145">
        <f t="shared" si="36"/>
        <v>0</v>
      </c>
      <c r="AD79" s="145">
        <f t="shared" si="37"/>
        <v>0</v>
      </c>
      <c r="AE79" s="145">
        <f t="shared" si="38"/>
        <v>0</v>
      </c>
      <c r="AF79" s="145">
        <f t="shared" si="39"/>
        <v>0</v>
      </c>
      <c r="AG79" s="192"/>
    </row>
    <row r="80" spans="1:33" s="122" customFormat="1" x14ac:dyDescent="0.25">
      <c r="A80" s="113">
        <v>76</v>
      </c>
      <c r="B80" s="117" t="s">
        <v>11</v>
      </c>
      <c r="C80" s="115" t="s">
        <v>172</v>
      </c>
      <c r="D80" s="115" t="s">
        <v>1320</v>
      </c>
      <c r="E80" s="112">
        <v>5899306.6867047613</v>
      </c>
      <c r="F80" s="112">
        <v>2234386.0350000006</v>
      </c>
      <c r="G80" s="112">
        <v>3675163.6069</v>
      </c>
      <c r="H80" s="154">
        <f t="shared" si="27"/>
        <v>5909549.6419000011</v>
      </c>
      <c r="I80" s="145">
        <v>0</v>
      </c>
      <c r="J80" s="24">
        <f t="shared" si="28"/>
        <v>1.0017362981345459</v>
      </c>
      <c r="K80" s="145">
        <f t="shared" si="29"/>
        <v>35457.297851400006</v>
      </c>
      <c r="L80" s="112">
        <v>5</v>
      </c>
      <c r="M80" s="112">
        <v>5</v>
      </c>
      <c r="N80" s="112">
        <v>16</v>
      </c>
      <c r="O80" s="112">
        <v>23</v>
      </c>
      <c r="P80" s="184">
        <f t="shared" si="30"/>
        <v>3.2</v>
      </c>
      <c r="Q80" s="184">
        <f t="shared" si="31"/>
        <v>4.5999999999999996</v>
      </c>
      <c r="R80" s="145">
        <f t="shared" si="32"/>
        <v>10</v>
      </c>
      <c r="S80" s="145"/>
      <c r="T80" s="145"/>
      <c r="U80" s="155">
        <f t="shared" si="25"/>
        <v>0</v>
      </c>
      <c r="V80" s="156">
        <f t="shared" si="33"/>
        <v>0</v>
      </c>
      <c r="W80" s="157">
        <f t="shared" si="34"/>
        <v>10</v>
      </c>
      <c r="X80" s="157">
        <f t="shared" si="35"/>
        <v>10</v>
      </c>
      <c r="Y80" s="158">
        <f t="shared" si="26"/>
        <v>31911.568066260006</v>
      </c>
      <c r="Z80" s="159">
        <f t="shared" si="23"/>
        <v>0.37809751510634826</v>
      </c>
      <c r="AA80" s="159">
        <f t="shared" si="24"/>
        <v>0.62190248489365163</v>
      </c>
      <c r="AB80" s="159">
        <f>IFERROR(#REF!/H80,0)</f>
        <v>0</v>
      </c>
      <c r="AC80" s="145">
        <f t="shared" si="36"/>
        <v>12065.684589000004</v>
      </c>
      <c r="AD80" s="145">
        <f t="shared" si="37"/>
        <v>19845.883477259998</v>
      </c>
      <c r="AE80" s="145">
        <f t="shared" si="38"/>
        <v>0</v>
      </c>
      <c r="AF80" s="145">
        <f t="shared" si="39"/>
        <v>0</v>
      </c>
      <c r="AG80" s="192"/>
    </row>
    <row r="81" spans="1:33" s="122" customFormat="1" x14ac:dyDescent="0.25">
      <c r="A81" s="116">
        <v>77</v>
      </c>
      <c r="B81" s="117" t="s">
        <v>160</v>
      </c>
      <c r="C81" s="115" t="s">
        <v>172</v>
      </c>
      <c r="D81" s="115" t="s">
        <v>1321</v>
      </c>
      <c r="E81" s="112">
        <v>5702504.6250190483</v>
      </c>
      <c r="F81" s="112">
        <v>1730944.57</v>
      </c>
      <c r="G81" s="112">
        <v>1658040.3362</v>
      </c>
      <c r="H81" s="154">
        <f t="shared" si="27"/>
        <v>3388984.9062000001</v>
      </c>
      <c r="I81" s="145">
        <v>0</v>
      </c>
      <c r="J81" s="24">
        <f t="shared" si="28"/>
        <v>0.59429761640722556</v>
      </c>
      <c r="K81" s="145">
        <f t="shared" si="29"/>
        <v>0</v>
      </c>
      <c r="L81" s="112">
        <v>25</v>
      </c>
      <c r="M81" s="112">
        <v>21</v>
      </c>
      <c r="N81" s="112">
        <v>0</v>
      </c>
      <c r="O81" s="112">
        <v>5</v>
      </c>
      <c r="P81" s="184">
        <f t="shared" si="30"/>
        <v>0</v>
      </c>
      <c r="Q81" s="184">
        <f t="shared" si="31"/>
        <v>0</v>
      </c>
      <c r="R81" s="145">
        <f t="shared" si="32"/>
        <v>0</v>
      </c>
      <c r="S81" s="145"/>
      <c r="T81" s="145"/>
      <c r="U81" s="155">
        <f t="shared" si="25"/>
        <v>0</v>
      </c>
      <c r="V81" s="156">
        <f t="shared" si="33"/>
        <v>0</v>
      </c>
      <c r="W81" s="157">
        <f t="shared" si="34"/>
        <v>0</v>
      </c>
      <c r="X81" s="157">
        <f t="shared" si="35"/>
        <v>20</v>
      </c>
      <c r="Y81" s="158">
        <f t="shared" si="26"/>
        <v>0</v>
      </c>
      <c r="Z81" s="159">
        <f t="shared" si="23"/>
        <v>0.51075605761280096</v>
      </c>
      <c r="AA81" s="159">
        <f t="shared" si="24"/>
        <v>0.48924394238719904</v>
      </c>
      <c r="AB81" s="159">
        <f>IFERROR(#REF!/H81,0)</f>
        <v>0</v>
      </c>
      <c r="AC81" s="145">
        <f t="shared" si="36"/>
        <v>0</v>
      </c>
      <c r="AD81" s="145">
        <f t="shared" si="37"/>
        <v>0</v>
      </c>
      <c r="AE81" s="145">
        <f t="shared" si="38"/>
        <v>0</v>
      </c>
      <c r="AF81" s="145">
        <f t="shared" si="39"/>
        <v>0</v>
      </c>
      <c r="AG81" s="192"/>
    </row>
    <row r="82" spans="1:33" s="122" customFormat="1" x14ac:dyDescent="0.25">
      <c r="A82" s="116">
        <v>78</v>
      </c>
      <c r="B82" s="117" t="s">
        <v>161</v>
      </c>
      <c r="C82" s="115" t="s">
        <v>172</v>
      </c>
      <c r="D82" s="115" t="s">
        <v>1321</v>
      </c>
      <c r="E82" s="112">
        <v>20596578.67859048</v>
      </c>
      <c r="F82" s="112">
        <v>7579920.5450000009</v>
      </c>
      <c r="G82" s="112">
        <v>14291023.175800001</v>
      </c>
      <c r="H82" s="154">
        <f t="shared" si="27"/>
        <v>21870943.720800001</v>
      </c>
      <c r="I82" s="145">
        <v>0</v>
      </c>
      <c r="J82" s="24">
        <f t="shared" si="28"/>
        <v>1.0618726567210983</v>
      </c>
      <c r="K82" s="145">
        <f t="shared" si="29"/>
        <v>131225.66232480001</v>
      </c>
      <c r="L82" s="112">
        <v>17</v>
      </c>
      <c r="M82" s="112">
        <v>22</v>
      </c>
      <c r="N82" s="112">
        <v>100</v>
      </c>
      <c r="O82" s="112">
        <v>117</v>
      </c>
      <c r="P82" s="184">
        <f t="shared" si="30"/>
        <v>5.882352941176471</v>
      </c>
      <c r="Q82" s="184">
        <f t="shared" si="31"/>
        <v>5.3181818181818183</v>
      </c>
      <c r="R82" s="145">
        <f t="shared" si="32"/>
        <v>10</v>
      </c>
      <c r="S82" s="145"/>
      <c r="T82" s="145"/>
      <c r="U82" s="155">
        <f t="shared" si="25"/>
        <v>0</v>
      </c>
      <c r="V82" s="156">
        <f t="shared" si="33"/>
        <v>0</v>
      </c>
      <c r="W82" s="157">
        <f t="shared" si="34"/>
        <v>10</v>
      </c>
      <c r="X82" s="157">
        <f t="shared" si="35"/>
        <v>10</v>
      </c>
      <c r="Y82" s="158">
        <f t="shared" si="26"/>
        <v>118103.09609232</v>
      </c>
      <c r="Z82" s="159">
        <f t="shared" si="23"/>
        <v>0.34657491884043584</v>
      </c>
      <c r="AA82" s="159">
        <f t="shared" si="24"/>
        <v>0.65342508115956421</v>
      </c>
      <c r="AB82" s="159">
        <f>IFERROR(#REF!/H82,0)</f>
        <v>0</v>
      </c>
      <c r="AC82" s="145">
        <f t="shared" si="36"/>
        <v>40931.570942999999</v>
      </c>
      <c r="AD82" s="145">
        <f t="shared" si="37"/>
        <v>77171.525149320005</v>
      </c>
      <c r="AE82" s="145">
        <f t="shared" si="38"/>
        <v>0</v>
      </c>
      <c r="AF82" s="145">
        <f t="shared" si="39"/>
        <v>0</v>
      </c>
      <c r="AG82" s="192"/>
    </row>
    <row r="83" spans="1:33" s="122" customFormat="1" x14ac:dyDescent="0.25">
      <c r="A83" s="113">
        <v>79</v>
      </c>
      <c r="B83" s="117" t="s">
        <v>162</v>
      </c>
      <c r="C83" s="115" t="s">
        <v>172</v>
      </c>
      <c r="D83" s="115" t="s">
        <v>1631</v>
      </c>
      <c r="E83" s="112">
        <v>17799938.065090474</v>
      </c>
      <c r="F83" s="112">
        <v>4760060.4749999996</v>
      </c>
      <c r="G83" s="112">
        <v>13053628.229799997</v>
      </c>
      <c r="H83" s="154">
        <f t="shared" si="27"/>
        <v>17813688.704799995</v>
      </c>
      <c r="I83" s="145">
        <v>0</v>
      </c>
      <c r="J83" s="24">
        <f t="shared" si="28"/>
        <v>1.0007725105367917</v>
      </c>
      <c r="K83" s="145">
        <f t="shared" si="29"/>
        <v>106882.13222879996</v>
      </c>
      <c r="L83" s="112">
        <v>37</v>
      </c>
      <c r="M83" s="112">
        <v>32</v>
      </c>
      <c r="N83" s="112">
        <v>65</v>
      </c>
      <c r="O83" s="112">
        <v>100</v>
      </c>
      <c r="P83" s="184">
        <f t="shared" si="30"/>
        <v>1.7567567567567568</v>
      </c>
      <c r="Q83" s="184">
        <f t="shared" si="31"/>
        <v>3.125</v>
      </c>
      <c r="R83" s="145">
        <f t="shared" si="32"/>
        <v>10</v>
      </c>
      <c r="S83" s="145"/>
      <c r="T83" s="145"/>
      <c r="U83" s="155">
        <f t="shared" si="25"/>
        <v>0</v>
      </c>
      <c r="V83" s="156">
        <f t="shared" si="33"/>
        <v>0</v>
      </c>
      <c r="W83" s="157">
        <f t="shared" si="34"/>
        <v>10</v>
      </c>
      <c r="X83" s="157">
        <f t="shared" si="35"/>
        <v>10</v>
      </c>
      <c r="Y83" s="158">
        <f t="shared" si="26"/>
        <v>96193.919005919975</v>
      </c>
      <c r="Z83" s="159">
        <f t="shared" si="23"/>
        <v>0.26721363294719391</v>
      </c>
      <c r="AA83" s="159">
        <f t="shared" si="24"/>
        <v>0.7327863670528062</v>
      </c>
      <c r="AB83" s="159">
        <f>IFERROR(#REF!/H83,0)</f>
        <v>0</v>
      </c>
      <c r="AC83" s="145">
        <f t="shared" si="36"/>
        <v>25704.326564999999</v>
      </c>
      <c r="AD83" s="145">
        <f t="shared" si="37"/>
        <v>70489.59244091998</v>
      </c>
      <c r="AE83" s="145">
        <f t="shared" si="38"/>
        <v>0</v>
      </c>
      <c r="AF83" s="145">
        <f t="shared" si="39"/>
        <v>0</v>
      </c>
      <c r="AG83" s="192"/>
    </row>
    <row r="84" spans="1:33" s="122" customFormat="1" x14ac:dyDescent="0.25">
      <c r="A84" s="116">
        <v>80</v>
      </c>
      <c r="B84" s="117" t="s">
        <v>1308</v>
      </c>
      <c r="C84" s="115" t="s">
        <v>172</v>
      </c>
      <c r="D84" s="115" t="s">
        <v>13</v>
      </c>
      <c r="E84" s="112">
        <v>5059685.4023190476</v>
      </c>
      <c r="F84" s="112">
        <v>2815009.9749999996</v>
      </c>
      <c r="G84" s="112">
        <v>3188013.4193000006</v>
      </c>
      <c r="H84" s="154">
        <f t="shared" si="27"/>
        <v>6003023.3943000007</v>
      </c>
      <c r="I84" s="145">
        <v>686999.75231428631</v>
      </c>
      <c r="J84" s="24">
        <f t="shared" si="28"/>
        <v>1.1864420249426151</v>
      </c>
      <c r="K84" s="145">
        <f t="shared" si="29"/>
        <v>36018.140365800005</v>
      </c>
      <c r="L84" s="112">
        <v>7</v>
      </c>
      <c r="M84" s="112">
        <v>2</v>
      </c>
      <c r="N84" s="112">
        <v>9</v>
      </c>
      <c r="O84" s="112">
        <v>4</v>
      </c>
      <c r="P84" s="184">
        <f t="shared" si="30"/>
        <v>1.2857142857142858</v>
      </c>
      <c r="Q84" s="184">
        <f t="shared" si="31"/>
        <v>2</v>
      </c>
      <c r="R84" s="145">
        <f t="shared" si="32"/>
        <v>10</v>
      </c>
      <c r="S84" s="145"/>
      <c r="T84" s="145"/>
      <c r="U84" s="155">
        <f t="shared" si="25"/>
        <v>0</v>
      </c>
      <c r="V84" s="156">
        <f t="shared" si="33"/>
        <v>0</v>
      </c>
      <c r="W84" s="157">
        <f t="shared" si="34"/>
        <v>10</v>
      </c>
      <c r="X84" s="157">
        <f t="shared" si="35"/>
        <v>10</v>
      </c>
      <c r="Y84" s="158">
        <f t="shared" si="26"/>
        <v>32416.326329220006</v>
      </c>
      <c r="Z84" s="159">
        <f t="shared" si="23"/>
        <v>0.46893203475983652</v>
      </c>
      <c r="AA84" s="159">
        <f t="shared" si="24"/>
        <v>0.53106796524016342</v>
      </c>
      <c r="AB84" s="159">
        <f>IFERROR(#REF!/H84,0)</f>
        <v>0</v>
      </c>
      <c r="AC84" s="145">
        <f t="shared" si="36"/>
        <v>15201.053865</v>
      </c>
      <c r="AD84" s="145">
        <f t="shared" si="37"/>
        <v>17215.272464220005</v>
      </c>
      <c r="AE84" s="145">
        <f t="shared" si="38"/>
        <v>0</v>
      </c>
      <c r="AF84" s="145">
        <f t="shared" si="39"/>
        <v>0</v>
      </c>
      <c r="AG84" s="192"/>
    </row>
    <row r="85" spans="1:33" s="122" customFormat="1" x14ac:dyDescent="0.25">
      <c r="A85" s="116">
        <v>81</v>
      </c>
      <c r="B85" s="117" t="s">
        <v>169</v>
      </c>
      <c r="C85" s="115" t="s">
        <v>172</v>
      </c>
      <c r="D85" s="115" t="s">
        <v>172</v>
      </c>
      <c r="E85" s="112">
        <v>7903912.7872952381</v>
      </c>
      <c r="F85" s="112">
        <v>3010539.5800000005</v>
      </c>
      <c r="G85" s="112">
        <v>3334866.2946000001</v>
      </c>
      <c r="H85" s="154">
        <f t="shared" si="27"/>
        <v>6345405.8746000007</v>
      </c>
      <c r="I85" s="145">
        <v>0</v>
      </c>
      <c r="J85" s="24">
        <f t="shared" si="28"/>
        <v>0.80281830599138393</v>
      </c>
      <c r="K85" s="145">
        <f t="shared" si="29"/>
        <v>19036.217623800003</v>
      </c>
      <c r="L85" s="112">
        <v>14</v>
      </c>
      <c r="M85" s="112">
        <v>10</v>
      </c>
      <c r="N85" s="112">
        <v>6</v>
      </c>
      <c r="O85" s="112">
        <v>6</v>
      </c>
      <c r="P85" s="184">
        <f t="shared" si="30"/>
        <v>0</v>
      </c>
      <c r="Q85" s="184">
        <f t="shared" si="31"/>
        <v>0</v>
      </c>
      <c r="R85" s="145">
        <f t="shared" si="32"/>
        <v>0</v>
      </c>
      <c r="S85" s="145"/>
      <c r="T85" s="145"/>
      <c r="U85" s="155">
        <f t="shared" si="25"/>
        <v>0</v>
      </c>
      <c r="V85" s="156">
        <f t="shared" si="33"/>
        <v>0</v>
      </c>
      <c r="W85" s="157">
        <f t="shared" si="34"/>
        <v>0</v>
      </c>
      <c r="X85" s="157">
        <f t="shared" si="35"/>
        <v>20</v>
      </c>
      <c r="Y85" s="158">
        <f t="shared" si="26"/>
        <v>15228.974099040002</v>
      </c>
      <c r="Z85" s="159">
        <f t="shared" si="23"/>
        <v>0.47444397403338329</v>
      </c>
      <c r="AA85" s="159">
        <f t="shared" si="24"/>
        <v>0.52555602596661666</v>
      </c>
      <c r="AB85" s="159">
        <f>IFERROR(#REF!/H85,0)</f>
        <v>0</v>
      </c>
      <c r="AC85" s="145">
        <f t="shared" si="36"/>
        <v>7225.2949920000019</v>
      </c>
      <c r="AD85" s="145">
        <f t="shared" si="37"/>
        <v>8003.6791070400004</v>
      </c>
      <c r="AE85" s="145">
        <f t="shared" si="38"/>
        <v>0</v>
      </c>
      <c r="AF85" s="145">
        <f t="shared" si="39"/>
        <v>0</v>
      </c>
      <c r="AG85" s="192"/>
    </row>
    <row r="86" spans="1:33" s="122" customFormat="1" x14ac:dyDescent="0.25">
      <c r="A86" s="113">
        <v>82</v>
      </c>
      <c r="B86" s="117" t="s">
        <v>164</v>
      </c>
      <c r="C86" s="115" t="s">
        <v>172</v>
      </c>
      <c r="D86" s="115" t="s">
        <v>172</v>
      </c>
      <c r="E86" s="112">
        <v>16895882.252652381</v>
      </c>
      <c r="F86" s="112">
        <v>8223256.875</v>
      </c>
      <c r="G86" s="112">
        <v>11427287.147199998</v>
      </c>
      <c r="H86" s="154">
        <f t="shared" si="27"/>
        <v>19650544.022199996</v>
      </c>
      <c r="I86" s="145">
        <v>0</v>
      </c>
      <c r="J86" s="24">
        <f t="shared" si="28"/>
        <v>1.1630374625222768</v>
      </c>
      <c r="K86" s="145">
        <f t="shared" si="29"/>
        <v>117903.26413319998</v>
      </c>
      <c r="L86" s="112">
        <v>22</v>
      </c>
      <c r="M86" s="112">
        <v>11</v>
      </c>
      <c r="N86" s="112">
        <v>50</v>
      </c>
      <c r="O86" s="112">
        <v>55</v>
      </c>
      <c r="P86" s="184">
        <f t="shared" si="30"/>
        <v>2.2727272727272729</v>
      </c>
      <c r="Q86" s="184">
        <f t="shared" si="31"/>
        <v>5</v>
      </c>
      <c r="R86" s="145">
        <f t="shared" si="32"/>
        <v>10</v>
      </c>
      <c r="S86" s="145"/>
      <c r="T86" s="145"/>
      <c r="U86" s="155">
        <f t="shared" si="25"/>
        <v>0</v>
      </c>
      <c r="V86" s="156">
        <f t="shared" si="33"/>
        <v>0</v>
      </c>
      <c r="W86" s="157">
        <f t="shared" si="34"/>
        <v>10</v>
      </c>
      <c r="X86" s="157">
        <f t="shared" si="35"/>
        <v>10</v>
      </c>
      <c r="Y86" s="158">
        <f t="shared" si="26"/>
        <v>106112.93771987998</v>
      </c>
      <c r="Z86" s="159">
        <f t="shared" si="23"/>
        <v>0.41847476923335364</v>
      </c>
      <c r="AA86" s="159">
        <f t="shared" si="24"/>
        <v>0.58152523076664642</v>
      </c>
      <c r="AB86" s="159">
        <f>IFERROR(#REF!/H86,0)</f>
        <v>0</v>
      </c>
      <c r="AC86" s="145">
        <f t="shared" si="36"/>
        <v>44405.587124999998</v>
      </c>
      <c r="AD86" s="145">
        <f t="shared" si="37"/>
        <v>61707.350594879987</v>
      </c>
      <c r="AE86" s="145">
        <f t="shared" si="38"/>
        <v>0</v>
      </c>
      <c r="AF86" s="145">
        <f t="shared" si="39"/>
        <v>0</v>
      </c>
      <c r="AG86" s="192"/>
    </row>
    <row r="87" spans="1:33" s="122" customFormat="1" x14ac:dyDescent="0.25">
      <c r="A87" s="116">
        <v>83</v>
      </c>
      <c r="B87" s="117" t="s">
        <v>165</v>
      </c>
      <c r="C87" s="115" t="s">
        <v>172</v>
      </c>
      <c r="D87" s="115" t="s">
        <v>175</v>
      </c>
      <c r="E87" s="112">
        <v>14397874.677247619</v>
      </c>
      <c r="F87" s="112">
        <v>4277705.5950000007</v>
      </c>
      <c r="G87" s="112">
        <v>11441124.952500004</v>
      </c>
      <c r="H87" s="154">
        <f t="shared" si="27"/>
        <v>15718830.547500005</v>
      </c>
      <c r="I87" s="145">
        <v>0</v>
      </c>
      <c r="J87" s="24">
        <f t="shared" si="28"/>
        <v>1.0917465875946148</v>
      </c>
      <c r="K87" s="145">
        <f t="shared" si="29"/>
        <v>94312.983285000038</v>
      </c>
      <c r="L87" s="112">
        <v>14</v>
      </c>
      <c r="M87" s="112">
        <v>25</v>
      </c>
      <c r="N87" s="112">
        <v>35</v>
      </c>
      <c r="O87" s="112">
        <v>99</v>
      </c>
      <c r="P87" s="184">
        <f t="shared" si="30"/>
        <v>2.5</v>
      </c>
      <c r="Q87" s="184">
        <f t="shared" si="31"/>
        <v>3.96</v>
      </c>
      <c r="R87" s="145">
        <f t="shared" si="32"/>
        <v>10</v>
      </c>
      <c r="S87" s="145"/>
      <c r="T87" s="145"/>
      <c r="U87" s="155">
        <f t="shared" si="25"/>
        <v>0</v>
      </c>
      <c r="V87" s="156">
        <f t="shared" si="33"/>
        <v>0</v>
      </c>
      <c r="W87" s="157">
        <f t="shared" si="34"/>
        <v>10</v>
      </c>
      <c r="X87" s="157">
        <f t="shared" si="35"/>
        <v>10</v>
      </c>
      <c r="Y87" s="158">
        <f t="shared" si="26"/>
        <v>84881.68495650003</v>
      </c>
      <c r="Z87" s="159">
        <f t="shared" si="23"/>
        <v>0.27213892166299525</v>
      </c>
      <c r="AA87" s="159">
        <f t="shared" si="24"/>
        <v>0.72786107833700475</v>
      </c>
      <c r="AB87" s="159">
        <f>IFERROR(#REF!/H87,0)</f>
        <v>0</v>
      </c>
      <c r="AC87" s="145">
        <f t="shared" si="36"/>
        <v>23099.610213000004</v>
      </c>
      <c r="AD87" s="145">
        <f t="shared" si="37"/>
        <v>61782.074743500023</v>
      </c>
      <c r="AE87" s="145">
        <f t="shared" si="38"/>
        <v>0</v>
      </c>
      <c r="AF87" s="145">
        <f t="shared" si="39"/>
        <v>0</v>
      </c>
      <c r="AG87" s="192"/>
    </row>
    <row r="88" spans="1:33" s="122" customFormat="1" x14ac:dyDescent="0.25">
      <c r="A88" s="116">
        <v>84</v>
      </c>
      <c r="B88" s="117" t="s">
        <v>2</v>
      </c>
      <c r="C88" s="115" t="s">
        <v>172</v>
      </c>
      <c r="D88" s="115" t="s">
        <v>13</v>
      </c>
      <c r="E88" s="112">
        <v>10636108.222852385</v>
      </c>
      <c r="F88" s="112">
        <v>6971689.7599999988</v>
      </c>
      <c r="G88" s="112">
        <v>5176847.4892000016</v>
      </c>
      <c r="H88" s="154">
        <f t="shared" si="27"/>
        <v>12148537.249200001</v>
      </c>
      <c r="I88" s="145">
        <v>1406067.9441190921</v>
      </c>
      <c r="J88" s="24">
        <f t="shared" si="28"/>
        <v>1.1421975965887656</v>
      </c>
      <c r="K88" s="145">
        <f t="shared" si="29"/>
        <v>72891.223495200014</v>
      </c>
      <c r="L88" s="112">
        <v>14</v>
      </c>
      <c r="M88" s="112">
        <v>8</v>
      </c>
      <c r="N88" s="112">
        <v>20</v>
      </c>
      <c r="O88" s="112">
        <v>25</v>
      </c>
      <c r="P88" s="184">
        <f t="shared" si="30"/>
        <v>1.4285714285714286</v>
      </c>
      <c r="Q88" s="184">
        <f t="shared" si="31"/>
        <v>3.125</v>
      </c>
      <c r="R88" s="145">
        <f t="shared" si="32"/>
        <v>10</v>
      </c>
      <c r="S88" s="145"/>
      <c r="T88" s="145"/>
      <c r="U88" s="155">
        <f t="shared" si="25"/>
        <v>0</v>
      </c>
      <c r="V88" s="156">
        <f t="shared" si="33"/>
        <v>0</v>
      </c>
      <c r="W88" s="157">
        <f t="shared" si="34"/>
        <v>10</v>
      </c>
      <c r="X88" s="157">
        <f t="shared" si="35"/>
        <v>10</v>
      </c>
      <c r="Y88" s="158">
        <f t="shared" si="26"/>
        <v>65602.101145680019</v>
      </c>
      <c r="Z88" s="159">
        <f t="shared" si="23"/>
        <v>0.5738707152138085</v>
      </c>
      <c r="AA88" s="159">
        <f t="shared" si="24"/>
        <v>0.42612928478619139</v>
      </c>
      <c r="AB88" s="159">
        <f>IFERROR(#REF!/H88,0)</f>
        <v>0</v>
      </c>
      <c r="AC88" s="145">
        <f t="shared" si="36"/>
        <v>37647.124704000002</v>
      </c>
      <c r="AD88" s="145">
        <f t="shared" si="37"/>
        <v>27954.976441680014</v>
      </c>
      <c r="AE88" s="145">
        <f t="shared" si="38"/>
        <v>0</v>
      </c>
      <c r="AF88" s="145">
        <f t="shared" si="39"/>
        <v>0</v>
      </c>
      <c r="AG88" s="192"/>
    </row>
    <row r="89" spans="1:33" s="122" customFormat="1" x14ac:dyDescent="0.25">
      <c r="A89" s="113">
        <v>85</v>
      </c>
      <c r="B89" s="117" t="s">
        <v>12</v>
      </c>
      <c r="C89" s="115" t="s">
        <v>172</v>
      </c>
      <c r="D89" s="115" t="s">
        <v>13</v>
      </c>
      <c r="E89" s="112">
        <v>11404479.788395237</v>
      </c>
      <c r="F89" s="112">
        <v>5552735.2199999997</v>
      </c>
      <c r="G89" s="112">
        <v>7012691.1636999995</v>
      </c>
      <c r="H89" s="154">
        <f t="shared" si="27"/>
        <v>12565426.383699998</v>
      </c>
      <c r="I89" s="145">
        <v>1046901.7974208109</v>
      </c>
      <c r="J89" s="24">
        <f t="shared" si="28"/>
        <v>1.1017974179309866</v>
      </c>
      <c r="K89" s="145">
        <f t="shared" si="29"/>
        <v>75392.558302199992</v>
      </c>
      <c r="L89" s="112">
        <v>16</v>
      </c>
      <c r="M89" s="112">
        <v>7</v>
      </c>
      <c r="N89" s="112">
        <v>47</v>
      </c>
      <c r="O89" s="112">
        <v>29</v>
      </c>
      <c r="P89" s="184">
        <f t="shared" si="30"/>
        <v>2.9375</v>
      </c>
      <c r="Q89" s="184">
        <f t="shared" si="31"/>
        <v>4.1428571428571432</v>
      </c>
      <c r="R89" s="145">
        <f t="shared" si="32"/>
        <v>10</v>
      </c>
      <c r="S89" s="145"/>
      <c r="T89" s="145"/>
      <c r="U89" s="155">
        <f t="shared" si="25"/>
        <v>0</v>
      </c>
      <c r="V89" s="156">
        <f t="shared" si="33"/>
        <v>0</v>
      </c>
      <c r="W89" s="157">
        <f t="shared" si="34"/>
        <v>10</v>
      </c>
      <c r="X89" s="157">
        <f t="shared" si="35"/>
        <v>10</v>
      </c>
      <c r="Y89" s="158">
        <f t="shared" si="26"/>
        <v>67853.302471979987</v>
      </c>
      <c r="Z89" s="159">
        <f t="shared" si="23"/>
        <v>0.44190583354999124</v>
      </c>
      <c r="AA89" s="159">
        <f t="shared" si="24"/>
        <v>0.55809416645000887</v>
      </c>
      <c r="AB89" s="159">
        <f>IFERROR(#REF!/H89,0)</f>
        <v>0</v>
      </c>
      <c r="AC89" s="145">
        <f t="shared" si="36"/>
        <v>29984.770187999999</v>
      </c>
      <c r="AD89" s="145">
        <f t="shared" si="37"/>
        <v>37868.532283979999</v>
      </c>
      <c r="AE89" s="145">
        <f t="shared" si="38"/>
        <v>0</v>
      </c>
      <c r="AF89" s="145">
        <f t="shared" si="39"/>
        <v>0</v>
      </c>
      <c r="AG89" s="192"/>
    </row>
    <row r="90" spans="1:33" s="122" customFormat="1" x14ac:dyDescent="0.25">
      <c r="A90" s="116">
        <v>86</v>
      </c>
      <c r="B90" s="117" t="s">
        <v>163</v>
      </c>
      <c r="C90" s="115" t="s">
        <v>172</v>
      </c>
      <c r="D90" s="115" t="s">
        <v>1631</v>
      </c>
      <c r="E90" s="112">
        <v>6900543.0678333333</v>
      </c>
      <c r="F90" s="112">
        <v>3477291.5499999993</v>
      </c>
      <c r="G90" s="112">
        <v>3990525.6815000009</v>
      </c>
      <c r="H90" s="154">
        <f t="shared" si="27"/>
        <v>7467817.2314999998</v>
      </c>
      <c r="I90" s="145">
        <v>0</v>
      </c>
      <c r="J90" s="24">
        <f t="shared" si="28"/>
        <v>1.0822071767526527</v>
      </c>
      <c r="K90" s="145">
        <f t="shared" si="29"/>
        <v>44806.903388999999</v>
      </c>
      <c r="L90" s="112">
        <v>14</v>
      </c>
      <c r="M90" s="112">
        <v>8</v>
      </c>
      <c r="N90" s="112">
        <v>21</v>
      </c>
      <c r="O90" s="112">
        <v>10</v>
      </c>
      <c r="P90" s="184">
        <f t="shared" si="30"/>
        <v>1.5</v>
      </c>
      <c r="Q90" s="184">
        <f t="shared" si="31"/>
        <v>1.25</v>
      </c>
      <c r="R90" s="145">
        <f t="shared" si="32"/>
        <v>10</v>
      </c>
      <c r="S90" s="145"/>
      <c r="T90" s="145"/>
      <c r="U90" s="155">
        <f t="shared" si="25"/>
        <v>0</v>
      </c>
      <c r="V90" s="156">
        <f t="shared" si="33"/>
        <v>0</v>
      </c>
      <c r="W90" s="157">
        <f t="shared" si="34"/>
        <v>10</v>
      </c>
      <c r="X90" s="157">
        <f t="shared" si="35"/>
        <v>10</v>
      </c>
      <c r="Y90" s="158">
        <f t="shared" si="26"/>
        <v>40326.213050099999</v>
      </c>
      <c r="Z90" s="159">
        <f t="shared" si="23"/>
        <v>0.46563693810454221</v>
      </c>
      <c r="AA90" s="159">
        <f t="shared" si="24"/>
        <v>0.53436306189545779</v>
      </c>
      <c r="AB90" s="159">
        <f>IFERROR(#REF!/H90,0)</f>
        <v>0</v>
      </c>
      <c r="AC90" s="145">
        <f t="shared" si="36"/>
        <v>18777.374369999994</v>
      </c>
      <c r="AD90" s="145">
        <f t="shared" si="37"/>
        <v>21548.838680100005</v>
      </c>
      <c r="AE90" s="145">
        <f t="shared" si="38"/>
        <v>0</v>
      </c>
      <c r="AF90" s="145">
        <f t="shared" si="39"/>
        <v>0</v>
      </c>
      <c r="AG90" s="192"/>
    </row>
    <row r="91" spans="1:33" s="122" customFormat="1" x14ac:dyDescent="0.25">
      <c r="A91" s="116">
        <v>87</v>
      </c>
      <c r="B91" s="117" t="s">
        <v>170</v>
      </c>
      <c r="C91" s="115" t="s">
        <v>172</v>
      </c>
      <c r="D91" s="115" t="s">
        <v>172</v>
      </c>
      <c r="E91" s="112">
        <v>7900333.9273047624</v>
      </c>
      <c r="F91" s="112">
        <v>3522169.4649999994</v>
      </c>
      <c r="G91" s="112">
        <v>4084559.3510000003</v>
      </c>
      <c r="H91" s="154">
        <f t="shared" si="27"/>
        <v>7606728.8159999996</v>
      </c>
      <c r="I91" s="145">
        <v>0</v>
      </c>
      <c r="J91" s="24">
        <f t="shared" si="28"/>
        <v>0.96283636691735031</v>
      </c>
      <c r="K91" s="145">
        <f t="shared" si="29"/>
        <v>41837.008487999999</v>
      </c>
      <c r="L91" s="112">
        <v>22</v>
      </c>
      <c r="M91" s="112">
        <v>13</v>
      </c>
      <c r="N91" s="112">
        <v>13</v>
      </c>
      <c r="O91" s="112">
        <v>13</v>
      </c>
      <c r="P91" s="184">
        <f t="shared" si="30"/>
        <v>0</v>
      </c>
      <c r="Q91" s="184">
        <f t="shared" si="31"/>
        <v>1</v>
      </c>
      <c r="R91" s="145">
        <f t="shared" si="32"/>
        <v>5</v>
      </c>
      <c r="S91" s="145"/>
      <c r="T91" s="145"/>
      <c r="U91" s="155">
        <f t="shared" si="25"/>
        <v>0</v>
      </c>
      <c r="V91" s="156">
        <f t="shared" si="33"/>
        <v>0</v>
      </c>
      <c r="W91" s="157">
        <f t="shared" si="34"/>
        <v>5</v>
      </c>
      <c r="X91" s="157">
        <f t="shared" si="35"/>
        <v>15</v>
      </c>
      <c r="Y91" s="158">
        <f t="shared" si="26"/>
        <v>35561.457214800001</v>
      </c>
      <c r="Z91" s="159">
        <f t="shared" si="23"/>
        <v>0.46303339453767106</v>
      </c>
      <c r="AA91" s="159">
        <f t="shared" si="24"/>
        <v>0.53696660546232888</v>
      </c>
      <c r="AB91" s="159">
        <f>IFERROR(#REF!/H91,0)</f>
        <v>0</v>
      </c>
      <c r="AC91" s="145">
        <f t="shared" si="36"/>
        <v>16466.142248874999</v>
      </c>
      <c r="AD91" s="145">
        <f t="shared" si="37"/>
        <v>19095.314965925001</v>
      </c>
      <c r="AE91" s="145">
        <f t="shared" si="38"/>
        <v>0</v>
      </c>
      <c r="AF91" s="145">
        <f t="shared" si="39"/>
        <v>0</v>
      </c>
      <c r="AG91" s="192"/>
    </row>
    <row r="92" spans="1:33" s="122" customFormat="1" x14ac:dyDescent="0.25">
      <c r="A92" s="113">
        <v>88</v>
      </c>
      <c r="B92" s="117" t="s">
        <v>86</v>
      </c>
      <c r="C92" s="115" t="s">
        <v>26</v>
      </c>
      <c r="D92" s="115" t="s">
        <v>87</v>
      </c>
      <c r="E92" s="112">
        <v>4304417.5778619042</v>
      </c>
      <c r="F92" s="112">
        <v>1948400.8550000004</v>
      </c>
      <c r="G92" s="112">
        <v>3481679.0244000005</v>
      </c>
      <c r="H92" s="154">
        <f t="shared" si="27"/>
        <v>5430079.8794000009</v>
      </c>
      <c r="I92" s="145">
        <v>1082618.1257594759</v>
      </c>
      <c r="J92" s="24">
        <f t="shared" si="28"/>
        <v>1.2615132665862863</v>
      </c>
      <c r="K92" s="145">
        <f t="shared" si="29"/>
        <v>32580.479276400005</v>
      </c>
      <c r="L92" s="112">
        <v>8</v>
      </c>
      <c r="M92" s="112">
        <v>6</v>
      </c>
      <c r="N92" s="112">
        <v>16</v>
      </c>
      <c r="O92" s="112">
        <v>20</v>
      </c>
      <c r="P92" s="184">
        <f t="shared" si="30"/>
        <v>2</v>
      </c>
      <c r="Q92" s="184">
        <f t="shared" si="31"/>
        <v>3.3333333333333335</v>
      </c>
      <c r="R92" s="145">
        <f t="shared" si="32"/>
        <v>10</v>
      </c>
      <c r="S92" s="145"/>
      <c r="T92" s="145"/>
      <c r="U92" s="155">
        <f t="shared" si="25"/>
        <v>0</v>
      </c>
      <c r="V92" s="156">
        <f t="shared" si="33"/>
        <v>0</v>
      </c>
      <c r="W92" s="157">
        <f t="shared" si="34"/>
        <v>10</v>
      </c>
      <c r="X92" s="157">
        <f t="shared" si="35"/>
        <v>10</v>
      </c>
      <c r="Y92" s="158">
        <f t="shared" si="26"/>
        <v>29322.431348760005</v>
      </c>
      <c r="Z92" s="159">
        <f t="shared" si="23"/>
        <v>0.35881624179998062</v>
      </c>
      <c r="AA92" s="159">
        <f t="shared" si="24"/>
        <v>0.64118375820001938</v>
      </c>
      <c r="AB92" s="159">
        <f>IFERROR(#REF!/H92,0)</f>
        <v>0</v>
      </c>
      <c r="AC92" s="145">
        <f t="shared" si="36"/>
        <v>10521.364617000001</v>
      </c>
      <c r="AD92" s="145">
        <f t="shared" si="37"/>
        <v>18801.066731760002</v>
      </c>
      <c r="AE92" s="145">
        <f t="shared" si="38"/>
        <v>0</v>
      </c>
      <c r="AF92" s="145">
        <f t="shared" si="39"/>
        <v>0</v>
      </c>
      <c r="AG92" s="192"/>
    </row>
    <row r="93" spans="1:33" s="122" customFormat="1" x14ac:dyDescent="0.25">
      <c r="A93" s="116">
        <v>89</v>
      </c>
      <c r="B93" s="117" t="s">
        <v>88</v>
      </c>
      <c r="C93" s="115" t="s">
        <v>26</v>
      </c>
      <c r="D93" s="115" t="s">
        <v>87</v>
      </c>
      <c r="E93" s="112">
        <v>20660164.299195237</v>
      </c>
      <c r="F93" s="112">
        <v>6315385.0899999999</v>
      </c>
      <c r="G93" s="112">
        <v>16816317.460000001</v>
      </c>
      <c r="H93" s="154">
        <f t="shared" si="27"/>
        <v>23131702.550000001</v>
      </c>
      <c r="I93" s="145">
        <v>274798.26372382045</v>
      </c>
      <c r="J93" s="24">
        <f t="shared" si="28"/>
        <v>1.119628199224971</v>
      </c>
      <c r="K93" s="145">
        <f t="shared" si="29"/>
        <v>138790.21530000001</v>
      </c>
      <c r="L93" s="112">
        <v>46</v>
      </c>
      <c r="M93" s="112">
        <v>29</v>
      </c>
      <c r="N93" s="112">
        <v>70</v>
      </c>
      <c r="O93" s="112">
        <v>100</v>
      </c>
      <c r="P93" s="184">
        <f t="shared" si="30"/>
        <v>1.5217391304347827</v>
      </c>
      <c r="Q93" s="184">
        <f t="shared" si="31"/>
        <v>3.4482758620689653</v>
      </c>
      <c r="R93" s="145">
        <f t="shared" si="32"/>
        <v>10</v>
      </c>
      <c r="S93" s="145"/>
      <c r="T93" s="145"/>
      <c r="U93" s="155">
        <f t="shared" si="25"/>
        <v>0</v>
      </c>
      <c r="V93" s="156">
        <f t="shared" si="33"/>
        <v>0</v>
      </c>
      <c r="W93" s="157">
        <f t="shared" si="34"/>
        <v>10</v>
      </c>
      <c r="X93" s="157">
        <f t="shared" si="35"/>
        <v>10</v>
      </c>
      <c r="Y93" s="158">
        <f t="shared" si="26"/>
        <v>124911.19377000001</v>
      </c>
      <c r="Z93" s="159">
        <f t="shared" si="23"/>
        <v>0.27301860191004401</v>
      </c>
      <c r="AA93" s="159">
        <f t="shared" si="24"/>
        <v>0.72698139808995599</v>
      </c>
      <c r="AB93" s="159">
        <f>IFERROR(#REF!/H93,0)</f>
        <v>0</v>
      </c>
      <c r="AC93" s="145">
        <f t="shared" si="36"/>
        <v>34103.079486000002</v>
      </c>
      <c r="AD93" s="145">
        <f t="shared" si="37"/>
        <v>90808.11428400001</v>
      </c>
      <c r="AE93" s="145">
        <f t="shared" si="38"/>
        <v>0</v>
      </c>
      <c r="AF93" s="145">
        <f t="shared" si="39"/>
        <v>0</v>
      </c>
      <c r="AG93" s="192"/>
    </row>
    <row r="94" spans="1:33" s="122" customFormat="1" x14ac:dyDescent="0.25">
      <c r="A94" s="116">
        <v>90</v>
      </c>
      <c r="B94" s="117" t="s">
        <v>166</v>
      </c>
      <c r="C94" s="115" t="s">
        <v>172</v>
      </c>
      <c r="D94" s="115" t="s">
        <v>1323</v>
      </c>
      <c r="E94" s="112">
        <v>4750616.4524476193</v>
      </c>
      <c r="F94" s="112">
        <v>2616354.5749999997</v>
      </c>
      <c r="G94" s="112">
        <v>2744318.5706999996</v>
      </c>
      <c r="H94" s="154">
        <f t="shared" si="27"/>
        <v>5360673.1456999993</v>
      </c>
      <c r="I94" s="145">
        <v>0</v>
      </c>
      <c r="J94" s="24">
        <f t="shared" si="28"/>
        <v>1.1284163222518344</v>
      </c>
      <c r="K94" s="145">
        <f t="shared" si="29"/>
        <v>32164.038874199996</v>
      </c>
      <c r="L94" s="112">
        <v>12</v>
      </c>
      <c r="M94" s="112">
        <v>7</v>
      </c>
      <c r="N94" s="112">
        <v>20</v>
      </c>
      <c r="O94" s="112">
        <v>25</v>
      </c>
      <c r="P94" s="184">
        <f t="shared" si="30"/>
        <v>1.6666666666666667</v>
      </c>
      <c r="Q94" s="184">
        <f t="shared" si="31"/>
        <v>3.5714285714285716</v>
      </c>
      <c r="R94" s="145">
        <f t="shared" si="32"/>
        <v>10</v>
      </c>
      <c r="S94" s="145"/>
      <c r="T94" s="145"/>
      <c r="U94" s="155">
        <f t="shared" si="25"/>
        <v>0</v>
      </c>
      <c r="V94" s="156">
        <f t="shared" si="33"/>
        <v>0</v>
      </c>
      <c r="W94" s="157">
        <f t="shared" si="34"/>
        <v>10</v>
      </c>
      <c r="X94" s="157">
        <f t="shared" si="35"/>
        <v>10</v>
      </c>
      <c r="Y94" s="158">
        <f t="shared" si="26"/>
        <v>28947.634986779995</v>
      </c>
      <c r="Z94" s="159">
        <f t="shared" si="23"/>
        <v>0.48806455903745555</v>
      </c>
      <c r="AA94" s="159">
        <f t="shared" si="24"/>
        <v>0.51193544096254451</v>
      </c>
      <c r="AB94" s="159">
        <f>IFERROR(#REF!/H94,0)</f>
        <v>0</v>
      </c>
      <c r="AC94" s="145">
        <f t="shared" si="36"/>
        <v>14128.314704999999</v>
      </c>
      <c r="AD94" s="145">
        <f t="shared" si="37"/>
        <v>14819.320281779997</v>
      </c>
      <c r="AE94" s="145">
        <f t="shared" si="38"/>
        <v>0</v>
      </c>
      <c r="AF94" s="145">
        <f t="shared" si="39"/>
        <v>0</v>
      </c>
      <c r="AG94" s="192"/>
    </row>
    <row r="95" spans="1:33" s="122" customFormat="1" x14ac:dyDescent="0.25">
      <c r="A95" s="113">
        <v>91</v>
      </c>
      <c r="B95" s="124" t="s">
        <v>168</v>
      </c>
      <c r="C95" s="115" t="s">
        <v>172</v>
      </c>
      <c r="D95" s="115" t="s">
        <v>1323</v>
      </c>
      <c r="E95" s="112">
        <v>10274058.164352382</v>
      </c>
      <c r="F95" s="112">
        <v>3180491.4</v>
      </c>
      <c r="G95" s="112">
        <v>5094970.066300001</v>
      </c>
      <c r="H95" s="154">
        <f t="shared" si="27"/>
        <v>8275461.4663000014</v>
      </c>
      <c r="I95" s="145">
        <v>0</v>
      </c>
      <c r="J95" s="24">
        <f t="shared" si="28"/>
        <v>0.80547154142198096</v>
      </c>
      <c r="K95" s="145">
        <f t="shared" si="29"/>
        <v>24826.384398900005</v>
      </c>
      <c r="L95" s="112">
        <v>25</v>
      </c>
      <c r="M95" s="112">
        <v>23</v>
      </c>
      <c r="N95" s="112">
        <v>51</v>
      </c>
      <c r="O95" s="112">
        <v>40</v>
      </c>
      <c r="P95" s="184">
        <f t="shared" si="30"/>
        <v>2.04</v>
      </c>
      <c r="Q95" s="184">
        <f t="shared" si="31"/>
        <v>1.7391304347826086</v>
      </c>
      <c r="R95" s="145">
        <f t="shared" si="32"/>
        <v>10</v>
      </c>
      <c r="S95" s="145"/>
      <c r="T95" s="145"/>
      <c r="U95" s="155">
        <f t="shared" si="25"/>
        <v>0</v>
      </c>
      <c r="V95" s="156">
        <f t="shared" si="33"/>
        <v>0</v>
      </c>
      <c r="W95" s="157">
        <f t="shared" si="34"/>
        <v>10</v>
      </c>
      <c r="X95" s="157">
        <f t="shared" si="35"/>
        <v>10</v>
      </c>
      <c r="Y95" s="158">
        <f t="shared" si="26"/>
        <v>22343.745959010004</v>
      </c>
      <c r="Z95" s="159">
        <f t="shared" si="23"/>
        <v>0.38432798133999563</v>
      </c>
      <c r="AA95" s="159">
        <f t="shared" si="24"/>
        <v>0.61567201866000432</v>
      </c>
      <c r="AB95" s="159">
        <f>IFERROR(#REF!/H95,0)</f>
        <v>0</v>
      </c>
      <c r="AC95" s="145">
        <f t="shared" si="36"/>
        <v>8587.3267799999994</v>
      </c>
      <c r="AD95" s="145">
        <f t="shared" si="37"/>
        <v>13756.419179010003</v>
      </c>
      <c r="AE95" s="145">
        <f t="shared" si="38"/>
        <v>0</v>
      </c>
      <c r="AF95" s="145">
        <f t="shared" si="39"/>
        <v>0</v>
      </c>
      <c r="AG95" s="192"/>
    </row>
    <row r="96" spans="1:33" s="122" customFormat="1" x14ac:dyDescent="0.25">
      <c r="A96" s="116">
        <v>92</v>
      </c>
      <c r="B96" s="117" t="s">
        <v>167</v>
      </c>
      <c r="C96" s="115" t="s">
        <v>172</v>
      </c>
      <c r="D96" s="115" t="s">
        <v>1323</v>
      </c>
      <c r="E96" s="112">
        <v>10312866.844738098</v>
      </c>
      <c r="F96" s="112">
        <v>5208114.817499999</v>
      </c>
      <c r="G96" s="112">
        <v>5282101.5554999998</v>
      </c>
      <c r="H96" s="154">
        <f t="shared" si="27"/>
        <v>10490216.373</v>
      </c>
      <c r="I96" s="145">
        <v>0</v>
      </c>
      <c r="J96" s="24">
        <f t="shared" si="28"/>
        <v>1.017196918270344</v>
      </c>
      <c r="K96" s="145">
        <f t="shared" si="29"/>
        <v>62941.298237999996</v>
      </c>
      <c r="L96" s="112">
        <v>25</v>
      </c>
      <c r="M96" s="112">
        <v>21</v>
      </c>
      <c r="N96" s="112">
        <v>10</v>
      </c>
      <c r="O96" s="112">
        <v>10</v>
      </c>
      <c r="P96" s="184">
        <f t="shared" si="30"/>
        <v>0</v>
      </c>
      <c r="Q96" s="184">
        <f t="shared" si="31"/>
        <v>0</v>
      </c>
      <c r="R96" s="145">
        <f t="shared" si="32"/>
        <v>0</v>
      </c>
      <c r="S96" s="145"/>
      <c r="T96" s="145"/>
      <c r="U96" s="155">
        <f t="shared" si="25"/>
        <v>0</v>
      </c>
      <c r="V96" s="156">
        <f t="shared" si="33"/>
        <v>0</v>
      </c>
      <c r="W96" s="157">
        <f t="shared" si="34"/>
        <v>0</v>
      </c>
      <c r="X96" s="157">
        <f t="shared" si="35"/>
        <v>20</v>
      </c>
      <c r="Y96" s="158">
        <f t="shared" si="26"/>
        <v>50353.0385904</v>
      </c>
      <c r="Z96" s="159">
        <f t="shared" si="23"/>
        <v>0.49647353613265638</v>
      </c>
      <c r="AA96" s="159">
        <f t="shared" si="24"/>
        <v>0.50352646386734357</v>
      </c>
      <c r="AB96" s="159">
        <f>IFERROR(#REF!/H96,0)</f>
        <v>0</v>
      </c>
      <c r="AC96" s="145">
        <f t="shared" si="36"/>
        <v>24998.951123999996</v>
      </c>
      <c r="AD96" s="145">
        <f t="shared" si="37"/>
        <v>25354.0874664</v>
      </c>
      <c r="AE96" s="145">
        <f t="shared" si="38"/>
        <v>0</v>
      </c>
      <c r="AF96" s="145">
        <f t="shared" si="39"/>
        <v>0</v>
      </c>
      <c r="AG96" s="192"/>
    </row>
    <row r="97" spans="1:33" s="122" customFormat="1" x14ac:dyDescent="0.25">
      <c r="A97" s="116">
        <v>93</v>
      </c>
      <c r="B97" s="117" t="s">
        <v>100</v>
      </c>
      <c r="C97" s="115" t="s">
        <v>90</v>
      </c>
      <c r="D97" s="115" t="s">
        <v>90</v>
      </c>
      <c r="E97" s="112">
        <v>2727402.5171857141</v>
      </c>
      <c r="F97" s="112">
        <v>1039823.0750000001</v>
      </c>
      <c r="G97" s="112">
        <v>1164113.1144999999</v>
      </c>
      <c r="H97" s="154">
        <f t="shared" si="27"/>
        <v>2203936.1894999999</v>
      </c>
      <c r="I97" s="145">
        <v>0</v>
      </c>
      <c r="J97" s="24">
        <f t="shared" si="28"/>
        <v>0.80807148032338993</v>
      </c>
      <c r="K97" s="145">
        <f t="shared" si="29"/>
        <v>6611.8085684999996</v>
      </c>
      <c r="L97" s="112">
        <v>2</v>
      </c>
      <c r="M97" s="112">
        <v>4</v>
      </c>
      <c r="N97" s="112">
        <v>4</v>
      </c>
      <c r="O97" s="112">
        <v>7</v>
      </c>
      <c r="P97" s="184">
        <f t="shared" si="30"/>
        <v>2</v>
      </c>
      <c r="Q97" s="184">
        <f t="shared" si="31"/>
        <v>1.75</v>
      </c>
      <c r="R97" s="145">
        <f t="shared" si="32"/>
        <v>10</v>
      </c>
      <c r="S97" s="145"/>
      <c r="T97" s="145"/>
      <c r="U97" s="155">
        <f t="shared" si="25"/>
        <v>0</v>
      </c>
      <c r="V97" s="156">
        <f t="shared" si="33"/>
        <v>0</v>
      </c>
      <c r="W97" s="157">
        <f t="shared" si="34"/>
        <v>10</v>
      </c>
      <c r="X97" s="157">
        <f t="shared" si="35"/>
        <v>10</v>
      </c>
      <c r="Y97" s="158">
        <f t="shared" si="26"/>
        <v>5950.6277116499996</v>
      </c>
      <c r="Z97" s="159">
        <f t="shared" si="23"/>
        <v>0.47180271368741467</v>
      </c>
      <c r="AA97" s="159">
        <f t="shared" si="24"/>
        <v>0.52819728631258545</v>
      </c>
      <c r="AB97" s="159">
        <f>IFERROR(#REF!/H97,0)</f>
        <v>0</v>
      </c>
      <c r="AC97" s="145">
        <f t="shared" si="36"/>
        <v>2807.5223025000005</v>
      </c>
      <c r="AD97" s="145">
        <f t="shared" si="37"/>
        <v>3143.10540915</v>
      </c>
      <c r="AE97" s="145">
        <f t="shared" si="38"/>
        <v>0</v>
      </c>
      <c r="AF97" s="145">
        <f t="shared" si="39"/>
        <v>0</v>
      </c>
      <c r="AG97" s="192"/>
    </row>
    <row r="98" spans="1:33" s="122" customFormat="1" x14ac:dyDescent="0.25">
      <c r="A98" s="113">
        <v>94</v>
      </c>
      <c r="B98" s="117" t="s">
        <v>1333</v>
      </c>
      <c r="C98" s="115" t="s">
        <v>90</v>
      </c>
      <c r="D98" s="115" t="s">
        <v>96</v>
      </c>
      <c r="E98" s="112">
        <v>6775059.4441380957</v>
      </c>
      <c r="F98" s="112">
        <v>2727682.2</v>
      </c>
      <c r="G98" s="112">
        <v>4120208.5946999998</v>
      </c>
      <c r="H98" s="154">
        <f t="shared" si="27"/>
        <v>6847890.7947000004</v>
      </c>
      <c r="I98" s="145">
        <v>0</v>
      </c>
      <c r="J98" s="24">
        <f t="shared" si="28"/>
        <v>1.0107499205228259</v>
      </c>
      <c r="K98" s="145">
        <f t="shared" si="29"/>
        <v>41087.344768200004</v>
      </c>
      <c r="L98" s="112">
        <v>11</v>
      </c>
      <c r="M98" s="112">
        <v>7</v>
      </c>
      <c r="N98" s="112">
        <v>35</v>
      </c>
      <c r="O98" s="112">
        <v>35</v>
      </c>
      <c r="P98" s="184">
        <f t="shared" si="30"/>
        <v>3.1818181818181817</v>
      </c>
      <c r="Q98" s="184">
        <f t="shared" si="31"/>
        <v>5</v>
      </c>
      <c r="R98" s="145">
        <f t="shared" si="32"/>
        <v>10</v>
      </c>
      <c r="S98" s="145"/>
      <c r="T98" s="145"/>
      <c r="U98" s="155">
        <f t="shared" si="25"/>
        <v>0</v>
      </c>
      <c r="V98" s="156">
        <f t="shared" si="33"/>
        <v>0</v>
      </c>
      <c r="W98" s="157">
        <f t="shared" si="34"/>
        <v>10</v>
      </c>
      <c r="X98" s="157">
        <f t="shared" si="35"/>
        <v>10</v>
      </c>
      <c r="Y98" s="158">
        <f t="shared" si="26"/>
        <v>36978.610291380006</v>
      </c>
      <c r="Z98" s="159">
        <f t="shared" si="23"/>
        <v>0.39832443036491172</v>
      </c>
      <c r="AA98" s="159">
        <f t="shared" si="24"/>
        <v>0.60167556963508828</v>
      </c>
      <c r="AB98" s="159">
        <f>IFERROR(#REF!/H98,0)</f>
        <v>0</v>
      </c>
      <c r="AC98" s="145">
        <f t="shared" si="36"/>
        <v>14729.483880000003</v>
      </c>
      <c r="AD98" s="145">
        <f t="shared" si="37"/>
        <v>22249.126411380003</v>
      </c>
      <c r="AE98" s="145">
        <f t="shared" si="38"/>
        <v>0</v>
      </c>
      <c r="AF98" s="145">
        <f t="shared" si="39"/>
        <v>0</v>
      </c>
      <c r="AG98" s="192"/>
    </row>
    <row r="99" spans="1:33" s="122" customFormat="1" x14ac:dyDescent="0.25">
      <c r="A99" s="116">
        <v>95</v>
      </c>
      <c r="B99" s="117" t="s">
        <v>98</v>
      </c>
      <c r="C99" s="115" t="s">
        <v>90</v>
      </c>
      <c r="D99" s="115" t="s">
        <v>91</v>
      </c>
      <c r="E99" s="112">
        <v>6619536.7519714283</v>
      </c>
      <c r="F99" s="112">
        <v>4375087.442499999</v>
      </c>
      <c r="G99" s="112">
        <v>3316312.2303000004</v>
      </c>
      <c r="H99" s="154">
        <f t="shared" si="27"/>
        <v>7691399.6727999989</v>
      </c>
      <c r="I99" s="145">
        <v>1005667.5533088548</v>
      </c>
      <c r="J99" s="24">
        <f t="shared" si="28"/>
        <v>1.1619241588936491</v>
      </c>
      <c r="K99" s="145">
        <f t="shared" si="29"/>
        <v>46148.398036799997</v>
      </c>
      <c r="L99" s="112">
        <v>4</v>
      </c>
      <c r="M99" s="112">
        <v>1</v>
      </c>
      <c r="N99" s="112">
        <v>2</v>
      </c>
      <c r="O99" s="112">
        <v>0</v>
      </c>
      <c r="P99" s="184">
        <f t="shared" si="30"/>
        <v>0</v>
      </c>
      <c r="Q99" s="184">
        <f t="shared" si="31"/>
        <v>0</v>
      </c>
      <c r="R99" s="145">
        <f t="shared" si="32"/>
        <v>0</v>
      </c>
      <c r="S99" s="145"/>
      <c r="T99" s="145"/>
      <c r="U99" s="155">
        <f t="shared" si="25"/>
        <v>0</v>
      </c>
      <c r="V99" s="156">
        <f t="shared" si="33"/>
        <v>0</v>
      </c>
      <c r="W99" s="157">
        <f t="shared" si="34"/>
        <v>0</v>
      </c>
      <c r="X99" s="157">
        <f t="shared" si="35"/>
        <v>20</v>
      </c>
      <c r="Y99" s="158">
        <f t="shared" si="26"/>
        <v>36918.718429439999</v>
      </c>
      <c r="Z99" s="159">
        <f t="shared" si="23"/>
        <v>0.56882851348528085</v>
      </c>
      <c r="AA99" s="159">
        <f t="shared" si="24"/>
        <v>0.4311714865147192</v>
      </c>
      <c r="AB99" s="159">
        <f>IFERROR(#REF!/H99,0)</f>
        <v>0</v>
      </c>
      <c r="AC99" s="145">
        <f t="shared" si="36"/>
        <v>21000.419723999996</v>
      </c>
      <c r="AD99" s="145">
        <f t="shared" si="37"/>
        <v>15918.298705440004</v>
      </c>
      <c r="AE99" s="145">
        <f t="shared" si="38"/>
        <v>0</v>
      </c>
      <c r="AF99" s="145">
        <f t="shared" si="39"/>
        <v>0</v>
      </c>
      <c r="AG99" s="192"/>
    </row>
    <row r="100" spans="1:33" s="122" customFormat="1" x14ac:dyDescent="0.25">
      <c r="A100" s="116">
        <v>96</v>
      </c>
      <c r="B100" s="117" t="s">
        <v>103</v>
      </c>
      <c r="C100" s="115" t="s">
        <v>90</v>
      </c>
      <c r="D100" s="115" t="s">
        <v>96</v>
      </c>
      <c r="E100" s="112">
        <v>8065317.3587190462</v>
      </c>
      <c r="F100" s="112">
        <v>3713791.3250000007</v>
      </c>
      <c r="G100" s="112">
        <v>4295105.7818999989</v>
      </c>
      <c r="H100" s="154">
        <f t="shared" si="27"/>
        <v>8008897.1068999991</v>
      </c>
      <c r="I100" s="145">
        <v>0</v>
      </c>
      <c r="J100" s="24">
        <f t="shared" si="28"/>
        <v>0.99300458378639578</v>
      </c>
      <c r="K100" s="145">
        <f t="shared" si="29"/>
        <v>44048.934087950001</v>
      </c>
      <c r="L100" s="112">
        <v>14</v>
      </c>
      <c r="M100" s="112">
        <v>7</v>
      </c>
      <c r="N100" s="112">
        <v>50</v>
      </c>
      <c r="O100" s="112">
        <v>30</v>
      </c>
      <c r="P100" s="184">
        <f t="shared" si="30"/>
        <v>3.5714285714285716</v>
      </c>
      <c r="Q100" s="184">
        <f t="shared" si="31"/>
        <v>4.2857142857142856</v>
      </c>
      <c r="R100" s="145">
        <f t="shared" si="32"/>
        <v>10</v>
      </c>
      <c r="S100" s="145"/>
      <c r="T100" s="145"/>
      <c r="U100" s="155">
        <f t="shared" ref="U100:U119" si="40">IFERROR(T100/S100,0)</f>
        <v>0</v>
      </c>
      <c r="V100" s="156">
        <f t="shared" si="33"/>
        <v>0</v>
      </c>
      <c r="W100" s="157">
        <f t="shared" si="34"/>
        <v>10</v>
      </c>
      <c r="X100" s="157">
        <f t="shared" si="35"/>
        <v>10</v>
      </c>
      <c r="Y100" s="158">
        <f t="shared" ref="Y100:Y119" si="41">(K100-(K100*X100%))</f>
        <v>39644.040679155005</v>
      </c>
      <c r="Z100" s="159">
        <f t="shared" ref="Z100:Z119" si="42">F100/H100</f>
        <v>0.4637082079379462</v>
      </c>
      <c r="AA100" s="159">
        <f t="shared" ref="AA100:AA119" si="43">G100/H100</f>
        <v>0.5362917920620538</v>
      </c>
      <c r="AB100" s="159">
        <f>IFERROR(#REF!/H100,0)</f>
        <v>0</v>
      </c>
      <c r="AC100" s="145">
        <f t="shared" si="36"/>
        <v>18383.267058750007</v>
      </c>
      <c r="AD100" s="145">
        <f t="shared" si="37"/>
        <v>21260.773620404998</v>
      </c>
      <c r="AE100" s="145">
        <f t="shared" si="38"/>
        <v>0</v>
      </c>
      <c r="AF100" s="145">
        <f t="shared" si="39"/>
        <v>0</v>
      </c>
      <c r="AG100" s="192"/>
    </row>
    <row r="101" spans="1:33" s="122" customFormat="1" x14ac:dyDescent="0.25">
      <c r="A101" s="113">
        <v>97</v>
      </c>
      <c r="B101" s="117" t="s">
        <v>1341</v>
      </c>
      <c r="C101" s="115" t="s">
        <v>90</v>
      </c>
      <c r="D101" s="115" t="s">
        <v>96</v>
      </c>
      <c r="E101" s="112">
        <v>10284329.52505238</v>
      </c>
      <c r="F101" s="112">
        <v>3326712.0399999996</v>
      </c>
      <c r="G101" s="112">
        <v>4927607.5361000011</v>
      </c>
      <c r="H101" s="154">
        <f t="shared" si="27"/>
        <v>8254319.5761000011</v>
      </c>
      <c r="I101" s="145">
        <v>0</v>
      </c>
      <c r="J101" s="24">
        <f t="shared" si="28"/>
        <v>0.80261134729227379</v>
      </c>
      <c r="K101" s="145">
        <f t="shared" si="29"/>
        <v>24762.958728300004</v>
      </c>
      <c r="L101" s="112">
        <v>23</v>
      </c>
      <c r="M101" s="112">
        <v>12</v>
      </c>
      <c r="N101" s="112">
        <v>26</v>
      </c>
      <c r="O101" s="112">
        <v>30</v>
      </c>
      <c r="P101" s="184">
        <f t="shared" si="30"/>
        <v>1.1304347826086956</v>
      </c>
      <c r="Q101" s="184">
        <f t="shared" si="31"/>
        <v>2.5</v>
      </c>
      <c r="R101" s="145">
        <f t="shared" si="32"/>
        <v>10</v>
      </c>
      <c r="S101" s="145"/>
      <c r="T101" s="145"/>
      <c r="U101" s="155">
        <f t="shared" si="40"/>
        <v>0</v>
      </c>
      <c r="V101" s="156">
        <f t="shared" si="33"/>
        <v>0</v>
      </c>
      <c r="W101" s="157">
        <f t="shared" si="34"/>
        <v>10</v>
      </c>
      <c r="X101" s="157">
        <f t="shared" si="35"/>
        <v>10</v>
      </c>
      <c r="Y101" s="158">
        <f t="shared" si="41"/>
        <v>22286.662855470004</v>
      </c>
      <c r="Z101" s="159">
        <f t="shared" si="42"/>
        <v>0.40302680424832832</v>
      </c>
      <c r="AA101" s="159">
        <f t="shared" si="43"/>
        <v>0.59697319575167163</v>
      </c>
      <c r="AB101" s="159">
        <f>IFERROR(#REF!/H101,0)</f>
        <v>0</v>
      </c>
      <c r="AC101" s="145">
        <f t="shared" si="36"/>
        <v>8982.1225079999986</v>
      </c>
      <c r="AD101" s="145">
        <f t="shared" si="37"/>
        <v>13304.540347470003</v>
      </c>
      <c r="AE101" s="145">
        <f t="shared" si="38"/>
        <v>0</v>
      </c>
      <c r="AF101" s="145">
        <f t="shared" si="39"/>
        <v>0</v>
      </c>
      <c r="AG101" s="192"/>
    </row>
    <row r="102" spans="1:33" s="122" customFormat="1" x14ac:dyDescent="0.25">
      <c r="A102" s="116">
        <v>98</v>
      </c>
      <c r="B102" s="117" t="s">
        <v>1309</v>
      </c>
      <c r="C102" s="115" t="s">
        <v>90</v>
      </c>
      <c r="D102" s="115" t="s">
        <v>90</v>
      </c>
      <c r="E102" s="112">
        <v>15726232.765871428</v>
      </c>
      <c r="F102" s="112">
        <v>5802931.1500000004</v>
      </c>
      <c r="G102" s="112">
        <v>10096172.551900005</v>
      </c>
      <c r="H102" s="154">
        <f t="shared" si="27"/>
        <v>15899103.701900005</v>
      </c>
      <c r="I102" s="145">
        <v>0</v>
      </c>
      <c r="J102" s="24">
        <f t="shared" si="28"/>
        <v>1.0109925204975814</v>
      </c>
      <c r="K102" s="145">
        <f t="shared" si="29"/>
        <v>95394.622211400041</v>
      </c>
      <c r="L102" s="112">
        <v>32</v>
      </c>
      <c r="M102" s="112">
        <v>19</v>
      </c>
      <c r="N102" s="112">
        <v>12</v>
      </c>
      <c r="O102" s="112">
        <v>33</v>
      </c>
      <c r="P102" s="184">
        <f t="shared" si="30"/>
        <v>0</v>
      </c>
      <c r="Q102" s="184">
        <f t="shared" si="31"/>
        <v>1.736842105263158</v>
      </c>
      <c r="R102" s="145">
        <f t="shared" si="32"/>
        <v>5</v>
      </c>
      <c r="S102" s="145"/>
      <c r="T102" s="145"/>
      <c r="U102" s="155">
        <f t="shared" si="40"/>
        <v>0</v>
      </c>
      <c r="V102" s="156">
        <f t="shared" si="33"/>
        <v>0</v>
      </c>
      <c r="W102" s="157">
        <f t="shared" si="34"/>
        <v>5</v>
      </c>
      <c r="X102" s="157">
        <f t="shared" si="35"/>
        <v>15</v>
      </c>
      <c r="Y102" s="158">
        <f t="shared" si="41"/>
        <v>81085.428879690036</v>
      </c>
      <c r="Z102" s="159">
        <f t="shared" si="42"/>
        <v>0.3649847978101135</v>
      </c>
      <c r="AA102" s="159">
        <f t="shared" si="43"/>
        <v>0.6350152021898865</v>
      </c>
      <c r="AB102" s="159">
        <f>IFERROR(#REF!/H102,0)</f>
        <v>0</v>
      </c>
      <c r="AC102" s="145">
        <f t="shared" si="36"/>
        <v>29594.948865000006</v>
      </c>
      <c r="AD102" s="145">
        <f t="shared" si="37"/>
        <v>51490.480014690031</v>
      </c>
      <c r="AE102" s="145">
        <f t="shared" si="38"/>
        <v>0</v>
      </c>
      <c r="AF102" s="145">
        <f t="shared" si="39"/>
        <v>0</v>
      </c>
      <c r="AG102" s="192"/>
    </row>
    <row r="103" spans="1:33" s="122" customFormat="1" x14ac:dyDescent="0.25">
      <c r="A103" s="116">
        <v>99</v>
      </c>
      <c r="B103" s="117" t="s">
        <v>95</v>
      </c>
      <c r="C103" s="115" t="s">
        <v>90</v>
      </c>
      <c r="D103" s="115" t="s">
        <v>96</v>
      </c>
      <c r="E103" s="112">
        <v>9805114.750628572</v>
      </c>
      <c r="F103" s="112">
        <v>3075529.6500000004</v>
      </c>
      <c r="G103" s="112">
        <v>4800619.4044000003</v>
      </c>
      <c r="H103" s="154">
        <f t="shared" si="27"/>
        <v>7876149.0544000007</v>
      </c>
      <c r="I103" s="145">
        <v>0</v>
      </c>
      <c r="J103" s="24">
        <f t="shared" si="28"/>
        <v>0.80326944199149608</v>
      </c>
      <c r="K103" s="145">
        <f t="shared" si="29"/>
        <v>23628.447163200002</v>
      </c>
      <c r="L103" s="112">
        <v>19</v>
      </c>
      <c r="M103" s="112">
        <v>17</v>
      </c>
      <c r="N103" s="112">
        <v>27</v>
      </c>
      <c r="O103" s="112">
        <v>54</v>
      </c>
      <c r="P103" s="184">
        <f t="shared" si="30"/>
        <v>1.4210526315789473</v>
      </c>
      <c r="Q103" s="184">
        <f t="shared" si="31"/>
        <v>3.1764705882352939</v>
      </c>
      <c r="R103" s="145">
        <f t="shared" si="32"/>
        <v>10</v>
      </c>
      <c r="S103" s="145"/>
      <c r="T103" s="145"/>
      <c r="U103" s="155">
        <f t="shared" si="40"/>
        <v>0</v>
      </c>
      <c r="V103" s="156">
        <f t="shared" si="33"/>
        <v>0</v>
      </c>
      <c r="W103" s="157">
        <f t="shared" si="34"/>
        <v>10</v>
      </c>
      <c r="X103" s="157">
        <f t="shared" si="35"/>
        <v>10</v>
      </c>
      <c r="Y103" s="158">
        <f t="shared" si="41"/>
        <v>21265.602446880002</v>
      </c>
      <c r="Z103" s="159">
        <f t="shared" si="42"/>
        <v>0.39048647108600104</v>
      </c>
      <c r="AA103" s="159">
        <f t="shared" si="43"/>
        <v>0.6095135289139989</v>
      </c>
      <c r="AB103" s="159">
        <f>IFERROR(#REF!/H103,0)</f>
        <v>0</v>
      </c>
      <c r="AC103" s="145">
        <f t="shared" si="36"/>
        <v>8303.9300550000007</v>
      </c>
      <c r="AD103" s="145">
        <f t="shared" si="37"/>
        <v>12961.67239188</v>
      </c>
      <c r="AE103" s="145">
        <f t="shared" si="38"/>
        <v>0</v>
      </c>
      <c r="AF103" s="145">
        <f t="shared" si="39"/>
        <v>0</v>
      </c>
      <c r="AG103" s="192"/>
    </row>
    <row r="104" spans="1:33" s="122" customFormat="1" x14ac:dyDescent="0.25">
      <c r="A104" s="113">
        <v>100</v>
      </c>
      <c r="B104" s="117" t="s">
        <v>99</v>
      </c>
      <c r="C104" s="115" t="s">
        <v>90</v>
      </c>
      <c r="D104" s="115" t="s">
        <v>90</v>
      </c>
      <c r="E104" s="112">
        <v>8818449.2007333338</v>
      </c>
      <c r="F104" s="112">
        <v>3631776.8</v>
      </c>
      <c r="G104" s="112">
        <v>3458214.2878999999</v>
      </c>
      <c r="H104" s="154">
        <f t="shared" si="27"/>
        <v>7089991.0878999997</v>
      </c>
      <c r="I104" s="145">
        <v>0</v>
      </c>
      <c r="J104" s="24">
        <f t="shared" si="28"/>
        <v>0.80399522937779155</v>
      </c>
      <c r="K104" s="145">
        <f t="shared" si="29"/>
        <v>21269.973263699998</v>
      </c>
      <c r="L104" s="112">
        <v>13</v>
      </c>
      <c r="M104" s="112">
        <v>10</v>
      </c>
      <c r="N104" s="112">
        <v>10</v>
      </c>
      <c r="O104" s="112">
        <v>15</v>
      </c>
      <c r="P104" s="184">
        <f t="shared" si="30"/>
        <v>0</v>
      </c>
      <c r="Q104" s="184">
        <f t="shared" si="31"/>
        <v>1.5</v>
      </c>
      <c r="R104" s="145">
        <f t="shared" si="32"/>
        <v>5</v>
      </c>
      <c r="S104" s="145"/>
      <c r="T104" s="145"/>
      <c r="U104" s="155">
        <f t="shared" si="40"/>
        <v>0</v>
      </c>
      <c r="V104" s="156">
        <f t="shared" si="33"/>
        <v>0</v>
      </c>
      <c r="W104" s="157">
        <f t="shared" si="34"/>
        <v>5</v>
      </c>
      <c r="X104" s="157">
        <f t="shared" si="35"/>
        <v>15</v>
      </c>
      <c r="Y104" s="158">
        <f t="shared" si="41"/>
        <v>18079.477274145</v>
      </c>
      <c r="Z104" s="159">
        <f t="shared" si="42"/>
        <v>0.51223996687359785</v>
      </c>
      <c r="AA104" s="159">
        <f t="shared" si="43"/>
        <v>0.48776003312640215</v>
      </c>
      <c r="AB104" s="159">
        <f>IFERROR(#REF!/H104,0)</f>
        <v>0</v>
      </c>
      <c r="AC104" s="145">
        <f t="shared" si="36"/>
        <v>9261.0308399999994</v>
      </c>
      <c r="AD104" s="145">
        <f t="shared" si="37"/>
        <v>8818.4464341450002</v>
      </c>
      <c r="AE104" s="145">
        <f t="shared" si="38"/>
        <v>0</v>
      </c>
      <c r="AF104" s="145">
        <f t="shared" si="39"/>
        <v>0</v>
      </c>
      <c r="AG104" s="192"/>
    </row>
    <row r="105" spans="1:33" s="122" customFormat="1" x14ac:dyDescent="0.25">
      <c r="A105" s="116">
        <v>101</v>
      </c>
      <c r="B105" s="117" t="s">
        <v>89</v>
      </c>
      <c r="C105" s="115" t="s">
        <v>90</v>
      </c>
      <c r="D105" s="115" t="s">
        <v>91</v>
      </c>
      <c r="E105" s="112">
        <v>11278836.854257144</v>
      </c>
      <c r="F105" s="112">
        <v>4935856.8699999982</v>
      </c>
      <c r="G105" s="112">
        <v>6473268.2564999992</v>
      </c>
      <c r="H105" s="154">
        <f t="shared" si="27"/>
        <v>11409125.126499997</v>
      </c>
      <c r="I105" s="145">
        <v>0</v>
      </c>
      <c r="J105" s="24">
        <f t="shared" si="28"/>
        <v>1.011551569893812</v>
      </c>
      <c r="K105" s="145">
        <f t="shared" si="29"/>
        <v>68454.750758999988</v>
      </c>
      <c r="L105" s="112">
        <v>17</v>
      </c>
      <c r="M105" s="112">
        <v>9</v>
      </c>
      <c r="N105" s="112">
        <v>5</v>
      </c>
      <c r="O105" s="112">
        <v>8</v>
      </c>
      <c r="P105" s="184">
        <f t="shared" si="30"/>
        <v>0</v>
      </c>
      <c r="Q105" s="184">
        <f t="shared" si="31"/>
        <v>0.88888888888888884</v>
      </c>
      <c r="R105" s="145">
        <f t="shared" si="32"/>
        <v>4.4444444444444446</v>
      </c>
      <c r="S105" s="145"/>
      <c r="T105" s="145"/>
      <c r="U105" s="155">
        <f t="shared" si="40"/>
        <v>0</v>
      </c>
      <c r="V105" s="156">
        <f t="shared" si="33"/>
        <v>0</v>
      </c>
      <c r="W105" s="157">
        <f t="shared" si="34"/>
        <v>4.4444444444444446</v>
      </c>
      <c r="X105" s="157">
        <f t="shared" si="35"/>
        <v>15.555555555555555</v>
      </c>
      <c r="Y105" s="158">
        <f t="shared" si="41"/>
        <v>57806.233974266652</v>
      </c>
      <c r="Z105" s="159">
        <f t="shared" si="42"/>
        <v>0.43262360744343786</v>
      </c>
      <c r="AA105" s="159">
        <f t="shared" si="43"/>
        <v>0.56737639255656214</v>
      </c>
      <c r="AB105" s="159">
        <f>IFERROR(#REF!/H105,0)</f>
        <v>0</v>
      </c>
      <c r="AC105" s="145">
        <f t="shared" si="36"/>
        <v>25008.341474666657</v>
      </c>
      <c r="AD105" s="145">
        <f t="shared" si="37"/>
        <v>32797.892499599991</v>
      </c>
      <c r="AE105" s="145">
        <f t="shared" si="38"/>
        <v>0</v>
      </c>
      <c r="AF105" s="145">
        <f t="shared" si="39"/>
        <v>0</v>
      </c>
      <c r="AG105" s="192"/>
    </row>
    <row r="106" spans="1:33" s="122" customFormat="1" x14ac:dyDescent="0.25">
      <c r="A106" s="116">
        <v>102</v>
      </c>
      <c r="B106" s="117" t="s">
        <v>171</v>
      </c>
      <c r="C106" s="115" t="s">
        <v>90</v>
      </c>
      <c r="D106" s="115" t="s">
        <v>1322</v>
      </c>
      <c r="E106" s="112">
        <v>8992930.6358666644</v>
      </c>
      <c r="F106" s="112">
        <v>3708638.4750000001</v>
      </c>
      <c r="G106" s="112">
        <v>5416934.8312000008</v>
      </c>
      <c r="H106" s="154">
        <f t="shared" si="27"/>
        <v>9125573.3062000014</v>
      </c>
      <c r="I106" s="145">
        <v>0</v>
      </c>
      <c r="J106" s="24">
        <f t="shared" si="28"/>
        <v>1.0147496601168384</v>
      </c>
      <c r="K106" s="145">
        <f t="shared" si="29"/>
        <v>54753.439837200007</v>
      </c>
      <c r="L106" s="112">
        <v>20</v>
      </c>
      <c r="M106" s="112">
        <v>11</v>
      </c>
      <c r="N106" s="112">
        <v>24</v>
      </c>
      <c r="O106" s="112">
        <v>20</v>
      </c>
      <c r="P106" s="184">
        <f t="shared" si="30"/>
        <v>1.2</v>
      </c>
      <c r="Q106" s="184">
        <f t="shared" si="31"/>
        <v>1.8181818181818181</v>
      </c>
      <c r="R106" s="145">
        <f t="shared" si="32"/>
        <v>10</v>
      </c>
      <c r="S106" s="145"/>
      <c r="T106" s="145"/>
      <c r="U106" s="155">
        <f t="shared" si="40"/>
        <v>0</v>
      </c>
      <c r="V106" s="156">
        <f t="shared" si="33"/>
        <v>0</v>
      </c>
      <c r="W106" s="157">
        <f t="shared" si="34"/>
        <v>10</v>
      </c>
      <c r="X106" s="157">
        <f t="shared" si="35"/>
        <v>10</v>
      </c>
      <c r="Y106" s="158">
        <f t="shared" si="41"/>
        <v>49278.095853480008</v>
      </c>
      <c r="Z106" s="159">
        <f t="shared" si="42"/>
        <v>0.40640060087844737</v>
      </c>
      <c r="AA106" s="159">
        <f t="shared" si="43"/>
        <v>0.59359939912155257</v>
      </c>
      <c r="AB106" s="159">
        <f>IFERROR(#REF!/H106,0)</f>
        <v>0</v>
      </c>
      <c r="AC106" s="145">
        <f t="shared" si="36"/>
        <v>20026.647765000002</v>
      </c>
      <c r="AD106" s="145">
        <f t="shared" si="37"/>
        <v>29251.448088480003</v>
      </c>
      <c r="AE106" s="145">
        <f t="shared" si="38"/>
        <v>0</v>
      </c>
      <c r="AF106" s="145">
        <f t="shared" si="39"/>
        <v>0</v>
      </c>
      <c r="AG106" s="192"/>
    </row>
    <row r="107" spans="1:33" s="122" customFormat="1" x14ac:dyDescent="0.25">
      <c r="A107" s="113">
        <v>103</v>
      </c>
      <c r="B107" s="117" t="s">
        <v>92</v>
      </c>
      <c r="C107" s="115" t="s">
        <v>90</v>
      </c>
      <c r="D107" s="115" t="s">
        <v>91</v>
      </c>
      <c r="E107" s="112">
        <v>9072084.4556904752</v>
      </c>
      <c r="F107" s="112">
        <v>3455597.4499999997</v>
      </c>
      <c r="G107" s="112">
        <v>6137948.7696999982</v>
      </c>
      <c r="H107" s="154">
        <f t="shared" si="27"/>
        <v>9593546.2196999975</v>
      </c>
      <c r="I107" s="145">
        <v>0</v>
      </c>
      <c r="J107" s="24">
        <f t="shared" si="28"/>
        <v>1.0574798180678791</v>
      </c>
      <c r="K107" s="145">
        <f t="shared" si="29"/>
        <v>57561.277318199987</v>
      </c>
      <c r="L107" s="112">
        <v>19</v>
      </c>
      <c r="M107" s="112">
        <v>8</v>
      </c>
      <c r="N107" s="112">
        <v>23</v>
      </c>
      <c r="O107" s="112">
        <v>18</v>
      </c>
      <c r="P107" s="184">
        <f t="shared" si="30"/>
        <v>1.2105263157894737</v>
      </c>
      <c r="Q107" s="184">
        <f t="shared" si="31"/>
        <v>2.25</v>
      </c>
      <c r="R107" s="145">
        <f t="shared" si="32"/>
        <v>10</v>
      </c>
      <c r="S107" s="145"/>
      <c r="T107" s="145"/>
      <c r="U107" s="155">
        <f t="shared" si="40"/>
        <v>0</v>
      </c>
      <c r="V107" s="156">
        <f t="shared" si="33"/>
        <v>0</v>
      </c>
      <c r="W107" s="157">
        <f t="shared" si="34"/>
        <v>10</v>
      </c>
      <c r="X107" s="157">
        <f t="shared" si="35"/>
        <v>10</v>
      </c>
      <c r="Y107" s="158">
        <f t="shared" si="41"/>
        <v>51805.149586379986</v>
      </c>
      <c r="Z107" s="159">
        <f t="shared" si="42"/>
        <v>0.360200219070614</v>
      </c>
      <c r="AA107" s="159">
        <f t="shared" si="43"/>
        <v>0.63979978092938605</v>
      </c>
      <c r="AB107" s="159">
        <f>IFERROR(#REF!/H107,0)</f>
        <v>0</v>
      </c>
      <c r="AC107" s="145">
        <f t="shared" si="36"/>
        <v>18660.22623</v>
      </c>
      <c r="AD107" s="145">
        <f t="shared" si="37"/>
        <v>33144.923356379986</v>
      </c>
      <c r="AE107" s="145">
        <f t="shared" si="38"/>
        <v>0</v>
      </c>
      <c r="AF107" s="145">
        <f t="shared" si="39"/>
        <v>0</v>
      </c>
      <c r="AG107" s="192"/>
    </row>
    <row r="108" spans="1:33" s="122" customFormat="1" x14ac:dyDescent="0.25">
      <c r="A108" s="116">
        <v>104</v>
      </c>
      <c r="B108" s="117" t="s">
        <v>104</v>
      </c>
      <c r="C108" s="115" t="s">
        <v>90</v>
      </c>
      <c r="D108" s="115" t="s">
        <v>1322</v>
      </c>
      <c r="E108" s="112">
        <v>21362279.266319051</v>
      </c>
      <c r="F108" s="112">
        <v>10192136.800000001</v>
      </c>
      <c r="G108" s="112">
        <v>13394058.5021</v>
      </c>
      <c r="H108" s="154">
        <f t="shared" si="27"/>
        <v>23586195.302100003</v>
      </c>
      <c r="I108" s="145">
        <v>0</v>
      </c>
      <c r="J108" s="24">
        <f t="shared" si="28"/>
        <v>1.104104810542726</v>
      </c>
      <c r="K108" s="145">
        <f t="shared" si="29"/>
        <v>141517.17181260002</v>
      </c>
      <c r="L108" s="112">
        <v>57</v>
      </c>
      <c r="M108" s="112">
        <v>45</v>
      </c>
      <c r="N108" s="112">
        <v>20</v>
      </c>
      <c r="O108" s="112">
        <v>45</v>
      </c>
      <c r="P108" s="184">
        <f t="shared" si="30"/>
        <v>0</v>
      </c>
      <c r="Q108" s="184">
        <f t="shared" si="31"/>
        <v>1</v>
      </c>
      <c r="R108" s="145">
        <f t="shared" si="32"/>
        <v>5</v>
      </c>
      <c r="S108" s="145"/>
      <c r="T108" s="145"/>
      <c r="U108" s="155">
        <f t="shared" si="40"/>
        <v>0</v>
      </c>
      <c r="V108" s="156">
        <f t="shared" si="33"/>
        <v>0</v>
      </c>
      <c r="W108" s="157">
        <f t="shared" si="34"/>
        <v>5</v>
      </c>
      <c r="X108" s="157">
        <f t="shared" si="35"/>
        <v>15</v>
      </c>
      <c r="Y108" s="158">
        <f t="shared" si="41"/>
        <v>120289.59604071002</v>
      </c>
      <c r="Z108" s="159">
        <f t="shared" si="42"/>
        <v>0.43212297148631434</v>
      </c>
      <c r="AA108" s="159">
        <f t="shared" si="43"/>
        <v>0.5678770285136856</v>
      </c>
      <c r="AB108" s="159">
        <f>IFERROR(#REF!/H108,0)</f>
        <v>0</v>
      </c>
      <c r="AC108" s="145">
        <f t="shared" si="36"/>
        <v>51979.897680000009</v>
      </c>
      <c r="AD108" s="145">
        <f t="shared" si="37"/>
        <v>68309.698360710012</v>
      </c>
      <c r="AE108" s="145">
        <f t="shared" si="38"/>
        <v>0</v>
      </c>
      <c r="AF108" s="145">
        <f t="shared" si="39"/>
        <v>0</v>
      </c>
      <c r="AG108" s="192"/>
    </row>
    <row r="109" spans="1:33" s="122" customFormat="1" x14ac:dyDescent="0.25">
      <c r="A109" s="116">
        <v>105</v>
      </c>
      <c r="B109" s="121" t="s">
        <v>112</v>
      </c>
      <c r="C109" s="115" t="s">
        <v>90</v>
      </c>
      <c r="D109" s="115" t="s">
        <v>108</v>
      </c>
      <c r="E109" s="112">
        <v>9888682.9589571431</v>
      </c>
      <c r="F109" s="112">
        <v>4060732.5149999992</v>
      </c>
      <c r="G109" s="112">
        <v>6355123.3132999996</v>
      </c>
      <c r="H109" s="154">
        <f t="shared" si="27"/>
        <v>10415855.828299999</v>
      </c>
      <c r="I109" s="145">
        <v>428286.03975328431</v>
      </c>
      <c r="J109" s="24">
        <f t="shared" si="28"/>
        <v>1.0533107261635226</v>
      </c>
      <c r="K109" s="145">
        <f t="shared" si="29"/>
        <v>62495.134969799998</v>
      </c>
      <c r="L109" s="112">
        <v>14</v>
      </c>
      <c r="M109" s="112">
        <v>9</v>
      </c>
      <c r="N109" s="112">
        <v>38</v>
      </c>
      <c r="O109" s="112">
        <v>30</v>
      </c>
      <c r="P109" s="184">
        <f t="shared" si="30"/>
        <v>2.7142857142857144</v>
      </c>
      <c r="Q109" s="184">
        <f t="shared" si="31"/>
        <v>3.3333333333333335</v>
      </c>
      <c r="R109" s="145">
        <f t="shared" si="32"/>
        <v>10</v>
      </c>
      <c r="S109" s="145"/>
      <c r="T109" s="145"/>
      <c r="U109" s="155">
        <f t="shared" si="40"/>
        <v>0</v>
      </c>
      <c r="V109" s="156">
        <f t="shared" si="33"/>
        <v>0</v>
      </c>
      <c r="W109" s="157">
        <f t="shared" si="34"/>
        <v>10</v>
      </c>
      <c r="X109" s="157">
        <f t="shared" si="35"/>
        <v>10</v>
      </c>
      <c r="Y109" s="158">
        <f t="shared" si="41"/>
        <v>56245.621472819999</v>
      </c>
      <c r="Z109" s="159">
        <f t="shared" si="42"/>
        <v>0.38986066838280753</v>
      </c>
      <c r="AA109" s="159">
        <f t="shared" si="43"/>
        <v>0.61013933161719236</v>
      </c>
      <c r="AB109" s="159">
        <f>IFERROR(#REF!/H109,0)</f>
        <v>0</v>
      </c>
      <c r="AC109" s="145">
        <f t="shared" si="36"/>
        <v>21927.955580999995</v>
      </c>
      <c r="AD109" s="145">
        <f t="shared" si="37"/>
        <v>34317.665891819997</v>
      </c>
      <c r="AE109" s="145">
        <f t="shared" si="38"/>
        <v>0</v>
      </c>
      <c r="AF109" s="145">
        <f t="shared" si="39"/>
        <v>0</v>
      </c>
      <c r="AG109" s="192"/>
    </row>
    <row r="110" spans="1:33" s="122" customFormat="1" x14ac:dyDescent="0.25">
      <c r="A110" s="113">
        <v>106</v>
      </c>
      <c r="B110" s="117" t="s">
        <v>1311</v>
      </c>
      <c r="C110" s="115" t="s">
        <v>90</v>
      </c>
      <c r="D110" s="115" t="s">
        <v>108</v>
      </c>
      <c r="E110" s="112">
        <v>7854582.9612476211</v>
      </c>
      <c r="F110" s="112">
        <v>4466604.665000001</v>
      </c>
      <c r="G110" s="112">
        <v>6503246.1554999994</v>
      </c>
      <c r="H110" s="154">
        <f t="shared" si="27"/>
        <v>10969850.820500001</v>
      </c>
      <c r="I110" s="145">
        <v>3036722.0296399044</v>
      </c>
      <c r="J110" s="24">
        <f t="shared" si="28"/>
        <v>1.3966178566859966</v>
      </c>
      <c r="K110" s="145">
        <f t="shared" si="29"/>
        <v>65819.104923000006</v>
      </c>
      <c r="L110" s="112">
        <v>9</v>
      </c>
      <c r="M110" s="112">
        <v>4</v>
      </c>
      <c r="N110" s="112">
        <v>23</v>
      </c>
      <c r="O110" s="112">
        <v>25</v>
      </c>
      <c r="P110" s="184">
        <f t="shared" si="30"/>
        <v>2.5555555555555554</v>
      </c>
      <c r="Q110" s="184">
        <f t="shared" si="31"/>
        <v>6.25</v>
      </c>
      <c r="R110" s="145">
        <f t="shared" si="32"/>
        <v>10</v>
      </c>
      <c r="S110" s="145"/>
      <c r="T110" s="145"/>
      <c r="U110" s="155">
        <f t="shared" si="40"/>
        <v>0</v>
      </c>
      <c r="V110" s="156">
        <f t="shared" si="33"/>
        <v>0</v>
      </c>
      <c r="W110" s="157">
        <f t="shared" si="34"/>
        <v>10</v>
      </c>
      <c r="X110" s="157">
        <f t="shared" si="35"/>
        <v>10</v>
      </c>
      <c r="Y110" s="158">
        <f t="shared" si="41"/>
        <v>59237.194430700009</v>
      </c>
      <c r="Z110" s="159">
        <f t="shared" si="42"/>
        <v>0.40717095775386442</v>
      </c>
      <c r="AA110" s="159">
        <f t="shared" si="43"/>
        <v>0.59282904224613553</v>
      </c>
      <c r="AB110" s="159">
        <f>IFERROR(#REF!/H110,0)</f>
        <v>0</v>
      </c>
      <c r="AC110" s="145">
        <f t="shared" si="36"/>
        <v>24119.665191000007</v>
      </c>
      <c r="AD110" s="145">
        <f t="shared" si="37"/>
        <v>35117.529239700001</v>
      </c>
      <c r="AE110" s="145">
        <f t="shared" si="38"/>
        <v>0</v>
      </c>
      <c r="AF110" s="145">
        <f t="shared" si="39"/>
        <v>0</v>
      </c>
      <c r="AG110" s="192"/>
    </row>
    <row r="111" spans="1:33" s="122" customFormat="1" x14ac:dyDescent="0.25">
      <c r="A111" s="116">
        <v>107</v>
      </c>
      <c r="B111" s="117" t="s">
        <v>120</v>
      </c>
      <c r="C111" s="115" t="s">
        <v>90</v>
      </c>
      <c r="D111" s="115" t="s">
        <v>121</v>
      </c>
      <c r="E111" s="112">
        <v>7089812.1189476205</v>
      </c>
      <c r="F111" s="112">
        <v>2718942.4049999998</v>
      </c>
      <c r="G111" s="112">
        <v>4970154.5966999996</v>
      </c>
      <c r="H111" s="154">
        <f t="shared" si="27"/>
        <v>7689097.001699999</v>
      </c>
      <c r="I111" s="145">
        <v>528386.76156290341</v>
      </c>
      <c r="J111" s="24">
        <f t="shared" si="28"/>
        <v>1.0845276112678335</v>
      </c>
      <c r="K111" s="145">
        <f t="shared" si="29"/>
        <v>46134.582010199993</v>
      </c>
      <c r="L111" s="112">
        <v>13</v>
      </c>
      <c r="M111" s="112">
        <v>11</v>
      </c>
      <c r="N111" s="112">
        <v>10</v>
      </c>
      <c r="O111" s="112">
        <v>10</v>
      </c>
      <c r="P111" s="184">
        <f t="shared" si="30"/>
        <v>0</v>
      </c>
      <c r="Q111" s="184">
        <f t="shared" si="31"/>
        <v>0.90909090909090906</v>
      </c>
      <c r="R111" s="145">
        <f t="shared" si="32"/>
        <v>4.545454545454545</v>
      </c>
      <c r="S111" s="145"/>
      <c r="T111" s="145"/>
      <c r="U111" s="155">
        <f t="shared" si="40"/>
        <v>0</v>
      </c>
      <c r="V111" s="156">
        <f t="shared" si="33"/>
        <v>0</v>
      </c>
      <c r="W111" s="157">
        <f t="shared" si="34"/>
        <v>4.545454545454545</v>
      </c>
      <c r="X111" s="157">
        <f t="shared" si="35"/>
        <v>15.454545454545455</v>
      </c>
      <c r="Y111" s="158">
        <f t="shared" si="41"/>
        <v>39004.692063169088</v>
      </c>
      <c r="Z111" s="159">
        <f t="shared" si="42"/>
        <v>0.35361010589395125</v>
      </c>
      <c r="AA111" s="159">
        <f t="shared" si="43"/>
        <v>0.64638989410604875</v>
      </c>
      <c r="AB111" s="159">
        <f>IFERROR(#REF!/H111,0)</f>
        <v>0</v>
      </c>
      <c r="AC111" s="145">
        <f t="shared" si="36"/>
        <v>13792.453290818181</v>
      </c>
      <c r="AD111" s="145">
        <f t="shared" si="37"/>
        <v>25212.238772350905</v>
      </c>
      <c r="AE111" s="145">
        <f t="shared" si="38"/>
        <v>0</v>
      </c>
      <c r="AF111" s="145">
        <f t="shared" si="39"/>
        <v>0</v>
      </c>
      <c r="AG111" s="192"/>
    </row>
    <row r="112" spans="1:33" s="122" customFormat="1" x14ac:dyDescent="0.25">
      <c r="A112" s="116">
        <v>108</v>
      </c>
      <c r="B112" s="117" t="s">
        <v>1310</v>
      </c>
      <c r="C112" s="115" t="s">
        <v>90</v>
      </c>
      <c r="D112" s="115" t="s">
        <v>121</v>
      </c>
      <c r="E112" s="112">
        <v>14337444.26920476</v>
      </c>
      <c r="F112" s="112">
        <v>7064675.6449999996</v>
      </c>
      <c r="G112" s="112">
        <v>12272831.636399999</v>
      </c>
      <c r="H112" s="154">
        <f t="shared" si="27"/>
        <v>19337507.281399999</v>
      </c>
      <c r="I112" s="145">
        <v>4856688.5695031993</v>
      </c>
      <c r="J112" s="24">
        <f t="shared" si="28"/>
        <v>1.3487415831100957</v>
      </c>
      <c r="K112" s="145">
        <f t="shared" si="29"/>
        <v>116025.04368839999</v>
      </c>
      <c r="L112" s="112">
        <v>31</v>
      </c>
      <c r="M112" s="112">
        <v>26</v>
      </c>
      <c r="N112" s="112">
        <v>30</v>
      </c>
      <c r="O112" s="112">
        <v>35</v>
      </c>
      <c r="P112" s="184">
        <f t="shared" si="30"/>
        <v>0.967741935483871</v>
      </c>
      <c r="Q112" s="184">
        <f t="shared" si="31"/>
        <v>1.3461538461538463</v>
      </c>
      <c r="R112" s="145">
        <f t="shared" si="32"/>
        <v>9.8387096774193559</v>
      </c>
      <c r="S112" s="145"/>
      <c r="T112" s="145"/>
      <c r="U112" s="155">
        <f t="shared" si="40"/>
        <v>0</v>
      </c>
      <c r="V112" s="156">
        <f t="shared" si="33"/>
        <v>0</v>
      </c>
      <c r="W112" s="157">
        <f t="shared" si="34"/>
        <v>9.8387096774193559</v>
      </c>
      <c r="X112" s="157">
        <f t="shared" si="35"/>
        <v>10.161290322580644</v>
      </c>
      <c r="Y112" s="158">
        <f t="shared" si="41"/>
        <v>104235.40215232063</v>
      </c>
      <c r="Z112" s="159">
        <f t="shared" si="42"/>
        <v>0.36533538383177433</v>
      </c>
      <c r="AA112" s="159">
        <f t="shared" si="43"/>
        <v>0.63466461616822567</v>
      </c>
      <c r="AB112" s="159">
        <f>IFERROR(#REF!/H112,0)</f>
        <v>0</v>
      </c>
      <c r="AC112" s="145">
        <f t="shared" si="36"/>
        <v>38080.880654177417</v>
      </c>
      <c r="AD112" s="145">
        <f t="shared" si="37"/>
        <v>66154.521498143222</v>
      </c>
      <c r="AE112" s="145">
        <f t="shared" si="38"/>
        <v>0</v>
      </c>
      <c r="AF112" s="145">
        <f t="shared" si="39"/>
        <v>0</v>
      </c>
      <c r="AG112" s="192"/>
    </row>
    <row r="113" spans="1:33" s="122" customFormat="1" x14ac:dyDescent="0.25">
      <c r="A113" s="113">
        <v>109</v>
      </c>
      <c r="B113" s="117" t="s">
        <v>107</v>
      </c>
      <c r="C113" s="115" t="s">
        <v>90</v>
      </c>
      <c r="D113" s="115" t="s">
        <v>1322</v>
      </c>
      <c r="E113" s="112">
        <v>8102819.1888857149</v>
      </c>
      <c r="F113" s="112">
        <v>3088734.5800000005</v>
      </c>
      <c r="G113" s="112">
        <v>5118091.9935999988</v>
      </c>
      <c r="H113" s="154">
        <f t="shared" si="27"/>
        <v>8206826.5735999998</v>
      </c>
      <c r="I113" s="145">
        <v>0</v>
      </c>
      <c r="J113" s="24">
        <f t="shared" si="28"/>
        <v>1.0128359503389817</v>
      </c>
      <c r="K113" s="145">
        <f t="shared" si="29"/>
        <v>49240.959441599996</v>
      </c>
      <c r="L113" s="112">
        <v>16</v>
      </c>
      <c r="M113" s="112">
        <v>12</v>
      </c>
      <c r="N113" s="112">
        <v>55</v>
      </c>
      <c r="O113" s="112">
        <v>0</v>
      </c>
      <c r="P113" s="184">
        <f t="shared" si="30"/>
        <v>3.4375</v>
      </c>
      <c r="Q113" s="184">
        <f t="shared" si="31"/>
        <v>0</v>
      </c>
      <c r="R113" s="145">
        <f t="shared" si="32"/>
        <v>5</v>
      </c>
      <c r="S113" s="145"/>
      <c r="T113" s="145"/>
      <c r="U113" s="155">
        <f t="shared" si="40"/>
        <v>0</v>
      </c>
      <c r="V113" s="156">
        <f t="shared" si="33"/>
        <v>0</v>
      </c>
      <c r="W113" s="157">
        <f t="shared" si="34"/>
        <v>5</v>
      </c>
      <c r="X113" s="157">
        <f t="shared" si="35"/>
        <v>15</v>
      </c>
      <c r="Y113" s="158">
        <f t="shared" si="41"/>
        <v>41854.815525359998</v>
      </c>
      <c r="Z113" s="159">
        <f t="shared" si="42"/>
        <v>0.37636162435014131</v>
      </c>
      <c r="AA113" s="159">
        <f t="shared" si="43"/>
        <v>0.62363837564985858</v>
      </c>
      <c r="AB113" s="159">
        <f>IFERROR(#REF!/H113,0)</f>
        <v>0</v>
      </c>
      <c r="AC113" s="145">
        <f t="shared" si="36"/>
        <v>15752.546358000001</v>
      </c>
      <c r="AD113" s="145">
        <f t="shared" si="37"/>
        <v>26102.269167359991</v>
      </c>
      <c r="AE113" s="145">
        <f t="shared" si="38"/>
        <v>0</v>
      </c>
      <c r="AF113" s="145">
        <f t="shared" si="39"/>
        <v>0</v>
      </c>
      <c r="AG113" s="192"/>
    </row>
    <row r="114" spans="1:33" s="122" customFormat="1" x14ac:dyDescent="0.25">
      <c r="A114" s="116">
        <v>110</v>
      </c>
      <c r="B114" s="117" t="s">
        <v>118</v>
      </c>
      <c r="C114" s="115" t="s">
        <v>90</v>
      </c>
      <c r="D114" s="115" t="s">
        <v>1322</v>
      </c>
      <c r="E114" s="112">
        <v>6659413.8592095226</v>
      </c>
      <c r="F114" s="112">
        <v>2617728</v>
      </c>
      <c r="G114" s="112">
        <v>4122146.327</v>
      </c>
      <c r="H114" s="154">
        <f t="shared" si="27"/>
        <v>6739874.3269999996</v>
      </c>
      <c r="I114" s="145">
        <v>0</v>
      </c>
      <c r="J114" s="24">
        <f t="shared" si="28"/>
        <v>1.0120822146650648</v>
      </c>
      <c r="K114" s="145">
        <f t="shared" si="29"/>
        <v>40439.245962000001</v>
      </c>
      <c r="L114" s="112">
        <v>14</v>
      </c>
      <c r="M114" s="112">
        <v>10</v>
      </c>
      <c r="N114" s="112">
        <v>20</v>
      </c>
      <c r="O114" s="112">
        <v>10</v>
      </c>
      <c r="P114" s="184">
        <f t="shared" si="30"/>
        <v>1.4285714285714286</v>
      </c>
      <c r="Q114" s="184">
        <f t="shared" si="31"/>
        <v>1</v>
      </c>
      <c r="R114" s="145">
        <f t="shared" si="32"/>
        <v>10</v>
      </c>
      <c r="S114" s="145"/>
      <c r="T114" s="145"/>
      <c r="U114" s="155">
        <f t="shared" si="40"/>
        <v>0</v>
      </c>
      <c r="V114" s="156">
        <f t="shared" si="33"/>
        <v>0</v>
      </c>
      <c r="W114" s="157">
        <f t="shared" si="34"/>
        <v>10</v>
      </c>
      <c r="X114" s="157">
        <f t="shared" si="35"/>
        <v>10</v>
      </c>
      <c r="Y114" s="158">
        <f t="shared" si="41"/>
        <v>36395.321365800002</v>
      </c>
      <c r="Z114" s="159">
        <f t="shared" si="42"/>
        <v>0.38839418555823174</v>
      </c>
      <c r="AA114" s="159">
        <f t="shared" si="43"/>
        <v>0.61160581444176831</v>
      </c>
      <c r="AB114" s="159">
        <f>IFERROR(#REF!/H114,0)</f>
        <v>0</v>
      </c>
      <c r="AC114" s="145">
        <f t="shared" si="36"/>
        <v>14135.731200000002</v>
      </c>
      <c r="AD114" s="145">
        <f t="shared" si="37"/>
        <v>22259.5901658</v>
      </c>
      <c r="AE114" s="145">
        <f t="shared" si="38"/>
        <v>0</v>
      </c>
      <c r="AF114" s="145">
        <f t="shared" si="39"/>
        <v>0</v>
      </c>
      <c r="AG114" s="192"/>
    </row>
    <row r="115" spans="1:33" s="122" customFormat="1" x14ac:dyDescent="0.25">
      <c r="A115" s="116">
        <v>111</v>
      </c>
      <c r="B115" s="117" t="s">
        <v>116</v>
      </c>
      <c r="C115" s="115" t="s">
        <v>90</v>
      </c>
      <c r="D115" s="115" t="s">
        <v>117</v>
      </c>
      <c r="E115" s="112">
        <v>11684575.87192381</v>
      </c>
      <c r="F115" s="112">
        <v>5661381.1575000007</v>
      </c>
      <c r="G115" s="112">
        <v>10822079.981700005</v>
      </c>
      <c r="H115" s="154">
        <f t="shared" si="27"/>
        <v>16483461.139200006</v>
      </c>
      <c r="I115" s="145">
        <v>4682039.5085569564</v>
      </c>
      <c r="J115" s="24">
        <f t="shared" si="28"/>
        <v>1.4107025637795856</v>
      </c>
      <c r="K115" s="145">
        <f>IF(J115&gt;99.5%,H115*0.6%,IF(J115&gt;=95.5%,H115*0.55%,IF(J115&gt;=90.5%,H115*0.5%,IF(J115&gt;=85.5%,H115*0.4%,IF(J115&gt;=79.5%,H115*0.3%,IF(J115&lt;79.5%,0))))))</f>
        <v>98900.766835200033</v>
      </c>
      <c r="L115" s="112">
        <v>21</v>
      </c>
      <c r="M115" s="112">
        <v>12</v>
      </c>
      <c r="N115" s="112">
        <v>45</v>
      </c>
      <c r="O115" s="112">
        <v>43</v>
      </c>
      <c r="P115" s="184">
        <f t="shared" si="30"/>
        <v>2.1428571428571428</v>
      </c>
      <c r="Q115" s="184">
        <f t="shared" si="31"/>
        <v>3.5833333333333335</v>
      </c>
      <c r="R115" s="145">
        <f t="shared" si="32"/>
        <v>10</v>
      </c>
      <c r="S115" s="145"/>
      <c r="T115" s="145"/>
      <c r="U115" s="155">
        <f t="shared" si="40"/>
        <v>0</v>
      </c>
      <c r="V115" s="156">
        <f t="shared" si="33"/>
        <v>0</v>
      </c>
      <c r="W115" s="157">
        <f t="shared" si="34"/>
        <v>10</v>
      </c>
      <c r="X115" s="157">
        <f t="shared" si="35"/>
        <v>10</v>
      </c>
      <c r="Y115" s="158">
        <f t="shared" si="41"/>
        <v>89010.690151680028</v>
      </c>
      <c r="Z115" s="159">
        <f t="shared" si="42"/>
        <v>0.34345827673512297</v>
      </c>
      <c r="AA115" s="159">
        <f t="shared" si="43"/>
        <v>0.65654172326487703</v>
      </c>
      <c r="AB115" s="159">
        <f>IFERROR(#REF!/H115,0)</f>
        <v>0</v>
      </c>
      <c r="AC115" s="145">
        <f t="shared" si="36"/>
        <v>30571.458250500003</v>
      </c>
      <c r="AD115" s="145">
        <f t="shared" si="37"/>
        <v>58439.231901180021</v>
      </c>
      <c r="AE115" s="145">
        <f t="shared" si="38"/>
        <v>0</v>
      </c>
      <c r="AF115" s="145">
        <f t="shared" si="39"/>
        <v>0</v>
      </c>
      <c r="AG115" s="192"/>
    </row>
    <row r="116" spans="1:33" s="122" customFormat="1" x14ac:dyDescent="0.25">
      <c r="A116" s="113">
        <v>112</v>
      </c>
      <c r="B116" s="117" t="s">
        <v>119</v>
      </c>
      <c r="C116" s="115" t="s">
        <v>90</v>
      </c>
      <c r="D116" s="115" t="s">
        <v>117</v>
      </c>
      <c r="E116" s="112">
        <v>8628647.2509047631</v>
      </c>
      <c r="F116" s="112">
        <v>3879127.6350000012</v>
      </c>
      <c r="G116" s="112">
        <v>8741711.6822000071</v>
      </c>
      <c r="H116" s="154">
        <f t="shared" si="27"/>
        <v>12620839.317200009</v>
      </c>
      <c r="I116" s="145">
        <v>2813421.7634619102</v>
      </c>
      <c r="J116" s="24">
        <f t="shared" si="28"/>
        <v>1.4626672003397336</v>
      </c>
      <c r="K116" s="145">
        <f t="shared" si="29"/>
        <v>75725.035903200056</v>
      </c>
      <c r="L116" s="112">
        <v>15</v>
      </c>
      <c r="M116" s="112">
        <v>7</v>
      </c>
      <c r="N116" s="112">
        <v>36</v>
      </c>
      <c r="O116" s="112">
        <v>34</v>
      </c>
      <c r="P116" s="184">
        <f t="shared" si="30"/>
        <v>2.4</v>
      </c>
      <c r="Q116" s="184">
        <f t="shared" si="31"/>
        <v>4.8571428571428568</v>
      </c>
      <c r="R116" s="145">
        <f t="shared" si="32"/>
        <v>10</v>
      </c>
      <c r="S116" s="145"/>
      <c r="T116" s="145"/>
      <c r="U116" s="155">
        <f t="shared" si="40"/>
        <v>0</v>
      </c>
      <c r="V116" s="156">
        <f t="shared" si="33"/>
        <v>0</v>
      </c>
      <c r="W116" s="157">
        <f t="shared" si="34"/>
        <v>10</v>
      </c>
      <c r="X116" s="157">
        <f t="shared" si="35"/>
        <v>10</v>
      </c>
      <c r="Y116" s="158">
        <f t="shared" si="41"/>
        <v>68152.532312880052</v>
      </c>
      <c r="Z116" s="159">
        <f t="shared" si="42"/>
        <v>0.30735892736653614</v>
      </c>
      <c r="AA116" s="159">
        <f t="shared" si="43"/>
        <v>0.69264107263346386</v>
      </c>
      <c r="AB116" s="159">
        <f>IFERROR(#REF!/H116,0)</f>
        <v>0</v>
      </c>
      <c r="AC116" s="145">
        <f t="shared" si="36"/>
        <v>20947.289229000005</v>
      </c>
      <c r="AD116" s="145">
        <f t="shared" si="37"/>
        <v>47205.243083880043</v>
      </c>
      <c r="AE116" s="145">
        <f t="shared" si="38"/>
        <v>0</v>
      </c>
      <c r="AF116" s="145">
        <f t="shared" si="39"/>
        <v>0</v>
      </c>
      <c r="AG116" s="192"/>
    </row>
    <row r="117" spans="1:33" s="122" customFormat="1" x14ac:dyDescent="0.25">
      <c r="A117" s="116">
        <v>113</v>
      </c>
      <c r="B117" s="117" t="s">
        <v>115</v>
      </c>
      <c r="C117" s="115" t="s">
        <v>90</v>
      </c>
      <c r="D117" s="115" t="s">
        <v>121</v>
      </c>
      <c r="E117" s="112">
        <v>17949376.397219051</v>
      </c>
      <c r="F117" s="112">
        <v>10390519.52</v>
      </c>
      <c r="G117" s="112">
        <v>13957005.795300003</v>
      </c>
      <c r="H117" s="154">
        <f t="shared" si="27"/>
        <v>24347525.315300003</v>
      </c>
      <c r="I117" s="145">
        <v>6218655.1541087739</v>
      </c>
      <c r="J117" s="24">
        <f t="shared" si="28"/>
        <v>1.3564552203090596</v>
      </c>
      <c r="K117" s="145">
        <f t="shared" si="29"/>
        <v>146085.15189180002</v>
      </c>
      <c r="L117" s="112">
        <v>37</v>
      </c>
      <c r="M117" s="112">
        <v>18</v>
      </c>
      <c r="N117" s="112">
        <v>50</v>
      </c>
      <c r="O117" s="112">
        <v>40</v>
      </c>
      <c r="P117" s="184">
        <f t="shared" si="30"/>
        <v>1.3513513513513513</v>
      </c>
      <c r="Q117" s="184">
        <f t="shared" si="31"/>
        <v>2.2222222222222223</v>
      </c>
      <c r="R117" s="145">
        <f t="shared" si="32"/>
        <v>10</v>
      </c>
      <c r="S117" s="145"/>
      <c r="T117" s="145"/>
      <c r="U117" s="155">
        <f t="shared" si="40"/>
        <v>0</v>
      </c>
      <c r="V117" s="156">
        <f t="shared" si="33"/>
        <v>0</v>
      </c>
      <c r="W117" s="157">
        <f t="shared" si="34"/>
        <v>10</v>
      </c>
      <c r="X117" s="157">
        <f t="shared" si="35"/>
        <v>10</v>
      </c>
      <c r="Y117" s="158">
        <f t="shared" si="41"/>
        <v>131476.63670262002</v>
      </c>
      <c r="Z117" s="159">
        <f t="shared" si="42"/>
        <v>0.42675875208847569</v>
      </c>
      <c r="AA117" s="159">
        <f t="shared" si="43"/>
        <v>0.57324124791152431</v>
      </c>
      <c r="AB117" s="159">
        <f>IFERROR(#REF!/H117,0)</f>
        <v>0</v>
      </c>
      <c r="AC117" s="145">
        <f t="shared" si="36"/>
        <v>56108.805408</v>
      </c>
      <c r="AD117" s="145">
        <f t="shared" si="37"/>
        <v>75367.831294620017</v>
      </c>
      <c r="AE117" s="145">
        <f t="shared" si="38"/>
        <v>0</v>
      </c>
      <c r="AF117" s="145">
        <f t="shared" si="39"/>
        <v>0</v>
      </c>
      <c r="AG117" s="192"/>
    </row>
    <row r="118" spans="1:33" s="122" customFormat="1" x14ac:dyDescent="0.25">
      <c r="A118" s="116">
        <v>114</v>
      </c>
      <c r="B118" s="117" t="s">
        <v>1342</v>
      </c>
      <c r="C118" s="115" t="s">
        <v>90</v>
      </c>
      <c r="D118" s="115" t="s">
        <v>108</v>
      </c>
      <c r="E118" s="112">
        <v>8185371.4299809523</v>
      </c>
      <c r="F118" s="112">
        <v>2717252.19</v>
      </c>
      <c r="G118" s="112">
        <v>5542363.6371999998</v>
      </c>
      <c r="H118" s="154">
        <f t="shared" ref="H118" si="44">SUM(F118:G118)</f>
        <v>8259615.8271999992</v>
      </c>
      <c r="I118" s="145">
        <v>0</v>
      </c>
      <c r="J118" s="24">
        <f t="shared" ref="J118" si="45">IFERROR(H118/E118,0)</f>
        <v>1.0090703760793442</v>
      </c>
      <c r="K118" s="145">
        <f t="shared" ref="K118" si="46">IF(J118&gt;99.5%,H118*0.6%,IF(J118&gt;=95.5%,H118*0.55%,IF(J118&gt;=90.5%,H118*0.5%,IF(J118&gt;=85.5%,H118*0.4%,IF(J118&gt;=79.5%,H118*0.3%,IF(J118&lt;79.5%,0))))))</f>
        <v>49557.694963199996</v>
      </c>
      <c r="L118" s="112">
        <v>24</v>
      </c>
      <c r="M118" s="112">
        <v>14</v>
      </c>
      <c r="N118" s="112">
        <v>18</v>
      </c>
      <c r="O118" s="112">
        <v>34</v>
      </c>
      <c r="P118" s="184">
        <f t="shared" ref="P118" si="47">IFERROR(IF(N118/L118&gt;79.5%,(N118/L118),0),0)</f>
        <v>0</v>
      </c>
      <c r="Q118" s="184">
        <f t="shared" ref="Q118" si="48">IFERROR(IF(O118/M118&gt;79.5%,(O118/M118),0),0)</f>
        <v>2.4285714285714284</v>
      </c>
      <c r="R118" s="145">
        <f t="shared" ref="R118" si="49">IFERROR(IF(P118&gt;99.5%,5,(5*P118))+(IF(Q118&gt;99.5%,5,(5*Q118))),0)</f>
        <v>5</v>
      </c>
      <c r="S118" s="145"/>
      <c r="T118" s="145"/>
      <c r="U118" s="155">
        <f t="shared" ref="U118" si="50">IFERROR(T118/S118,0)</f>
        <v>0</v>
      </c>
      <c r="V118" s="156">
        <f t="shared" ref="V118" si="51">IF(U118&gt;=100%,10,U118*10)</f>
        <v>0</v>
      </c>
      <c r="W118" s="157">
        <f t="shared" ref="W118" si="52">SUM(V118,R118)</f>
        <v>5</v>
      </c>
      <c r="X118" s="157">
        <f t="shared" ref="X118" si="53">20-W118</f>
        <v>15</v>
      </c>
      <c r="Y118" s="158">
        <f t="shared" ref="Y118" si="54">(K118-(K118*X118%))</f>
        <v>42124.040718719996</v>
      </c>
      <c r="Z118" s="159">
        <f t="shared" ref="Z118" si="55">F118/H118</f>
        <v>0.32898045706335782</v>
      </c>
      <c r="AA118" s="159">
        <f t="shared" ref="AA118" si="56">G118/H118</f>
        <v>0.67101954293664223</v>
      </c>
      <c r="AB118" s="159">
        <f>IFERROR(#REF!/H118,0)</f>
        <v>0</v>
      </c>
      <c r="AC118" s="145">
        <f t="shared" ref="AC118" si="57">Y118*Z118</f>
        <v>13857.986169</v>
      </c>
      <c r="AD118" s="145">
        <f t="shared" ref="AD118" si="58">Y118*AA118</f>
        <v>28266.054549719996</v>
      </c>
      <c r="AE118" s="145">
        <f t="shared" ref="AE118" si="59">IFERROR(Y118*AB118,0)</f>
        <v>0</v>
      </c>
      <c r="AF118" s="145">
        <f t="shared" ref="AF118" si="60">SUM(AC118,AD118,AE118)-Y118</f>
        <v>0</v>
      </c>
      <c r="AG118" s="192"/>
    </row>
    <row r="119" spans="1:33" s="122" customFormat="1" x14ac:dyDescent="0.25">
      <c r="A119" s="113">
        <v>115</v>
      </c>
      <c r="B119" s="117" t="s">
        <v>109</v>
      </c>
      <c r="C119" s="115" t="s">
        <v>90</v>
      </c>
      <c r="D119" s="115" t="s">
        <v>108</v>
      </c>
      <c r="E119" s="112">
        <v>10585969.960933331</v>
      </c>
      <c r="F119" s="112">
        <v>5718290.0750000002</v>
      </c>
      <c r="G119" s="112">
        <v>7789945.3113000011</v>
      </c>
      <c r="H119" s="154">
        <f t="shared" si="27"/>
        <v>13508235.386300001</v>
      </c>
      <c r="I119" s="145">
        <v>0</v>
      </c>
      <c r="J119" s="24">
        <f t="shared" si="28"/>
        <v>1.2760507951704998</v>
      </c>
      <c r="K119" s="145">
        <f>IF(J119&gt;99.5%,H119*0.6%,IF(J119&gt;=95.5%,H119*0.55%,IF(J119&gt;=90.5%,H119*0.5%,IF(J119&gt;=85.5%,H119*0.4%,IF(J119&gt;=79.5%,H119*0.3%,IF(J119&lt;79.5%,0))))))</f>
        <v>81049.412317800015</v>
      </c>
      <c r="L119" s="112">
        <v>21</v>
      </c>
      <c r="M119" s="112">
        <v>16</v>
      </c>
      <c r="N119" s="112">
        <v>33</v>
      </c>
      <c r="O119" s="112">
        <v>30</v>
      </c>
      <c r="P119" s="184">
        <f t="shared" si="30"/>
        <v>1.5714285714285714</v>
      </c>
      <c r="Q119" s="184">
        <f t="shared" si="31"/>
        <v>1.875</v>
      </c>
      <c r="R119" s="145">
        <f t="shared" si="32"/>
        <v>10</v>
      </c>
      <c r="S119" s="145"/>
      <c r="T119" s="145"/>
      <c r="U119" s="155">
        <f t="shared" si="40"/>
        <v>0</v>
      </c>
      <c r="V119" s="156">
        <f t="shared" si="33"/>
        <v>0</v>
      </c>
      <c r="W119" s="157">
        <f t="shared" si="34"/>
        <v>10</v>
      </c>
      <c r="X119" s="157">
        <f t="shared" si="35"/>
        <v>10</v>
      </c>
      <c r="Y119" s="158">
        <f t="shared" si="41"/>
        <v>72944.471086020014</v>
      </c>
      <c r="Z119" s="159">
        <f t="shared" si="42"/>
        <v>0.42331880600773858</v>
      </c>
      <c r="AA119" s="159">
        <f t="shared" si="43"/>
        <v>0.57668119399226137</v>
      </c>
      <c r="AB119" s="159">
        <f>IFERROR(#REF!/H119,0)</f>
        <v>0</v>
      </c>
      <c r="AC119" s="145">
        <f t="shared" si="36"/>
        <v>30878.766405000002</v>
      </c>
      <c r="AD119" s="145">
        <f t="shared" si="37"/>
        <v>42065.704681020005</v>
      </c>
      <c r="AE119" s="145">
        <f t="shared" si="38"/>
        <v>0</v>
      </c>
      <c r="AF119" s="145">
        <f t="shared" si="39"/>
        <v>0</v>
      </c>
      <c r="AG119" s="192"/>
    </row>
    <row r="120" spans="1:33" s="122" customFormat="1" x14ac:dyDescent="0.25">
      <c r="A120" s="116"/>
      <c r="B120" s="147"/>
      <c r="C120" s="117"/>
      <c r="D120" s="118"/>
      <c r="E120" s="112"/>
      <c r="F120" s="112"/>
      <c r="G120" s="112"/>
      <c r="H120" s="138"/>
      <c r="I120" s="137"/>
      <c r="J120" s="24"/>
      <c r="K120" s="137"/>
      <c r="L120" s="163"/>
      <c r="M120" s="163"/>
      <c r="N120" s="145"/>
      <c r="O120" s="145"/>
      <c r="P120" s="145"/>
      <c r="Q120" s="145"/>
      <c r="R120" s="137"/>
      <c r="S120" s="145"/>
      <c r="T120" s="117"/>
      <c r="U120" s="139"/>
      <c r="V120" s="26"/>
      <c r="W120" s="140"/>
      <c r="X120" s="140"/>
      <c r="Y120" s="141"/>
      <c r="Z120" s="142"/>
      <c r="AA120" s="142"/>
      <c r="AB120" s="142"/>
      <c r="AC120" s="137"/>
      <c r="AD120" s="137"/>
      <c r="AE120" s="137"/>
      <c r="AF120" s="137"/>
    </row>
    <row r="121" spans="1:33" s="136" customFormat="1" x14ac:dyDescent="0.25">
      <c r="A121" s="213" t="s">
        <v>174</v>
      </c>
      <c r="B121" s="213"/>
      <c r="C121" s="213"/>
      <c r="D121" s="213"/>
      <c r="E121" s="133">
        <f>SUM(E5:E120)</f>
        <v>988621825.674281</v>
      </c>
      <c r="F121" s="133">
        <f>SUM(F5:F119)</f>
        <v>437058375.23249978</v>
      </c>
      <c r="G121" s="133">
        <f>SUM(G5:G119)</f>
        <v>545406471.28649998</v>
      </c>
      <c r="H121" s="133">
        <f>SUM(H5:H119)</f>
        <v>982464846.51900029</v>
      </c>
      <c r="I121" s="133">
        <f>SUM(I5:I119)</f>
        <v>51117997.016861901</v>
      </c>
      <c r="J121" s="135">
        <f>IFERROR(H121/E121,0)</f>
        <v>0.99377215938856966</v>
      </c>
      <c r="K121" s="133">
        <f>SUM(K5:K119)</f>
        <v>5105756.5332705015</v>
      </c>
      <c r="L121" s="133">
        <f>SUM(L5:L119)</f>
        <v>1933</v>
      </c>
      <c r="M121" s="133">
        <f>SUM(M5:M119)</f>
        <v>1441</v>
      </c>
      <c r="N121" s="133">
        <f>SUM(N5:N119)</f>
        <v>2464</v>
      </c>
      <c r="O121" s="133">
        <f>SUM(O5:O119)</f>
        <v>3200</v>
      </c>
      <c r="P121" s="197">
        <f>N121/L121</f>
        <v>1.2747025349198138</v>
      </c>
      <c r="Q121" s="197">
        <f>O121/M121</f>
        <v>2.2206800832755031</v>
      </c>
      <c r="R121" s="203"/>
      <c r="S121" s="133">
        <f>SUM(S5:S119)</f>
        <v>0</v>
      </c>
      <c r="T121" s="133">
        <f>SUM(T5:T119)</f>
        <v>0</v>
      </c>
      <c r="U121" s="135">
        <f>IFERROR(T121/S121,0)</f>
        <v>0</v>
      </c>
      <c r="V121" s="134"/>
      <c r="W121" s="134"/>
      <c r="X121" s="134"/>
      <c r="Y121" s="133">
        <f>SUM(Y5:Y119)</f>
        <v>4496080.5945266429</v>
      </c>
      <c r="Z121" s="135">
        <f t="shared" ref="Z121" si="61">F121/H121</f>
        <v>0.44485904689725436</v>
      </c>
      <c r="AA121" s="135">
        <f t="shared" ref="AA121" si="62">G121/H121</f>
        <v>0.55514095310274503</v>
      </c>
      <c r="AB121" s="153"/>
      <c r="AC121" s="133">
        <f>SUM(AC5:AC120)</f>
        <v>1950525.41975762</v>
      </c>
      <c r="AD121" s="133">
        <f>SUM(AD5:AD120)</f>
        <v>2545555.1747690206</v>
      </c>
      <c r="AE121" s="133">
        <f>SUM(AE5:AE119)</f>
        <v>0</v>
      </c>
      <c r="AF121" s="133">
        <f>SUM(AF5:AF119)</f>
        <v>0</v>
      </c>
    </row>
    <row r="123" spans="1:33" s="150" customFormat="1" x14ac:dyDescent="0.25">
      <c r="A123" s="149"/>
      <c r="J123" s="151"/>
      <c r="K123" s="150">
        <v>5105756.5332705015</v>
      </c>
    </row>
    <row r="124" spans="1:33" x14ac:dyDescent="0.25">
      <c r="E124" s="14"/>
      <c r="K124" s="14">
        <f>K121-K123</f>
        <v>0</v>
      </c>
      <c r="Y124" s="14">
        <f>K121-Y121</f>
        <v>609675.9387438586</v>
      </c>
      <c r="AC124" s="14"/>
      <c r="AD124" s="14"/>
      <c r="AE124" s="14"/>
      <c r="AF124" s="14"/>
    </row>
    <row r="125" spans="1:33" x14ac:dyDescent="0.25">
      <c r="Y125" s="14"/>
    </row>
    <row r="126" spans="1:33" x14ac:dyDescent="0.25">
      <c r="K126" s="14"/>
      <c r="Y126" s="14"/>
    </row>
    <row r="127" spans="1:33" x14ac:dyDescent="0.25">
      <c r="K127" s="164"/>
      <c r="Y127" s="14"/>
    </row>
  </sheetData>
  <mergeCells count="6">
    <mergeCell ref="A121:D121"/>
    <mergeCell ref="A1:AF1"/>
    <mergeCell ref="A2:K3"/>
    <mergeCell ref="L2:X2"/>
    <mergeCell ref="L3:M3"/>
    <mergeCell ref="N3:O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showGridLines="0" zoomScale="90" zoomScaleNormal="90" workbookViewId="0">
      <selection activeCell="B4" sqref="B4"/>
    </sheetView>
  </sheetViews>
  <sheetFormatPr defaultRowHeight="15" x14ac:dyDescent="0.25"/>
  <cols>
    <col min="1" max="1" width="21" bestFit="1" customWidth="1"/>
    <col min="2" max="2" width="15.28515625" bestFit="1" customWidth="1"/>
    <col min="3" max="3" width="14.28515625" bestFit="1" customWidth="1"/>
    <col min="4" max="4" width="16.42578125" customWidth="1"/>
  </cols>
  <sheetData>
    <row r="1" spans="1:4" ht="32.25" customHeight="1" x14ac:dyDescent="0.25">
      <c r="A1" s="225" t="s">
        <v>1304</v>
      </c>
      <c r="B1" s="226"/>
      <c r="C1" s="226"/>
      <c r="D1" s="226"/>
    </row>
    <row r="2" spans="1:4" ht="36.75" customHeight="1" x14ac:dyDescent="0.25">
      <c r="A2" s="11" t="s">
        <v>0</v>
      </c>
      <c r="B2" s="12" t="s">
        <v>1300</v>
      </c>
      <c r="C2" s="12" t="s">
        <v>1301</v>
      </c>
      <c r="D2" s="12" t="s">
        <v>1299</v>
      </c>
    </row>
    <row r="3" spans="1:4" x14ac:dyDescent="0.25">
      <c r="A3" s="2" t="s">
        <v>3</v>
      </c>
      <c r="B3" s="7" t="e">
        <f>SUMIFS(#REF!,#REF!,'Region Wise'!$A3)</f>
        <v>#REF!</v>
      </c>
      <c r="C3" s="7" t="e">
        <f>SUMIFS(#REF!,#REF!,'Region Wise'!$A3)</f>
        <v>#REF!</v>
      </c>
      <c r="D3" s="8" t="e">
        <f t="shared" ref="D3:D13" si="0">C3/B3</f>
        <v>#REF!</v>
      </c>
    </row>
    <row r="4" spans="1:4" x14ac:dyDescent="0.25">
      <c r="A4" s="2" t="s">
        <v>173</v>
      </c>
      <c r="B4" s="7" t="e">
        <f>SUMIFS(#REF!,#REF!,'Region Wise'!$A4)</f>
        <v>#REF!</v>
      </c>
      <c r="C4" s="7" t="e">
        <f>SUMIFS(#REF!,#REF!,'Region Wise'!$A4)</f>
        <v>#REF!</v>
      </c>
      <c r="D4" s="8" t="e">
        <f t="shared" si="0"/>
        <v>#REF!</v>
      </c>
    </row>
    <row r="5" spans="1:4" x14ac:dyDescent="0.25">
      <c r="A5" s="2" t="s">
        <v>26</v>
      </c>
      <c r="B5" s="7" t="e">
        <f>SUMIFS(#REF!,#REF!,'Region Wise'!$A5)</f>
        <v>#REF!</v>
      </c>
      <c r="C5" s="7" t="e">
        <f>SUMIFS(#REF!,#REF!,'Region Wise'!$A5)</f>
        <v>#REF!</v>
      </c>
      <c r="D5" s="8" t="e">
        <f t="shared" si="0"/>
        <v>#REF!</v>
      </c>
    </row>
    <row r="6" spans="1:4" x14ac:dyDescent="0.25">
      <c r="A6" s="2" t="s">
        <v>41</v>
      </c>
      <c r="B6" s="7" t="e">
        <f>SUMIFS(#REF!,#REF!,'Region Wise'!$A6)</f>
        <v>#REF!</v>
      </c>
      <c r="C6" s="7" t="e">
        <f>SUMIFS(#REF!,#REF!,'Region Wise'!$A6)</f>
        <v>#REF!</v>
      </c>
      <c r="D6" s="8" t="e">
        <f t="shared" si="0"/>
        <v>#REF!</v>
      </c>
    </row>
    <row r="7" spans="1:4" x14ac:dyDescent="0.25">
      <c r="A7" s="2" t="s">
        <v>172</v>
      </c>
      <c r="B7" s="7" t="e">
        <f>SUMIFS(#REF!,#REF!,'Region Wise'!$A7)</f>
        <v>#REF!</v>
      </c>
      <c r="C7" s="7" t="e">
        <f>SUMIFS(#REF!,#REF!,'Region Wise'!$A7)</f>
        <v>#REF!</v>
      </c>
      <c r="D7" s="8" t="e">
        <f t="shared" si="0"/>
        <v>#REF!</v>
      </c>
    </row>
    <row r="8" spans="1:4" x14ac:dyDescent="0.25">
      <c r="A8" s="2" t="s">
        <v>66</v>
      </c>
      <c r="B8" s="7" t="e">
        <f>SUMIFS(#REF!,#REF!,'Region Wise'!$A8)</f>
        <v>#REF!</v>
      </c>
      <c r="C8" s="7" t="e">
        <f>SUMIFS(#REF!,#REF!,'Region Wise'!$A8)</f>
        <v>#REF!</v>
      </c>
      <c r="D8" s="8" t="e">
        <f t="shared" si="0"/>
        <v>#REF!</v>
      </c>
    </row>
    <row r="9" spans="1:4" x14ac:dyDescent="0.25">
      <c r="A9" s="2" t="s">
        <v>90</v>
      </c>
      <c r="B9" s="7" t="e">
        <f>SUMIFS(#REF!,#REF!,'Region Wise'!$A9)</f>
        <v>#REF!</v>
      </c>
      <c r="C9" s="7" t="e">
        <f>SUMIFS(#REF!,#REF!,'Region Wise'!$A9)</f>
        <v>#REF!</v>
      </c>
      <c r="D9" s="8" t="e">
        <f t="shared" si="0"/>
        <v>#REF!</v>
      </c>
    </row>
    <row r="10" spans="1:4" x14ac:dyDescent="0.25">
      <c r="A10" s="2" t="s">
        <v>108</v>
      </c>
      <c r="B10" s="7" t="e">
        <f>SUMIFS(#REF!,#REF!,'Region Wise'!$A10)</f>
        <v>#REF!</v>
      </c>
      <c r="C10" s="7" t="e">
        <f>SUMIFS(#REF!,#REF!,'Region Wise'!$A10)</f>
        <v>#REF!</v>
      </c>
      <c r="D10" s="8" t="e">
        <f t="shared" si="0"/>
        <v>#REF!</v>
      </c>
    </row>
    <row r="11" spans="1:4" x14ac:dyDescent="0.25">
      <c r="A11" s="2" t="s">
        <v>124</v>
      </c>
      <c r="B11" s="7" t="e">
        <f>SUMIFS(#REF!,#REF!,'Region Wise'!$A11)</f>
        <v>#REF!</v>
      </c>
      <c r="C11" s="7" t="e">
        <f>SUMIFS(#REF!,#REF!,'Region Wise'!$A11)</f>
        <v>#REF!</v>
      </c>
      <c r="D11" s="8" t="e">
        <f t="shared" si="0"/>
        <v>#REF!</v>
      </c>
    </row>
    <row r="12" spans="1:4" x14ac:dyDescent="0.25">
      <c r="A12" s="21" t="s">
        <v>177</v>
      </c>
      <c r="B12" s="22" t="e">
        <f>SUMIF(#REF!,'Region Wise'!A12,#REF!)</f>
        <v>#REF!</v>
      </c>
      <c r="C12" s="22" t="e">
        <f>SUMIF(#REF!,'Region Wise'!A12,#REF!)</f>
        <v>#REF!</v>
      </c>
      <c r="D12" s="23" t="e">
        <f t="shared" si="0"/>
        <v>#REF!</v>
      </c>
    </row>
    <row r="13" spans="1:4" x14ac:dyDescent="0.25">
      <c r="A13" s="13" t="s">
        <v>174</v>
      </c>
      <c r="B13" s="16" t="e">
        <f>SUM(B3:B12)</f>
        <v>#REF!</v>
      </c>
      <c r="C13" s="16" t="e">
        <f>SUM(C3:C12)</f>
        <v>#REF!</v>
      </c>
      <c r="D13" s="17" t="e">
        <f t="shared" si="0"/>
        <v>#REF!</v>
      </c>
    </row>
    <row r="15" spans="1:4" x14ac:dyDescent="0.25">
      <c r="B15" s="14"/>
      <c r="C15" s="14"/>
    </row>
  </sheetData>
  <mergeCells count="1">
    <mergeCell ref="A1:D1"/>
  </mergeCells>
  <pageMargins left="0.7" right="0.7" top="0.75" bottom="0.75" header="0.3" footer="0.3"/>
  <pageSetup scale="5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zoomScale="80" zoomScaleNormal="80" workbookViewId="0">
      <pane ySplit="2" topLeftCell="A3" activePane="bottomLeft" state="frozen"/>
      <selection activeCell="B4" sqref="B4"/>
      <selection pane="bottomLeft" activeCell="B4" sqref="B4"/>
    </sheetView>
  </sheetViews>
  <sheetFormatPr defaultRowHeight="15" x14ac:dyDescent="0.25"/>
  <cols>
    <col min="1" max="1" width="3" bestFit="1" customWidth="1"/>
    <col min="2" max="2" width="13.5703125" bestFit="1" customWidth="1"/>
    <col min="3" max="3" width="19.85546875" bestFit="1" customWidth="1"/>
    <col min="4" max="4" width="16.7109375" customWidth="1"/>
    <col min="5" max="5" width="13.42578125" bestFit="1" customWidth="1"/>
    <col min="6" max="6" width="13.28515625" bestFit="1" customWidth="1"/>
  </cols>
  <sheetData>
    <row r="1" spans="1:6" ht="32.25" customHeight="1" x14ac:dyDescent="0.25">
      <c r="A1" s="229" t="s">
        <v>1283</v>
      </c>
      <c r="B1" s="230"/>
      <c r="C1" s="230"/>
      <c r="D1" s="230"/>
      <c r="E1" s="230"/>
      <c r="F1" s="230"/>
    </row>
    <row r="2" spans="1:6" ht="44.25" customHeight="1" x14ac:dyDescent="0.25">
      <c r="A2" s="18" t="s">
        <v>1238</v>
      </c>
      <c r="B2" s="18" t="s">
        <v>0</v>
      </c>
      <c r="C2" s="19" t="s">
        <v>1</v>
      </c>
      <c r="D2" s="20" t="s">
        <v>1302</v>
      </c>
      <c r="E2" s="20" t="s">
        <v>1303</v>
      </c>
      <c r="F2" s="20" t="s">
        <v>1299</v>
      </c>
    </row>
    <row r="3" spans="1:6" x14ac:dyDescent="0.25">
      <c r="A3" s="39">
        <v>1</v>
      </c>
      <c r="B3" s="2" t="s">
        <v>3</v>
      </c>
      <c r="C3" s="2" t="s">
        <v>3</v>
      </c>
      <c r="D3" s="5" t="e">
        <f>SUMIFS(#REF!,#REF!,'Zone Wise'!$C3)</f>
        <v>#REF!</v>
      </c>
      <c r="E3" s="5" t="e">
        <f>SUMIFS(#REF!,#REF!,'Zone Wise'!$C3)</f>
        <v>#REF!</v>
      </c>
      <c r="F3" s="6" t="e">
        <f t="shared" ref="F3:F33" si="0">E3/D3</f>
        <v>#REF!</v>
      </c>
    </row>
    <row r="4" spans="1:6" x14ac:dyDescent="0.25">
      <c r="A4" s="39">
        <v>2</v>
      </c>
      <c r="B4" s="2" t="s">
        <v>3</v>
      </c>
      <c r="C4" s="2" t="s">
        <v>5</v>
      </c>
      <c r="D4" s="5" t="e">
        <f>SUMIFS(#REF!,#REF!,'Zone Wise'!$C4)</f>
        <v>#REF!</v>
      </c>
      <c r="E4" s="5" t="e">
        <f>SUMIFS(#REF!,#REF!,'Zone Wise'!$C4)</f>
        <v>#REF!</v>
      </c>
      <c r="F4" s="6" t="e">
        <f t="shared" si="0"/>
        <v>#REF!</v>
      </c>
    </row>
    <row r="5" spans="1:6" x14ac:dyDescent="0.25">
      <c r="A5" s="39">
        <v>3</v>
      </c>
      <c r="B5" s="2" t="s">
        <v>3</v>
      </c>
      <c r="C5" s="2" t="s">
        <v>8</v>
      </c>
      <c r="D5" s="5" t="e">
        <f>SUMIFS(#REF!,#REF!,'Zone Wise'!$C5)</f>
        <v>#REF!</v>
      </c>
      <c r="E5" s="5" t="e">
        <f>SUMIFS(#REF!,#REF!,'Zone Wise'!$C5)</f>
        <v>#REF!</v>
      </c>
      <c r="F5" s="6" t="e">
        <f t="shared" si="0"/>
        <v>#REF!</v>
      </c>
    </row>
    <row r="6" spans="1:6" x14ac:dyDescent="0.25">
      <c r="A6" s="39">
        <v>4</v>
      </c>
      <c r="B6" s="2" t="s">
        <v>3</v>
      </c>
      <c r="C6" s="2" t="s">
        <v>13</v>
      </c>
      <c r="D6" s="5" t="e">
        <f>SUMIFS(#REF!,#REF!,'Zone Wise'!$C6)</f>
        <v>#REF!</v>
      </c>
      <c r="E6" s="5" t="e">
        <f>SUMIFS(#REF!,#REF!,'Zone Wise'!$C6)</f>
        <v>#REF!</v>
      </c>
      <c r="F6" s="6" t="e">
        <f t="shared" si="0"/>
        <v>#REF!</v>
      </c>
    </row>
    <row r="7" spans="1:6" x14ac:dyDescent="0.25">
      <c r="A7" s="39">
        <v>5</v>
      </c>
      <c r="B7" s="2" t="s">
        <v>173</v>
      </c>
      <c r="C7" s="2" t="s">
        <v>19</v>
      </c>
      <c r="D7" s="5" t="e">
        <f>SUMIFS(#REF!,#REF!,'Zone Wise'!$C7)</f>
        <v>#REF!</v>
      </c>
      <c r="E7" s="5" t="e">
        <f>SUMIFS(#REF!,#REF!,'Zone Wise'!$C7)</f>
        <v>#REF!</v>
      </c>
      <c r="F7" s="6" t="e">
        <f t="shared" si="0"/>
        <v>#REF!</v>
      </c>
    </row>
    <row r="8" spans="1:6" x14ac:dyDescent="0.25">
      <c r="A8" s="39">
        <v>6</v>
      </c>
      <c r="B8" s="2" t="s">
        <v>173</v>
      </c>
      <c r="C8" s="2" t="s">
        <v>24</v>
      </c>
      <c r="D8" s="5" t="e">
        <f>SUMIFS(#REF!,#REF!,'Zone Wise'!$C8)</f>
        <v>#REF!</v>
      </c>
      <c r="E8" s="5" t="e">
        <f>SUMIFS(#REF!,#REF!,'Zone Wise'!$C8)</f>
        <v>#REF!</v>
      </c>
      <c r="F8" s="6" t="e">
        <f t="shared" si="0"/>
        <v>#REF!</v>
      </c>
    </row>
    <row r="9" spans="1:6" x14ac:dyDescent="0.25">
      <c r="A9" s="39">
        <v>7</v>
      </c>
      <c r="B9" s="2" t="s">
        <v>173</v>
      </c>
      <c r="C9" s="2" t="s">
        <v>23</v>
      </c>
      <c r="D9" s="5" t="e">
        <f>SUMIFS(#REF!,#REF!,'Zone Wise'!$C9)</f>
        <v>#REF!</v>
      </c>
      <c r="E9" s="5" t="e">
        <f>SUMIFS(#REF!,#REF!,'Zone Wise'!$C9)</f>
        <v>#REF!</v>
      </c>
      <c r="F9" s="6" t="e">
        <f t="shared" si="0"/>
        <v>#REF!</v>
      </c>
    </row>
    <row r="10" spans="1:6" x14ac:dyDescent="0.25">
      <c r="A10" s="39">
        <v>8</v>
      </c>
      <c r="B10" s="2" t="s">
        <v>173</v>
      </c>
      <c r="C10" s="2" t="s">
        <v>20</v>
      </c>
      <c r="D10" s="5" t="e">
        <f>SUMIFS(#REF!,#REF!,'Zone Wise'!$C10)</f>
        <v>#REF!</v>
      </c>
      <c r="E10" s="5" t="e">
        <f>SUMIFS(#REF!,#REF!,'Zone Wise'!$C10)</f>
        <v>#REF!</v>
      </c>
      <c r="F10" s="6" t="e">
        <f t="shared" si="0"/>
        <v>#REF!</v>
      </c>
    </row>
    <row r="11" spans="1:6" x14ac:dyDescent="0.25">
      <c r="A11" s="39">
        <v>9</v>
      </c>
      <c r="B11" s="2" t="s">
        <v>173</v>
      </c>
      <c r="C11" s="2" t="s">
        <v>21</v>
      </c>
      <c r="D11" s="5" t="e">
        <f>SUMIFS(#REF!,#REF!,'Zone Wise'!$C11)</f>
        <v>#REF!</v>
      </c>
      <c r="E11" s="5" t="e">
        <f>SUMIFS(#REF!,#REF!,'Zone Wise'!$C11)</f>
        <v>#REF!</v>
      </c>
      <c r="F11" s="6" t="e">
        <f t="shared" si="0"/>
        <v>#REF!</v>
      </c>
    </row>
    <row r="12" spans="1:6" x14ac:dyDescent="0.25">
      <c r="A12" s="39">
        <v>10</v>
      </c>
      <c r="B12" s="2" t="s">
        <v>173</v>
      </c>
      <c r="C12" s="2" t="s">
        <v>22</v>
      </c>
      <c r="D12" s="5" t="e">
        <f>SUMIFS(#REF!,#REF!,'Zone Wise'!$C12)</f>
        <v>#REF!</v>
      </c>
      <c r="E12" s="5" t="e">
        <f>SUMIFS(#REF!,#REF!,'Zone Wise'!$C12)</f>
        <v>#REF!</v>
      </c>
      <c r="F12" s="6" t="e">
        <f t="shared" si="0"/>
        <v>#REF!</v>
      </c>
    </row>
    <row r="13" spans="1:6" x14ac:dyDescent="0.25">
      <c r="A13" s="39">
        <v>11</v>
      </c>
      <c r="B13" s="2" t="s">
        <v>26</v>
      </c>
      <c r="C13" s="2" t="s">
        <v>28</v>
      </c>
      <c r="D13" s="5" t="e">
        <f>SUMIFS(#REF!,#REF!,'Zone Wise'!$C13)</f>
        <v>#REF!</v>
      </c>
      <c r="E13" s="5" t="e">
        <f>SUMIFS(#REF!,#REF!,'Zone Wise'!$C13)</f>
        <v>#REF!</v>
      </c>
      <c r="F13" s="6" t="e">
        <f t="shared" si="0"/>
        <v>#REF!</v>
      </c>
    </row>
    <row r="14" spans="1:6" x14ac:dyDescent="0.25">
      <c r="A14" s="39">
        <v>12</v>
      </c>
      <c r="B14" s="2" t="s">
        <v>26</v>
      </c>
      <c r="C14" s="2" t="s">
        <v>31</v>
      </c>
      <c r="D14" s="5" t="e">
        <f>SUMIFS(#REF!,#REF!,'Zone Wise'!$C14)</f>
        <v>#REF!</v>
      </c>
      <c r="E14" s="5" t="e">
        <f>SUMIFS(#REF!,#REF!,'Zone Wise'!$C14)</f>
        <v>#REF!</v>
      </c>
      <c r="F14" s="6" t="e">
        <f t="shared" si="0"/>
        <v>#REF!</v>
      </c>
    </row>
    <row r="15" spans="1:6" x14ac:dyDescent="0.25">
      <c r="A15" s="39">
        <v>13</v>
      </c>
      <c r="B15" s="2" t="s">
        <v>26</v>
      </c>
      <c r="C15" s="2" t="s">
        <v>33</v>
      </c>
      <c r="D15" s="5" t="e">
        <f>SUMIFS(#REF!,#REF!,'Zone Wise'!$C15)</f>
        <v>#REF!</v>
      </c>
      <c r="E15" s="5" t="e">
        <f>SUMIFS(#REF!,#REF!,'Zone Wise'!$C15)</f>
        <v>#REF!</v>
      </c>
      <c r="F15" s="6" t="e">
        <f t="shared" si="0"/>
        <v>#REF!</v>
      </c>
    </row>
    <row r="16" spans="1:6" x14ac:dyDescent="0.25">
      <c r="A16" s="39">
        <v>14</v>
      </c>
      <c r="B16" s="2" t="s">
        <v>26</v>
      </c>
      <c r="C16" s="2" t="s">
        <v>35</v>
      </c>
      <c r="D16" s="5" t="e">
        <f>SUMIFS(#REF!,#REF!,'Zone Wise'!$C16)</f>
        <v>#REF!</v>
      </c>
      <c r="E16" s="5" t="e">
        <f>SUMIFS(#REF!,#REF!,'Zone Wise'!$C16)</f>
        <v>#REF!</v>
      </c>
      <c r="F16" s="6" t="e">
        <f t="shared" si="0"/>
        <v>#REF!</v>
      </c>
    </row>
    <row r="17" spans="1:6" x14ac:dyDescent="0.25">
      <c r="A17" s="39">
        <v>15</v>
      </c>
      <c r="B17" s="2" t="s">
        <v>26</v>
      </c>
      <c r="C17" s="2" t="s">
        <v>37</v>
      </c>
      <c r="D17" s="5" t="e">
        <f>SUMIFS(#REF!,#REF!,'Zone Wise'!$C17)</f>
        <v>#REF!</v>
      </c>
      <c r="E17" s="5" t="e">
        <f>SUMIFS(#REF!,#REF!,'Zone Wise'!$C17)</f>
        <v>#REF!</v>
      </c>
      <c r="F17" s="6" t="e">
        <f t="shared" si="0"/>
        <v>#REF!</v>
      </c>
    </row>
    <row r="18" spans="1:6" x14ac:dyDescent="0.25">
      <c r="A18" s="39">
        <v>16</v>
      </c>
      <c r="B18" s="2" t="s">
        <v>41</v>
      </c>
      <c r="C18" s="2" t="s">
        <v>42</v>
      </c>
      <c r="D18" s="5" t="e">
        <f>SUMIFS(#REF!,#REF!,'Zone Wise'!$C18)</f>
        <v>#REF!</v>
      </c>
      <c r="E18" s="5" t="e">
        <f>SUMIFS(#REF!,#REF!,'Zone Wise'!$C18)</f>
        <v>#REF!</v>
      </c>
      <c r="F18" s="6" t="e">
        <f t="shared" si="0"/>
        <v>#REF!</v>
      </c>
    </row>
    <row r="19" spans="1:6" x14ac:dyDescent="0.25">
      <c r="A19" s="39">
        <v>17</v>
      </c>
      <c r="B19" s="2" t="s">
        <v>41</v>
      </c>
      <c r="C19" s="2" t="s">
        <v>44</v>
      </c>
      <c r="D19" s="5" t="e">
        <f>SUMIFS(#REF!,#REF!,'Zone Wise'!$C19)</f>
        <v>#REF!</v>
      </c>
      <c r="E19" s="5" t="e">
        <f>SUMIFS(#REF!,#REF!,'Zone Wise'!$C19)</f>
        <v>#REF!</v>
      </c>
      <c r="F19" s="6" t="e">
        <f t="shared" si="0"/>
        <v>#REF!</v>
      </c>
    </row>
    <row r="20" spans="1:6" x14ac:dyDescent="0.25">
      <c r="A20" s="39">
        <v>18</v>
      </c>
      <c r="B20" s="2" t="s">
        <v>41</v>
      </c>
      <c r="C20" s="2" t="s">
        <v>46</v>
      </c>
      <c r="D20" s="5" t="e">
        <f>SUMIFS(#REF!,#REF!,'Zone Wise'!$C20)</f>
        <v>#REF!</v>
      </c>
      <c r="E20" s="5" t="e">
        <f>SUMIFS(#REF!,#REF!,'Zone Wise'!$C20)</f>
        <v>#REF!</v>
      </c>
      <c r="F20" s="6" t="e">
        <f t="shared" si="0"/>
        <v>#REF!</v>
      </c>
    </row>
    <row r="21" spans="1:6" x14ac:dyDescent="0.25">
      <c r="A21" s="39">
        <v>19</v>
      </c>
      <c r="B21" s="2" t="s">
        <v>41</v>
      </c>
      <c r="C21" s="2" t="s">
        <v>51</v>
      </c>
      <c r="D21" s="5" t="e">
        <f>SUMIFS(#REF!,#REF!,'Zone Wise'!$C21)</f>
        <v>#REF!</v>
      </c>
      <c r="E21" s="5" t="e">
        <f>SUMIFS(#REF!,#REF!,'Zone Wise'!$C21)</f>
        <v>#REF!</v>
      </c>
      <c r="F21" s="6" t="e">
        <f t="shared" si="0"/>
        <v>#REF!</v>
      </c>
    </row>
    <row r="22" spans="1:6" x14ac:dyDescent="0.25">
      <c r="A22" s="39">
        <v>20</v>
      </c>
      <c r="B22" s="2" t="s">
        <v>41</v>
      </c>
      <c r="C22" s="2" t="s">
        <v>49</v>
      </c>
      <c r="D22" s="5" t="e">
        <f>SUMIFS(#REF!,#REF!,'Zone Wise'!$C22)</f>
        <v>#REF!</v>
      </c>
      <c r="E22" s="5" t="e">
        <f>SUMIFS(#REF!,#REF!,'Zone Wise'!$C22)</f>
        <v>#REF!</v>
      </c>
      <c r="F22" s="6" t="e">
        <f t="shared" si="0"/>
        <v>#REF!</v>
      </c>
    </row>
    <row r="23" spans="1:6" x14ac:dyDescent="0.25">
      <c r="A23" s="39">
        <v>21</v>
      </c>
      <c r="B23" s="2" t="s">
        <v>41</v>
      </c>
      <c r="C23" s="2" t="s">
        <v>54</v>
      </c>
      <c r="D23" s="5" t="e">
        <f>SUMIFS(#REF!,#REF!,'Zone Wise'!$C23)</f>
        <v>#REF!</v>
      </c>
      <c r="E23" s="5" t="e">
        <f>SUMIFS(#REF!,#REF!,'Zone Wise'!$C23)</f>
        <v>#REF!</v>
      </c>
      <c r="F23" s="6" t="e">
        <f t="shared" si="0"/>
        <v>#REF!</v>
      </c>
    </row>
    <row r="24" spans="1:6" x14ac:dyDescent="0.25">
      <c r="A24" s="39">
        <v>22</v>
      </c>
      <c r="B24" s="2" t="s">
        <v>41</v>
      </c>
      <c r="C24" s="2" t="s">
        <v>56</v>
      </c>
      <c r="D24" s="5" t="e">
        <f>SUMIFS(#REF!,#REF!,'Zone Wise'!$C24)</f>
        <v>#REF!</v>
      </c>
      <c r="E24" s="5" t="e">
        <f>SUMIFS(#REF!,#REF!,'Zone Wise'!$C24)</f>
        <v>#REF!</v>
      </c>
      <c r="F24" s="6" t="e">
        <f t="shared" si="0"/>
        <v>#REF!</v>
      </c>
    </row>
    <row r="25" spans="1:6" x14ac:dyDescent="0.25">
      <c r="A25" s="39">
        <v>23</v>
      </c>
      <c r="B25" s="2" t="s">
        <v>172</v>
      </c>
      <c r="C25" s="2" t="s">
        <v>61</v>
      </c>
      <c r="D25" s="5" t="e">
        <f>SUMIFS(#REF!,#REF!,'Zone Wise'!$C25)</f>
        <v>#REF!</v>
      </c>
      <c r="E25" s="5" t="e">
        <f>SUMIFS(#REF!,#REF!,'Zone Wise'!$C25)</f>
        <v>#REF!</v>
      </c>
      <c r="F25" s="6" t="e">
        <f t="shared" si="0"/>
        <v>#REF!</v>
      </c>
    </row>
    <row r="26" spans="1:6" x14ac:dyDescent="0.25">
      <c r="A26" s="39">
        <v>24</v>
      </c>
      <c r="B26" s="2" t="s">
        <v>172</v>
      </c>
      <c r="C26" s="2" t="s">
        <v>62</v>
      </c>
      <c r="D26" s="5" t="e">
        <f>SUMIFS(#REF!,#REF!,'Zone Wise'!$C26)</f>
        <v>#REF!</v>
      </c>
      <c r="E26" s="5" t="e">
        <f>SUMIFS(#REF!,#REF!,'Zone Wise'!$C26)</f>
        <v>#REF!</v>
      </c>
      <c r="F26" s="6" t="e">
        <f t="shared" si="0"/>
        <v>#REF!</v>
      </c>
    </row>
    <row r="27" spans="1:6" x14ac:dyDescent="0.25">
      <c r="A27" s="39">
        <v>25</v>
      </c>
      <c r="B27" s="2" t="s">
        <v>172</v>
      </c>
      <c r="C27" s="2" t="s">
        <v>60</v>
      </c>
      <c r="D27" s="5" t="e">
        <f>SUMIFS(#REF!,#REF!,'Zone Wise'!$C27)</f>
        <v>#REF!</v>
      </c>
      <c r="E27" s="5" t="e">
        <f>SUMIFS(#REF!,#REF!,'Zone Wise'!$C27)</f>
        <v>#REF!</v>
      </c>
      <c r="F27" s="6" t="e">
        <f t="shared" si="0"/>
        <v>#REF!</v>
      </c>
    </row>
    <row r="28" spans="1:6" x14ac:dyDescent="0.25">
      <c r="A28" s="39">
        <v>26</v>
      </c>
      <c r="B28" s="2" t="s">
        <v>172</v>
      </c>
      <c r="C28" s="2" t="s">
        <v>63</v>
      </c>
      <c r="D28" s="5" t="e">
        <f>SUMIFS(#REF!,#REF!,'Zone Wise'!$C28)</f>
        <v>#REF!</v>
      </c>
      <c r="E28" s="5" t="e">
        <f>SUMIFS(#REF!,#REF!,'Zone Wise'!$C28)</f>
        <v>#REF!</v>
      </c>
      <c r="F28" s="6" t="e">
        <f t="shared" si="0"/>
        <v>#REF!</v>
      </c>
    </row>
    <row r="29" spans="1:6" x14ac:dyDescent="0.25">
      <c r="A29" s="39">
        <v>27</v>
      </c>
      <c r="B29" s="2" t="s">
        <v>172</v>
      </c>
      <c r="C29" s="2" t="s">
        <v>64</v>
      </c>
      <c r="D29" s="5" t="e">
        <f>SUMIFS(#REF!,#REF!,'Zone Wise'!$C29)</f>
        <v>#REF!</v>
      </c>
      <c r="E29" s="5" t="e">
        <f>SUMIFS(#REF!,#REF!,'Zone Wise'!$C29)</f>
        <v>#REF!</v>
      </c>
      <c r="F29" s="6" t="e">
        <f t="shared" si="0"/>
        <v>#REF!</v>
      </c>
    </row>
    <row r="30" spans="1:6" x14ac:dyDescent="0.25">
      <c r="A30" s="39">
        <v>28</v>
      </c>
      <c r="B30" s="2" t="s">
        <v>172</v>
      </c>
      <c r="C30" s="15" t="s">
        <v>175</v>
      </c>
      <c r="D30" s="5" t="e">
        <f>SUMIFS(#REF!,#REF!,'Zone Wise'!$C30)</f>
        <v>#REF!</v>
      </c>
      <c r="E30" s="5" t="e">
        <f>SUMIFS(#REF!,#REF!,'Zone Wise'!$C30)</f>
        <v>#REF!</v>
      </c>
      <c r="F30" s="6" t="e">
        <f t="shared" si="0"/>
        <v>#REF!</v>
      </c>
    </row>
    <row r="31" spans="1:6" x14ac:dyDescent="0.25">
      <c r="A31" s="39">
        <v>29</v>
      </c>
      <c r="B31" s="2" t="s">
        <v>66</v>
      </c>
      <c r="C31" s="15" t="s">
        <v>67</v>
      </c>
      <c r="D31" s="5" t="e">
        <f>SUMIFS(#REF!,#REF!,'Zone Wise'!$C31)</f>
        <v>#REF!</v>
      </c>
      <c r="E31" s="5" t="e">
        <f>SUMIFS(#REF!,#REF!,'Zone Wise'!$C31)</f>
        <v>#REF!</v>
      </c>
      <c r="F31" s="6" t="e">
        <f t="shared" si="0"/>
        <v>#REF!</v>
      </c>
    </row>
    <row r="32" spans="1:6" x14ac:dyDescent="0.25">
      <c r="A32" s="39">
        <v>30</v>
      </c>
      <c r="B32" s="2" t="s">
        <v>66</v>
      </c>
      <c r="C32" s="2" t="s">
        <v>71</v>
      </c>
      <c r="D32" s="5" t="e">
        <f>SUMIFS(#REF!,#REF!,'Zone Wise'!$C32)</f>
        <v>#REF!</v>
      </c>
      <c r="E32" s="5" t="e">
        <f>SUMIFS(#REF!,#REF!,'Zone Wise'!$C32)</f>
        <v>#REF!</v>
      </c>
      <c r="F32" s="6" t="e">
        <f t="shared" si="0"/>
        <v>#REF!</v>
      </c>
    </row>
    <row r="33" spans="1:6" x14ac:dyDescent="0.25">
      <c r="A33" s="39">
        <v>31</v>
      </c>
      <c r="B33" s="2" t="s">
        <v>66</v>
      </c>
      <c r="C33" s="2" t="s">
        <v>75</v>
      </c>
      <c r="D33" s="5" t="e">
        <f>SUMIFS(#REF!,#REF!,'Zone Wise'!$C33)</f>
        <v>#REF!</v>
      </c>
      <c r="E33" s="5" t="e">
        <f>SUMIFS(#REF!,#REF!,'Zone Wise'!$C33)</f>
        <v>#REF!</v>
      </c>
      <c r="F33" s="6" t="e">
        <f t="shared" si="0"/>
        <v>#REF!</v>
      </c>
    </row>
    <row r="34" spans="1:6" x14ac:dyDescent="0.25">
      <c r="A34" s="39">
        <v>32</v>
      </c>
      <c r="B34" s="2" t="s">
        <v>66</v>
      </c>
      <c r="C34" s="2" t="s">
        <v>66</v>
      </c>
      <c r="D34" s="5" t="e">
        <f>SUMIFS(#REF!,#REF!,'Zone Wise'!$C34)</f>
        <v>#REF!</v>
      </c>
      <c r="E34" s="5" t="e">
        <f>SUMIFS(#REF!,#REF!,'Zone Wise'!$C34)</f>
        <v>#REF!</v>
      </c>
      <c r="F34" s="6" t="e">
        <f t="shared" ref="F34:F53" si="1">E34/D34</f>
        <v>#REF!</v>
      </c>
    </row>
    <row r="35" spans="1:6" x14ac:dyDescent="0.25">
      <c r="A35" s="39">
        <v>33</v>
      </c>
      <c r="B35" s="2" t="s">
        <v>66</v>
      </c>
      <c r="C35" s="2" t="s">
        <v>138</v>
      </c>
      <c r="D35" s="5" t="e">
        <f>SUMIFS(#REF!,#REF!,'Zone Wise'!$C35)</f>
        <v>#REF!</v>
      </c>
      <c r="E35" s="5" t="e">
        <f>SUMIFS(#REF!,#REF!,'Zone Wise'!$C35)</f>
        <v>#REF!</v>
      </c>
      <c r="F35" s="6" t="e">
        <f t="shared" si="1"/>
        <v>#REF!</v>
      </c>
    </row>
    <row r="36" spans="1:6" x14ac:dyDescent="0.25">
      <c r="A36" s="39">
        <v>34</v>
      </c>
      <c r="B36" s="2" t="s">
        <v>66</v>
      </c>
      <c r="C36" s="2" t="s">
        <v>82</v>
      </c>
      <c r="D36" s="5" t="e">
        <f>SUMIFS(#REF!,#REF!,'Zone Wise'!$C36)</f>
        <v>#REF!</v>
      </c>
      <c r="E36" s="5" t="e">
        <f>SUMIFS(#REF!,#REF!,'Zone Wise'!$C36)</f>
        <v>#REF!</v>
      </c>
      <c r="F36" s="6" t="e">
        <f t="shared" si="1"/>
        <v>#REF!</v>
      </c>
    </row>
    <row r="37" spans="1:6" x14ac:dyDescent="0.25">
      <c r="A37" s="39">
        <v>35</v>
      </c>
      <c r="B37" s="2" t="s">
        <v>66</v>
      </c>
      <c r="C37" s="2" t="s">
        <v>87</v>
      </c>
      <c r="D37" s="5" t="e">
        <f>SUMIFS(#REF!,#REF!,'Zone Wise'!$C37)</f>
        <v>#REF!</v>
      </c>
      <c r="E37" s="5" t="e">
        <f>SUMIFS(#REF!,#REF!,'Zone Wise'!$C37)</f>
        <v>#REF!</v>
      </c>
      <c r="F37" s="6" t="e">
        <f t="shared" si="1"/>
        <v>#REF!</v>
      </c>
    </row>
    <row r="38" spans="1:6" x14ac:dyDescent="0.25">
      <c r="A38" s="39">
        <v>36</v>
      </c>
      <c r="B38" s="2" t="s">
        <v>90</v>
      </c>
      <c r="C38" s="2" t="s">
        <v>105</v>
      </c>
      <c r="D38" s="5" t="e">
        <f>SUMIFS(#REF!,#REF!,'Zone Wise'!$C38)</f>
        <v>#REF!</v>
      </c>
      <c r="E38" s="5" t="e">
        <f>SUMIFS(#REF!,#REF!,'Zone Wise'!$C38)</f>
        <v>#REF!</v>
      </c>
      <c r="F38" s="6" t="e">
        <f t="shared" si="1"/>
        <v>#REF!</v>
      </c>
    </row>
    <row r="39" spans="1:6" x14ac:dyDescent="0.25">
      <c r="A39" s="39">
        <v>37</v>
      </c>
      <c r="B39" s="2" t="s">
        <v>90</v>
      </c>
      <c r="C39" s="2" t="s">
        <v>91</v>
      </c>
      <c r="D39" s="5" t="e">
        <f>SUMIFS(#REF!,#REF!,'Zone Wise'!$C39)</f>
        <v>#REF!</v>
      </c>
      <c r="E39" s="5" t="e">
        <f>SUMIFS(#REF!,#REF!,'Zone Wise'!$C39)</f>
        <v>#REF!</v>
      </c>
      <c r="F39" s="6" t="e">
        <f t="shared" si="1"/>
        <v>#REF!</v>
      </c>
    </row>
    <row r="40" spans="1:6" x14ac:dyDescent="0.25">
      <c r="A40" s="39">
        <v>38</v>
      </c>
      <c r="B40" s="2" t="s">
        <v>90</v>
      </c>
      <c r="C40" s="2" t="s">
        <v>96</v>
      </c>
      <c r="D40" s="5" t="e">
        <f>SUMIFS(#REF!,#REF!,'Zone Wise'!$C40)</f>
        <v>#REF!</v>
      </c>
      <c r="E40" s="5" t="e">
        <f>SUMIFS(#REF!,#REF!,'Zone Wise'!$C40)</f>
        <v>#REF!</v>
      </c>
      <c r="F40" s="6" t="e">
        <f t="shared" si="1"/>
        <v>#REF!</v>
      </c>
    </row>
    <row r="41" spans="1:6" x14ac:dyDescent="0.25">
      <c r="A41" s="39">
        <v>39</v>
      </c>
      <c r="B41" s="2" t="s">
        <v>90</v>
      </c>
      <c r="C41" s="2" t="s">
        <v>90</v>
      </c>
      <c r="D41" s="5" t="e">
        <f>SUMIFS(#REF!,#REF!,'Zone Wise'!$C41)</f>
        <v>#REF!</v>
      </c>
      <c r="E41" s="5" t="e">
        <f>SUMIFS(#REF!,#REF!,'Zone Wise'!$C41)</f>
        <v>#REF!</v>
      </c>
      <c r="F41" s="6" t="e">
        <f t="shared" si="1"/>
        <v>#REF!</v>
      </c>
    </row>
    <row r="42" spans="1:6" x14ac:dyDescent="0.25">
      <c r="A42" s="39">
        <v>40</v>
      </c>
      <c r="B42" s="2" t="s">
        <v>90</v>
      </c>
      <c r="C42" s="2" t="s">
        <v>102</v>
      </c>
      <c r="D42" s="5" t="e">
        <f>SUMIFS(#REF!,#REF!,'Zone Wise'!$C42)</f>
        <v>#REF!</v>
      </c>
      <c r="E42" s="5" t="e">
        <f>SUMIFS(#REF!,#REF!,'Zone Wise'!$C42)</f>
        <v>#REF!</v>
      </c>
      <c r="F42" s="6" t="e">
        <f t="shared" si="1"/>
        <v>#REF!</v>
      </c>
    </row>
    <row r="43" spans="1:6" x14ac:dyDescent="0.25">
      <c r="A43" s="39">
        <v>41</v>
      </c>
      <c r="B43" s="2" t="s">
        <v>108</v>
      </c>
      <c r="C43" s="2" t="s">
        <v>121</v>
      </c>
      <c r="D43" s="5" t="e">
        <f>SUMIFS(#REF!,#REF!,'Zone Wise'!$C43)</f>
        <v>#REF!</v>
      </c>
      <c r="E43" s="5" t="e">
        <f>SUMIFS(#REF!,#REF!,'Zone Wise'!$C43)</f>
        <v>#REF!</v>
      </c>
      <c r="F43" s="6" t="e">
        <f t="shared" si="1"/>
        <v>#REF!</v>
      </c>
    </row>
    <row r="44" spans="1:6" x14ac:dyDescent="0.25">
      <c r="A44" s="39">
        <v>42</v>
      </c>
      <c r="B44" s="2" t="s">
        <v>108</v>
      </c>
      <c r="C44" s="2" t="s">
        <v>111</v>
      </c>
      <c r="D44" s="5" t="e">
        <f>SUMIFS(#REF!,#REF!,'Zone Wise'!$C44)</f>
        <v>#REF!</v>
      </c>
      <c r="E44" s="5" t="e">
        <f>SUMIFS(#REF!,#REF!,'Zone Wise'!$C44)</f>
        <v>#REF!</v>
      </c>
      <c r="F44" s="6" t="e">
        <f t="shared" si="1"/>
        <v>#REF!</v>
      </c>
    </row>
    <row r="45" spans="1:6" x14ac:dyDescent="0.25">
      <c r="A45" s="39">
        <v>43</v>
      </c>
      <c r="B45" s="2" t="s">
        <v>108</v>
      </c>
      <c r="C45" s="15" t="s">
        <v>1277</v>
      </c>
      <c r="D45" s="5" t="e">
        <f>SUMIFS(#REF!,#REF!,'Zone Wise'!$C45)</f>
        <v>#REF!</v>
      </c>
      <c r="E45" s="5" t="e">
        <f>SUMIFS(#REF!,#REF!,'Zone Wise'!$C45)</f>
        <v>#REF!</v>
      </c>
      <c r="F45" s="6" t="e">
        <f t="shared" si="1"/>
        <v>#REF!</v>
      </c>
    </row>
    <row r="46" spans="1:6" x14ac:dyDescent="0.25">
      <c r="A46" s="39">
        <v>44</v>
      </c>
      <c r="B46" s="2" t="s">
        <v>108</v>
      </c>
      <c r="C46" s="2" t="s">
        <v>108</v>
      </c>
      <c r="D46" s="5" t="e">
        <f>SUMIFS(#REF!,#REF!,'Zone Wise'!$C46)</f>
        <v>#REF!</v>
      </c>
      <c r="E46" s="5" t="e">
        <f>SUMIFS(#REF!,#REF!,'Zone Wise'!$C46)</f>
        <v>#REF!</v>
      </c>
      <c r="F46" s="6" t="e">
        <f t="shared" si="1"/>
        <v>#REF!</v>
      </c>
    </row>
    <row r="47" spans="1:6" x14ac:dyDescent="0.25">
      <c r="A47" s="39">
        <v>45</v>
      </c>
      <c r="B47" s="2" t="s">
        <v>108</v>
      </c>
      <c r="C47" s="2" t="s">
        <v>117</v>
      </c>
      <c r="D47" s="5" t="e">
        <f>SUMIFS(#REF!,#REF!,'Zone Wise'!$C47)</f>
        <v>#REF!</v>
      </c>
      <c r="E47" s="5" t="e">
        <f>SUMIFS(#REF!,#REF!,'Zone Wise'!$C47)</f>
        <v>#REF!</v>
      </c>
      <c r="F47" s="6" t="e">
        <f t="shared" si="1"/>
        <v>#REF!</v>
      </c>
    </row>
    <row r="48" spans="1:6" x14ac:dyDescent="0.25">
      <c r="A48" s="39">
        <v>46</v>
      </c>
      <c r="B48" s="2" t="s">
        <v>124</v>
      </c>
      <c r="C48" s="2" t="s">
        <v>131</v>
      </c>
      <c r="D48" s="5" t="e">
        <f>SUMIFS(#REF!,#REF!,'Zone Wise'!$C48)</f>
        <v>#REF!</v>
      </c>
      <c r="E48" s="5" t="e">
        <f>SUMIFS(#REF!,#REF!,'Zone Wise'!$C48)</f>
        <v>#REF!</v>
      </c>
      <c r="F48" s="6" t="e">
        <f t="shared" si="1"/>
        <v>#REF!</v>
      </c>
    </row>
    <row r="49" spans="1:6" x14ac:dyDescent="0.25">
      <c r="A49" s="39">
        <v>47</v>
      </c>
      <c r="B49" s="2" t="s">
        <v>124</v>
      </c>
      <c r="C49" s="2" t="s">
        <v>125</v>
      </c>
      <c r="D49" s="5" t="e">
        <f>SUMIFS(#REF!,#REF!,'Zone Wise'!$C49)</f>
        <v>#REF!</v>
      </c>
      <c r="E49" s="5" t="e">
        <f>SUMIFS(#REF!,#REF!,'Zone Wise'!$C49)</f>
        <v>#REF!</v>
      </c>
      <c r="F49" s="6" t="e">
        <f t="shared" si="1"/>
        <v>#REF!</v>
      </c>
    </row>
    <row r="50" spans="1:6" x14ac:dyDescent="0.25">
      <c r="A50" s="39">
        <v>48</v>
      </c>
      <c r="B50" s="2" t="s">
        <v>124</v>
      </c>
      <c r="C50" s="2" t="s">
        <v>133</v>
      </c>
      <c r="D50" s="5" t="e">
        <f>SUMIFS(#REF!,#REF!,'Zone Wise'!$C50)</f>
        <v>#REF!</v>
      </c>
      <c r="E50" s="5" t="e">
        <f>SUMIFS(#REF!,#REF!,'Zone Wise'!$C50)</f>
        <v>#REF!</v>
      </c>
      <c r="F50" s="6" t="e">
        <f t="shared" si="1"/>
        <v>#REF!</v>
      </c>
    </row>
    <row r="51" spans="1:6" x14ac:dyDescent="0.25">
      <c r="A51" s="39">
        <v>49</v>
      </c>
      <c r="B51" s="2" t="s">
        <v>124</v>
      </c>
      <c r="C51" s="2" t="s">
        <v>128</v>
      </c>
      <c r="D51" s="5" t="e">
        <f>SUMIFS(#REF!,#REF!,'Zone Wise'!$C51)</f>
        <v>#REF!</v>
      </c>
      <c r="E51" s="5" t="e">
        <f>SUMIFS(#REF!,#REF!,'Zone Wise'!$C51)</f>
        <v>#REF!</v>
      </c>
      <c r="F51" s="6" t="e">
        <f t="shared" si="1"/>
        <v>#REF!</v>
      </c>
    </row>
    <row r="52" spans="1:6" x14ac:dyDescent="0.25">
      <c r="A52" s="39">
        <v>50</v>
      </c>
      <c r="B52" s="2" t="s">
        <v>124</v>
      </c>
      <c r="C52" s="2" t="s">
        <v>124</v>
      </c>
      <c r="D52" s="5" t="e">
        <f>SUMIFS(#REF!,#REF!,'Zone Wise'!$C52)</f>
        <v>#REF!</v>
      </c>
      <c r="E52" s="5" t="e">
        <f>SUMIFS(#REF!,#REF!,'Zone Wise'!$C52)</f>
        <v>#REF!</v>
      </c>
      <c r="F52" s="6" t="e">
        <f t="shared" si="1"/>
        <v>#REF!</v>
      </c>
    </row>
    <row r="53" spans="1:6" x14ac:dyDescent="0.25">
      <c r="A53" s="227" t="s">
        <v>174</v>
      </c>
      <c r="B53" s="227"/>
      <c r="C53" s="228"/>
      <c r="D53" s="10" t="e">
        <f>SUM(D3:D52)</f>
        <v>#REF!</v>
      </c>
      <c r="E53" s="10" t="e">
        <f>SUM(E3:E52)</f>
        <v>#REF!</v>
      </c>
      <c r="F53" s="9" t="e">
        <f t="shared" si="1"/>
        <v>#REF!</v>
      </c>
    </row>
    <row r="57" spans="1:6" x14ac:dyDescent="0.25">
      <c r="D57" s="14"/>
    </row>
  </sheetData>
  <mergeCells count="2">
    <mergeCell ref="A53:C53"/>
    <mergeCell ref="A1:F1"/>
  </mergeCells>
  <pageMargins left="0.7" right="0.7" top="0.75" bottom="0.75" header="0.3" footer="0.3"/>
  <pageSetup orientation="portrait" r:id="rId1"/>
  <ignoredErrors>
    <ignoredError sqref="F5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zoomScaleNormal="100" workbookViewId="0"/>
  </sheetViews>
  <sheetFormatPr defaultRowHeight="15" x14ac:dyDescent="0.25"/>
  <cols>
    <col min="1" max="1" width="4.5703125" style="3" bestFit="1" customWidth="1"/>
    <col min="2" max="2" width="36.140625" style="27" bestFit="1" customWidth="1"/>
    <col min="3" max="3" width="13.5703125" style="27" bestFit="1" customWidth="1"/>
    <col min="4" max="4" width="10.5703125" style="110" bestFit="1" customWidth="1"/>
    <col min="5" max="5" width="33.28515625" style="27" bestFit="1" customWidth="1"/>
    <col min="6" max="6" width="10.140625" style="25" bestFit="1" customWidth="1"/>
    <col min="7" max="7" width="14.85546875" bestFit="1" customWidth="1"/>
    <col min="8" max="8" width="9.5703125" bestFit="1" customWidth="1"/>
    <col min="9" max="9" width="13.140625" bestFit="1" customWidth="1"/>
    <col min="10" max="10" width="8.7109375" bestFit="1" customWidth="1"/>
    <col min="11" max="11" width="8.140625" bestFit="1" customWidth="1"/>
    <col min="12" max="12" width="14.28515625" bestFit="1" customWidth="1"/>
    <col min="13" max="13" width="11.5703125" bestFit="1" customWidth="1"/>
    <col min="14" max="14" width="8.140625" bestFit="1" customWidth="1"/>
    <col min="15" max="15" width="12" bestFit="1" customWidth="1"/>
    <col min="16" max="16" width="23.7109375" bestFit="1" customWidth="1"/>
    <col min="17" max="19" width="13.140625" bestFit="1" customWidth="1"/>
    <col min="20" max="20" width="10.5703125" bestFit="1" customWidth="1"/>
    <col min="21" max="21" width="7.7109375" bestFit="1" customWidth="1"/>
    <col min="22" max="22" width="16.28515625" bestFit="1" customWidth="1"/>
    <col min="23" max="23" width="13.42578125" bestFit="1" customWidth="1"/>
    <col min="24" max="24" width="8.140625" customWidth="1"/>
    <col min="25" max="25" width="11" bestFit="1" customWidth="1"/>
    <col min="26" max="26" width="15.140625" bestFit="1" customWidth="1"/>
    <col min="27" max="27" width="8.7109375" bestFit="1" customWidth="1"/>
    <col min="28" max="28" width="5.140625" bestFit="1" customWidth="1"/>
  </cols>
  <sheetData>
    <row r="1" spans="1:28" x14ac:dyDescent="0.25">
      <c r="P1" s="171">
        <v>0.79500000000000004</v>
      </c>
    </row>
    <row r="2" spans="1:28" s="4" customFormat="1" ht="15" customHeight="1" x14ac:dyDescent="0.25">
      <c r="A2" s="212" t="s">
        <v>1074</v>
      </c>
      <c r="B2" s="211" t="s">
        <v>179</v>
      </c>
      <c r="C2" s="211" t="s">
        <v>0</v>
      </c>
      <c r="D2" s="211" t="s">
        <v>180</v>
      </c>
      <c r="E2" s="211" t="s">
        <v>181</v>
      </c>
      <c r="F2" s="211" t="s">
        <v>1626</v>
      </c>
      <c r="G2" s="211"/>
      <c r="H2" s="211"/>
      <c r="I2" s="211"/>
      <c r="J2" s="211"/>
      <c r="K2" s="211"/>
      <c r="L2" s="212" t="s">
        <v>182</v>
      </c>
      <c r="M2" s="212"/>
      <c r="N2" s="212" t="s">
        <v>183</v>
      </c>
      <c r="O2" s="208"/>
      <c r="P2" s="210" t="s">
        <v>1627</v>
      </c>
      <c r="Q2" s="210" t="s">
        <v>1295</v>
      </c>
      <c r="R2" s="210" t="s">
        <v>1296</v>
      </c>
      <c r="S2" s="210" t="s">
        <v>1297</v>
      </c>
      <c r="T2" s="210" t="s">
        <v>1290</v>
      </c>
      <c r="U2" s="210" t="s">
        <v>1291</v>
      </c>
      <c r="V2" s="210" t="s">
        <v>1292</v>
      </c>
      <c r="W2" s="210" t="s">
        <v>1293</v>
      </c>
      <c r="X2" s="210" t="s">
        <v>1326</v>
      </c>
      <c r="Y2" s="210" t="s">
        <v>1327</v>
      </c>
      <c r="Z2" s="210" t="s">
        <v>1616</v>
      </c>
      <c r="AA2" s="210" t="s">
        <v>1328</v>
      </c>
      <c r="AB2" s="210" t="s">
        <v>1329</v>
      </c>
    </row>
    <row r="3" spans="1:28" s="4" customFormat="1" x14ac:dyDescent="0.25">
      <c r="A3" s="211"/>
      <c r="B3" s="211"/>
      <c r="C3" s="211"/>
      <c r="D3" s="211"/>
      <c r="E3" s="211"/>
      <c r="F3" s="211" t="s">
        <v>1643</v>
      </c>
      <c r="G3" s="211"/>
      <c r="H3" s="211" t="s">
        <v>1644</v>
      </c>
      <c r="I3" s="211"/>
      <c r="J3" s="211" t="s">
        <v>184</v>
      </c>
      <c r="K3" s="211"/>
      <c r="L3" s="212"/>
      <c r="M3" s="212"/>
      <c r="N3" s="212"/>
      <c r="O3" s="208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</row>
    <row r="4" spans="1:28" s="4" customFormat="1" x14ac:dyDescent="0.25">
      <c r="A4" s="211"/>
      <c r="B4" s="211"/>
      <c r="C4" s="211"/>
      <c r="D4" s="211"/>
      <c r="E4" s="211"/>
      <c r="F4" s="148" t="s">
        <v>185</v>
      </c>
      <c r="G4" s="209" t="s">
        <v>186</v>
      </c>
      <c r="H4" s="209" t="s">
        <v>185</v>
      </c>
      <c r="I4" s="209" t="s">
        <v>186</v>
      </c>
      <c r="J4" s="209" t="s">
        <v>185</v>
      </c>
      <c r="K4" s="209" t="s">
        <v>186</v>
      </c>
      <c r="L4" s="209" t="s">
        <v>187</v>
      </c>
      <c r="M4" s="209" t="s">
        <v>188</v>
      </c>
      <c r="N4" s="212"/>
      <c r="O4" s="208">
        <v>0</v>
      </c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</row>
    <row r="5" spans="1:28" x14ac:dyDescent="0.25">
      <c r="A5" s="143">
        <v>1</v>
      </c>
      <c r="B5" s="173" t="s">
        <v>159</v>
      </c>
      <c r="C5" s="174" t="s">
        <v>1312</v>
      </c>
      <c r="D5" s="174" t="s">
        <v>1001</v>
      </c>
      <c r="E5" s="172" t="s">
        <v>1002</v>
      </c>
      <c r="F5" s="146">
        <v>1149</v>
      </c>
      <c r="G5" s="146">
        <v>2146985</v>
      </c>
      <c r="H5" s="7">
        <v>632</v>
      </c>
      <c r="I5" s="7">
        <v>944040</v>
      </c>
      <c r="J5" s="24">
        <v>0.55004351610095736</v>
      </c>
      <c r="K5" s="24">
        <v>0.43970498163703986</v>
      </c>
      <c r="L5" s="24">
        <v>0.16501305483028719</v>
      </c>
      <c r="M5" s="24">
        <v>0.30779348714592786</v>
      </c>
      <c r="N5" s="109">
        <v>0.47280654197621508</v>
      </c>
      <c r="O5" s="109" t="s">
        <v>1652</v>
      </c>
      <c r="P5" s="144">
        <v>0</v>
      </c>
      <c r="Q5" s="7">
        <v>481450</v>
      </c>
      <c r="R5" s="7">
        <v>455450</v>
      </c>
      <c r="S5" s="137">
        <v>936900</v>
      </c>
      <c r="T5" s="142">
        <v>0.51387554701675742</v>
      </c>
      <c r="U5" s="142">
        <v>0.48612445298324258</v>
      </c>
      <c r="V5" s="137">
        <v>0</v>
      </c>
      <c r="W5" s="137">
        <v>0</v>
      </c>
      <c r="X5" s="2" t="s">
        <v>1646</v>
      </c>
      <c r="Y5" s="2">
        <v>1911175466</v>
      </c>
      <c r="Z5" s="2" t="e">
        <v>#N/A</v>
      </c>
      <c r="AA5" s="2" t="s">
        <v>1650</v>
      </c>
      <c r="AB5" s="2"/>
    </row>
    <row r="6" spans="1:28" x14ac:dyDescent="0.25">
      <c r="A6" s="143">
        <v>2</v>
      </c>
      <c r="B6" s="173" t="s">
        <v>159</v>
      </c>
      <c r="C6" s="174" t="s">
        <v>1312</v>
      </c>
      <c r="D6" s="174" t="s">
        <v>274</v>
      </c>
      <c r="E6" s="172" t="s">
        <v>1118</v>
      </c>
      <c r="F6" s="146">
        <v>405</v>
      </c>
      <c r="G6" s="146">
        <v>767265</v>
      </c>
      <c r="H6" s="7">
        <v>226</v>
      </c>
      <c r="I6" s="7">
        <v>429285</v>
      </c>
      <c r="J6" s="24">
        <v>0.55802469135802468</v>
      </c>
      <c r="K6" s="24">
        <v>0.55950030302437881</v>
      </c>
      <c r="L6" s="24">
        <v>0.16740740740740739</v>
      </c>
      <c r="M6" s="24">
        <v>0.39165021211706513</v>
      </c>
      <c r="N6" s="109">
        <v>0.55905761952447253</v>
      </c>
      <c r="O6" s="109" t="s">
        <v>1653</v>
      </c>
      <c r="P6" s="144">
        <v>0</v>
      </c>
      <c r="Q6" s="7">
        <v>161055</v>
      </c>
      <c r="R6" s="7">
        <v>268230</v>
      </c>
      <c r="S6" s="137">
        <v>429285</v>
      </c>
      <c r="T6" s="142">
        <v>0.37517034138159966</v>
      </c>
      <c r="U6" s="142">
        <v>0.62482965861840034</v>
      </c>
      <c r="V6" s="137">
        <v>0</v>
      </c>
      <c r="W6" s="137">
        <v>0</v>
      </c>
      <c r="X6" s="2" t="s">
        <v>1646</v>
      </c>
      <c r="Y6" s="2">
        <v>1918615379</v>
      </c>
      <c r="Z6" s="2" t="s">
        <v>1648</v>
      </c>
      <c r="AA6" s="2" t="s">
        <v>1650</v>
      </c>
      <c r="AB6" s="2"/>
    </row>
    <row r="7" spans="1:28" x14ac:dyDescent="0.25">
      <c r="A7" s="143">
        <v>3</v>
      </c>
      <c r="B7" s="173" t="s">
        <v>142</v>
      </c>
      <c r="C7" s="174" t="s">
        <v>1312</v>
      </c>
      <c r="D7" s="174" t="s">
        <v>293</v>
      </c>
      <c r="E7" s="173" t="s">
        <v>294</v>
      </c>
      <c r="F7" s="146">
        <v>507</v>
      </c>
      <c r="G7" s="146">
        <v>656200</v>
      </c>
      <c r="H7" s="7">
        <v>222</v>
      </c>
      <c r="I7" s="7">
        <v>245270</v>
      </c>
      <c r="J7" s="24">
        <v>0.43786982248520712</v>
      </c>
      <c r="K7" s="24">
        <v>0.37377323986589456</v>
      </c>
      <c r="L7" s="24">
        <v>0.13136094674556212</v>
      </c>
      <c r="M7" s="24">
        <v>0.26164126790612618</v>
      </c>
      <c r="N7" s="109">
        <v>0.39300221465168828</v>
      </c>
      <c r="O7" s="109" t="s">
        <v>1654</v>
      </c>
      <c r="P7" s="144">
        <v>0</v>
      </c>
      <c r="Q7" s="7">
        <v>174570</v>
      </c>
      <c r="R7" s="7">
        <v>65830</v>
      </c>
      <c r="S7" s="137">
        <v>240400</v>
      </c>
      <c r="T7" s="142">
        <v>0.72616472545757071</v>
      </c>
      <c r="U7" s="142">
        <v>0.27383527454242929</v>
      </c>
      <c r="V7" s="137">
        <v>0</v>
      </c>
      <c r="W7" s="137">
        <v>0</v>
      </c>
      <c r="X7" s="2" t="s">
        <v>1646</v>
      </c>
      <c r="Y7" s="2">
        <v>1863866685</v>
      </c>
      <c r="Z7" s="2" t="e">
        <v>#N/A</v>
      </c>
      <c r="AA7" s="2" t="s">
        <v>1650</v>
      </c>
      <c r="AB7" s="2"/>
    </row>
    <row r="8" spans="1:28" x14ac:dyDescent="0.25">
      <c r="A8" s="143">
        <v>4</v>
      </c>
      <c r="B8" s="173" t="s">
        <v>148</v>
      </c>
      <c r="C8" s="174" t="s">
        <v>1312</v>
      </c>
      <c r="D8" s="174" t="s">
        <v>336</v>
      </c>
      <c r="E8" s="173" t="s">
        <v>1353</v>
      </c>
      <c r="F8" s="146">
        <v>349</v>
      </c>
      <c r="G8" s="146">
        <v>465475</v>
      </c>
      <c r="H8" s="7">
        <v>277</v>
      </c>
      <c r="I8" s="7">
        <v>370375</v>
      </c>
      <c r="J8" s="24">
        <v>0.79369627507163321</v>
      </c>
      <c r="K8" s="24">
        <v>0.79569257210376498</v>
      </c>
      <c r="L8" s="24">
        <v>0.23810888252148996</v>
      </c>
      <c r="M8" s="24">
        <v>0.55698480047263543</v>
      </c>
      <c r="N8" s="109">
        <v>0.79509368299412542</v>
      </c>
      <c r="O8" s="109" t="s">
        <v>1655</v>
      </c>
      <c r="P8" s="144">
        <v>1502.2146023674043</v>
      </c>
      <c r="Q8" s="7">
        <v>238845</v>
      </c>
      <c r="R8" s="7">
        <v>131530</v>
      </c>
      <c r="S8" s="137">
        <v>370375</v>
      </c>
      <c r="T8" s="142">
        <v>0.64487343908201145</v>
      </c>
      <c r="U8" s="142">
        <v>0.3551265609179885</v>
      </c>
      <c r="V8" s="137">
        <v>968.73829686788429</v>
      </c>
      <c r="W8" s="137">
        <v>533.47630549951987</v>
      </c>
      <c r="X8" s="2" t="s">
        <v>1646</v>
      </c>
      <c r="Y8" s="2">
        <v>1815543644</v>
      </c>
      <c r="Z8" s="2" t="s">
        <v>1648</v>
      </c>
      <c r="AA8" s="2" t="s">
        <v>1650</v>
      </c>
      <c r="AB8" s="2"/>
    </row>
    <row r="9" spans="1:28" x14ac:dyDescent="0.25">
      <c r="A9" s="143">
        <v>5</v>
      </c>
      <c r="B9" s="173" t="s">
        <v>146</v>
      </c>
      <c r="C9" s="174" t="s">
        <v>1312</v>
      </c>
      <c r="D9" s="174" t="s">
        <v>327</v>
      </c>
      <c r="E9" s="173" t="s">
        <v>1354</v>
      </c>
      <c r="F9" s="146">
        <v>460</v>
      </c>
      <c r="G9" s="146">
        <v>752790</v>
      </c>
      <c r="H9" s="7">
        <v>402</v>
      </c>
      <c r="I9" s="7">
        <v>621685</v>
      </c>
      <c r="J9" s="24">
        <v>0.87391304347826082</v>
      </c>
      <c r="K9" s="24">
        <v>0.82584120405425154</v>
      </c>
      <c r="L9" s="24">
        <v>0.26217391304347826</v>
      </c>
      <c r="M9" s="24">
        <v>0.57808884283797601</v>
      </c>
      <c r="N9" s="109">
        <v>0.84026275588145427</v>
      </c>
      <c r="O9" s="109" t="e">
        <v>#N/A</v>
      </c>
      <c r="P9" s="144">
        <v>1587.5550374859718</v>
      </c>
      <c r="Q9" s="7">
        <v>321915</v>
      </c>
      <c r="R9" s="7">
        <v>284650</v>
      </c>
      <c r="S9" s="137">
        <v>606565</v>
      </c>
      <c r="T9" s="142">
        <v>0.53071805989465271</v>
      </c>
      <c r="U9" s="142">
        <v>0.46928194010534735</v>
      </c>
      <c r="V9" s="137">
        <v>842.54412947053754</v>
      </c>
      <c r="W9" s="137">
        <v>745.01090801543421</v>
      </c>
      <c r="X9" s="2" t="s">
        <v>1646</v>
      </c>
      <c r="Y9" s="2" t="e">
        <v>#N/A</v>
      </c>
      <c r="Z9" s="2" t="e">
        <v>#N/A</v>
      </c>
      <c r="AA9" s="2" t="s">
        <v>1650</v>
      </c>
      <c r="AB9" s="2"/>
    </row>
    <row r="10" spans="1:28" x14ac:dyDescent="0.25">
      <c r="A10" s="143">
        <v>6</v>
      </c>
      <c r="B10" s="172" t="s">
        <v>149</v>
      </c>
      <c r="C10" s="174" t="s">
        <v>1312</v>
      </c>
      <c r="D10" s="143" t="s">
        <v>1367</v>
      </c>
      <c r="E10" s="172" t="s">
        <v>1368</v>
      </c>
      <c r="F10" s="146">
        <v>1224</v>
      </c>
      <c r="G10" s="146">
        <v>2106160</v>
      </c>
      <c r="H10" s="7">
        <v>648</v>
      </c>
      <c r="I10" s="7">
        <v>841650</v>
      </c>
      <c r="J10" s="24">
        <v>0.52941176470588236</v>
      </c>
      <c r="K10" s="24">
        <v>0.39961351464276218</v>
      </c>
      <c r="L10" s="24">
        <v>0.1588235294117647</v>
      </c>
      <c r="M10" s="24">
        <v>0.2797294602499335</v>
      </c>
      <c r="N10" s="109">
        <v>0.4385529896616982</v>
      </c>
      <c r="O10" s="109" t="s">
        <v>1656</v>
      </c>
      <c r="P10" s="144">
        <v>0</v>
      </c>
      <c r="Q10" s="7">
        <v>561750</v>
      </c>
      <c r="R10" s="7">
        <v>278690</v>
      </c>
      <c r="S10" s="137">
        <v>840440</v>
      </c>
      <c r="T10" s="142">
        <v>0.66839988577411835</v>
      </c>
      <c r="U10" s="142">
        <v>0.3316001142258817</v>
      </c>
      <c r="V10" s="137">
        <v>0</v>
      </c>
      <c r="W10" s="137">
        <v>0</v>
      </c>
      <c r="X10" s="2" t="s">
        <v>1646</v>
      </c>
      <c r="Y10" s="2">
        <v>1889249539</v>
      </c>
      <c r="Z10" s="2" t="e">
        <v>#N/A</v>
      </c>
      <c r="AA10" s="2" t="s">
        <v>1650</v>
      </c>
      <c r="AB10" s="2"/>
    </row>
    <row r="11" spans="1:28" x14ac:dyDescent="0.25">
      <c r="A11" s="143">
        <v>7</v>
      </c>
      <c r="B11" s="172" t="s">
        <v>141</v>
      </c>
      <c r="C11" s="174" t="s">
        <v>1312</v>
      </c>
      <c r="D11" s="143" t="s">
        <v>261</v>
      </c>
      <c r="E11" s="172" t="s">
        <v>1386</v>
      </c>
      <c r="F11" s="146">
        <v>702</v>
      </c>
      <c r="G11" s="146">
        <v>1321505</v>
      </c>
      <c r="H11" s="7">
        <v>730</v>
      </c>
      <c r="I11" s="7">
        <v>1134895</v>
      </c>
      <c r="J11" s="24">
        <v>1.0398860398860399</v>
      </c>
      <c r="K11" s="24">
        <v>0.85878978891491142</v>
      </c>
      <c r="L11" s="24">
        <v>0.3</v>
      </c>
      <c r="M11" s="24">
        <v>0.60115285224043791</v>
      </c>
      <c r="N11" s="109">
        <v>0.90115285224043795</v>
      </c>
      <c r="O11" s="109" t="s">
        <v>1657</v>
      </c>
      <c r="P11" s="144">
        <v>1702.5980743587718</v>
      </c>
      <c r="Q11" s="7">
        <v>596765</v>
      </c>
      <c r="R11" s="7">
        <v>538130</v>
      </c>
      <c r="S11" s="137">
        <v>1134895</v>
      </c>
      <c r="T11" s="142">
        <v>0.52583278629300512</v>
      </c>
      <c r="U11" s="142">
        <v>0.47416721370699494</v>
      </c>
      <c r="V11" s="137">
        <v>895.28188937717812</v>
      </c>
      <c r="W11" s="137">
        <v>807.31618498159378</v>
      </c>
      <c r="X11" s="2" t="s">
        <v>1646</v>
      </c>
      <c r="Y11" s="2">
        <v>1701291025</v>
      </c>
      <c r="Z11" s="2" t="e">
        <v>#N/A</v>
      </c>
      <c r="AA11" s="2" t="s">
        <v>1650</v>
      </c>
      <c r="AB11" s="2"/>
    </row>
    <row r="12" spans="1:28" x14ac:dyDescent="0.25">
      <c r="A12" s="143">
        <v>8</v>
      </c>
      <c r="B12" s="172" t="s">
        <v>141</v>
      </c>
      <c r="C12" s="174" t="s">
        <v>1312</v>
      </c>
      <c r="D12" s="143" t="s">
        <v>263</v>
      </c>
      <c r="E12" s="172" t="s">
        <v>1387</v>
      </c>
      <c r="F12" s="146">
        <v>664</v>
      </c>
      <c r="G12" s="146">
        <v>1297465</v>
      </c>
      <c r="H12" s="7">
        <v>711</v>
      </c>
      <c r="I12" s="7">
        <v>1196780</v>
      </c>
      <c r="J12" s="24">
        <v>1.0707831325301205</v>
      </c>
      <c r="K12" s="24">
        <v>0.92239867742097092</v>
      </c>
      <c r="L12" s="24">
        <v>0.3</v>
      </c>
      <c r="M12" s="24">
        <v>0.64567907419467963</v>
      </c>
      <c r="N12" s="109">
        <v>0.94567907419467967</v>
      </c>
      <c r="O12" s="109" t="s">
        <v>1658</v>
      </c>
      <c r="P12" s="144">
        <v>1786.7239355478969</v>
      </c>
      <c r="Q12" s="7">
        <v>570400</v>
      </c>
      <c r="R12" s="7">
        <v>626380</v>
      </c>
      <c r="S12" s="137">
        <v>1196780</v>
      </c>
      <c r="T12" s="142">
        <v>0.47661224285165193</v>
      </c>
      <c r="U12" s="142">
        <v>0.52338775714834807</v>
      </c>
      <c r="V12" s="137">
        <v>851.57450227821357</v>
      </c>
      <c r="W12" s="137">
        <v>935.1494332696833</v>
      </c>
      <c r="X12" s="2" t="s">
        <v>1646</v>
      </c>
      <c r="Y12" s="2">
        <v>1701291023</v>
      </c>
      <c r="Z12" s="2" t="e">
        <v>#N/A</v>
      </c>
      <c r="AA12" s="2" t="s">
        <v>1650</v>
      </c>
      <c r="AB12" s="2"/>
    </row>
    <row r="13" spans="1:28" x14ac:dyDescent="0.25">
      <c r="A13" s="143">
        <v>9</v>
      </c>
      <c r="B13" s="172" t="s">
        <v>141</v>
      </c>
      <c r="C13" s="174" t="s">
        <v>1312</v>
      </c>
      <c r="D13" s="143" t="s">
        <v>262</v>
      </c>
      <c r="E13" s="172" t="s">
        <v>1388</v>
      </c>
      <c r="F13" s="146">
        <v>665</v>
      </c>
      <c r="G13" s="146">
        <v>1307795</v>
      </c>
      <c r="H13" s="7">
        <v>589</v>
      </c>
      <c r="I13" s="7">
        <v>1091290</v>
      </c>
      <c r="J13" s="24">
        <v>0.88571428571428568</v>
      </c>
      <c r="K13" s="24">
        <v>0.83445035345753726</v>
      </c>
      <c r="L13" s="24">
        <v>0.26571428571428568</v>
      </c>
      <c r="M13" s="24">
        <v>0.5841152474202761</v>
      </c>
      <c r="N13" s="109">
        <v>0.84982953313456178</v>
      </c>
      <c r="O13" s="109" t="s">
        <v>1659</v>
      </c>
      <c r="P13" s="144">
        <v>1605.6300804583866</v>
      </c>
      <c r="Q13" s="7">
        <v>446910</v>
      </c>
      <c r="R13" s="7">
        <v>644380</v>
      </c>
      <c r="S13" s="137">
        <v>1091290</v>
      </c>
      <c r="T13" s="142">
        <v>0.40952450769273063</v>
      </c>
      <c r="U13" s="142">
        <v>0.59047549230726937</v>
      </c>
      <c r="V13" s="137">
        <v>657.54486823636023</v>
      </c>
      <c r="W13" s="137">
        <v>948.08521222202637</v>
      </c>
      <c r="X13" s="2" t="s">
        <v>1646</v>
      </c>
      <c r="Y13" s="2">
        <v>1701291026</v>
      </c>
      <c r="Z13" s="2" t="e">
        <v>#N/A</v>
      </c>
      <c r="AA13" s="2" t="s">
        <v>1650</v>
      </c>
      <c r="AB13" s="2"/>
    </row>
    <row r="14" spans="1:28" x14ac:dyDescent="0.25">
      <c r="A14" s="143">
        <v>10</v>
      </c>
      <c r="B14" s="172" t="s">
        <v>141</v>
      </c>
      <c r="C14" s="174" t="s">
        <v>1312</v>
      </c>
      <c r="D14" s="143" t="s">
        <v>260</v>
      </c>
      <c r="E14" s="172" t="s">
        <v>1389</v>
      </c>
      <c r="F14" s="146">
        <v>1054</v>
      </c>
      <c r="G14" s="146">
        <v>2074885</v>
      </c>
      <c r="H14" s="7">
        <v>1882</v>
      </c>
      <c r="I14" s="7">
        <v>2741465</v>
      </c>
      <c r="J14" s="24">
        <v>1.7855787476280836</v>
      </c>
      <c r="K14" s="24">
        <v>1.3212611783303654</v>
      </c>
      <c r="L14" s="24">
        <v>0.3</v>
      </c>
      <c r="M14" s="24">
        <v>0.7</v>
      </c>
      <c r="N14" s="109">
        <v>1</v>
      </c>
      <c r="O14" s="109" t="s">
        <v>1660</v>
      </c>
      <c r="P14" s="144">
        <v>1889.3554740750008</v>
      </c>
      <c r="Q14" s="7">
        <v>1566405</v>
      </c>
      <c r="R14" s="7">
        <v>1175060</v>
      </c>
      <c r="S14" s="137">
        <v>2741465</v>
      </c>
      <c r="T14" s="142">
        <v>0.57137515890226576</v>
      </c>
      <c r="U14" s="142">
        <v>0.42862484109773424</v>
      </c>
      <c r="V14" s="137">
        <v>1079.5307842224693</v>
      </c>
      <c r="W14" s="137">
        <v>809.82468985253161</v>
      </c>
      <c r="X14" s="2" t="s">
        <v>1646</v>
      </c>
      <c r="Y14" s="2">
        <v>1701291024</v>
      </c>
      <c r="Z14" s="2" t="e">
        <v>#N/A</v>
      </c>
      <c r="AA14" s="2" t="s">
        <v>1650</v>
      </c>
      <c r="AB14" s="2"/>
    </row>
    <row r="15" spans="1:28" x14ac:dyDescent="0.25">
      <c r="A15" s="143">
        <v>11</v>
      </c>
      <c r="B15" s="172" t="s">
        <v>72</v>
      </c>
      <c r="C15" s="174" t="s">
        <v>26</v>
      </c>
      <c r="D15" s="143" t="s">
        <v>648</v>
      </c>
      <c r="E15" s="172" t="s">
        <v>1633</v>
      </c>
      <c r="F15" s="146">
        <v>1041</v>
      </c>
      <c r="G15" s="146">
        <v>2040460</v>
      </c>
      <c r="H15" s="7">
        <v>1016</v>
      </c>
      <c r="I15" s="7">
        <v>1750185</v>
      </c>
      <c r="J15" s="24">
        <v>0.9759846301633045</v>
      </c>
      <c r="K15" s="24">
        <v>0.85774041147584368</v>
      </c>
      <c r="L15" s="24">
        <v>0.29279538904899133</v>
      </c>
      <c r="M15" s="24">
        <v>0.6004182880330905</v>
      </c>
      <c r="N15" s="109">
        <v>0.89321367708208177</v>
      </c>
      <c r="O15" s="109" t="e">
        <v>#N/A</v>
      </c>
      <c r="P15" s="144">
        <v>1687.5981503136913</v>
      </c>
      <c r="Q15" s="7">
        <v>777075</v>
      </c>
      <c r="R15" s="7">
        <v>973110</v>
      </c>
      <c r="S15" s="137">
        <v>1750185</v>
      </c>
      <c r="T15" s="142">
        <v>0.44399592043126868</v>
      </c>
      <c r="U15" s="142">
        <v>0.55600407956873132</v>
      </c>
      <c r="V15" s="137">
        <v>749.28669406663391</v>
      </c>
      <c r="W15" s="137">
        <v>938.31145624705744</v>
      </c>
      <c r="X15" s="2" t="s">
        <v>1646</v>
      </c>
      <c r="Y15" s="2" t="e">
        <v>#N/A</v>
      </c>
      <c r="Z15" s="2" t="e">
        <v>#N/A</v>
      </c>
      <c r="AA15" s="2" t="s">
        <v>1650</v>
      </c>
      <c r="AB15" s="2"/>
    </row>
    <row r="16" spans="1:28" x14ac:dyDescent="0.25">
      <c r="A16" s="143">
        <v>12</v>
      </c>
      <c r="B16" s="172" t="s">
        <v>73</v>
      </c>
      <c r="C16" s="174" t="s">
        <v>26</v>
      </c>
      <c r="D16" s="143" t="s">
        <v>620</v>
      </c>
      <c r="E16" s="172" t="s">
        <v>1405</v>
      </c>
      <c r="F16" s="146">
        <v>1268</v>
      </c>
      <c r="G16" s="146">
        <v>2321145</v>
      </c>
      <c r="H16" s="7">
        <v>666</v>
      </c>
      <c r="I16" s="7">
        <v>1354175</v>
      </c>
      <c r="J16" s="24">
        <v>0.52523659305993686</v>
      </c>
      <c r="K16" s="24">
        <v>0.58340818863104205</v>
      </c>
      <c r="L16" s="24">
        <v>0.15757097791798105</v>
      </c>
      <c r="M16" s="24">
        <v>0.4083857320417294</v>
      </c>
      <c r="N16" s="109">
        <v>0.56595670995971048</v>
      </c>
      <c r="O16" s="109" t="s">
        <v>1661</v>
      </c>
      <c r="P16" s="144">
        <v>0</v>
      </c>
      <c r="Q16" s="7">
        <v>482485</v>
      </c>
      <c r="R16" s="7">
        <v>849230</v>
      </c>
      <c r="S16" s="137">
        <v>1331715</v>
      </c>
      <c r="T16" s="142">
        <v>0.36230349586810989</v>
      </c>
      <c r="U16" s="142">
        <v>0.63769650413189005</v>
      </c>
      <c r="V16" s="137">
        <v>0</v>
      </c>
      <c r="W16" s="137">
        <v>0</v>
      </c>
      <c r="X16" s="2" t="s">
        <v>1646</v>
      </c>
      <c r="Y16" s="2">
        <v>1718725049</v>
      </c>
      <c r="Z16" s="2" t="s">
        <v>1648</v>
      </c>
      <c r="AA16" s="2" t="s">
        <v>1650</v>
      </c>
      <c r="AB16" s="2"/>
    </row>
    <row r="17" spans="1:28" x14ac:dyDescent="0.25">
      <c r="A17" s="143">
        <v>13</v>
      </c>
      <c r="B17" s="172" t="s">
        <v>1089</v>
      </c>
      <c r="C17" s="174" t="s">
        <v>26</v>
      </c>
      <c r="D17" s="202" t="s">
        <v>379</v>
      </c>
      <c r="E17" s="201" t="s">
        <v>1019</v>
      </c>
      <c r="F17" s="146">
        <v>851</v>
      </c>
      <c r="G17" s="146">
        <v>1354535</v>
      </c>
      <c r="H17" s="7">
        <v>867</v>
      </c>
      <c r="I17" s="7">
        <v>1165670</v>
      </c>
      <c r="J17" s="24">
        <v>1.0188014101057579</v>
      </c>
      <c r="K17" s="24">
        <v>0.8605683869372146</v>
      </c>
      <c r="L17" s="24">
        <v>0.3</v>
      </c>
      <c r="M17" s="24">
        <v>0.60239787085605023</v>
      </c>
      <c r="N17" s="109">
        <v>0.90239787085605028</v>
      </c>
      <c r="O17" s="109" t="s">
        <v>1662</v>
      </c>
      <c r="P17" s="144">
        <v>1704.9503570955042</v>
      </c>
      <c r="Q17" s="7">
        <v>662200</v>
      </c>
      <c r="R17" s="7">
        <v>503470</v>
      </c>
      <c r="S17" s="137">
        <v>1165670</v>
      </c>
      <c r="T17" s="142">
        <v>0.56808530716240446</v>
      </c>
      <c r="U17" s="142">
        <v>0.43191469283759554</v>
      </c>
      <c r="V17" s="137">
        <v>968.55724730725069</v>
      </c>
      <c r="W17" s="137">
        <v>736.39310978825347</v>
      </c>
      <c r="X17" s="2" t="s">
        <v>1646</v>
      </c>
      <c r="Y17" s="2">
        <v>1875220099</v>
      </c>
      <c r="Z17" s="2" t="s">
        <v>1648</v>
      </c>
      <c r="AA17" s="2" t="s">
        <v>1650</v>
      </c>
      <c r="AB17" s="2"/>
    </row>
    <row r="18" spans="1:28" x14ac:dyDescent="0.25">
      <c r="A18" s="143">
        <v>14</v>
      </c>
      <c r="B18" s="172" t="s">
        <v>34</v>
      </c>
      <c r="C18" s="174" t="s">
        <v>26</v>
      </c>
      <c r="D18" s="202" t="s">
        <v>415</v>
      </c>
      <c r="E18" s="201" t="s">
        <v>1636</v>
      </c>
      <c r="F18" s="146">
        <v>928</v>
      </c>
      <c r="G18" s="146">
        <v>1693055</v>
      </c>
      <c r="H18" s="7">
        <v>1198</v>
      </c>
      <c r="I18" s="7">
        <v>1698670</v>
      </c>
      <c r="J18" s="24">
        <v>1.290948275862069</v>
      </c>
      <c r="K18" s="24">
        <v>1.0033164900136144</v>
      </c>
      <c r="L18" s="24">
        <v>0.3</v>
      </c>
      <c r="M18" s="24">
        <v>0.7</v>
      </c>
      <c r="N18" s="109">
        <v>1</v>
      </c>
      <c r="O18" s="109" t="e">
        <v>#N/A</v>
      </c>
      <c r="P18" s="144">
        <v>1889.3554740750008</v>
      </c>
      <c r="Q18" s="7">
        <v>984855</v>
      </c>
      <c r="R18" s="7">
        <v>695570</v>
      </c>
      <c r="S18" s="137">
        <v>1680425</v>
      </c>
      <c r="T18" s="142">
        <v>0.58607495127720666</v>
      </c>
      <c r="U18" s="142">
        <v>0.41392504872279334</v>
      </c>
      <c r="V18" s="137">
        <v>1107.3039174138298</v>
      </c>
      <c r="W18" s="137">
        <v>782.05155666117105</v>
      </c>
      <c r="X18" s="2" t="s">
        <v>1646</v>
      </c>
      <c r="Y18" s="2" t="e">
        <v>#N/A</v>
      </c>
      <c r="Z18" s="2" t="e">
        <v>#N/A</v>
      </c>
      <c r="AA18" s="2" t="s">
        <v>1650</v>
      </c>
      <c r="AB18" s="2"/>
    </row>
    <row r="19" spans="1:28" x14ac:dyDescent="0.25">
      <c r="A19" s="143">
        <v>15</v>
      </c>
      <c r="B19" s="172" t="s">
        <v>34</v>
      </c>
      <c r="C19" s="174" t="s">
        <v>26</v>
      </c>
      <c r="D19" s="202" t="s">
        <v>419</v>
      </c>
      <c r="E19" s="201" t="s">
        <v>1453</v>
      </c>
      <c r="F19" s="146">
        <v>602</v>
      </c>
      <c r="G19" s="146">
        <v>1100140</v>
      </c>
      <c r="H19" s="7">
        <v>422</v>
      </c>
      <c r="I19" s="7">
        <v>469965</v>
      </c>
      <c r="J19" s="24">
        <v>0.70099667774086383</v>
      </c>
      <c r="K19" s="24">
        <v>0.42718653989492245</v>
      </c>
      <c r="L19" s="24">
        <v>0.21029900332225915</v>
      </c>
      <c r="M19" s="24">
        <v>0.29903057792644572</v>
      </c>
      <c r="N19" s="109">
        <v>0.50932958124870487</v>
      </c>
      <c r="O19" s="109" t="s">
        <v>1663</v>
      </c>
      <c r="P19" s="144">
        <v>0</v>
      </c>
      <c r="Q19" s="7">
        <v>155405</v>
      </c>
      <c r="R19" s="7">
        <v>63860</v>
      </c>
      <c r="S19" s="137">
        <v>219265</v>
      </c>
      <c r="T19" s="142">
        <v>0.70875424714386703</v>
      </c>
      <c r="U19" s="142">
        <v>0.29124575285613297</v>
      </c>
      <c r="V19" s="137">
        <v>0</v>
      </c>
      <c r="W19" s="137">
        <v>0</v>
      </c>
      <c r="X19" s="2" t="s">
        <v>1646</v>
      </c>
      <c r="Y19" s="2">
        <v>1311701233</v>
      </c>
      <c r="Z19" s="2" t="s">
        <v>1648</v>
      </c>
      <c r="AA19" s="2" t="s">
        <v>1650</v>
      </c>
      <c r="AB19" s="2"/>
    </row>
    <row r="20" spans="1:28" x14ac:dyDescent="0.25">
      <c r="A20" s="143">
        <v>16</v>
      </c>
      <c r="B20" s="198" t="s">
        <v>58</v>
      </c>
      <c r="C20" s="174" t="s">
        <v>41</v>
      </c>
      <c r="D20" s="199" t="s">
        <v>508</v>
      </c>
      <c r="E20" s="198" t="s">
        <v>1473</v>
      </c>
      <c r="F20" s="146">
        <v>502</v>
      </c>
      <c r="G20" s="146">
        <v>893695</v>
      </c>
      <c r="H20" s="7">
        <v>263</v>
      </c>
      <c r="I20" s="7">
        <v>468660</v>
      </c>
      <c r="J20" s="24">
        <v>0.5239043824701195</v>
      </c>
      <c r="K20" s="24">
        <v>0.52440709638075633</v>
      </c>
      <c r="L20" s="24">
        <v>0.15717131474103585</v>
      </c>
      <c r="M20" s="24">
        <v>0.36708496746652941</v>
      </c>
      <c r="N20" s="109">
        <v>0.52425628220756526</v>
      </c>
      <c r="O20" s="109" t="s">
        <v>1664</v>
      </c>
      <c r="P20" s="144">
        <v>0</v>
      </c>
      <c r="Q20" s="7">
        <v>162780</v>
      </c>
      <c r="R20" s="7">
        <v>304670</v>
      </c>
      <c r="S20" s="137">
        <v>467450</v>
      </c>
      <c r="T20" s="142">
        <v>0.3482297571932827</v>
      </c>
      <c r="U20" s="142">
        <v>0.65177024280671725</v>
      </c>
      <c r="V20" s="137">
        <v>0</v>
      </c>
      <c r="W20" s="137">
        <v>0</v>
      </c>
      <c r="X20" s="2" t="s">
        <v>1646</v>
      </c>
      <c r="Y20" s="2">
        <v>1836726151</v>
      </c>
      <c r="Z20" s="2" t="e">
        <v>#N/A</v>
      </c>
      <c r="AA20" s="2" t="s">
        <v>1650</v>
      </c>
      <c r="AB20" s="2"/>
    </row>
    <row r="21" spans="1:28" x14ac:dyDescent="0.25">
      <c r="A21" s="143">
        <v>17</v>
      </c>
      <c r="B21" s="172" t="s">
        <v>1325</v>
      </c>
      <c r="C21" s="174" t="s">
        <v>41</v>
      </c>
      <c r="D21" s="143" t="s">
        <v>484</v>
      </c>
      <c r="E21" s="172" t="s">
        <v>1027</v>
      </c>
      <c r="F21" s="146">
        <v>448</v>
      </c>
      <c r="G21" s="146">
        <v>904875</v>
      </c>
      <c r="H21" s="7">
        <v>858</v>
      </c>
      <c r="I21" s="7">
        <v>1048485</v>
      </c>
      <c r="J21" s="24">
        <v>1.9151785714285714</v>
      </c>
      <c r="K21" s="24">
        <v>1.1587070037297968</v>
      </c>
      <c r="L21" s="24">
        <v>0.3</v>
      </c>
      <c r="M21" s="24">
        <v>0.7</v>
      </c>
      <c r="N21" s="109">
        <v>1</v>
      </c>
      <c r="O21" s="109" t="e">
        <v>#N/A</v>
      </c>
      <c r="P21" s="144">
        <v>1889.3554740750008</v>
      </c>
      <c r="Q21" s="7">
        <v>696925</v>
      </c>
      <c r="R21" s="7">
        <v>349720</v>
      </c>
      <c r="S21" s="137">
        <v>1046645</v>
      </c>
      <c r="T21" s="142">
        <v>0.6658656946720235</v>
      </c>
      <c r="U21" s="142">
        <v>0.33413430532797656</v>
      </c>
      <c r="V21" s="137">
        <v>1258.0569952273406</v>
      </c>
      <c r="W21" s="137">
        <v>631.29847884766025</v>
      </c>
      <c r="X21" s="2" t="s">
        <v>1646</v>
      </c>
      <c r="Y21" s="2" t="e">
        <v>#N/A</v>
      </c>
      <c r="Z21" s="2" t="e">
        <v>#N/A</v>
      </c>
      <c r="AA21" s="2" t="s">
        <v>1650</v>
      </c>
      <c r="AB21" s="2"/>
    </row>
    <row r="22" spans="1:28" x14ac:dyDescent="0.25">
      <c r="A22" s="143">
        <v>18</v>
      </c>
      <c r="B22" s="172" t="s">
        <v>132</v>
      </c>
      <c r="C22" s="174" t="s">
        <v>1312</v>
      </c>
      <c r="D22" s="143" t="s">
        <v>940</v>
      </c>
      <c r="E22" s="172" t="s">
        <v>1497</v>
      </c>
      <c r="F22" s="146">
        <v>1185</v>
      </c>
      <c r="G22" s="146">
        <v>1651470</v>
      </c>
      <c r="H22" s="7">
        <v>1681</v>
      </c>
      <c r="I22" s="7">
        <v>2395210</v>
      </c>
      <c r="J22" s="24">
        <v>1.4185654008438819</v>
      </c>
      <c r="K22" s="24">
        <v>1.4503502939805144</v>
      </c>
      <c r="L22" s="24">
        <v>0.3</v>
      </c>
      <c r="M22" s="24">
        <v>0.7</v>
      </c>
      <c r="N22" s="109">
        <v>1</v>
      </c>
      <c r="O22" s="109" t="e">
        <v>#N/A</v>
      </c>
      <c r="P22" s="144">
        <v>1889.3554740750008</v>
      </c>
      <c r="Q22" s="7">
        <v>1414160</v>
      </c>
      <c r="R22" s="7">
        <v>981050</v>
      </c>
      <c r="S22" s="137">
        <v>2395210</v>
      </c>
      <c r="T22" s="142">
        <v>0.59041169667795312</v>
      </c>
      <c r="U22" s="142">
        <v>0.40958830332204693</v>
      </c>
      <c r="V22" s="137">
        <v>1115.4975710763997</v>
      </c>
      <c r="W22" s="137">
        <v>773.85790299860116</v>
      </c>
      <c r="X22" s="2" t="s">
        <v>1646</v>
      </c>
      <c r="Y22" s="2" t="e">
        <v>#N/A</v>
      </c>
      <c r="Z22" s="2" t="e">
        <v>#N/A</v>
      </c>
      <c r="AA22" s="2" t="s">
        <v>1650</v>
      </c>
      <c r="AB22" s="2"/>
    </row>
    <row r="23" spans="1:28" x14ac:dyDescent="0.25">
      <c r="A23" s="143">
        <v>19</v>
      </c>
      <c r="B23" s="172" t="s">
        <v>132</v>
      </c>
      <c r="C23" s="174" t="s">
        <v>1312</v>
      </c>
      <c r="D23" s="143" t="s">
        <v>944</v>
      </c>
      <c r="E23" s="172" t="s">
        <v>1498</v>
      </c>
      <c r="F23" s="146">
        <v>843</v>
      </c>
      <c r="G23" s="146">
        <v>1149290</v>
      </c>
      <c r="H23" s="7">
        <v>605</v>
      </c>
      <c r="I23" s="7">
        <v>794040</v>
      </c>
      <c r="J23" s="24">
        <v>0.71767497034400951</v>
      </c>
      <c r="K23" s="24">
        <v>0.69089611847314425</v>
      </c>
      <c r="L23" s="24">
        <v>0.21530249110320285</v>
      </c>
      <c r="M23" s="24">
        <v>0.48362728293120094</v>
      </c>
      <c r="N23" s="109">
        <v>0.69892977403440382</v>
      </c>
      <c r="O23" s="109" t="e">
        <v>#N/A</v>
      </c>
      <c r="P23" s="144">
        <v>0</v>
      </c>
      <c r="Q23" s="7">
        <v>532460</v>
      </c>
      <c r="R23" s="7">
        <v>261580</v>
      </c>
      <c r="S23" s="137">
        <v>794040</v>
      </c>
      <c r="T23" s="142">
        <v>0.67057075210316863</v>
      </c>
      <c r="U23" s="142">
        <v>0.32942924789683137</v>
      </c>
      <c r="V23" s="137">
        <v>0</v>
      </c>
      <c r="W23" s="137">
        <v>0</v>
      </c>
      <c r="X23" s="2" t="s">
        <v>1646</v>
      </c>
      <c r="Y23" s="2" t="e">
        <v>#N/A</v>
      </c>
      <c r="Z23" s="2" t="e">
        <v>#N/A</v>
      </c>
      <c r="AA23" s="2" t="s">
        <v>1650</v>
      </c>
      <c r="AB23" s="2"/>
    </row>
    <row r="24" spans="1:28" x14ac:dyDescent="0.25">
      <c r="A24" s="143">
        <v>20</v>
      </c>
      <c r="B24" s="172" t="s">
        <v>135</v>
      </c>
      <c r="C24" s="174" t="s">
        <v>1312</v>
      </c>
      <c r="D24" s="143" t="s">
        <v>1145</v>
      </c>
      <c r="E24" s="172" t="s">
        <v>1507</v>
      </c>
      <c r="F24" s="146">
        <v>685</v>
      </c>
      <c r="G24" s="146">
        <v>1242775</v>
      </c>
      <c r="H24" s="7">
        <v>623</v>
      </c>
      <c r="I24" s="7">
        <v>824470</v>
      </c>
      <c r="J24" s="24">
        <v>0.90948905109489053</v>
      </c>
      <c r="K24" s="24">
        <v>0.66341051276377461</v>
      </c>
      <c r="L24" s="24">
        <v>0.27284671532846716</v>
      </c>
      <c r="M24" s="24">
        <v>0.46438735893464217</v>
      </c>
      <c r="N24" s="109">
        <v>0.73723407426310938</v>
      </c>
      <c r="O24" s="109" t="e">
        <v>#N/A</v>
      </c>
      <c r="P24" s="144">
        <v>0</v>
      </c>
      <c r="Q24" s="7">
        <v>457700</v>
      </c>
      <c r="R24" s="7">
        <v>366770</v>
      </c>
      <c r="S24" s="137">
        <v>824470</v>
      </c>
      <c r="T24" s="142">
        <v>0.55514451708370227</v>
      </c>
      <c r="U24" s="142">
        <v>0.44485548291629773</v>
      </c>
      <c r="V24" s="137">
        <v>0</v>
      </c>
      <c r="W24" s="137">
        <v>0</v>
      </c>
      <c r="X24" s="2" t="s">
        <v>1646</v>
      </c>
      <c r="Y24" s="2" t="e">
        <v>#N/A</v>
      </c>
      <c r="Z24" s="2" t="e">
        <v>#N/A</v>
      </c>
      <c r="AA24" s="2" t="s">
        <v>1650</v>
      </c>
      <c r="AB24" s="2"/>
    </row>
    <row r="25" spans="1:28" x14ac:dyDescent="0.25">
      <c r="A25" s="143">
        <v>21</v>
      </c>
      <c r="B25" s="198" t="s">
        <v>161</v>
      </c>
      <c r="C25" s="174" t="s">
        <v>172</v>
      </c>
      <c r="D25" s="143" t="s">
        <v>531</v>
      </c>
      <c r="E25" s="172" t="s">
        <v>1263</v>
      </c>
      <c r="F25" s="146">
        <v>963</v>
      </c>
      <c r="G25" s="146">
        <v>2011950</v>
      </c>
      <c r="H25" s="7">
        <v>911</v>
      </c>
      <c r="I25" s="7">
        <v>1295550</v>
      </c>
      <c r="J25" s="24">
        <v>0.94600207684319837</v>
      </c>
      <c r="K25" s="24">
        <v>0.64392753299038241</v>
      </c>
      <c r="L25" s="24">
        <v>0.2838006230529595</v>
      </c>
      <c r="M25" s="24">
        <v>0.45074927309326768</v>
      </c>
      <c r="N25" s="109">
        <v>0.73454989614622712</v>
      </c>
      <c r="O25" s="109" t="e">
        <v>#N/A</v>
      </c>
      <c r="P25" s="144">
        <v>0</v>
      </c>
      <c r="Q25" s="7">
        <v>827880</v>
      </c>
      <c r="R25" s="7">
        <v>467670</v>
      </c>
      <c r="S25" s="137">
        <v>1295550</v>
      </c>
      <c r="T25" s="142">
        <v>0.63901817760796575</v>
      </c>
      <c r="U25" s="142">
        <v>0.36098182239203425</v>
      </c>
      <c r="V25" s="137">
        <v>0</v>
      </c>
      <c r="W25" s="137">
        <v>0</v>
      </c>
      <c r="X25" s="2" t="s">
        <v>1646</v>
      </c>
      <c r="Y25" s="2" t="e">
        <v>#N/A</v>
      </c>
      <c r="Z25" s="2" t="e">
        <v>#N/A</v>
      </c>
      <c r="AA25" s="2" t="s">
        <v>1650</v>
      </c>
      <c r="AB25" s="2"/>
    </row>
    <row r="26" spans="1:28" x14ac:dyDescent="0.25">
      <c r="A26" s="143">
        <v>22</v>
      </c>
      <c r="B26" s="198" t="s">
        <v>17</v>
      </c>
      <c r="C26" s="174" t="s">
        <v>172</v>
      </c>
      <c r="D26" s="143" t="s">
        <v>195</v>
      </c>
      <c r="E26" s="172" t="s">
        <v>1512</v>
      </c>
      <c r="F26" s="146">
        <v>991</v>
      </c>
      <c r="G26" s="146">
        <v>1594195</v>
      </c>
      <c r="H26" s="7">
        <v>1106</v>
      </c>
      <c r="I26" s="7">
        <v>1450405</v>
      </c>
      <c r="J26" s="24">
        <v>1.1160443995963674</v>
      </c>
      <c r="K26" s="24">
        <v>0.90980400766531067</v>
      </c>
      <c r="L26" s="24">
        <v>0.3</v>
      </c>
      <c r="M26" s="24">
        <v>0.63686280536571738</v>
      </c>
      <c r="N26" s="109">
        <v>0.93686280536571731</v>
      </c>
      <c r="O26" s="109" t="s">
        <v>1665</v>
      </c>
      <c r="P26" s="144">
        <v>1770.06686977498</v>
      </c>
      <c r="Q26" s="7">
        <v>898635</v>
      </c>
      <c r="R26" s="7">
        <v>541350</v>
      </c>
      <c r="S26" s="137">
        <v>1439985</v>
      </c>
      <c r="T26" s="142">
        <v>0.62405858394358271</v>
      </c>
      <c r="U26" s="142">
        <v>0.37594141605641723</v>
      </c>
      <c r="V26" s="137">
        <v>1104.625424237224</v>
      </c>
      <c r="W26" s="137">
        <v>665.44144553775584</v>
      </c>
      <c r="X26" s="2" t="s">
        <v>1646</v>
      </c>
      <c r="Y26" s="2">
        <v>1714718822</v>
      </c>
      <c r="Z26" s="2" t="s">
        <v>1648</v>
      </c>
      <c r="AA26" s="2" t="s">
        <v>1650</v>
      </c>
      <c r="AB26" s="2"/>
    </row>
    <row r="27" spans="1:28" x14ac:dyDescent="0.25">
      <c r="A27" s="143">
        <v>23</v>
      </c>
      <c r="B27" s="198" t="s">
        <v>9</v>
      </c>
      <c r="C27" s="174" t="s">
        <v>172</v>
      </c>
      <c r="D27" s="143" t="s">
        <v>243</v>
      </c>
      <c r="E27" s="172" t="s">
        <v>1520</v>
      </c>
      <c r="F27" s="146">
        <v>826</v>
      </c>
      <c r="G27" s="146">
        <v>1699150</v>
      </c>
      <c r="H27" s="7">
        <v>583</v>
      </c>
      <c r="I27" s="7">
        <v>1091300</v>
      </c>
      <c r="J27" s="24">
        <v>0.70581113801452788</v>
      </c>
      <c r="K27" s="24">
        <v>0.6422623076244004</v>
      </c>
      <c r="L27" s="24">
        <v>0.21174334140435835</v>
      </c>
      <c r="M27" s="24">
        <v>0.44958361533708024</v>
      </c>
      <c r="N27" s="109">
        <v>0.6613269567414386</v>
      </c>
      <c r="O27" s="109" t="e">
        <v>#N/A</v>
      </c>
      <c r="P27" s="144">
        <v>0</v>
      </c>
      <c r="Q27" s="7">
        <v>408980</v>
      </c>
      <c r="R27" s="7">
        <v>682320</v>
      </c>
      <c r="S27" s="137">
        <v>1091300</v>
      </c>
      <c r="T27" s="142">
        <v>0.374764042884633</v>
      </c>
      <c r="U27" s="142">
        <v>0.62523595711536695</v>
      </c>
      <c r="V27" s="137">
        <v>0</v>
      </c>
      <c r="W27" s="137">
        <v>0</v>
      </c>
      <c r="X27" s="2" t="s">
        <v>1646</v>
      </c>
      <c r="Y27" s="2" t="e">
        <v>#N/A</v>
      </c>
      <c r="Z27" s="2" t="e">
        <v>#N/A</v>
      </c>
      <c r="AA27" s="2" t="s">
        <v>1650</v>
      </c>
      <c r="AB27" s="2"/>
    </row>
    <row r="28" spans="1:28" x14ac:dyDescent="0.25">
      <c r="A28" s="143">
        <v>24</v>
      </c>
      <c r="B28" s="198" t="s">
        <v>11</v>
      </c>
      <c r="C28" s="174" t="s">
        <v>172</v>
      </c>
      <c r="D28" s="143" t="s">
        <v>250</v>
      </c>
      <c r="E28" s="172" t="s">
        <v>1523</v>
      </c>
      <c r="F28" s="146">
        <v>2444</v>
      </c>
      <c r="G28" s="146">
        <v>3809575</v>
      </c>
      <c r="H28" s="7">
        <v>1950</v>
      </c>
      <c r="I28" s="7">
        <v>3510035</v>
      </c>
      <c r="J28" s="24">
        <v>0.7978723404255319</v>
      </c>
      <c r="K28" s="24">
        <v>0.92137180656634932</v>
      </c>
      <c r="L28" s="24">
        <v>0.23936170212765956</v>
      </c>
      <c r="M28" s="24">
        <v>0.64496026459644451</v>
      </c>
      <c r="N28" s="109">
        <v>0.88432196672410401</v>
      </c>
      <c r="O28" s="109" t="s">
        <v>1666</v>
      </c>
      <c r="P28" s="144">
        <v>1670.7985486749567</v>
      </c>
      <c r="Q28" s="7">
        <v>2545785</v>
      </c>
      <c r="R28" s="7">
        <v>932290</v>
      </c>
      <c r="S28" s="137">
        <v>3478075</v>
      </c>
      <c r="T28" s="142">
        <v>0.73195230120109545</v>
      </c>
      <c r="U28" s="142">
        <v>0.26804769879890455</v>
      </c>
      <c r="V28" s="137">
        <v>1222.9448425460851</v>
      </c>
      <c r="W28" s="137">
        <v>447.85370612887164</v>
      </c>
      <c r="X28" s="2" t="s">
        <v>1646</v>
      </c>
      <c r="Y28" s="2">
        <v>1316180612</v>
      </c>
      <c r="Z28" s="2" t="s">
        <v>1648</v>
      </c>
      <c r="AA28" s="2" t="s">
        <v>1650</v>
      </c>
      <c r="AB28" s="2"/>
    </row>
    <row r="29" spans="1:28" x14ac:dyDescent="0.25">
      <c r="A29" s="143">
        <v>25</v>
      </c>
      <c r="B29" s="198" t="s">
        <v>163</v>
      </c>
      <c r="C29" s="174" t="s">
        <v>172</v>
      </c>
      <c r="D29" s="143" t="s">
        <v>558</v>
      </c>
      <c r="E29" s="172" t="s">
        <v>559</v>
      </c>
      <c r="F29" s="146">
        <v>767</v>
      </c>
      <c r="G29" s="146">
        <v>1496945</v>
      </c>
      <c r="H29" s="7">
        <v>902</v>
      </c>
      <c r="I29" s="7">
        <v>1617995</v>
      </c>
      <c r="J29" s="24">
        <v>1.1760104302477183</v>
      </c>
      <c r="K29" s="24">
        <v>1.080864694427651</v>
      </c>
      <c r="L29" s="24">
        <v>0.3</v>
      </c>
      <c r="M29" s="24">
        <v>0.7</v>
      </c>
      <c r="N29" s="109">
        <v>1</v>
      </c>
      <c r="O29" s="109" t="s">
        <v>1667</v>
      </c>
      <c r="P29" s="144">
        <v>1889.3554740750008</v>
      </c>
      <c r="Q29" s="7">
        <v>944825</v>
      </c>
      <c r="R29" s="7">
        <v>673170</v>
      </c>
      <c r="S29" s="137">
        <v>1617995</v>
      </c>
      <c r="T29" s="142">
        <v>0.58394803445004462</v>
      </c>
      <c r="U29" s="142">
        <v>0.41605196554995533</v>
      </c>
      <c r="V29" s="137">
        <v>1103.285415463529</v>
      </c>
      <c r="W29" s="137">
        <v>786.07005861147172</v>
      </c>
      <c r="X29" s="2" t="s">
        <v>1646</v>
      </c>
      <c r="Y29" s="2">
        <v>1971756075</v>
      </c>
      <c r="Z29" s="2" t="e">
        <v>#N/A</v>
      </c>
      <c r="AA29" s="2" t="s">
        <v>1650</v>
      </c>
      <c r="AB29" s="2"/>
    </row>
    <row r="30" spans="1:28" x14ac:dyDescent="0.25">
      <c r="A30" s="143">
        <v>26</v>
      </c>
      <c r="B30" s="198" t="s">
        <v>4</v>
      </c>
      <c r="C30" s="174" t="s">
        <v>41</v>
      </c>
      <c r="D30" s="143" t="s">
        <v>211</v>
      </c>
      <c r="E30" s="172" t="s">
        <v>1536</v>
      </c>
      <c r="F30" s="146">
        <v>773</v>
      </c>
      <c r="G30" s="146">
        <v>1252045</v>
      </c>
      <c r="H30" s="7">
        <v>578</v>
      </c>
      <c r="I30" s="7">
        <v>723720</v>
      </c>
      <c r="J30" s="24">
        <v>0.74773609314359635</v>
      </c>
      <c r="K30" s="24">
        <v>0.57803034235989925</v>
      </c>
      <c r="L30" s="24">
        <v>0.22432082794307889</v>
      </c>
      <c r="M30" s="24">
        <v>0.40462123965192948</v>
      </c>
      <c r="N30" s="109">
        <v>0.62894206759500837</v>
      </c>
      <c r="O30" s="109" t="e">
        <v>#N/A</v>
      </c>
      <c r="P30" s="144">
        <v>0</v>
      </c>
      <c r="Q30" s="7">
        <v>494185</v>
      </c>
      <c r="R30" s="7">
        <v>221610</v>
      </c>
      <c r="S30" s="137">
        <v>715795</v>
      </c>
      <c r="T30" s="142">
        <v>0.6904001844103409</v>
      </c>
      <c r="U30" s="142">
        <v>0.30959981558965904</v>
      </c>
      <c r="V30" s="137">
        <v>0</v>
      </c>
      <c r="W30" s="137">
        <v>0</v>
      </c>
      <c r="X30" s="2" t="s">
        <v>1646</v>
      </c>
      <c r="Y30" s="2" t="e">
        <v>#N/A</v>
      </c>
      <c r="Z30" s="2" t="e">
        <v>#N/A</v>
      </c>
      <c r="AA30" s="2" t="s">
        <v>1650</v>
      </c>
      <c r="AB30" s="2"/>
    </row>
    <row r="31" spans="1:28" x14ac:dyDescent="0.25">
      <c r="A31" s="143">
        <v>27</v>
      </c>
      <c r="B31" s="198" t="s">
        <v>15</v>
      </c>
      <c r="C31" s="174" t="s">
        <v>41</v>
      </c>
      <c r="D31" s="143" t="s">
        <v>221</v>
      </c>
      <c r="E31" s="172" t="s">
        <v>1543</v>
      </c>
      <c r="F31" s="146">
        <v>687</v>
      </c>
      <c r="G31" s="146">
        <v>1233540</v>
      </c>
      <c r="H31" s="7">
        <v>495</v>
      </c>
      <c r="I31" s="7">
        <v>742655</v>
      </c>
      <c r="J31" s="24">
        <v>0.72052401746724892</v>
      </c>
      <c r="K31" s="24">
        <v>0.60205181834395316</v>
      </c>
      <c r="L31" s="24">
        <v>0.21615720524017468</v>
      </c>
      <c r="M31" s="24">
        <v>0.42143627284076718</v>
      </c>
      <c r="N31" s="109">
        <v>0.6375934780809418</v>
      </c>
      <c r="O31" s="109" t="s">
        <v>1668</v>
      </c>
      <c r="P31" s="144">
        <v>0</v>
      </c>
      <c r="Q31" s="7">
        <v>380360</v>
      </c>
      <c r="R31" s="7">
        <v>319350</v>
      </c>
      <c r="S31" s="137">
        <v>699710</v>
      </c>
      <c r="T31" s="142">
        <v>0.54359663289076898</v>
      </c>
      <c r="U31" s="142">
        <v>0.45640336710923096</v>
      </c>
      <c r="V31" s="137">
        <v>0</v>
      </c>
      <c r="W31" s="137">
        <v>0</v>
      </c>
      <c r="X31" s="2" t="s">
        <v>1646</v>
      </c>
      <c r="Y31" s="2">
        <v>1318594572</v>
      </c>
      <c r="Z31" s="2" t="e">
        <v>#N/A</v>
      </c>
      <c r="AA31" s="2" t="s">
        <v>1650</v>
      </c>
      <c r="AB31" s="2"/>
    </row>
    <row r="32" spans="1:28" x14ac:dyDescent="0.25">
      <c r="A32" s="143">
        <v>28</v>
      </c>
      <c r="B32" s="198" t="s">
        <v>6</v>
      </c>
      <c r="C32" s="174" t="s">
        <v>41</v>
      </c>
      <c r="D32" s="143" t="s">
        <v>223</v>
      </c>
      <c r="E32" s="172" t="s">
        <v>1466</v>
      </c>
      <c r="F32" s="146">
        <v>959</v>
      </c>
      <c r="G32" s="146">
        <v>1678455</v>
      </c>
      <c r="H32" s="7">
        <v>627</v>
      </c>
      <c r="I32" s="7">
        <v>1195690</v>
      </c>
      <c r="J32" s="24">
        <v>0.65380604796663189</v>
      </c>
      <c r="K32" s="24">
        <v>0.71237536901495724</v>
      </c>
      <c r="L32" s="24">
        <v>0.19614181438998957</v>
      </c>
      <c r="M32" s="24">
        <v>0.49866275831047002</v>
      </c>
      <c r="N32" s="109">
        <v>0.69480457270045959</v>
      </c>
      <c r="O32" s="109" t="e">
        <v>#N/A</v>
      </c>
      <c r="P32" s="144">
        <v>0</v>
      </c>
      <c r="Q32" s="7">
        <v>429400</v>
      </c>
      <c r="R32" s="7">
        <v>759580</v>
      </c>
      <c r="S32" s="137">
        <v>1188980</v>
      </c>
      <c r="T32" s="142">
        <v>0.36114989318575585</v>
      </c>
      <c r="U32" s="142">
        <v>0.63885010681424415</v>
      </c>
      <c r="V32" s="137">
        <v>0</v>
      </c>
      <c r="W32" s="137">
        <v>0</v>
      </c>
      <c r="X32" s="2" t="s">
        <v>1646</v>
      </c>
      <c r="Y32" s="2" t="e">
        <v>#N/A</v>
      </c>
      <c r="Z32" s="2" t="e">
        <v>#N/A</v>
      </c>
      <c r="AA32" s="2" t="s">
        <v>1650</v>
      </c>
      <c r="AB32" s="2"/>
    </row>
    <row r="33" spans="1:28" x14ac:dyDescent="0.25">
      <c r="A33" s="143">
        <v>29</v>
      </c>
      <c r="B33" s="198" t="s">
        <v>169</v>
      </c>
      <c r="C33" s="174" t="s">
        <v>172</v>
      </c>
      <c r="D33" s="143" t="s">
        <v>588</v>
      </c>
      <c r="E33" s="172" t="s">
        <v>589</v>
      </c>
      <c r="F33" s="146">
        <v>873</v>
      </c>
      <c r="G33" s="146">
        <v>1544435</v>
      </c>
      <c r="H33" s="7">
        <v>350</v>
      </c>
      <c r="I33" s="7">
        <v>571495</v>
      </c>
      <c r="J33" s="24">
        <v>0.40091638029782362</v>
      </c>
      <c r="K33" s="24">
        <v>0.37003499661688577</v>
      </c>
      <c r="L33" s="24">
        <v>0.12027491408934708</v>
      </c>
      <c r="M33" s="24">
        <v>0.25902449763182001</v>
      </c>
      <c r="N33" s="109">
        <v>0.3792994117211671</v>
      </c>
      <c r="O33" s="109" t="s">
        <v>1669</v>
      </c>
      <c r="P33" s="144">
        <v>0</v>
      </c>
      <c r="Q33" s="7">
        <v>234320</v>
      </c>
      <c r="R33" s="7">
        <v>334640</v>
      </c>
      <c r="S33" s="137">
        <v>568960</v>
      </c>
      <c r="T33" s="142">
        <v>0.41183914510686165</v>
      </c>
      <c r="U33" s="142">
        <v>0.58816085489313841</v>
      </c>
      <c r="V33" s="137">
        <v>0</v>
      </c>
      <c r="W33" s="137">
        <v>0</v>
      </c>
      <c r="X33" s="2" t="s">
        <v>1646</v>
      </c>
      <c r="Y33" s="2">
        <v>1955790769</v>
      </c>
      <c r="Z33" s="2" t="e">
        <v>#N/A</v>
      </c>
      <c r="AA33" s="2" t="s">
        <v>1650</v>
      </c>
      <c r="AB33" s="2"/>
    </row>
    <row r="34" spans="1:28" x14ac:dyDescent="0.25">
      <c r="A34" s="143">
        <v>30</v>
      </c>
      <c r="B34" s="198" t="s">
        <v>164</v>
      </c>
      <c r="C34" s="174" t="s">
        <v>172</v>
      </c>
      <c r="D34" s="143" t="s">
        <v>565</v>
      </c>
      <c r="E34" s="172" t="s">
        <v>1217</v>
      </c>
      <c r="F34" s="146">
        <v>578</v>
      </c>
      <c r="G34" s="146">
        <v>1108265</v>
      </c>
      <c r="H34" s="7">
        <v>233</v>
      </c>
      <c r="I34" s="7">
        <v>511420</v>
      </c>
      <c r="J34" s="24">
        <v>0.40311418685121109</v>
      </c>
      <c r="K34" s="24">
        <v>0.46146002986650303</v>
      </c>
      <c r="L34" s="24">
        <v>0.12093425605536332</v>
      </c>
      <c r="M34" s="24">
        <v>0.32302202090655208</v>
      </c>
      <c r="N34" s="109">
        <v>0.44395627696191542</v>
      </c>
      <c r="O34" s="109" t="e">
        <v>#N/A</v>
      </c>
      <c r="P34" s="144">
        <v>0</v>
      </c>
      <c r="Q34" s="7">
        <v>138820</v>
      </c>
      <c r="R34" s="7">
        <v>372600</v>
      </c>
      <c r="S34" s="137">
        <v>511420</v>
      </c>
      <c r="T34" s="142">
        <v>0.27144030346877324</v>
      </c>
      <c r="U34" s="142">
        <v>0.72855969653122676</v>
      </c>
      <c r="V34" s="137">
        <v>0</v>
      </c>
      <c r="W34" s="137">
        <v>0</v>
      </c>
      <c r="X34" s="2" t="s">
        <v>1646</v>
      </c>
      <c r="Y34" s="2" t="e">
        <v>#N/A</v>
      </c>
      <c r="Z34" s="2" t="e">
        <v>#N/A</v>
      </c>
      <c r="AA34" s="2" t="s">
        <v>1650</v>
      </c>
      <c r="AB34" s="2"/>
    </row>
    <row r="35" spans="1:28" x14ac:dyDescent="0.25">
      <c r="A35" s="143">
        <v>31</v>
      </c>
      <c r="B35" s="172" t="s">
        <v>168</v>
      </c>
      <c r="C35" s="174" t="s">
        <v>172</v>
      </c>
      <c r="D35" s="143" t="s">
        <v>518</v>
      </c>
      <c r="E35" s="172" t="s">
        <v>1569</v>
      </c>
      <c r="F35" s="146">
        <v>927</v>
      </c>
      <c r="G35" s="146">
        <v>2011635</v>
      </c>
      <c r="H35" s="7">
        <v>435</v>
      </c>
      <c r="I35" s="7">
        <v>921165</v>
      </c>
      <c r="J35" s="24">
        <v>0.46925566343042069</v>
      </c>
      <c r="K35" s="24">
        <v>0.45791855878427251</v>
      </c>
      <c r="L35" s="24">
        <v>0.14077669902912621</v>
      </c>
      <c r="M35" s="24">
        <v>0.32054299114899076</v>
      </c>
      <c r="N35" s="109">
        <v>0.46131969017811697</v>
      </c>
      <c r="O35" s="109" t="s">
        <v>1670</v>
      </c>
      <c r="P35" s="144">
        <v>0</v>
      </c>
      <c r="Q35" s="7">
        <v>312055</v>
      </c>
      <c r="R35" s="7">
        <v>579030</v>
      </c>
      <c r="S35" s="137">
        <v>891085</v>
      </c>
      <c r="T35" s="142">
        <v>0.3501966703513133</v>
      </c>
      <c r="U35" s="142">
        <v>0.6498033296486867</v>
      </c>
      <c r="V35" s="137">
        <v>0</v>
      </c>
      <c r="W35" s="137">
        <v>0</v>
      </c>
      <c r="X35" s="2" t="s">
        <v>1646</v>
      </c>
      <c r="Y35" s="2">
        <v>1944780255</v>
      </c>
      <c r="Z35" s="2" t="s">
        <v>1648</v>
      </c>
      <c r="AA35" s="2" t="s">
        <v>1650</v>
      </c>
      <c r="AB35" s="2"/>
    </row>
    <row r="36" spans="1:28" x14ac:dyDescent="0.25">
      <c r="A36" s="143">
        <v>32</v>
      </c>
      <c r="B36" s="172" t="s">
        <v>104</v>
      </c>
      <c r="C36" s="174" t="s">
        <v>90</v>
      </c>
      <c r="D36" s="143" t="s">
        <v>754</v>
      </c>
      <c r="E36" s="172" t="s">
        <v>755</v>
      </c>
      <c r="F36" s="146">
        <v>732</v>
      </c>
      <c r="G36" s="146">
        <v>1775240</v>
      </c>
      <c r="H36" s="7">
        <v>595</v>
      </c>
      <c r="I36" s="7">
        <v>1316125</v>
      </c>
      <c r="J36" s="24">
        <v>0.81284153005464477</v>
      </c>
      <c r="K36" s="24">
        <v>0.74137863049503161</v>
      </c>
      <c r="L36" s="24">
        <v>0.24385245901639341</v>
      </c>
      <c r="M36" s="24">
        <v>0.5189650413465221</v>
      </c>
      <c r="N36" s="109">
        <v>0.76281750036291551</v>
      </c>
      <c r="O36" s="109" t="s">
        <v>1671</v>
      </c>
      <c r="P36" s="144">
        <v>0</v>
      </c>
      <c r="Q36" s="7">
        <v>418315</v>
      </c>
      <c r="R36" s="7">
        <v>897810</v>
      </c>
      <c r="S36" s="137">
        <v>1316125</v>
      </c>
      <c r="T36" s="142">
        <v>0.3178383512204388</v>
      </c>
      <c r="U36" s="142">
        <v>0.6821616487795612</v>
      </c>
      <c r="V36" s="137">
        <v>0</v>
      </c>
      <c r="W36" s="137">
        <v>0</v>
      </c>
      <c r="X36" s="2" t="s">
        <v>1646</v>
      </c>
      <c r="Y36" s="2">
        <v>1792476262</v>
      </c>
      <c r="Z36" s="2" t="e">
        <v>#N/A</v>
      </c>
      <c r="AA36" s="2" t="s">
        <v>1650</v>
      </c>
      <c r="AB36" s="2"/>
    </row>
  </sheetData>
  <mergeCells count="24">
    <mergeCell ref="Z2:Z4"/>
    <mergeCell ref="AA2:AA4"/>
    <mergeCell ref="AB2:AB4"/>
    <mergeCell ref="F3:G3"/>
    <mergeCell ref="H3:I3"/>
    <mergeCell ref="J3:K3"/>
    <mergeCell ref="T2:T4"/>
    <mergeCell ref="U2:U4"/>
    <mergeCell ref="V2:V4"/>
    <mergeCell ref="W2:W4"/>
    <mergeCell ref="X2:X4"/>
    <mergeCell ref="Y2:Y4"/>
    <mergeCell ref="L2:M3"/>
    <mergeCell ref="N2:N4"/>
    <mergeCell ref="P2:P4"/>
    <mergeCell ref="Q2:Q4"/>
    <mergeCell ref="R2:R4"/>
    <mergeCell ref="S2:S4"/>
    <mergeCell ref="A2:A4"/>
    <mergeCell ref="B2:B4"/>
    <mergeCell ref="C2:C4"/>
    <mergeCell ref="D2:D4"/>
    <mergeCell ref="E2:E4"/>
    <mergeCell ref="F2:K2"/>
  </mergeCells>
  <conditionalFormatting sqref="D1:D1048576">
    <cfRule type="duplicateValues" dxfId="28" priority="24"/>
    <cfRule type="duplicateValues" dxfId="27" priority="25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0"/>
  <sheetViews>
    <sheetView tabSelected="1" zoomScaleNormal="100" workbookViewId="0">
      <selection activeCell="A2" sqref="A2:A4"/>
    </sheetView>
  </sheetViews>
  <sheetFormatPr defaultRowHeight="15" x14ac:dyDescent="0.25"/>
  <cols>
    <col min="1" max="1" width="4.5703125" style="3" bestFit="1" customWidth="1"/>
    <col min="2" max="2" width="36.140625" style="27" bestFit="1" customWidth="1"/>
    <col min="3" max="3" width="13.5703125" style="27" bestFit="1" customWidth="1"/>
    <col min="4" max="4" width="10.5703125" style="110" bestFit="1" customWidth="1"/>
    <col min="5" max="5" width="33.28515625" style="27" bestFit="1" customWidth="1"/>
    <col min="6" max="6" width="10.140625" style="25" bestFit="1" customWidth="1"/>
    <col min="7" max="7" width="14.85546875" bestFit="1" customWidth="1"/>
    <col min="8" max="8" width="9.5703125" bestFit="1" customWidth="1"/>
    <col min="9" max="9" width="13.140625" bestFit="1" customWidth="1"/>
    <col min="10" max="10" width="8.7109375" bestFit="1" customWidth="1"/>
    <col min="11" max="11" width="8.140625" bestFit="1" customWidth="1"/>
    <col min="12" max="12" width="14.28515625" bestFit="1" customWidth="1"/>
    <col min="13" max="13" width="11.5703125" bestFit="1" customWidth="1"/>
    <col min="14" max="14" width="8.140625" bestFit="1" customWidth="1"/>
    <col min="15" max="15" width="23.7109375" bestFit="1" customWidth="1"/>
    <col min="16" max="18" width="13.140625" bestFit="1" customWidth="1"/>
    <col min="19" max="19" width="10.5703125" bestFit="1" customWidth="1"/>
    <col min="20" max="20" width="7.7109375" bestFit="1" customWidth="1"/>
    <col min="21" max="21" width="16.28515625" bestFit="1" customWidth="1"/>
    <col min="22" max="22" width="13.42578125" bestFit="1" customWidth="1"/>
    <col min="23" max="23" width="8.140625" customWidth="1"/>
    <col min="24" max="24" width="11" bestFit="1" customWidth="1"/>
    <col min="25" max="25" width="15.140625" bestFit="1" customWidth="1"/>
    <col min="26" max="26" width="8.7109375" bestFit="1" customWidth="1"/>
    <col min="27" max="27" width="5.140625" bestFit="1" customWidth="1"/>
  </cols>
  <sheetData>
    <row r="1" spans="1:27" x14ac:dyDescent="0.25">
      <c r="O1" s="171">
        <v>0.79500000000000004</v>
      </c>
    </row>
    <row r="2" spans="1:27" s="4" customFormat="1" ht="15" customHeight="1" x14ac:dyDescent="0.25">
      <c r="A2" s="212" t="s">
        <v>1074</v>
      </c>
      <c r="B2" s="211" t="s">
        <v>179</v>
      </c>
      <c r="C2" s="211" t="s">
        <v>0</v>
      </c>
      <c r="D2" s="211" t="s">
        <v>180</v>
      </c>
      <c r="E2" s="211" t="s">
        <v>181</v>
      </c>
      <c r="F2" s="211" t="s">
        <v>1626</v>
      </c>
      <c r="G2" s="211"/>
      <c r="H2" s="211"/>
      <c r="I2" s="211"/>
      <c r="J2" s="211"/>
      <c r="K2" s="211"/>
      <c r="L2" s="212" t="s">
        <v>182</v>
      </c>
      <c r="M2" s="212"/>
      <c r="N2" s="212" t="s">
        <v>183</v>
      </c>
      <c r="O2" s="210" t="s">
        <v>1627</v>
      </c>
      <c r="P2" s="210" t="s">
        <v>1295</v>
      </c>
      <c r="Q2" s="210" t="s">
        <v>1296</v>
      </c>
      <c r="R2" s="210" t="s">
        <v>1297</v>
      </c>
      <c r="S2" s="210" t="s">
        <v>1290</v>
      </c>
      <c r="T2" s="210" t="s">
        <v>1291</v>
      </c>
      <c r="U2" s="210" t="s">
        <v>1292</v>
      </c>
      <c r="V2" s="210" t="s">
        <v>1293</v>
      </c>
      <c r="W2" s="210" t="s">
        <v>1326</v>
      </c>
      <c r="X2" s="210" t="s">
        <v>1327</v>
      </c>
      <c r="Y2" s="210" t="s">
        <v>1616</v>
      </c>
      <c r="Z2" s="210" t="s">
        <v>1328</v>
      </c>
      <c r="AA2" s="210" t="s">
        <v>1329</v>
      </c>
    </row>
    <row r="3" spans="1:27" s="4" customFormat="1" x14ac:dyDescent="0.25">
      <c r="A3" s="211"/>
      <c r="B3" s="211"/>
      <c r="C3" s="211"/>
      <c r="D3" s="211"/>
      <c r="E3" s="211"/>
      <c r="F3" s="211" t="s">
        <v>1643</v>
      </c>
      <c r="G3" s="211"/>
      <c r="H3" s="211" t="s">
        <v>1644</v>
      </c>
      <c r="I3" s="211"/>
      <c r="J3" s="211" t="s">
        <v>184</v>
      </c>
      <c r="K3" s="211"/>
      <c r="L3" s="212"/>
      <c r="M3" s="212"/>
      <c r="N3" s="212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</row>
    <row r="4" spans="1:27" s="4" customFormat="1" x14ac:dyDescent="0.25">
      <c r="A4" s="211"/>
      <c r="B4" s="211"/>
      <c r="C4" s="211"/>
      <c r="D4" s="211"/>
      <c r="E4" s="211"/>
      <c r="F4" s="148" t="s">
        <v>185</v>
      </c>
      <c r="G4" s="209" t="s">
        <v>186</v>
      </c>
      <c r="H4" s="209" t="s">
        <v>185</v>
      </c>
      <c r="I4" s="209" t="s">
        <v>186</v>
      </c>
      <c r="J4" s="209" t="s">
        <v>185</v>
      </c>
      <c r="K4" s="209" t="s">
        <v>186</v>
      </c>
      <c r="L4" s="209" t="s">
        <v>187</v>
      </c>
      <c r="M4" s="209" t="s">
        <v>188</v>
      </c>
      <c r="N4" s="212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</row>
    <row r="5" spans="1:27" x14ac:dyDescent="0.25">
      <c r="A5" s="143">
        <v>1</v>
      </c>
      <c r="B5" s="173" t="s">
        <v>158</v>
      </c>
      <c r="C5" s="174" t="s">
        <v>1312</v>
      </c>
      <c r="D5" s="174" t="s">
        <v>281</v>
      </c>
      <c r="E5" s="172" t="s">
        <v>1149</v>
      </c>
      <c r="F5" s="146">
        <v>5435</v>
      </c>
      <c r="G5" s="146">
        <v>8033615</v>
      </c>
      <c r="H5" s="7">
        <v>7471</v>
      </c>
      <c r="I5" s="7">
        <v>8345405</v>
      </c>
      <c r="J5" s="24">
        <v>1.3746090156393744</v>
      </c>
      <c r="K5" s="24">
        <v>1.0388106724058845</v>
      </c>
      <c r="L5" s="24">
        <v>0.3</v>
      </c>
      <c r="M5" s="24">
        <v>0.7</v>
      </c>
      <c r="N5" s="109">
        <v>1</v>
      </c>
      <c r="O5" s="144">
        <v>1889.3554740750008</v>
      </c>
      <c r="P5" s="7">
        <v>6767350</v>
      </c>
      <c r="Q5" s="7">
        <v>1519750</v>
      </c>
      <c r="R5" s="137">
        <v>8287100</v>
      </c>
      <c r="S5" s="142">
        <v>0.81661256651904768</v>
      </c>
      <c r="T5" s="142">
        <v>0.18338743348095232</v>
      </c>
      <c r="U5" s="137">
        <v>1542.8714227511985</v>
      </c>
      <c r="V5" s="137">
        <v>346.48405132380236</v>
      </c>
      <c r="W5" s="2" t="s">
        <v>1646</v>
      </c>
      <c r="X5" s="2">
        <v>1843184440</v>
      </c>
      <c r="Y5" s="2" t="s">
        <v>1647</v>
      </c>
      <c r="Z5" s="2" t="s">
        <v>1649</v>
      </c>
      <c r="AA5" s="2"/>
    </row>
    <row r="6" spans="1:27" x14ac:dyDescent="0.25">
      <c r="A6" s="143">
        <v>2</v>
      </c>
      <c r="B6" s="173" t="s">
        <v>158</v>
      </c>
      <c r="C6" s="174" t="s">
        <v>1312</v>
      </c>
      <c r="D6" s="174" t="s">
        <v>282</v>
      </c>
      <c r="E6" s="172" t="s">
        <v>283</v>
      </c>
      <c r="F6" s="146">
        <v>5105</v>
      </c>
      <c r="G6" s="146">
        <v>7540860</v>
      </c>
      <c r="H6" s="7">
        <v>3461</v>
      </c>
      <c r="I6" s="7">
        <v>5349675</v>
      </c>
      <c r="J6" s="24">
        <v>0.67796278158667977</v>
      </c>
      <c r="K6" s="24">
        <v>0.70942505231498798</v>
      </c>
      <c r="L6" s="24">
        <v>0.20338883447600392</v>
      </c>
      <c r="M6" s="24">
        <v>0.49659753662049155</v>
      </c>
      <c r="N6" s="109">
        <v>0.69998637109649553</v>
      </c>
      <c r="O6" s="144">
        <v>0</v>
      </c>
      <c r="P6" s="7">
        <v>2738085</v>
      </c>
      <c r="Q6" s="7">
        <v>2599800</v>
      </c>
      <c r="R6" s="137">
        <v>5337885</v>
      </c>
      <c r="S6" s="142">
        <v>0.51295316403406965</v>
      </c>
      <c r="T6" s="142">
        <v>0.48704683596593035</v>
      </c>
      <c r="U6" s="137">
        <v>0</v>
      </c>
      <c r="V6" s="137">
        <v>0</v>
      </c>
      <c r="W6" s="2" t="s">
        <v>1646</v>
      </c>
      <c r="X6" s="2">
        <v>1840860000</v>
      </c>
      <c r="Y6" s="2" t="s">
        <v>1647</v>
      </c>
      <c r="Z6" s="2" t="s">
        <v>1649</v>
      </c>
      <c r="AA6" s="2"/>
    </row>
    <row r="7" spans="1:27" x14ac:dyDescent="0.25">
      <c r="A7" s="143">
        <v>3</v>
      </c>
      <c r="B7" s="173" t="s">
        <v>158</v>
      </c>
      <c r="C7" s="174" t="s">
        <v>1312</v>
      </c>
      <c r="D7" s="174" t="s">
        <v>284</v>
      </c>
      <c r="E7" s="172" t="s">
        <v>1343</v>
      </c>
      <c r="F7" s="146">
        <v>440</v>
      </c>
      <c r="G7" s="146">
        <v>648955</v>
      </c>
      <c r="H7" s="7">
        <v>99</v>
      </c>
      <c r="I7" s="7">
        <v>158135</v>
      </c>
      <c r="J7" s="24">
        <v>0.22500000000000001</v>
      </c>
      <c r="K7" s="24">
        <v>0.24367637201346781</v>
      </c>
      <c r="L7" s="24">
        <v>6.7500000000000004E-2</v>
      </c>
      <c r="M7" s="24">
        <v>0.17057346040942745</v>
      </c>
      <c r="N7" s="109">
        <v>0.23807346040942745</v>
      </c>
      <c r="O7" s="144">
        <v>0</v>
      </c>
      <c r="P7" s="7">
        <v>85285</v>
      </c>
      <c r="Q7" s="7">
        <v>72850</v>
      </c>
      <c r="R7" s="137">
        <v>158135</v>
      </c>
      <c r="S7" s="142">
        <v>0.53931767160970057</v>
      </c>
      <c r="T7" s="142">
        <v>0.46068232839029943</v>
      </c>
      <c r="U7" s="137">
        <v>0</v>
      </c>
      <c r="V7" s="137">
        <v>0</v>
      </c>
      <c r="W7" s="2" t="s">
        <v>1646</v>
      </c>
      <c r="X7" s="2">
        <v>1848388669</v>
      </c>
      <c r="Y7" s="2" t="s">
        <v>1647</v>
      </c>
      <c r="Z7" s="2" t="s">
        <v>1649</v>
      </c>
      <c r="AA7" s="2"/>
    </row>
    <row r="8" spans="1:27" x14ac:dyDescent="0.25">
      <c r="A8" s="143">
        <v>4</v>
      </c>
      <c r="B8" s="173" t="s">
        <v>159</v>
      </c>
      <c r="C8" s="174" t="s">
        <v>1312</v>
      </c>
      <c r="D8" s="174" t="s">
        <v>279</v>
      </c>
      <c r="E8" s="172" t="s">
        <v>280</v>
      </c>
      <c r="F8" s="146">
        <v>1309</v>
      </c>
      <c r="G8" s="146">
        <v>2442825</v>
      </c>
      <c r="H8" s="7">
        <v>1443</v>
      </c>
      <c r="I8" s="7">
        <v>3078030</v>
      </c>
      <c r="J8" s="24">
        <v>1.1023682200152789</v>
      </c>
      <c r="K8" s="24">
        <v>1.2600288600288601</v>
      </c>
      <c r="L8" s="24">
        <v>0.3</v>
      </c>
      <c r="M8" s="24">
        <v>0.7</v>
      </c>
      <c r="N8" s="109">
        <v>1</v>
      </c>
      <c r="O8" s="144">
        <v>1889.3554740750008</v>
      </c>
      <c r="P8" s="7">
        <v>925040</v>
      </c>
      <c r="Q8" s="7">
        <v>2130760</v>
      </c>
      <c r="R8" s="137">
        <v>3055800</v>
      </c>
      <c r="S8" s="142">
        <v>0.30271614634465605</v>
      </c>
      <c r="T8" s="142">
        <v>0.69728385365534395</v>
      </c>
      <c r="U8" s="137">
        <v>571.9384081871649</v>
      </c>
      <c r="V8" s="137">
        <v>1317.4170658878359</v>
      </c>
      <c r="W8" s="2" t="s">
        <v>1646</v>
      </c>
      <c r="X8" s="2">
        <v>1823515152</v>
      </c>
      <c r="Y8" s="2" t="s">
        <v>1647</v>
      </c>
      <c r="Z8" s="2" t="s">
        <v>1649</v>
      </c>
      <c r="AA8" s="2"/>
    </row>
    <row r="9" spans="1:27" x14ac:dyDescent="0.25">
      <c r="A9" s="143">
        <v>5</v>
      </c>
      <c r="B9" s="173" t="s">
        <v>159</v>
      </c>
      <c r="C9" s="174" t="s">
        <v>1312</v>
      </c>
      <c r="D9" s="174" t="s">
        <v>277</v>
      </c>
      <c r="E9" s="172" t="s">
        <v>278</v>
      </c>
      <c r="F9" s="146">
        <v>791</v>
      </c>
      <c r="G9" s="146">
        <v>1475990</v>
      </c>
      <c r="H9" s="7">
        <v>977</v>
      </c>
      <c r="I9" s="7">
        <v>1687125</v>
      </c>
      <c r="J9" s="24">
        <v>1.2351453855878634</v>
      </c>
      <c r="K9" s="24">
        <v>1.1430463621027243</v>
      </c>
      <c r="L9" s="24">
        <v>0.3</v>
      </c>
      <c r="M9" s="24">
        <v>0.7</v>
      </c>
      <c r="N9" s="109">
        <v>1</v>
      </c>
      <c r="O9" s="144">
        <v>1889.3554740750008</v>
      </c>
      <c r="P9" s="7">
        <v>726095</v>
      </c>
      <c r="Q9" s="7">
        <v>947720</v>
      </c>
      <c r="R9" s="137">
        <v>1673815</v>
      </c>
      <c r="S9" s="142">
        <v>0.43379644703865122</v>
      </c>
      <c r="T9" s="142">
        <v>0.56620355296134872</v>
      </c>
      <c r="U9" s="137">
        <v>819.59569184676184</v>
      </c>
      <c r="V9" s="137">
        <v>1069.7597822282389</v>
      </c>
      <c r="W9" s="2" t="s">
        <v>1646</v>
      </c>
      <c r="X9" s="2">
        <v>1785202060</v>
      </c>
      <c r="Y9" s="2" t="s">
        <v>1647</v>
      </c>
      <c r="Z9" s="2" t="s">
        <v>1649</v>
      </c>
      <c r="AA9" s="2"/>
    </row>
    <row r="10" spans="1:27" x14ac:dyDescent="0.25">
      <c r="A10" s="143">
        <v>6</v>
      </c>
      <c r="B10" s="173" t="s">
        <v>159</v>
      </c>
      <c r="C10" s="174" t="s">
        <v>1312</v>
      </c>
      <c r="D10" s="174" t="s">
        <v>275</v>
      </c>
      <c r="E10" s="172" t="s">
        <v>422</v>
      </c>
      <c r="F10" s="146">
        <v>1465</v>
      </c>
      <c r="G10" s="146">
        <v>2739535</v>
      </c>
      <c r="H10" s="7">
        <v>2434</v>
      </c>
      <c r="I10" s="7">
        <v>3588330</v>
      </c>
      <c r="J10" s="24">
        <v>1.661433447098976</v>
      </c>
      <c r="K10" s="24">
        <v>1.3098317780207225</v>
      </c>
      <c r="L10" s="24">
        <v>0.3</v>
      </c>
      <c r="M10" s="24">
        <v>0.7</v>
      </c>
      <c r="N10" s="109">
        <v>1</v>
      </c>
      <c r="O10" s="144">
        <v>1889.3554740750008</v>
      </c>
      <c r="P10" s="7">
        <v>1446285</v>
      </c>
      <c r="Q10" s="7">
        <v>2140950</v>
      </c>
      <c r="R10" s="137">
        <v>3587235</v>
      </c>
      <c r="S10" s="142">
        <v>0.40317542619872965</v>
      </c>
      <c r="T10" s="142">
        <v>0.5968245738012703</v>
      </c>
      <c r="U10" s="137">
        <v>761.74169850109138</v>
      </c>
      <c r="V10" s="137">
        <v>1127.6137755739094</v>
      </c>
      <c r="W10" s="2" t="s">
        <v>1646</v>
      </c>
      <c r="X10" s="2">
        <v>1881410000</v>
      </c>
      <c r="Y10" s="2" t="s">
        <v>1647</v>
      </c>
      <c r="Z10" s="2" t="s">
        <v>1649</v>
      </c>
      <c r="AA10" s="2"/>
    </row>
    <row r="11" spans="1:27" x14ac:dyDescent="0.25">
      <c r="A11" s="143">
        <v>7</v>
      </c>
      <c r="B11" s="173" t="s">
        <v>159</v>
      </c>
      <c r="C11" s="174" t="s">
        <v>1312</v>
      </c>
      <c r="D11" s="174" t="s">
        <v>1001</v>
      </c>
      <c r="E11" s="172" t="s">
        <v>1002</v>
      </c>
      <c r="F11" s="146">
        <v>1149</v>
      </c>
      <c r="G11" s="146">
        <v>2146985</v>
      </c>
      <c r="H11" s="7">
        <v>632</v>
      </c>
      <c r="I11" s="7">
        <v>944040</v>
      </c>
      <c r="J11" s="24">
        <v>0.55004351610095736</v>
      </c>
      <c r="K11" s="24">
        <v>0.43970498163703986</v>
      </c>
      <c r="L11" s="24">
        <v>0.16501305483028719</v>
      </c>
      <c r="M11" s="24">
        <v>0.30779348714592786</v>
      </c>
      <c r="N11" s="109">
        <v>0.47280654197621508</v>
      </c>
      <c r="O11" s="144">
        <v>0</v>
      </c>
      <c r="P11" s="7">
        <v>481450</v>
      </c>
      <c r="Q11" s="7">
        <v>455450</v>
      </c>
      <c r="R11" s="137">
        <v>936900</v>
      </c>
      <c r="S11" s="142">
        <v>0.51387554701675742</v>
      </c>
      <c r="T11" s="142">
        <v>0.48612445298324258</v>
      </c>
      <c r="U11" s="137">
        <v>0</v>
      </c>
      <c r="V11" s="137">
        <v>0</v>
      </c>
      <c r="W11" s="2" t="s">
        <v>1646</v>
      </c>
      <c r="X11" s="2">
        <v>1911175466</v>
      </c>
      <c r="Y11" s="2" t="e">
        <v>#N/A</v>
      </c>
      <c r="Z11" s="2" t="s">
        <v>1650</v>
      </c>
      <c r="AA11" s="2"/>
    </row>
    <row r="12" spans="1:27" x14ac:dyDescent="0.25">
      <c r="A12" s="143">
        <v>8</v>
      </c>
      <c r="B12" s="173" t="s">
        <v>159</v>
      </c>
      <c r="C12" s="174" t="s">
        <v>1312</v>
      </c>
      <c r="D12" s="174" t="s">
        <v>274</v>
      </c>
      <c r="E12" s="172" t="s">
        <v>1118</v>
      </c>
      <c r="F12" s="146">
        <v>405</v>
      </c>
      <c r="G12" s="146">
        <v>767265</v>
      </c>
      <c r="H12" s="7">
        <v>226</v>
      </c>
      <c r="I12" s="7">
        <v>429285</v>
      </c>
      <c r="J12" s="24">
        <v>0.55802469135802468</v>
      </c>
      <c r="K12" s="24">
        <v>0.55950030302437881</v>
      </c>
      <c r="L12" s="24">
        <v>0.16740740740740739</v>
      </c>
      <c r="M12" s="24">
        <v>0.39165021211706513</v>
      </c>
      <c r="N12" s="109">
        <v>0.55905761952447253</v>
      </c>
      <c r="O12" s="144">
        <v>0</v>
      </c>
      <c r="P12" s="7">
        <v>161055</v>
      </c>
      <c r="Q12" s="7">
        <v>268230</v>
      </c>
      <c r="R12" s="137">
        <v>429285</v>
      </c>
      <c r="S12" s="142">
        <v>0.37517034138159966</v>
      </c>
      <c r="T12" s="142">
        <v>0.62482965861840034</v>
      </c>
      <c r="U12" s="137">
        <v>0</v>
      </c>
      <c r="V12" s="137">
        <v>0</v>
      </c>
      <c r="W12" s="2" t="s">
        <v>1646</v>
      </c>
      <c r="X12" s="2">
        <v>1918615379</v>
      </c>
      <c r="Y12" s="2" t="s">
        <v>1648</v>
      </c>
      <c r="Z12" s="2" t="s">
        <v>1650</v>
      </c>
      <c r="AA12" s="2"/>
    </row>
    <row r="13" spans="1:27" x14ac:dyDescent="0.25">
      <c r="A13" s="143">
        <v>9</v>
      </c>
      <c r="B13" s="173" t="s">
        <v>159</v>
      </c>
      <c r="C13" s="174" t="s">
        <v>1312</v>
      </c>
      <c r="D13" s="174" t="s">
        <v>273</v>
      </c>
      <c r="E13" s="172" t="s">
        <v>1119</v>
      </c>
      <c r="F13" s="146">
        <v>744</v>
      </c>
      <c r="G13" s="146">
        <v>1384560</v>
      </c>
      <c r="H13" s="7">
        <v>592</v>
      </c>
      <c r="I13" s="7">
        <v>1383140</v>
      </c>
      <c r="J13" s="24">
        <v>0.79569892473118276</v>
      </c>
      <c r="K13" s="24">
        <v>0.9989744034205813</v>
      </c>
      <c r="L13" s="24">
        <v>0.23870967741935481</v>
      </c>
      <c r="M13" s="24">
        <v>0.69928208239440692</v>
      </c>
      <c r="N13" s="109">
        <v>0.93799175981376171</v>
      </c>
      <c r="O13" s="144">
        <v>1772.199866041374</v>
      </c>
      <c r="P13" s="7">
        <v>378045</v>
      </c>
      <c r="Q13" s="7">
        <v>949620</v>
      </c>
      <c r="R13" s="137">
        <v>1327665</v>
      </c>
      <c r="S13" s="142">
        <v>0.28474426907390044</v>
      </c>
      <c r="T13" s="142">
        <v>0.71525573092609962</v>
      </c>
      <c r="U13" s="137">
        <v>504.62375550881529</v>
      </c>
      <c r="V13" s="137">
        <v>1267.5761105325587</v>
      </c>
      <c r="W13" s="2" t="s">
        <v>1646</v>
      </c>
      <c r="X13" s="2">
        <v>1799933848</v>
      </c>
      <c r="Y13" s="2" t="s">
        <v>1647</v>
      </c>
      <c r="Z13" s="2" t="s">
        <v>1649</v>
      </c>
      <c r="AA13" s="2"/>
    </row>
    <row r="14" spans="1:27" x14ac:dyDescent="0.25">
      <c r="A14" s="143">
        <v>10</v>
      </c>
      <c r="B14" s="173" t="s">
        <v>159</v>
      </c>
      <c r="C14" s="174" t="s">
        <v>1312</v>
      </c>
      <c r="D14" s="174" t="s">
        <v>288</v>
      </c>
      <c r="E14" s="172" t="s">
        <v>276</v>
      </c>
      <c r="F14" s="146">
        <v>791</v>
      </c>
      <c r="G14" s="146">
        <v>1475990</v>
      </c>
      <c r="H14" s="7">
        <v>872</v>
      </c>
      <c r="I14" s="7">
        <v>1949895</v>
      </c>
      <c r="J14" s="24">
        <v>1.102402022756005</v>
      </c>
      <c r="K14" s="24">
        <v>1.321076023550295</v>
      </c>
      <c r="L14" s="24">
        <v>0.3</v>
      </c>
      <c r="M14" s="24">
        <v>0.7</v>
      </c>
      <c r="N14" s="109">
        <v>1</v>
      </c>
      <c r="O14" s="144">
        <v>1889.3554740750008</v>
      </c>
      <c r="P14" s="7">
        <v>521345</v>
      </c>
      <c r="Q14" s="7">
        <v>1413300</v>
      </c>
      <c r="R14" s="137">
        <v>1934645</v>
      </c>
      <c r="S14" s="142">
        <v>0.26947837975442523</v>
      </c>
      <c r="T14" s="142">
        <v>0.73052162024557477</v>
      </c>
      <c r="U14" s="137">
        <v>509.14045193388517</v>
      </c>
      <c r="V14" s="137">
        <v>1380.2150221411155</v>
      </c>
      <c r="W14" s="2" t="s">
        <v>1646</v>
      </c>
      <c r="X14" s="2">
        <v>1778811330</v>
      </c>
      <c r="Y14" s="2" t="s">
        <v>1647</v>
      </c>
      <c r="Z14" s="2" t="s">
        <v>1649</v>
      </c>
      <c r="AA14" s="2"/>
    </row>
    <row r="15" spans="1:27" x14ac:dyDescent="0.25">
      <c r="A15" s="143">
        <v>11</v>
      </c>
      <c r="B15" s="173" t="s">
        <v>159</v>
      </c>
      <c r="C15" s="174" t="s">
        <v>1312</v>
      </c>
      <c r="D15" s="174" t="s">
        <v>286</v>
      </c>
      <c r="E15" s="172" t="s">
        <v>1344</v>
      </c>
      <c r="F15" s="146">
        <v>756</v>
      </c>
      <c r="G15" s="146">
        <v>1407250</v>
      </c>
      <c r="H15" s="7">
        <v>1288</v>
      </c>
      <c r="I15" s="7">
        <v>2031555</v>
      </c>
      <c r="J15" s="24">
        <v>1.7037037037037037</v>
      </c>
      <c r="K15" s="24">
        <v>1.4436347486232013</v>
      </c>
      <c r="L15" s="24">
        <v>0.3</v>
      </c>
      <c r="M15" s="24">
        <v>0.7</v>
      </c>
      <c r="N15" s="109">
        <v>1</v>
      </c>
      <c r="O15" s="144">
        <v>1889.3554740750008</v>
      </c>
      <c r="P15" s="7">
        <v>882810</v>
      </c>
      <c r="Q15" s="7">
        <v>1097210</v>
      </c>
      <c r="R15" s="137">
        <v>1980020</v>
      </c>
      <c r="S15" s="142">
        <v>0.44585913273603295</v>
      </c>
      <c r="T15" s="142">
        <v>0.55414086726396705</v>
      </c>
      <c r="U15" s="137">
        <v>842.38639310115627</v>
      </c>
      <c r="V15" s="137">
        <v>1046.9690809738445</v>
      </c>
      <c r="W15" s="2" t="s">
        <v>1646</v>
      </c>
      <c r="X15" s="2">
        <v>1846881363</v>
      </c>
      <c r="Y15" s="2" t="s">
        <v>1647</v>
      </c>
      <c r="Z15" s="2" t="s">
        <v>1649</v>
      </c>
      <c r="AA15" s="2"/>
    </row>
    <row r="16" spans="1:27" x14ac:dyDescent="0.25">
      <c r="A16" s="143">
        <v>12</v>
      </c>
      <c r="B16" s="173" t="s">
        <v>159</v>
      </c>
      <c r="C16" s="174" t="s">
        <v>1312</v>
      </c>
      <c r="D16" s="174" t="s">
        <v>289</v>
      </c>
      <c r="E16" s="172" t="s">
        <v>1345</v>
      </c>
      <c r="F16" s="146">
        <v>515</v>
      </c>
      <c r="G16" s="146">
        <v>962260</v>
      </c>
      <c r="H16" s="7">
        <v>680</v>
      </c>
      <c r="I16" s="7">
        <v>937130</v>
      </c>
      <c r="J16" s="24">
        <v>1.3203883495145632</v>
      </c>
      <c r="K16" s="24">
        <v>0.97388439714837982</v>
      </c>
      <c r="L16" s="24">
        <v>0.3</v>
      </c>
      <c r="M16" s="24">
        <v>0.68171907800386589</v>
      </c>
      <c r="N16" s="109">
        <v>0.98171907800386582</v>
      </c>
      <c r="O16" s="144">
        <v>1854.8163140304666</v>
      </c>
      <c r="P16" s="7">
        <v>567280</v>
      </c>
      <c r="Q16" s="7">
        <v>357790</v>
      </c>
      <c r="R16" s="137">
        <v>925070</v>
      </c>
      <c r="S16" s="142">
        <v>0.61322926913638964</v>
      </c>
      <c r="T16" s="142">
        <v>0.3867707308636103</v>
      </c>
      <c r="U16" s="137">
        <v>1137.4276526351553</v>
      </c>
      <c r="V16" s="137">
        <v>717.38866139531126</v>
      </c>
      <c r="W16" s="2" t="s">
        <v>1646</v>
      </c>
      <c r="X16" s="2">
        <v>1978444418</v>
      </c>
      <c r="Y16" s="2" t="s">
        <v>1647</v>
      </c>
      <c r="Z16" s="2" t="s">
        <v>1649</v>
      </c>
      <c r="AA16" s="2"/>
    </row>
    <row r="17" spans="1:27" x14ac:dyDescent="0.25">
      <c r="A17" s="143">
        <v>13</v>
      </c>
      <c r="B17" s="173" t="s">
        <v>1324</v>
      </c>
      <c r="C17" s="174" t="s">
        <v>1312</v>
      </c>
      <c r="D17" s="174" t="s">
        <v>330</v>
      </c>
      <c r="E17" s="173" t="s">
        <v>1346</v>
      </c>
      <c r="F17" s="146">
        <v>888</v>
      </c>
      <c r="G17" s="146">
        <v>1495995</v>
      </c>
      <c r="H17" s="7">
        <v>814</v>
      </c>
      <c r="I17" s="7">
        <v>1502020</v>
      </c>
      <c r="J17" s="24">
        <v>0.91666666666666663</v>
      </c>
      <c r="K17" s="24">
        <v>1.0040274198777401</v>
      </c>
      <c r="L17" s="24">
        <v>0.27499999999999997</v>
      </c>
      <c r="M17" s="24">
        <v>0.7</v>
      </c>
      <c r="N17" s="109">
        <v>0.97499999999999987</v>
      </c>
      <c r="O17" s="144">
        <v>1842.1215872231255</v>
      </c>
      <c r="P17" s="7">
        <v>619610</v>
      </c>
      <c r="Q17" s="7">
        <v>880170</v>
      </c>
      <c r="R17" s="137">
        <v>1499780</v>
      </c>
      <c r="S17" s="142">
        <v>0.41313392630919199</v>
      </c>
      <c r="T17" s="142">
        <v>0.58686607369080801</v>
      </c>
      <c r="U17" s="137">
        <v>761.04292406841057</v>
      </c>
      <c r="V17" s="137">
        <v>1081.0786631547151</v>
      </c>
      <c r="W17" s="2" t="s">
        <v>1646</v>
      </c>
      <c r="X17" s="2">
        <v>1820016644</v>
      </c>
      <c r="Y17" s="2" t="s">
        <v>1647</v>
      </c>
      <c r="Z17" s="2" t="s">
        <v>1649</v>
      </c>
      <c r="AA17" s="2"/>
    </row>
    <row r="18" spans="1:27" x14ac:dyDescent="0.25">
      <c r="A18" s="143">
        <v>14</v>
      </c>
      <c r="B18" s="173" t="s">
        <v>1324</v>
      </c>
      <c r="C18" s="174" t="s">
        <v>1312</v>
      </c>
      <c r="D18" s="174" t="s">
        <v>332</v>
      </c>
      <c r="E18" s="173" t="s">
        <v>333</v>
      </c>
      <c r="F18" s="146">
        <v>988</v>
      </c>
      <c r="G18" s="146">
        <v>1450710</v>
      </c>
      <c r="H18" s="7">
        <v>1111</v>
      </c>
      <c r="I18" s="7">
        <v>1375460</v>
      </c>
      <c r="J18" s="24">
        <v>1.1244939271255061</v>
      </c>
      <c r="K18" s="24">
        <v>0.94812884725410318</v>
      </c>
      <c r="L18" s="24">
        <v>0.3</v>
      </c>
      <c r="M18" s="24">
        <v>0.66369019307787214</v>
      </c>
      <c r="N18" s="109">
        <v>0.96369019307787207</v>
      </c>
      <c r="O18" s="144">
        <v>1820.7533416040719</v>
      </c>
      <c r="P18" s="7">
        <v>909060</v>
      </c>
      <c r="Q18" s="7">
        <v>453020</v>
      </c>
      <c r="R18" s="137">
        <v>1362080</v>
      </c>
      <c r="S18" s="142">
        <v>0.66740573240925638</v>
      </c>
      <c r="T18" s="142">
        <v>0.33259426759074356</v>
      </c>
      <c r="U18" s="137">
        <v>1215.1812174898666</v>
      </c>
      <c r="V18" s="137">
        <v>605.57212411420517</v>
      </c>
      <c r="W18" s="2" t="s">
        <v>1646</v>
      </c>
      <c r="X18" s="2">
        <v>1877215021</v>
      </c>
      <c r="Y18" s="2" t="s">
        <v>1647</v>
      </c>
      <c r="Z18" s="2" t="s">
        <v>1649</v>
      </c>
      <c r="AA18" s="2"/>
    </row>
    <row r="19" spans="1:27" x14ac:dyDescent="0.25">
      <c r="A19" s="143">
        <v>15</v>
      </c>
      <c r="B19" s="173" t="s">
        <v>1280</v>
      </c>
      <c r="C19" s="174" t="s">
        <v>1312</v>
      </c>
      <c r="D19" s="174" t="s">
        <v>1347</v>
      </c>
      <c r="E19" s="173" t="s">
        <v>1348</v>
      </c>
      <c r="F19" s="146">
        <v>1491</v>
      </c>
      <c r="G19" s="146">
        <v>2126390</v>
      </c>
      <c r="H19" s="7">
        <v>1603</v>
      </c>
      <c r="I19" s="7">
        <v>2513035</v>
      </c>
      <c r="J19" s="24">
        <v>1.0751173708920188</v>
      </c>
      <c r="K19" s="24">
        <v>1.1818316489449254</v>
      </c>
      <c r="L19" s="24">
        <v>0.3</v>
      </c>
      <c r="M19" s="24">
        <v>0.7</v>
      </c>
      <c r="N19" s="109">
        <v>1</v>
      </c>
      <c r="O19" s="144">
        <v>1889.3554740750008</v>
      </c>
      <c r="P19" s="7">
        <v>1276965</v>
      </c>
      <c r="Q19" s="7">
        <v>1236070</v>
      </c>
      <c r="R19" s="137">
        <v>2513035</v>
      </c>
      <c r="S19" s="142">
        <v>0.50813657589329242</v>
      </c>
      <c r="T19" s="142">
        <v>0.49186342410670764</v>
      </c>
      <c r="U19" s="137">
        <v>960.05062124171911</v>
      </c>
      <c r="V19" s="137">
        <v>929.30485283328176</v>
      </c>
      <c r="W19" s="2" t="s">
        <v>1646</v>
      </c>
      <c r="X19" s="2">
        <v>1852138138</v>
      </c>
      <c r="Y19" s="2" t="s">
        <v>1647</v>
      </c>
      <c r="Z19" s="2" t="s">
        <v>1649</v>
      </c>
      <c r="AA19" s="2"/>
    </row>
    <row r="20" spans="1:27" x14ac:dyDescent="0.25">
      <c r="A20" s="143">
        <v>16</v>
      </c>
      <c r="B20" s="173" t="s">
        <v>1280</v>
      </c>
      <c r="C20" s="174" t="s">
        <v>1312</v>
      </c>
      <c r="D20" s="174" t="s">
        <v>300</v>
      </c>
      <c r="E20" s="173" t="s">
        <v>1349</v>
      </c>
      <c r="F20" s="146">
        <v>1483</v>
      </c>
      <c r="G20" s="146">
        <v>2080910</v>
      </c>
      <c r="H20" s="7">
        <v>2440</v>
      </c>
      <c r="I20" s="7">
        <v>2750885</v>
      </c>
      <c r="J20" s="24">
        <v>1.6453135536075523</v>
      </c>
      <c r="K20" s="24">
        <v>1.3219625067878957</v>
      </c>
      <c r="L20" s="24">
        <v>0.3</v>
      </c>
      <c r="M20" s="24">
        <v>0.7</v>
      </c>
      <c r="N20" s="109">
        <v>1</v>
      </c>
      <c r="O20" s="144">
        <v>1889.3554740750008</v>
      </c>
      <c r="P20" s="7">
        <v>2298255</v>
      </c>
      <c r="Q20" s="7">
        <v>452630</v>
      </c>
      <c r="R20" s="137">
        <v>2750885</v>
      </c>
      <c r="S20" s="142">
        <v>0.83546022461862268</v>
      </c>
      <c r="T20" s="142">
        <v>0.16453977538137726</v>
      </c>
      <c r="U20" s="137">
        <v>1578.4813487551244</v>
      </c>
      <c r="V20" s="137">
        <v>310.87412531987616</v>
      </c>
      <c r="W20" s="2" t="s">
        <v>1646</v>
      </c>
      <c r="X20" s="2">
        <v>1839728698</v>
      </c>
      <c r="Y20" s="2" t="s">
        <v>1647</v>
      </c>
      <c r="Z20" s="2" t="s">
        <v>1649</v>
      </c>
      <c r="AA20" s="2"/>
    </row>
    <row r="21" spans="1:27" x14ac:dyDescent="0.25">
      <c r="A21" s="143">
        <v>17</v>
      </c>
      <c r="B21" s="173" t="s">
        <v>1280</v>
      </c>
      <c r="C21" s="174" t="s">
        <v>1312</v>
      </c>
      <c r="D21" s="174" t="s">
        <v>305</v>
      </c>
      <c r="E21" s="173" t="s">
        <v>306</v>
      </c>
      <c r="F21" s="146">
        <v>732</v>
      </c>
      <c r="G21" s="146">
        <v>994600</v>
      </c>
      <c r="H21" s="7">
        <v>635</v>
      </c>
      <c r="I21" s="7">
        <v>1058445</v>
      </c>
      <c r="J21" s="24">
        <v>0.86748633879781423</v>
      </c>
      <c r="K21" s="24">
        <v>1.0641916348280716</v>
      </c>
      <c r="L21" s="24">
        <v>0.26024590163934425</v>
      </c>
      <c r="M21" s="24">
        <v>0.7</v>
      </c>
      <c r="N21" s="109">
        <v>0.9602459016393442</v>
      </c>
      <c r="O21" s="144">
        <v>1814.2458507203796</v>
      </c>
      <c r="P21" s="7">
        <v>499705</v>
      </c>
      <c r="Q21" s="7">
        <v>549450</v>
      </c>
      <c r="R21" s="137">
        <v>1049155</v>
      </c>
      <c r="S21" s="142">
        <v>0.47629282613150581</v>
      </c>
      <c r="T21" s="142">
        <v>0.52370717386849419</v>
      </c>
      <c r="U21" s="137">
        <v>864.11228353696765</v>
      </c>
      <c r="V21" s="137">
        <v>950.13356718341197</v>
      </c>
      <c r="W21" s="2" t="s">
        <v>1646</v>
      </c>
      <c r="X21" s="2">
        <v>1829045214</v>
      </c>
      <c r="Y21" s="2" t="s">
        <v>1647</v>
      </c>
      <c r="Z21" s="2" t="s">
        <v>1649</v>
      </c>
      <c r="AA21" s="2"/>
    </row>
    <row r="22" spans="1:27" x14ac:dyDescent="0.25">
      <c r="A22" s="143">
        <v>18</v>
      </c>
      <c r="B22" s="173" t="s">
        <v>1280</v>
      </c>
      <c r="C22" s="174" t="s">
        <v>1312</v>
      </c>
      <c r="D22" s="174" t="s">
        <v>301</v>
      </c>
      <c r="E22" s="173" t="s">
        <v>302</v>
      </c>
      <c r="F22" s="146">
        <v>1610</v>
      </c>
      <c r="G22" s="146">
        <v>2369560</v>
      </c>
      <c r="H22" s="7">
        <v>1402</v>
      </c>
      <c r="I22" s="7">
        <v>1925035</v>
      </c>
      <c r="J22" s="24">
        <v>0.87080745341614907</v>
      </c>
      <c r="K22" s="24">
        <v>0.81240188051790208</v>
      </c>
      <c r="L22" s="24">
        <v>0.2612422360248447</v>
      </c>
      <c r="M22" s="24">
        <v>0.56868131636253139</v>
      </c>
      <c r="N22" s="109">
        <v>0.82992355238737603</v>
      </c>
      <c r="O22" s="144">
        <v>1568.0206067668596</v>
      </c>
      <c r="P22" s="7">
        <v>1157955</v>
      </c>
      <c r="Q22" s="7">
        <v>767080</v>
      </c>
      <c r="R22" s="137">
        <v>1925035</v>
      </c>
      <c r="S22" s="142">
        <v>0.60152412813273526</v>
      </c>
      <c r="T22" s="142">
        <v>0.39847587186726474</v>
      </c>
      <c r="U22" s="137">
        <v>943.20222837959773</v>
      </c>
      <c r="V22" s="137">
        <v>624.81837838726187</v>
      </c>
      <c r="W22" s="2" t="s">
        <v>1646</v>
      </c>
      <c r="X22" s="2">
        <v>1838633533</v>
      </c>
      <c r="Y22" s="2" t="s">
        <v>1647</v>
      </c>
      <c r="Z22" s="2" t="s">
        <v>1649</v>
      </c>
      <c r="AA22" s="2"/>
    </row>
    <row r="23" spans="1:27" x14ac:dyDescent="0.25">
      <c r="A23" s="143">
        <v>19</v>
      </c>
      <c r="B23" s="173" t="s">
        <v>155</v>
      </c>
      <c r="C23" s="174" t="s">
        <v>1312</v>
      </c>
      <c r="D23" s="174" t="s">
        <v>307</v>
      </c>
      <c r="E23" s="173" t="s">
        <v>1350</v>
      </c>
      <c r="F23" s="146">
        <v>614</v>
      </c>
      <c r="G23" s="146">
        <v>781180</v>
      </c>
      <c r="H23" s="7">
        <v>637</v>
      </c>
      <c r="I23" s="7">
        <v>819725</v>
      </c>
      <c r="J23" s="24">
        <v>1.0374592833876222</v>
      </c>
      <c r="K23" s="24">
        <v>1.0493420210450857</v>
      </c>
      <c r="L23" s="24">
        <v>0.3</v>
      </c>
      <c r="M23" s="24">
        <v>0.7</v>
      </c>
      <c r="N23" s="109">
        <v>1</v>
      </c>
      <c r="O23" s="144">
        <v>1889.3554740750008</v>
      </c>
      <c r="P23" s="7">
        <v>487205</v>
      </c>
      <c r="Q23" s="7">
        <v>280730</v>
      </c>
      <c r="R23" s="137">
        <v>767935</v>
      </c>
      <c r="S23" s="142">
        <v>0.63443520610468329</v>
      </c>
      <c r="T23" s="142">
        <v>0.36556479389531665</v>
      </c>
      <c r="U23" s="137">
        <v>1198.6736295997848</v>
      </c>
      <c r="V23" s="137">
        <v>690.68184447521594</v>
      </c>
      <c r="W23" s="2" t="s">
        <v>1646</v>
      </c>
      <c r="X23" s="2">
        <v>1820505959</v>
      </c>
      <c r="Y23" s="2" t="s">
        <v>1647</v>
      </c>
      <c r="Z23" s="2" t="s">
        <v>1649</v>
      </c>
      <c r="AA23" s="2"/>
    </row>
    <row r="24" spans="1:27" x14ac:dyDescent="0.25">
      <c r="A24" s="143">
        <v>20</v>
      </c>
      <c r="B24" s="173" t="s">
        <v>155</v>
      </c>
      <c r="C24" s="174" t="s">
        <v>1312</v>
      </c>
      <c r="D24" s="174" t="s">
        <v>311</v>
      </c>
      <c r="E24" s="173" t="s">
        <v>312</v>
      </c>
      <c r="F24" s="146">
        <v>538</v>
      </c>
      <c r="G24" s="146">
        <v>680880</v>
      </c>
      <c r="H24" s="7">
        <v>536</v>
      </c>
      <c r="I24" s="7">
        <v>674715</v>
      </c>
      <c r="J24" s="24">
        <v>0.99628252788104088</v>
      </c>
      <c r="K24" s="24">
        <v>0.99094554106450472</v>
      </c>
      <c r="L24" s="24">
        <v>0.29888475836431228</v>
      </c>
      <c r="M24" s="24">
        <v>0.69366187874515328</v>
      </c>
      <c r="N24" s="109">
        <v>0.99254663710946556</v>
      </c>
      <c r="O24" s="144">
        <v>1875.2734220975021</v>
      </c>
      <c r="P24" s="7">
        <v>388915</v>
      </c>
      <c r="Q24" s="7">
        <v>246710</v>
      </c>
      <c r="R24" s="137">
        <v>635625</v>
      </c>
      <c r="S24" s="142">
        <v>0.61186234021632246</v>
      </c>
      <c r="T24" s="142">
        <v>0.38813765978367748</v>
      </c>
      <c r="U24" s="137">
        <v>1147.4091845900491</v>
      </c>
      <c r="V24" s="137">
        <v>727.86423750745291</v>
      </c>
      <c r="W24" s="2" t="s">
        <v>1646</v>
      </c>
      <c r="X24" s="2">
        <v>1817726956</v>
      </c>
      <c r="Y24" s="2" t="s">
        <v>1647</v>
      </c>
      <c r="Z24" s="2" t="s">
        <v>1649</v>
      </c>
      <c r="AA24" s="2"/>
    </row>
    <row r="25" spans="1:27" x14ac:dyDescent="0.25">
      <c r="A25" s="143">
        <v>21</v>
      </c>
      <c r="B25" s="173" t="s">
        <v>155</v>
      </c>
      <c r="C25" s="174" t="s">
        <v>1312</v>
      </c>
      <c r="D25" s="174" t="s">
        <v>309</v>
      </c>
      <c r="E25" s="173" t="s">
        <v>1351</v>
      </c>
      <c r="F25" s="146">
        <v>454</v>
      </c>
      <c r="G25" s="146">
        <v>585710</v>
      </c>
      <c r="H25" s="7">
        <v>374</v>
      </c>
      <c r="I25" s="7">
        <v>529030</v>
      </c>
      <c r="J25" s="24">
        <v>0.82378854625550657</v>
      </c>
      <c r="K25" s="24">
        <v>0.90322856020897713</v>
      </c>
      <c r="L25" s="24">
        <v>0.24713656387665195</v>
      </c>
      <c r="M25" s="24">
        <v>0.63225999214628392</v>
      </c>
      <c r="N25" s="109">
        <v>0.87939655602293587</v>
      </c>
      <c r="O25" s="144">
        <v>1661.492697004637</v>
      </c>
      <c r="P25" s="7">
        <v>283465</v>
      </c>
      <c r="Q25" s="7">
        <v>216710</v>
      </c>
      <c r="R25" s="137">
        <v>500175</v>
      </c>
      <c r="S25" s="142">
        <v>0.56673164392462638</v>
      </c>
      <c r="T25" s="142">
        <v>0.43326835607537362</v>
      </c>
      <c r="U25" s="137">
        <v>941.62048754219904</v>
      </c>
      <c r="V25" s="137">
        <v>719.87220946243792</v>
      </c>
      <c r="W25" s="2" t="s">
        <v>1646</v>
      </c>
      <c r="X25" s="2">
        <v>1778305060</v>
      </c>
      <c r="Y25" s="2" t="s">
        <v>1647</v>
      </c>
      <c r="Z25" s="2" t="s">
        <v>1649</v>
      </c>
      <c r="AA25" s="2"/>
    </row>
    <row r="26" spans="1:27" x14ac:dyDescent="0.25">
      <c r="A26" s="143">
        <v>22</v>
      </c>
      <c r="B26" s="173" t="s">
        <v>142</v>
      </c>
      <c r="C26" s="174" t="s">
        <v>1312</v>
      </c>
      <c r="D26" s="174" t="s">
        <v>293</v>
      </c>
      <c r="E26" s="173" t="s">
        <v>294</v>
      </c>
      <c r="F26" s="146">
        <v>507</v>
      </c>
      <c r="G26" s="146">
        <v>656200</v>
      </c>
      <c r="H26" s="7">
        <v>222</v>
      </c>
      <c r="I26" s="7">
        <v>245270</v>
      </c>
      <c r="J26" s="24">
        <v>0.43786982248520712</v>
      </c>
      <c r="K26" s="24">
        <v>0.37377323986589456</v>
      </c>
      <c r="L26" s="24">
        <v>0.13136094674556212</v>
      </c>
      <c r="M26" s="24">
        <v>0.26164126790612618</v>
      </c>
      <c r="N26" s="109">
        <v>0.39300221465168828</v>
      </c>
      <c r="O26" s="144">
        <v>0</v>
      </c>
      <c r="P26" s="7">
        <v>174570</v>
      </c>
      <c r="Q26" s="7">
        <v>65830</v>
      </c>
      <c r="R26" s="137">
        <v>240400</v>
      </c>
      <c r="S26" s="142">
        <v>0.72616472545757071</v>
      </c>
      <c r="T26" s="142">
        <v>0.27383527454242929</v>
      </c>
      <c r="U26" s="137">
        <v>0</v>
      </c>
      <c r="V26" s="137">
        <v>0</v>
      </c>
      <c r="W26" s="2" t="s">
        <v>1646</v>
      </c>
      <c r="X26" s="2">
        <v>1863866685</v>
      </c>
      <c r="Y26" s="2" t="e">
        <v>#N/A</v>
      </c>
      <c r="Z26" s="2" t="s">
        <v>1650</v>
      </c>
      <c r="AA26" s="2"/>
    </row>
    <row r="27" spans="1:27" x14ac:dyDescent="0.25">
      <c r="A27" s="143">
        <v>23</v>
      </c>
      <c r="B27" s="173" t="s">
        <v>142</v>
      </c>
      <c r="C27" s="174" t="s">
        <v>1312</v>
      </c>
      <c r="D27" s="174" t="s">
        <v>297</v>
      </c>
      <c r="E27" s="173" t="s">
        <v>298</v>
      </c>
      <c r="F27" s="146">
        <v>822</v>
      </c>
      <c r="G27" s="146">
        <v>1031910</v>
      </c>
      <c r="H27" s="7">
        <v>1029</v>
      </c>
      <c r="I27" s="7">
        <v>1292755</v>
      </c>
      <c r="J27" s="24">
        <v>1.2518248175182483</v>
      </c>
      <c r="K27" s="24">
        <v>1.2527788276109351</v>
      </c>
      <c r="L27" s="24">
        <v>0.3</v>
      </c>
      <c r="M27" s="24">
        <v>0.7</v>
      </c>
      <c r="N27" s="109">
        <v>1</v>
      </c>
      <c r="O27" s="144">
        <v>1889.3554740750008</v>
      </c>
      <c r="P27" s="7">
        <v>703170</v>
      </c>
      <c r="Q27" s="7">
        <v>566820</v>
      </c>
      <c r="R27" s="137">
        <v>1269990</v>
      </c>
      <c r="S27" s="142">
        <v>0.55368152505137835</v>
      </c>
      <c r="T27" s="142">
        <v>0.44631847494862165</v>
      </c>
      <c r="U27" s="137">
        <v>1046.1012202500165</v>
      </c>
      <c r="V27" s="137">
        <v>843.2542538249844</v>
      </c>
      <c r="W27" s="2" t="s">
        <v>1646</v>
      </c>
      <c r="X27" s="2">
        <v>1821640640</v>
      </c>
      <c r="Y27" s="2" t="s">
        <v>1647</v>
      </c>
      <c r="Z27" s="2" t="s">
        <v>1649</v>
      </c>
      <c r="AA27" s="2"/>
    </row>
    <row r="28" spans="1:27" x14ac:dyDescent="0.25">
      <c r="A28" s="143">
        <v>24</v>
      </c>
      <c r="B28" s="173" t="s">
        <v>142</v>
      </c>
      <c r="C28" s="174" t="s">
        <v>1312</v>
      </c>
      <c r="D28" s="174" t="s">
        <v>291</v>
      </c>
      <c r="E28" s="173" t="s">
        <v>292</v>
      </c>
      <c r="F28" s="146">
        <v>488</v>
      </c>
      <c r="G28" s="146">
        <v>626010</v>
      </c>
      <c r="H28" s="7">
        <v>358</v>
      </c>
      <c r="I28" s="7">
        <v>386555</v>
      </c>
      <c r="J28" s="24">
        <v>0.73360655737704916</v>
      </c>
      <c r="K28" s="24">
        <v>0.61749013594032043</v>
      </c>
      <c r="L28" s="24">
        <v>0.22008196721311474</v>
      </c>
      <c r="M28" s="24">
        <v>0.43224309515822429</v>
      </c>
      <c r="N28" s="109">
        <v>0.65232506237133903</v>
      </c>
      <c r="O28" s="144">
        <v>0</v>
      </c>
      <c r="P28" s="7">
        <v>282320</v>
      </c>
      <c r="Q28" s="7">
        <v>95530</v>
      </c>
      <c r="R28" s="137">
        <v>377850</v>
      </c>
      <c r="S28" s="142">
        <v>0.74717480481672627</v>
      </c>
      <c r="T28" s="142">
        <v>0.25282519518327379</v>
      </c>
      <c r="U28" s="137">
        <v>0</v>
      </c>
      <c r="V28" s="137">
        <v>0</v>
      </c>
      <c r="W28" s="2" t="s">
        <v>1646</v>
      </c>
      <c r="X28" s="2">
        <v>1857728226</v>
      </c>
      <c r="Y28" s="2" t="s">
        <v>1647</v>
      </c>
      <c r="Z28" s="2" t="s">
        <v>1649</v>
      </c>
      <c r="AA28" s="2"/>
    </row>
    <row r="29" spans="1:27" x14ac:dyDescent="0.25">
      <c r="A29" s="143">
        <v>25</v>
      </c>
      <c r="B29" s="173" t="s">
        <v>142</v>
      </c>
      <c r="C29" s="174" t="s">
        <v>1312</v>
      </c>
      <c r="D29" s="174" t="s">
        <v>295</v>
      </c>
      <c r="E29" s="173" t="s">
        <v>296</v>
      </c>
      <c r="F29" s="146">
        <v>621</v>
      </c>
      <c r="G29" s="146">
        <v>776995</v>
      </c>
      <c r="H29" s="7">
        <v>840</v>
      </c>
      <c r="I29" s="7">
        <v>927395</v>
      </c>
      <c r="J29" s="24">
        <v>1.3526570048309179</v>
      </c>
      <c r="K29" s="24">
        <v>1.1935662391649882</v>
      </c>
      <c r="L29" s="24">
        <v>0.3</v>
      </c>
      <c r="M29" s="24">
        <v>0.7</v>
      </c>
      <c r="N29" s="109">
        <v>1</v>
      </c>
      <c r="O29" s="144">
        <v>1889.3554740750008</v>
      </c>
      <c r="P29" s="7">
        <v>634980</v>
      </c>
      <c r="Q29" s="7">
        <v>277740</v>
      </c>
      <c r="R29" s="137">
        <v>912720</v>
      </c>
      <c r="S29" s="142">
        <v>0.69570076255587698</v>
      </c>
      <c r="T29" s="142">
        <v>0.30429923744412307</v>
      </c>
      <c r="U29" s="137">
        <v>1314.4260440530984</v>
      </c>
      <c r="V29" s="137">
        <v>574.92943002190236</v>
      </c>
      <c r="W29" s="2" t="s">
        <v>1646</v>
      </c>
      <c r="X29" s="2">
        <v>1875613530</v>
      </c>
      <c r="Y29" s="2" t="s">
        <v>1647</v>
      </c>
      <c r="Z29" s="2" t="s">
        <v>1649</v>
      </c>
      <c r="AA29" s="2"/>
    </row>
    <row r="30" spans="1:27" x14ac:dyDescent="0.25">
      <c r="A30" s="143">
        <v>26</v>
      </c>
      <c r="B30" s="173" t="s">
        <v>148</v>
      </c>
      <c r="C30" s="174" t="s">
        <v>1312</v>
      </c>
      <c r="D30" s="174" t="s">
        <v>338</v>
      </c>
      <c r="E30" s="173" t="s">
        <v>1632</v>
      </c>
      <c r="F30" s="146">
        <v>546</v>
      </c>
      <c r="G30" s="146">
        <v>803380</v>
      </c>
      <c r="H30" s="7">
        <v>580</v>
      </c>
      <c r="I30" s="7">
        <v>731750</v>
      </c>
      <c r="J30" s="24">
        <v>1.0622710622710623</v>
      </c>
      <c r="K30" s="24">
        <v>0.9108392043615724</v>
      </c>
      <c r="L30" s="24">
        <v>0.3</v>
      </c>
      <c r="M30" s="24">
        <v>0.63758744305310067</v>
      </c>
      <c r="N30" s="109">
        <v>0.9375874430531006</v>
      </c>
      <c r="O30" s="144">
        <v>1771.4359679563586</v>
      </c>
      <c r="P30" s="7">
        <v>470960</v>
      </c>
      <c r="Q30" s="7">
        <v>260790</v>
      </c>
      <c r="R30" s="137">
        <v>731750</v>
      </c>
      <c r="S30" s="142">
        <v>0.64360778954560982</v>
      </c>
      <c r="T30" s="142">
        <v>0.35639221045439018</v>
      </c>
      <c r="U30" s="137">
        <v>1140.1099876579797</v>
      </c>
      <c r="V30" s="137">
        <v>631.32598029837891</v>
      </c>
      <c r="W30" s="2" t="s">
        <v>1646</v>
      </c>
      <c r="X30" s="2">
        <v>1829449402</v>
      </c>
      <c r="Y30" s="2" t="s">
        <v>1647</v>
      </c>
      <c r="Z30" s="2" t="s">
        <v>1649</v>
      </c>
      <c r="AA30" s="2"/>
    </row>
    <row r="31" spans="1:27" x14ac:dyDescent="0.25">
      <c r="A31" s="143">
        <v>27</v>
      </c>
      <c r="B31" s="173" t="s">
        <v>148</v>
      </c>
      <c r="C31" s="174" t="s">
        <v>1312</v>
      </c>
      <c r="D31" s="174" t="s">
        <v>339</v>
      </c>
      <c r="E31" s="173" t="s">
        <v>1352</v>
      </c>
      <c r="F31" s="146">
        <v>1069</v>
      </c>
      <c r="G31" s="146">
        <v>1623595</v>
      </c>
      <c r="H31" s="7">
        <v>1349</v>
      </c>
      <c r="I31" s="7">
        <v>2099085</v>
      </c>
      <c r="J31" s="24">
        <v>1.2619270346117868</v>
      </c>
      <c r="K31" s="24">
        <v>1.2928624441440137</v>
      </c>
      <c r="L31" s="24">
        <v>0.3</v>
      </c>
      <c r="M31" s="24">
        <v>0.7</v>
      </c>
      <c r="N31" s="109">
        <v>1</v>
      </c>
      <c r="O31" s="144">
        <v>1889.3554740750008</v>
      </c>
      <c r="P31" s="7">
        <v>980050</v>
      </c>
      <c r="Q31" s="7">
        <v>1116940</v>
      </c>
      <c r="R31" s="137">
        <v>2096990</v>
      </c>
      <c r="S31" s="142">
        <v>0.46736035937224307</v>
      </c>
      <c r="T31" s="142">
        <v>0.53263964062775693</v>
      </c>
      <c r="U31" s="137">
        <v>883.00985334560698</v>
      </c>
      <c r="V31" s="137">
        <v>1006.3456207293938</v>
      </c>
      <c r="W31" s="2" t="s">
        <v>1646</v>
      </c>
      <c r="X31" s="2">
        <v>1864644014</v>
      </c>
      <c r="Y31" s="2" t="s">
        <v>1647</v>
      </c>
      <c r="Z31" s="2" t="s">
        <v>1649</v>
      </c>
      <c r="AA31" s="2"/>
    </row>
    <row r="32" spans="1:27" x14ac:dyDescent="0.25">
      <c r="A32" s="143">
        <v>28</v>
      </c>
      <c r="B32" s="173" t="s">
        <v>148</v>
      </c>
      <c r="C32" s="174" t="s">
        <v>1312</v>
      </c>
      <c r="D32" s="174" t="s">
        <v>336</v>
      </c>
      <c r="E32" s="173" t="s">
        <v>1353</v>
      </c>
      <c r="F32" s="146">
        <v>349</v>
      </c>
      <c r="G32" s="146">
        <v>465475</v>
      </c>
      <c r="H32" s="7">
        <v>277</v>
      </c>
      <c r="I32" s="7">
        <v>370375</v>
      </c>
      <c r="J32" s="24">
        <v>0.79369627507163321</v>
      </c>
      <c r="K32" s="24">
        <v>0.79569257210376498</v>
      </c>
      <c r="L32" s="24">
        <v>0.23810888252148996</v>
      </c>
      <c r="M32" s="24">
        <v>0.55698480047263543</v>
      </c>
      <c r="N32" s="109">
        <v>0.79509368299412542</v>
      </c>
      <c r="O32" s="144">
        <v>1502.2146023674043</v>
      </c>
      <c r="P32" s="7">
        <v>238845</v>
      </c>
      <c r="Q32" s="7">
        <v>131530</v>
      </c>
      <c r="R32" s="137">
        <v>370375</v>
      </c>
      <c r="S32" s="142">
        <v>0.64487343908201145</v>
      </c>
      <c r="T32" s="142">
        <v>0.3551265609179885</v>
      </c>
      <c r="U32" s="137">
        <v>968.73829686788429</v>
      </c>
      <c r="V32" s="137">
        <v>533.47630549951987</v>
      </c>
      <c r="W32" s="2" t="s">
        <v>1646</v>
      </c>
      <c r="X32" s="2">
        <v>1815543644</v>
      </c>
      <c r="Y32" s="2" t="s">
        <v>1648</v>
      </c>
      <c r="Z32" s="2" t="s">
        <v>1650</v>
      </c>
      <c r="AA32" s="2"/>
    </row>
    <row r="33" spans="1:27" x14ac:dyDescent="0.25">
      <c r="A33" s="143">
        <v>29</v>
      </c>
      <c r="B33" s="173" t="s">
        <v>146</v>
      </c>
      <c r="C33" s="174" t="s">
        <v>1312</v>
      </c>
      <c r="D33" s="174" t="s">
        <v>327</v>
      </c>
      <c r="E33" s="173" t="s">
        <v>1354</v>
      </c>
      <c r="F33" s="146">
        <v>460</v>
      </c>
      <c r="G33" s="146">
        <v>752790</v>
      </c>
      <c r="H33" s="7">
        <v>402</v>
      </c>
      <c r="I33" s="7">
        <v>621685</v>
      </c>
      <c r="J33" s="24">
        <v>0.87391304347826082</v>
      </c>
      <c r="K33" s="24">
        <v>0.82584120405425154</v>
      </c>
      <c r="L33" s="24">
        <v>0.26217391304347826</v>
      </c>
      <c r="M33" s="24">
        <v>0.57808884283797601</v>
      </c>
      <c r="N33" s="109">
        <v>0.84026275588145427</v>
      </c>
      <c r="O33" s="144">
        <v>1587.5550374859718</v>
      </c>
      <c r="P33" s="7">
        <v>321915</v>
      </c>
      <c r="Q33" s="7">
        <v>284650</v>
      </c>
      <c r="R33" s="137">
        <v>606565</v>
      </c>
      <c r="S33" s="142">
        <v>0.53071805989465271</v>
      </c>
      <c r="T33" s="142">
        <v>0.46928194010534735</v>
      </c>
      <c r="U33" s="137">
        <v>842.54412947053754</v>
      </c>
      <c r="V33" s="137">
        <v>745.01090801543421</v>
      </c>
      <c r="W33" s="2" t="s">
        <v>1646</v>
      </c>
      <c r="X33" s="2" t="e">
        <v>#N/A</v>
      </c>
      <c r="Y33" s="2" t="e">
        <v>#N/A</v>
      </c>
      <c r="Z33" s="2" t="s">
        <v>1650</v>
      </c>
      <c r="AA33" s="2"/>
    </row>
    <row r="34" spans="1:27" x14ac:dyDescent="0.25">
      <c r="A34" s="143">
        <v>30</v>
      </c>
      <c r="B34" s="173" t="s">
        <v>146</v>
      </c>
      <c r="C34" s="174" t="s">
        <v>1312</v>
      </c>
      <c r="D34" s="174" t="s">
        <v>328</v>
      </c>
      <c r="E34" s="173" t="s">
        <v>1355</v>
      </c>
      <c r="F34" s="146">
        <v>536</v>
      </c>
      <c r="G34" s="146">
        <v>871150</v>
      </c>
      <c r="H34" s="7">
        <v>513</v>
      </c>
      <c r="I34" s="7">
        <v>893835</v>
      </c>
      <c r="J34" s="24">
        <v>0.95708955223880599</v>
      </c>
      <c r="K34" s="24">
        <v>1.0260402915686162</v>
      </c>
      <c r="L34" s="24">
        <v>0.28712686567164181</v>
      </c>
      <c r="M34" s="24">
        <v>0.7</v>
      </c>
      <c r="N34" s="109">
        <v>0.98712686567164176</v>
      </c>
      <c r="O34" s="144">
        <v>1865.0335472632144</v>
      </c>
      <c r="P34" s="7">
        <v>314645</v>
      </c>
      <c r="Q34" s="7">
        <v>569920</v>
      </c>
      <c r="R34" s="137">
        <v>884565</v>
      </c>
      <c r="S34" s="142">
        <v>0.35570591194541951</v>
      </c>
      <c r="T34" s="142">
        <v>0.64429408805458055</v>
      </c>
      <c r="U34" s="137">
        <v>663.40345873806234</v>
      </c>
      <c r="V34" s="137">
        <v>1201.6300885251521</v>
      </c>
      <c r="W34" s="2" t="s">
        <v>1646</v>
      </c>
      <c r="X34" s="2">
        <v>1887907827</v>
      </c>
      <c r="Y34" s="2" t="s">
        <v>1647</v>
      </c>
      <c r="Z34" s="2" t="s">
        <v>1649</v>
      </c>
      <c r="AA34" s="2"/>
    </row>
    <row r="35" spans="1:27" x14ac:dyDescent="0.25">
      <c r="A35" s="143">
        <v>31</v>
      </c>
      <c r="B35" s="173" t="s">
        <v>144</v>
      </c>
      <c r="C35" s="174" t="s">
        <v>1312</v>
      </c>
      <c r="D35" s="174" t="s">
        <v>314</v>
      </c>
      <c r="E35" s="173" t="s">
        <v>315</v>
      </c>
      <c r="F35" s="146">
        <v>979</v>
      </c>
      <c r="G35" s="146">
        <v>1510410</v>
      </c>
      <c r="H35" s="7">
        <v>532</v>
      </c>
      <c r="I35" s="7">
        <v>792410</v>
      </c>
      <c r="J35" s="24">
        <v>0.54341164453524005</v>
      </c>
      <c r="K35" s="24">
        <v>0.52463238458431816</v>
      </c>
      <c r="L35" s="24">
        <v>0.16302349336057201</v>
      </c>
      <c r="M35" s="24">
        <v>0.36724266920902271</v>
      </c>
      <c r="N35" s="109">
        <v>0.53026616256959469</v>
      </c>
      <c r="O35" s="144">
        <v>0</v>
      </c>
      <c r="P35" s="7">
        <v>447890</v>
      </c>
      <c r="Q35" s="7">
        <v>341960</v>
      </c>
      <c r="R35" s="137">
        <v>789850</v>
      </c>
      <c r="S35" s="142">
        <v>0.5670570361461037</v>
      </c>
      <c r="T35" s="142">
        <v>0.4329429638538963</v>
      </c>
      <c r="U35" s="137">
        <v>0</v>
      </c>
      <c r="V35" s="137">
        <v>0</v>
      </c>
      <c r="W35" s="2" t="s">
        <v>1646</v>
      </c>
      <c r="X35" s="2">
        <v>1762652244</v>
      </c>
      <c r="Y35" s="2" t="s">
        <v>1647</v>
      </c>
      <c r="Z35" s="2" t="s">
        <v>1649</v>
      </c>
      <c r="AA35" s="2"/>
    </row>
    <row r="36" spans="1:27" x14ac:dyDescent="0.25">
      <c r="A36" s="143">
        <v>32</v>
      </c>
      <c r="B36" s="173" t="s">
        <v>144</v>
      </c>
      <c r="C36" s="174" t="s">
        <v>1312</v>
      </c>
      <c r="D36" s="174" t="s">
        <v>313</v>
      </c>
      <c r="E36" s="173" t="s">
        <v>1000</v>
      </c>
      <c r="F36" s="146">
        <v>699</v>
      </c>
      <c r="G36" s="146">
        <v>1044080</v>
      </c>
      <c r="H36" s="7">
        <v>376</v>
      </c>
      <c r="I36" s="7">
        <v>486030</v>
      </c>
      <c r="J36" s="24">
        <v>0.53791130185979974</v>
      </c>
      <c r="K36" s="24">
        <v>0.46551030572369934</v>
      </c>
      <c r="L36" s="24">
        <v>0.16137339055793992</v>
      </c>
      <c r="M36" s="24">
        <v>0.32585721400658951</v>
      </c>
      <c r="N36" s="109">
        <v>0.48723060456452943</v>
      </c>
      <c r="O36" s="144">
        <v>0</v>
      </c>
      <c r="P36" s="7">
        <v>290770</v>
      </c>
      <c r="Q36" s="7">
        <v>193070</v>
      </c>
      <c r="R36" s="137">
        <v>483840</v>
      </c>
      <c r="S36" s="142">
        <v>0.60096312830687826</v>
      </c>
      <c r="T36" s="142">
        <v>0.39903687169312169</v>
      </c>
      <c r="U36" s="137">
        <v>0</v>
      </c>
      <c r="V36" s="137">
        <v>0</v>
      </c>
      <c r="W36" s="2" t="s">
        <v>1646</v>
      </c>
      <c r="X36" s="2">
        <v>1770001010</v>
      </c>
      <c r="Y36" s="2" t="s">
        <v>1647</v>
      </c>
      <c r="Z36" s="2" t="s">
        <v>1649</v>
      </c>
      <c r="AA36" s="2"/>
    </row>
    <row r="37" spans="1:27" x14ac:dyDescent="0.25">
      <c r="A37" s="143">
        <v>33</v>
      </c>
      <c r="B37" s="173" t="s">
        <v>152</v>
      </c>
      <c r="C37" s="174" t="s">
        <v>1312</v>
      </c>
      <c r="D37" s="174" t="s">
        <v>343</v>
      </c>
      <c r="E37" s="173" t="s">
        <v>344</v>
      </c>
      <c r="F37" s="146">
        <v>588</v>
      </c>
      <c r="G37" s="146">
        <v>859305</v>
      </c>
      <c r="H37" s="7">
        <v>424</v>
      </c>
      <c r="I37" s="7">
        <v>520755</v>
      </c>
      <c r="J37" s="24">
        <v>0.72108843537414968</v>
      </c>
      <c r="K37" s="24">
        <v>0.60601881753277353</v>
      </c>
      <c r="L37" s="24">
        <v>0.21632653061224491</v>
      </c>
      <c r="M37" s="24">
        <v>0.42421317227294147</v>
      </c>
      <c r="N37" s="109">
        <v>0.64053970288518636</v>
      </c>
      <c r="O37" s="144">
        <v>0</v>
      </c>
      <c r="P37" s="7">
        <v>323095</v>
      </c>
      <c r="Q37" s="7">
        <v>190410</v>
      </c>
      <c r="R37" s="137">
        <v>513505</v>
      </c>
      <c r="S37" s="142">
        <v>0.62919543139794165</v>
      </c>
      <c r="T37" s="142">
        <v>0.3708045686020584</v>
      </c>
      <c r="U37" s="137">
        <v>0</v>
      </c>
      <c r="V37" s="137">
        <v>0</v>
      </c>
      <c r="W37" s="2" t="s">
        <v>1646</v>
      </c>
      <c r="X37" s="2">
        <v>1886660600</v>
      </c>
      <c r="Y37" s="2" t="s">
        <v>1647</v>
      </c>
      <c r="Z37" s="2" t="s">
        <v>1649</v>
      </c>
      <c r="AA37" s="2"/>
    </row>
    <row r="38" spans="1:27" x14ac:dyDescent="0.25">
      <c r="A38" s="143">
        <v>34</v>
      </c>
      <c r="B38" s="173" t="s">
        <v>152</v>
      </c>
      <c r="C38" s="174" t="s">
        <v>1312</v>
      </c>
      <c r="D38" s="174" t="s">
        <v>347</v>
      </c>
      <c r="E38" s="173" t="s">
        <v>1356</v>
      </c>
      <c r="F38" s="146">
        <v>503</v>
      </c>
      <c r="G38" s="146">
        <v>754990</v>
      </c>
      <c r="H38" s="7">
        <v>325</v>
      </c>
      <c r="I38" s="7">
        <v>490950</v>
      </c>
      <c r="J38" s="24">
        <v>0.64612326043737578</v>
      </c>
      <c r="K38" s="24">
        <v>0.65027351355647089</v>
      </c>
      <c r="L38" s="24">
        <v>0.19383697813121273</v>
      </c>
      <c r="M38" s="24">
        <v>0.4551914594895296</v>
      </c>
      <c r="N38" s="109">
        <v>0.64902843762074236</v>
      </c>
      <c r="O38" s="144">
        <v>0</v>
      </c>
      <c r="P38" s="7">
        <v>222530</v>
      </c>
      <c r="Q38" s="7">
        <v>267240</v>
      </c>
      <c r="R38" s="137">
        <v>489770</v>
      </c>
      <c r="S38" s="142">
        <v>0.4543561263450191</v>
      </c>
      <c r="T38" s="142">
        <v>0.5456438736549809</v>
      </c>
      <c r="U38" s="137">
        <v>0</v>
      </c>
      <c r="V38" s="137">
        <v>0</v>
      </c>
      <c r="W38" s="2" t="s">
        <v>1646</v>
      </c>
      <c r="X38" s="2">
        <v>1753869994</v>
      </c>
      <c r="Y38" s="2" t="s">
        <v>1647</v>
      </c>
      <c r="Z38" s="2" t="s">
        <v>1649</v>
      </c>
      <c r="AA38" s="2"/>
    </row>
    <row r="39" spans="1:27" x14ac:dyDescent="0.25">
      <c r="A39" s="143">
        <v>35</v>
      </c>
      <c r="B39" s="173" t="s">
        <v>152</v>
      </c>
      <c r="C39" s="174" t="s">
        <v>1312</v>
      </c>
      <c r="D39" s="174" t="s">
        <v>345</v>
      </c>
      <c r="E39" s="173" t="s">
        <v>1357</v>
      </c>
      <c r="F39" s="146">
        <v>775</v>
      </c>
      <c r="G39" s="146">
        <v>1189615</v>
      </c>
      <c r="H39" s="7">
        <v>626</v>
      </c>
      <c r="I39" s="7">
        <v>1197470</v>
      </c>
      <c r="J39" s="24">
        <v>0.80774193548387097</v>
      </c>
      <c r="K39" s="24">
        <v>1.0066029765932676</v>
      </c>
      <c r="L39" s="24">
        <v>0.24232258064516127</v>
      </c>
      <c r="M39" s="24">
        <v>0.7</v>
      </c>
      <c r="N39" s="109">
        <v>0.94232258064516117</v>
      </c>
      <c r="O39" s="144">
        <v>1780.3823260864167</v>
      </c>
      <c r="P39" s="7">
        <v>463055</v>
      </c>
      <c r="Q39" s="7">
        <v>733420</v>
      </c>
      <c r="R39" s="137">
        <v>1196475</v>
      </c>
      <c r="S39" s="142">
        <v>0.38701602624375769</v>
      </c>
      <c r="T39" s="142">
        <v>0.61298397375624225</v>
      </c>
      <c r="U39" s="137">
        <v>689.03649303658301</v>
      </c>
      <c r="V39" s="137">
        <v>1091.3458330498336</v>
      </c>
      <c r="W39" s="2" t="s">
        <v>1646</v>
      </c>
      <c r="X39" s="2">
        <v>1825471147</v>
      </c>
      <c r="Y39" s="2" t="s">
        <v>1647</v>
      </c>
      <c r="Z39" s="2" t="s">
        <v>1649</v>
      </c>
      <c r="AA39" s="2"/>
    </row>
    <row r="40" spans="1:27" x14ac:dyDescent="0.25">
      <c r="A40" s="143">
        <v>36</v>
      </c>
      <c r="B40" s="173" t="s">
        <v>154</v>
      </c>
      <c r="C40" s="174" t="s">
        <v>1312</v>
      </c>
      <c r="D40" s="174" t="s">
        <v>354</v>
      </c>
      <c r="E40" s="173" t="s">
        <v>1243</v>
      </c>
      <c r="F40" s="146">
        <v>2017</v>
      </c>
      <c r="G40" s="146">
        <v>2825015</v>
      </c>
      <c r="H40" s="7">
        <v>2128</v>
      </c>
      <c r="I40" s="7">
        <v>2847635</v>
      </c>
      <c r="J40" s="24">
        <v>1.0550322260783342</v>
      </c>
      <c r="K40" s="24">
        <v>1.0080070371307763</v>
      </c>
      <c r="L40" s="24">
        <v>0.3</v>
      </c>
      <c r="M40" s="24">
        <v>0.7</v>
      </c>
      <c r="N40" s="109">
        <v>1</v>
      </c>
      <c r="O40" s="144">
        <v>1889.3554740750008</v>
      </c>
      <c r="P40" s="7">
        <v>1344325</v>
      </c>
      <c r="Q40" s="7">
        <v>1502180</v>
      </c>
      <c r="R40" s="137">
        <v>2846505</v>
      </c>
      <c r="S40" s="142">
        <v>0.47227213723496009</v>
      </c>
      <c r="T40" s="142">
        <v>0.52772786276503991</v>
      </c>
      <c r="U40" s="137">
        <v>892.28994773797183</v>
      </c>
      <c r="V40" s="137">
        <v>997.06552633702893</v>
      </c>
      <c r="W40" s="2" t="s">
        <v>1646</v>
      </c>
      <c r="X40" s="2">
        <v>1756918399</v>
      </c>
      <c r="Y40" s="2" t="s">
        <v>1647</v>
      </c>
      <c r="Z40" s="2" t="s">
        <v>1649</v>
      </c>
      <c r="AA40" s="2"/>
    </row>
    <row r="41" spans="1:27" x14ac:dyDescent="0.25">
      <c r="A41" s="143">
        <v>37</v>
      </c>
      <c r="B41" s="173" t="s">
        <v>154</v>
      </c>
      <c r="C41" s="174" t="s">
        <v>1312</v>
      </c>
      <c r="D41" s="174" t="s">
        <v>356</v>
      </c>
      <c r="E41" s="173" t="s">
        <v>358</v>
      </c>
      <c r="F41" s="146">
        <v>541</v>
      </c>
      <c r="G41" s="146">
        <v>744525</v>
      </c>
      <c r="H41" s="7">
        <v>74</v>
      </c>
      <c r="I41" s="7">
        <v>105820</v>
      </c>
      <c r="J41" s="24">
        <v>0.1367837338262477</v>
      </c>
      <c r="K41" s="24">
        <v>0.14213088882173197</v>
      </c>
      <c r="L41" s="24">
        <v>4.1035120147874311E-2</v>
      </c>
      <c r="M41" s="24">
        <v>9.9491622175212374E-2</v>
      </c>
      <c r="N41" s="109">
        <v>0.14052674232308668</v>
      </c>
      <c r="O41" s="144">
        <v>0</v>
      </c>
      <c r="P41" s="7">
        <v>46730</v>
      </c>
      <c r="Q41" s="7">
        <v>59090</v>
      </c>
      <c r="R41" s="137">
        <v>105820</v>
      </c>
      <c r="S41" s="142">
        <v>0.44159894159894159</v>
      </c>
      <c r="T41" s="142">
        <v>0.55840105840105836</v>
      </c>
      <c r="U41" s="137">
        <v>0</v>
      </c>
      <c r="V41" s="137">
        <v>0</v>
      </c>
      <c r="W41" s="2" t="s">
        <v>1646</v>
      </c>
      <c r="X41" s="2">
        <v>1737450460</v>
      </c>
      <c r="Y41" s="2" t="s">
        <v>1647</v>
      </c>
      <c r="Z41" s="2" t="s">
        <v>1649</v>
      </c>
      <c r="AA41" s="2"/>
    </row>
    <row r="42" spans="1:27" x14ac:dyDescent="0.25">
      <c r="A42" s="143">
        <v>38</v>
      </c>
      <c r="B42" s="173" t="s">
        <v>154</v>
      </c>
      <c r="C42" s="174" t="s">
        <v>1312</v>
      </c>
      <c r="D42" s="174" t="s">
        <v>357</v>
      </c>
      <c r="E42" s="173" t="s">
        <v>1244</v>
      </c>
      <c r="F42" s="146">
        <v>958</v>
      </c>
      <c r="G42" s="146">
        <v>1317070</v>
      </c>
      <c r="H42" s="7">
        <v>466</v>
      </c>
      <c r="I42" s="7">
        <v>569780</v>
      </c>
      <c r="J42" s="24">
        <v>0.48643006263048016</v>
      </c>
      <c r="K42" s="24">
        <v>0.43261178221354979</v>
      </c>
      <c r="L42" s="24">
        <v>0.14592901878914405</v>
      </c>
      <c r="M42" s="24">
        <v>0.30282824754948484</v>
      </c>
      <c r="N42" s="109">
        <v>0.44875726633862889</v>
      </c>
      <c r="O42" s="144">
        <v>0</v>
      </c>
      <c r="P42" s="7">
        <v>312430</v>
      </c>
      <c r="Q42" s="7">
        <v>257350</v>
      </c>
      <c r="R42" s="137">
        <v>569780</v>
      </c>
      <c r="S42" s="142">
        <v>0.54833444487345995</v>
      </c>
      <c r="T42" s="142">
        <v>0.45166555512654005</v>
      </c>
      <c r="U42" s="137">
        <v>0</v>
      </c>
      <c r="V42" s="137">
        <v>0</v>
      </c>
      <c r="W42" s="2" t="s">
        <v>1646</v>
      </c>
      <c r="X42" s="2">
        <v>1816125293</v>
      </c>
      <c r="Y42" s="2" t="s">
        <v>1647</v>
      </c>
      <c r="Z42" s="2" t="s">
        <v>1649</v>
      </c>
      <c r="AA42" s="2"/>
    </row>
    <row r="43" spans="1:27" x14ac:dyDescent="0.25">
      <c r="A43" s="143">
        <v>39</v>
      </c>
      <c r="B43" s="173" t="s">
        <v>153</v>
      </c>
      <c r="C43" s="174" t="s">
        <v>1312</v>
      </c>
      <c r="D43" s="174" t="s">
        <v>348</v>
      </c>
      <c r="E43" s="173" t="s">
        <v>492</v>
      </c>
      <c r="F43" s="146">
        <v>1116</v>
      </c>
      <c r="G43" s="146">
        <v>1729535</v>
      </c>
      <c r="H43" s="7">
        <v>1226</v>
      </c>
      <c r="I43" s="7">
        <v>1774310</v>
      </c>
      <c r="J43" s="24">
        <v>1.0985663082437276</v>
      </c>
      <c r="K43" s="24">
        <v>1.0258884613494379</v>
      </c>
      <c r="L43" s="24">
        <v>0.3</v>
      </c>
      <c r="M43" s="24">
        <v>0.7</v>
      </c>
      <c r="N43" s="109">
        <v>1</v>
      </c>
      <c r="O43" s="144">
        <v>1889.3554740750008</v>
      </c>
      <c r="P43" s="7">
        <v>749950</v>
      </c>
      <c r="Q43" s="7">
        <v>1024360</v>
      </c>
      <c r="R43" s="137">
        <v>1774310</v>
      </c>
      <c r="S43" s="142">
        <v>0.42267134829877528</v>
      </c>
      <c r="T43" s="142">
        <v>0.57732865170122472</v>
      </c>
      <c r="U43" s="137">
        <v>798.57642564295236</v>
      </c>
      <c r="V43" s="137">
        <v>1090.7790484320485</v>
      </c>
      <c r="W43" s="2" t="s">
        <v>1646</v>
      </c>
      <c r="X43" s="2">
        <v>1820711432</v>
      </c>
      <c r="Y43" s="2" t="s">
        <v>1647</v>
      </c>
      <c r="Z43" s="2" t="s">
        <v>1649</v>
      </c>
      <c r="AA43" s="2"/>
    </row>
    <row r="44" spans="1:27" x14ac:dyDescent="0.25">
      <c r="A44" s="143">
        <v>40</v>
      </c>
      <c r="B44" s="173" t="s">
        <v>153</v>
      </c>
      <c r="C44" s="174" t="s">
        <v>1312</v>
      </c>
      <c r="D44" s="174" t="s">
        <v>350</v>
      </c>
      <c r="E44" s="173" t="s">
        <v>351</v>
      </c>
      <c r="F44" s="146">
        <v>1673</v>
      </c>
      <c r="G44" s="146">
        <v>2421310</v>
      </c>
      <c r="H44" s="7">
        <v>1436</v>
      </c>
      <c r="I44" s="7">
        <v>2019865</v>
      </c>
      <c r="J44" s="24">
        <v>0.85833831440525998</v>
      </c>
      <c r="K44" s="24">
        <v>0.83420338577051267</v>
      </c>
      <c r="L44" s="24">
        <v>0.25750149432157798</v>
      </c>
      <c r="M44" s="24">
        <v>0.58394237003935878</v>
      </c>
      <c r="N44" s="109">
        <v>0.84144386436093677</v>
      </c>
      <c r="O44" s="144">
        <v>1589.7865712571584</v>
      </c>
      <c r="P44" s="7">
        <v>839635</v>
      </c>
      <c r="Q44" s="7">
        <v>1178950</v>
      </c>
      <c r="R44" s="137">
        <v>2018585</v>
      </c>
      <c r="S44" s="142">
        <v>0.41595226359058451</v>
      </c>
      <c r="T44" s="142">
        <v>0.58404773640941554</v>
      </c>
      <c r="U44" s="137">
        <v>661.27532294032915</v>
      </c>
      <c r="V44" s="137">
        <v>928.51124831682932</v>
      </c>
      <c r="W44" s="2" t="s">
        <v>1646</v>
      </c>
      <c r="X44" s="2">
        <v>1775192077</v>
      </c>
      <c r="Y44" s="2" t="s">
        <v>1647</v>
      </c>
      <c r="Z44" s="2" t="s">
        <v>1649</v>
      </c>
      <c r="AA44" s="2"/>
    </row>
    <row r="45" spans="1:27" x14ac:dyDescent="0.25">
      <c r="A45" s="143">
        <v>41</v>
      </c>
      <c r="B45" s="173" t="s">
        <v>153</v>
      </c>
      <c r="C45" s="174" t="s">
        <v>1312</v>
      </c>
      <c r="D45" s="174" t="s">
        <v>352</v>
      </c>
      <c r="E45" s="173" t="s">
        <v>353</v>
      </c>
      <c r="F45" s="146">
        <v>2163</v>
      </c>
      <c r="G45" s="146">
        <v>3129805</v>
      </c>
      <c r="H45" s="7">
        <v>2351</v>
      </c>
      <c r="I45" s="7">
        <v>3605450</v>
      </c>
      <c r="J45" s="24">
        <v>1.0869163199260288</v>
      </c>
      <c r="K45" s="24">
        <v>1.1519727267353717</v>
      </c>
      <c r="L45" s="24">
        <v>0.3</v>
      </c>
      <c r="M45" s="24">
        <v>0.7</v>
      </c>
      <c r="N45" s="109">
        <v>1</v>
      </c>
      <c r="O45" s="144">
        <v>1889.3554740750008</v>
      </c>
      <c r="P45" s="7">
        <v>1282240</v>
      </c>
      <c r="Q45" s="7">
        <v>2295380</v>
      </c>
      <c r="R45" s="137">
        <v>3577620</v>
      </c>
      <c r="S45" s="142">
        <v>0.35840586758794951</v>
      </c>
      <c r="T45" s="142">
        <v>0.64159413241205043</v>
      </c>
      <c r="U45" s="137">
        <v>677.15608786789232</v>
      </c>
      <c r="V45" s="137">
        <v>1212.1993862071083</v>
      </c>
      <c r="W45" s="2" t="s">
        <v>1646</v>
      </c>
      <c r="X45" s="2">
        <v>1881095122</v>
      </c>
      <c r="Y45" s="2" t="s">
        <v>1647</v>
      </c>
      <c r="Z45" s="2" t="s">
        <v>1649</v>
      </c>
      <c r="AA45" s="2"/>
    </row>
    <row r="46" spans="1:27" x14ac:dyDescent="0.25">
      <c r="A46" s="143">
        <v>42</v>
      </c>
      <c r="B46" s="173" t="s">
        <v>1307</v>
      </c>
      <c r="C46" s="174" t="s">
        <v>1312</v>
      </c>
      <c r="D46" s="174" t="s">
        <v>1358</v>
      </c>
      <c r="E46" s="173" t="s">
        <v>390</v>
      </c>
      <c r="F46" s="146">
        <v>1212</v>
      </c>
      <c r="G46" s="146">
        <v>2135215</v>
      </c>
      <c r="H46" s="7">
        <v>1258</v>
      </c>
      <c r="I46" s="7">
        <v>2215900</v>
      </c>
      <c r="J46" s="24">
        <v>1.0379537953795379</v>
      </c>
      <c r="K46" s="24">
        <v>1.0377877637614947</v>
      </c>
      <c r="L46" s="24">
        <v>0.3</v>
      </c>
      <c r="M46" s="24">
        <v>0.7</v>
      </c>
      <c r="N46" s="109">
        <v>1</v>
      </c>
      <c r="O46" s="144">
        <v>1889.3554740750008</v>
      </c>
      <c r="P46" s="7">
        <v>871735</v>
      </c>
      <c r="Q46" s="7">
        <v>1294540</v>
      </c>
      <c r="R46" s="137">
        <v>2166275</v>
      </c>
      <c r="S46" s="142">
        <v>0.40241197447230848</v>
      </c>
      <c r="T46" s="142">
        <v>0.59758802552769152</v>
      </c>
      <c r="U46" s="137">
        <v>760.29926680258552</v>
      </c>
      <c r="V46" s="137">
        <v>1129.0562072724153</v>
      </c>
      <c r="W46" s="2" t="s">
        <v>1646</v>
      </c>
      <c r="X46" s="2">
        <v>1879745407</v>
      </c>
      <c r="Y46" s="2" t="s">
        <v>1647</v>
      </c>
      <c r="Z46" s="2" t="s">
        <v>1649</v>
      </c>
      <c r="AA46" s="2"/>
    </row>
    <row r="47" spans="1:27" x14ac:dyDescent="0.25">
      <c r="A47" s="143">
        <v>43</v>
      </c>
      <c r="B47" s="173" t="s">
        <v>1307</v>
      </c>
      <c r="C47" s="174" t="s">
        <v>1312</v>
      </c>
      <c r="D47" s="174" t="s">
        <v>1359</v>
      </c>
      <c r="E47" s="173" t="s">
        <v>1014</v>
      </c>
      <c r="F47" s="146">
        <v>1157</v>
      </c>
      <c r="G47" s="146">
        <v>2018950</v>
      </c>
      <c r="H47" s="7">
        <v>1781</v>
      </c>
      <c r="I47" s="7">
        <v>2457065</v>
      </c>
      <c r="J47" s="24">
        <v>1.5393258426966292</v>
      </c>
      <c r="K47" s="24">
        <v>1.2170014116248544</v>
      </c>
      <c r="L47" s="24">
        <v>0.3</v>
      </c>
      <c r="M47" s="24">
        <v>0.7</v>
      </c>
      <c r="N47" s="109">
        <v>1</v>
      </c>
      <c r="O47" s="144">
        <v>1889.3554740750008</v>
      </c>
      <c r="P47" s="7">
        <v>1487595</v>
      </c>
      <c r="Q47" s="7">
        <v>946690</v>
      </c>
      <c r="R47" s="137">
        <v>2434285</v>
      </c>
      <c r="S47" s="142">
        <v>0.61110141170816068</v>
      </c>
      <c r="T47" s="142">
        <v>0.38889858829183926</v>
      </c>
      <c r="U47" s="137">
        <v>1154.5877974257742</v>
      </c>
      <c r="V47" s="137">
        <v>734.76767664922647</v>
      </c>
      <c r="W47" s="2" t="s">
        <v>1646</v>
      </c>
      <c r="X47" s="2">
        <v>1876007733</v>
      </c>
      <c r="Y47" s="2" t="s">
        <v>1647</v>
      </c>
      <c r="Z47" s="2" t="s">
        <v>1649</v>
      </c>
      <c r="AA47" s="2"/>
    </row>
    <row r="48" spans="1:27" x14ac:dyDescent="0.25">
      <c r="A48" s="143">
        <v>44</v>
      </c>
      <c r="B48" s="173" t="s">
        <v>1307</v>
      </c>
      <c r="C48" s="174" t="s">
        <v>1312</v>
      </c>
      <c r="D48" s="174" t="s">
        <v>1360</v>
      </c>
      <c r="E48" s="173" t="s">
        <v>1250</v>
      </c>
      <c r="F48" s="146">
        <v>1441</v>
      </c>
      <c r="G48" s="146">
        <v>2792960</v>
      </c>
      <c r="H48" s="7">
        <v>790</v>
      </c>
      <c r="I48" s="7">
        <v>927355</v>
      </c>
      <c r="J48" s="24">
        <v>0.54823039555863984</v>
      </c>
      <c r="K48" s="24">
        <v>0.3320330402153987</v>
      </c>
      <c r="L48" s="24">
        <v>0.16446911866759195</v>
      </c>
      <c r="M48" s="24">
        <v>0.23242312815077906</v>
      </c>
      <c r="N48" s="109">
        <v>0.39689224681837099</v>
      </c>
      <c r="O48" s="144">
        <v>0</v>
      </c>
      <c r="P48" s="7">
        <v>625215</v>
      </c>
      <c r="Q48" s="7">
        <v>302140</v>
      </c>
      <c r="R48" s="137">
        <v>927355</v>
      </c>
      <c r="S48" s="142">
        <v>0.67419165260337199</v>
      </c>
      <c r="T48" s="142">
        <v>0.32580834739662806</v>
      </c>
      <c r="U48" s="137">
        <v>0</v>
      </c>
      <c r="V48" s="137">
        <v>0</v>
      </c>
      <c r="W48" s="2" t="s">
        <v>1646</v>
      </c>
      <c r="X48" s="2">
        <v>1757806334</v>
      </c>
      <c r="Y48" s="2" t="s">
        <v>1647</v>
      </c>
      <c r="Z48" s="2" t="s">
        <v>1649</v>
      </c>
      <c r="AA48" s="2"/>
    </row>
    <row r="49" spans="1:27" x14ac:dyDescent="0.25">
      <c r="A49" s="143">
        <v>45</v>
      </c>
      <c r="B49" s="173" t="s">
        <v>1307</v>
      </c>
      <c r="C49" s="174" t="s">
        <v>1312</v>
      </c>
      <c r="D49" s="174" t="s">
        <v>1361</v>
      </c>
      <c r="E49" s="173" t="s">
        <v>1362</v>
      </c>
      <c r="F49" s="146">
        <v>584</v>
      </c>
      <c r="G49" s="146">
        <v>1145220</v>
      </c>
      <c r="H49" s="7">
        <v>625</v>
      </c>
      <c r="I49" s="7">
        <v>920660</v>
      </c>
      <c r="J49" s="24">
        <v>1.0702054794520548</v>
      </c>
      <c r="K49" s="24">
        <v>0.8039154049003685</v>
      </c>
      <c r="L49" s="24">
        <v>0.3</v>
      </c>
      <c r="M49" s="24">
        <v>0.56274078343025791</v>
      </c>
      <c r="N49" s="109">
        <v>0.86274078343025784</v>
      </c>
      <c r="O49" s="144">
        <v>1630.0240218817123</v>
      </c>
      <c r="P49" s="7">
        <v>458300</v>
      </c>
      <c r="Q49" s="7">
        <v>446220</v>
      </c>
      <c r="R49" s="137">
        <v>904520</v>
      </c>
      <c r="S49" s="142">
        <v>0.50667757484632736</v>
      </c>
      <c r="T49" s="142">
        <v>0.49332242515367264</v>
      </c>
      <c r="U49" s="137">
        <v>825.8966183482828</v>
      </c>
      <c r="V49" s="137">
        <v>804.12740353342951</v>
      </c>
      <c r="W49" s="2" t="s">
        <v>1646</v>
      </c>
      <c r="X49" s="2">
        <v>1925601078</v>
      </c>
      <c r="Y49" s="2" t="s">
        <v>1647</v>
      </c>
      <c r="Z49" s="2" t="s">
        <v>1649</v>
      </c>
      <c r="AA49" s="2"/>
    </row>
    <row r="50" spans="1:27" x14ac:dyDescent="0.25">
      <c r="A50" s="143">
        <v>46</v>
      </c>
      <c r="B50" s="173" t="s">
        <v>145</v>
      </c>
      <c r="C50" s="174" t="s">
        <v>1312</v>
      </c>
      <c r="D50" s="174" t="s">
        <v>316</v>
      </c>
      <c r="E50" s="173" t="s">
        <v>317</v>
      </c>
      <c r="F50" s="146">
        <v>992</v>
      </c>
      <c r="G50" s="146">
        <v>1687800</v>
      </c>
      <c r="H50" s="7">
        <v>599</v>
      </c>
      <c r="I50" s="7">
        <v>1074975</v>
      </c>
      <c r="J50" s="24">
        <v>0.60383064516129037</v>
      </c>
      <c r="K50" s="24">
        <v>0.63690899395662992</v>
      </c>
      <c r="L50" s="24">
        <v>0.1811491935483871</v>
      </c>
      <c r="M50" s="24">
        <v>0.4458362957696409</v>
      </c>
      <c r="N50" s="109">
        <v>0.626985489318028</v>
      </c>
      <c r="O50" s="144">
        <v>0</v>
      </c>
      <c r="P50" s="7">
        <v>463445</v>
      </c>
      <c r="Q50" s="7">
        <v>582950</v>
      </c>
      <c r="R50" s="137">
        <v>1046395</v>
      </c>
      <c r="S50" s="142">
        <v>0.44289680283258231</v>
      </c>
      <c r="T50" s="142">
        <v>0.55710319716741763</v>
      </c>
      <c r="U50" s="137">
        <v>0</v>
      </c>
      <c r="V50" s="137">
        <v>0</v>
      </c>
      <c r="W50" s="2" t="s">
        <v>1646</v>
      </c>
      <c r="X50" s="2">
        <v>1865991818</v>
      </c>
      <c r="Y50" s="2" t="s">
        <v>1647</v>
      </c>
      <c r="Z50" s="2" t="s">
        <v>1649</v>
      </c>
      <c r="AA50" s="2"/>
    </row>
    <row r="51" spans="1:27" x14ac:dyDescent="0.25">
      <c r="A51" s="143">
        <v>47</v>
      </c>
      <c r="B51" s="173" t="s">
        <v>145</v>
      </c>
      <c r="C51" s="174" t="s">
        <v>1312</v>
      </c>
      <c r="D51" s="174" t="s">
        <v>320</v>
      </c>
      <c r="E51" s="173" t="s">
        <v>1363</v>
      </c>
      <c r="F51" s="146">
        <v>1047</v>
      </c>
      <c r="G51" s="146">
        <v>1791320</v>
      </c>
      <c r="H51" s="7">
        <v>700</v>
      </c>
      <c r="I51" s="7">
        <v>1058965</v>
      </c>
      <c r="J51" s="24">
        <v>0.66857688634192936</v>
      </c>
      <c r="K51" s="24">
        <v>0.59116461603733561</v>
      </c>
      <c r="L51" s="24">
        <v>0.20057306590257881</v>
      </c>
      <c r="M51" s="24">
        <v>0.41381523122613489</v>
      </c>
      <c r="N51" s="109">
        <v>0.61438829712871368</v>
      </c>
      <c r="O51" s="144">
        <v>0</v>
      </c>
      <c r="P51" s="7">
        <v>561295</v>
      </c>
      <c r="Q51" s="7">
        <v>465300</v>
      </c>
      <c r="R51" s="137">
        <v>1026595</v>
      </c>
      <c r="S51" s="142">
        <v>0.54675407536565057</v>
      </c>
      <c r="T51" s="142">
        <v>0.45324592463434948</v>
      </c>
      <c r="U51" s="137">
        <v>0</v>
      </c>
      <c r="V51" s="137">
        <v>0</v>
      </c>
      <c r="W51" s="2" t="s">
        <v>1646</v>
      </c>
      <c r="X51" s="2">
        <v>1772922550</v>
      </c>
      <c r="Y51" s="2" t="s">
        <v>1647</v>
      </c>
      <c r="Z51" s="2" t="s">
        <v>1649</v>
      </c>
      <c r="AA51" s="2"/>
    </row>
    <row r="52" spans="1:27" x14ac:dyDescent="0.25">
      <c r="A52" s="143">
        <v>48</v>
      </c>
      <c r="B52" s="173" t="s">
        <v>145</v>
      </c>
      <c r="C52" s="174" t="s">
        <v>1312</v>
      </c>
      <c r="D52" s="174" t="s">
        <v>324</v>
      </c>
      <c r="E52" s="173" t="s">
        <v>1364</v>
      </c>
      <c r="F52" s="146">
        <v>697</v>
      </c>
      <c r="G52" s="146">
        <v>1199775</v>
      </c>
      <c r="H52" s="7">
        <v>403</v>
      </c>
      <c r="I52" s="7">
        <v>612570</v>
      </c>
      <c r="J52" s="24">
        <v>0.57819225251076045</v>
      </c>
      <c r="K52" s="24">
        <v>0.51057073201225234</v>
      </c>
      <c r="L52" s="24">
        <v>0.17345767575322812</v>
      </c>
      <c r="M52" s="24">
        <v>0.35739951240857659</v>
      </c>
      <c r="N52" s="109">
        <v>0.53085718816180472</v>
      </c>
      <c r="O52" s="144">
        <v>0</v>
      </c>
      <c r="P52" s="7">
        <v>304830</v>
      </c>
      <c r="Q52" s="7">
        <v>301540</v>
      </c>
      <c r="R52" s="137">
        <v>606370</v>
      </c>
      <c r="S52" s="142">
        <v>0.50271286508237545</v>
      </c>
      <c r="T52" s="142">
        <v>0.49728713491762455</v>
      </c>
      <c r="U52" s="137">
        <v>0</v>
      </c>
      <c r="V52" s="137">
        <v>0</v>
      </c>
      <c r="W52" s="2" t="s">
        <v>1646</v>
      </c>
      <c r="X52" s="2">
        <v>1876092990</v>
      </c>
      <c r="Y52" s="2" t="s">
        <v>1647</v>
      </c>
      <c r="Z52" s="2" t="s">
        <v>1649</v>
      </c>
      <c r="AA52" s="2"/>
    </row>
    <row r="53" spans="1:27" x14ac:dyDescent="0.25">
      <c r="A53" s="143">
        <v>49</v>
      </c>
      <c r="B53" s="173" t="s">
        <v>145</v>
      </c>
      <c r="C53" s="174" t="s">
        <v>1312</v>
      </c>
      <c r="D53" s="174" t="s">
        <v>326</v>
      </c>
      <c r="E53" s="173" t="s">
        <v>1151</v>
      </c>
      <c r="F53" s="146">
        <v>796</v>
      </c>
      <c r="G53" s="146">
        <v>1370590</v>
      </c>
      <c r="H53" s="7">
        <v>631</v>
      </c>
      <c r="I53" s="7">
        <v>892945</v>
      </c>
      <c r="J53" s="24">
        <v>0.792713567839196</v>
      </c>
      <c r="K53" s="24">
        <v>0.65150409677584109</v>
      </c>
      <c r="L53" s="24">
        <v>0.23781407035175878</v>
      </c>
      <c r="M53" s="24">
        <v>0.45605286774308873</v>
      </c>
      <c r="N53" s="109">
        <v>0.69386693809484745</v>
      </c>
      <c r="O53" s="144">
        <v>0</v>
      </c>
      <c r="P53" s="7">
        <v>555065</v>
      </c>
      <c r="Q53" s="7">
        <v>331510</v>
      </c>
      <c r="R53" s="137">
        <v>886575</v>
      </c>
      <c r="S53" s="142">
        <v>0.62607788399176612</v>
      </c>
      <c r="T53" s="142">
        <v>0.37392211600823394</v>
      </c>
      <c r="U53" s="137">
        <v>0</v>
      </c>
      <c r="V53" s="137">
        <v>0</v>
      </c>
      <c r="W53" s="2" t="s">
        <v>1646</v>
      </c>
      <c r="X53" s="2">
        <v>1814188236</v>
      </c>
      <c r="Y53" s="2" t="s">
        <v>1647</v>
      </c>
      <c r="Z53" s="2" t="s">
        <v>1649</v>
      </c>
      <c r="AA53" s="2"/>
    </row>
    <row r="54" spans="1:27" x14ac:dyDescent="0.25">
      <c r="A54" s="143">
        <v>50</v>
      </c>
      <c r="B54" s="173" t="s">
        <v>145</v>
      </c>
      <c r="C54" s="174" t="s">
        <v>1312</v>
      </c>
      <c r="D54" s="174" t="s">
        <v>318</v>
      </c>
      <c r="E54" s="173" t="s">
        <v>1365</v>
      </c>
      <c r="F54" s="146">
        <v>746</v>
      </c>
      <c r="G54" s="146">
        <v>1289245</v>
      </c>
      <c r="H54" s="7">
        <v>335</v>
      </c>
      <c r="I54" s="7">
        <v>524360</v>
      </c>
      <c r="J54" s="24">
        <v>0.44906166219839144</v>
      </c>
      <c r="K54" s="24">
        <v>0.40671866092170222</v>
      </c>
      <c r="L54" s="24">
        <v>0.13471849865951743</v>
      </c>
      <c r="M54" s="24">
        <v>0.28470306264519152</v>
      </c>
      <c r="N54" s="109">
        <v>0.41942156130470898</v>
      </c>
      <c r="O54" s="144">
        <v>0</v>
      </c>
      <c r="P54" s="7">
        <v>239540</v>
      </c>
      <c r="Q54" s="7">
        <v>268090</v>
      </c>
      <c r="R54" s="137">
        <v>507630</v>
      </c>
      <c r="S54" s="142">
        <v>0.4718791245592262</v>
      </c>
      <c r="T54" s="142">
        <v>0.5281208754407738</v>
      </c>
      <c r="U54" s="137">
        <v>0</v>
      </c>
      <c r="V54" s="137">
        <v>0</v>
      </c>
      <c r="W54" s="2" t="s">
        <v>1646</v>
      </c>
      <c r="X54" s="2">
        <v>1818129112</v>
      </c>
      <c r="Y54" s="2" t="s">
        <v>1647</v>
      </c>
      <c r="Z54" s="2" t="s">
        <v>1649</v>
      </c>
      <c r="AA54" s="2"/>
    </row>
    <row r="55" spans="1:27" x14ac:dyDescent="0.25">
      <c r="A55" s="143">
        <v>51</v>
      </c>
      <c r="B55" s="173" t="s">
        <v>145</v>
      </c>
      <c r="C55" s="174" t="s">
        <v>1312</v>
      </c>
      <c r="D55" s="174" t="s">
        <v>322</v>
      </c>
      <c r="E55" s="175" t="s">
        <v>1366</v>
      </c>
      <c r="F55" s="146">
        <v>698</v>
      </c>
      <c r="G55" s="146">
        <v>1210105</v>
      </c>
      <c r="H55" s="7">
        <v>418</v>
      </c>
      <c r="I55" s="7">
        <v>624250</v>
      </c>
      <c r="J55" s="24">
        <v>0.59885386819484243</v>
      </c>
      <c r="K55" s="24">
        <v>0.51586432582296582</v>
      </c>
      <c r="L55" s="24">
        <v>0.17965616045845273</v>
      </c>
      <c r="M55" s="24">
        <v>0.36110502807607603</v>
      </c>
      <c r="N55" s="109">
        <v>0.5407611885345287</v>
      </c>
      <c r="O55" s="144">
        <v>0</v>
      </c>
      <c r="P55" s="7">
        <v>326780</v>
      </c>
      <c r="Q55" s="7">
        <v>289360</v>
      </c>
      <c r="R55" s="137">
        <v>616140</v>
      </c>
      <c r="S55" s="142">
        <v>0.53036647515175117</v>
      </c>
      <c r="T55" s="142">
        <v>0.46963352484824877</v>
      </c>
      <c r="U55" s="137">
        <v>0</v>
      </c>
      <c r="V55" s="137">
        <v>0</v>
      </c>
      <c r="W55" s="2" t="s">
        <v>1646</v>
      </c>
      <c r="X55" s="2">
        <v>1609432320</v>
      </c>
      <c r="Y55" s="2" t="s">
        <v>1647</v>
      </c>
      <c r="Z55" s="2" t="s">
        <v>1649</v>
      </c>
      <c r="AA55" s="2"/>
    </row>
    <row r="56" spans="1:27" x14ac:dyDescent="0.25">
      <c r="A56" s="143">
        <v>52</v>
      </c>
      <c r="B56" s="172" t="s">
        <v>149</v>
      </c>
      <c r="C56" s="174" t="s">
        <v>1312</v>
      </c>
      <c r="D56" s="143" t="s">
        <v>1367</v>
      </c>
      <c r="E56" s="172" t="s">
        <v>1368</v>
      </c>
      <c r="F56" s="146">
        <v>1224</v>
      </c>
      <c r="G56" s="146">
        <v>2106160</v>
      </c>
      <c r="H56" s="7">
        <v>648</v>
      </c>
      <c r="I56" s="7">
        <v>841650</v>
      </c>
      <c r="J56" s="24">
        <v>0.52941176470588236</v>
      </c>
      <c r="K56" s="24">
        <v>0.39961351464276218</v>
      </c>
      <c r="L56" s="24">
        <v>0.1588235294117647</v>
      </c>
      <c r="M56" s="24">
        <v>0.2797294602499335</v>
      </c>
      <c r="N56" s="109">
        <v>0.4385529896616982</v>
      </c>
      <c r="O56" s="144">
        <v>0</v>
      </c>
      <c r="P56" s="7">
        <v>561750</v>
      </c>
      <c r="Q56" s="7">
        <v>278690</v>
      </c>
      <c r="R56" s="137">
        <v>840440</v>
      </c>
      <c r="S56" s="142">
        <v>0.66839988577411835</v>
      </c>
      <c r="T56" s="142">
        <v>0.3316001142258817</v>
      </c>
      <c r="U56" s="137">
        <v>0</v>
      </c>
      <c r="V56" s="137">
        <v>0</v>
      </c>
      <c r="W56" s="2" t="s">
        <v>1646</v>
      </c>
      <c r="X56" s="2">
        <v>1889249539</v>
      </c>
      <c r="Y56" s="2" t="e">
        <v>#N/A</v>
      </c>
      <c r="Z56" s="2" t="s">
        <v>1650</v>
      </c>
      <c r="AA56" s="2"/>
    </row>
    <row r="57" spans="1:27" x14ac:dyDescent="0.25">
      <c r="A57" s="143">
        <v>53</v>
      </c>
      <c r="B57" s="172" t="s">
        <v>149</v>
      </c>
      <c r="C57" s="174" t="s">
        <v>1312</v>
      </c>
      <c r="D57" s="143" t="s">
        <v>1073</v>
      </c>
      <c r="E57" s="172" t="s">
        <v>341</v>
      </c>
      <c r="F57" s="146">
        <v>819</v>
      </c>
      <c r="G57" s="146">
        <v>1440555</v>
      </c>
      <c r="H57" s="7">
        <v>597</v>
      </c>
      <c r="I57" s="7">
        <v>982790</v>
      </c>
      <c r="J57" s="24">
        <v>0.7289377289377289</v>
      </c>
      <c r="K57" s="24">
        <v>0.6822301126996192</v>
      </c>
      <c r="L57" s="24">
        <v>0.21868131868131865</v>
      </c>
      <c r="M57" s="24">
        <v>0.47756107888973343</v>
      </c>
      <c r="N57" s="109">
        <v>0.69624239757105211</v>
      </c>
      <c r="O57" s="144">
        <v>0</v>
      </c>
      <c r="P57" s="7">
        <v>495090</v>
      </c>
      <c r="Q57" s="7">
        <v>486480</v>
      </c>
      <c r="R57" s="137">
        <v>981570</v>
      </c>
      <c r="S57" s="142">
        <v>0.50438583086280142</v>
      </c>
      <c r="T57" s="142">
        <v>0.49561416913719858</v>
      </c>
      <c r="U57" s="137">
        <v>0</v>
      </c>
      <c r="V57" s="137">
        <v>0</v>
      </c>
      <c r="W57" s="2" t="s">
        <v>1646</v>
      </c>
      <c r="X57" s="2">
        <v>1745406423</v>
      </c>
      <c r="Y57" s="2" t="s">
        <v>1647</v>
      </c>
      <c r="Z57" s="2" t="s">
        <v>1649</v>
      </c>
      <c r="AA57" s="2"/>
    </row>
    <row r="58" spans="1:27" x14ac:dyDescent="0.25">
      <c r="A58" s="143">
        <v>54</v>
      </c>
      <c r="B58" s="172" t="s">
        <v>149</v>
      </c>
      <c r="C58" s="174" t="s">
        <v>1312</v>
      </c>
      <c r="D58" s="143" t="s">
        <v>1072</v>
      </c>
      <c r="E58" s="172" t="s">
        <v>1369</v>
      </c>
      <c r="F58" s="146">
        <v>892</v>
      </c>
      <c r="G58" s="146">
        <v>1649725</v>
      </c>
      <c r="H58" s="7">
        <v>433</v>
      </c>
      <c r="I58" s="7">
        <v>615700</v>
      </c>
      <c r="J58" s="24">
        <v>0.48542600896860988</v>
      </c>
      <c r="K58" s="24">
        <v>0.37321371743775478</v>
      </c>
      <c r="L58" s="24">
        <v>0.14562780269058295</v>
      </c>
      <c r="M58" s="24">
        <v>0.26124960220642834</v>
      </c>
      <c r="N58" s="109">
        <v>0.4068774048970113</v>
      </c>
      <c r="O58" s="144">
        <v>0</v>
      </c>
      <c r="P58" s="7">
        <v>380220</v>
      </c>
      <c r="Q58" s="7">
        <v>235480</v>
      </c>
      <c r="R58" s="137">
        <v>615700</v>
      </c>
      <c r="S58" s="142">
        <v>0.61754101023225594</v>
      </c>
      <c r="T58" s="142">
        <v>0.38245898976774401</v>
      </c>
      <c r="U58" s="137">
        <v>0</v>
      </c>
      <c r="V58" s="137">
        <v>0</v>
      </c>
      <c r="W58" s="2" t="s">
        <v>1646</v>
      </c>
      <c r="X58" s="2">
        <v>1720407994</v>
      </c>
      <c r="Y58" s="2" t="s">
        <v>1647</v>
      </c>
      <c r="Z58" s="2" t="s">
        <v>1649</v>
      </c>
      <c r="AA58" s="2"/>
    </row>
    <row r="59" spans="1:27" x14ac:dyDescent="0.25">
      <c r="A59" s="143">
        <v>55</v>
      </c>
      <c r="B59" s="172" t="s">
        <v>1075</v>
      </c>
      <c r="C59" s="174" t="s">
        <v>1312</v>
      </c>
      <c r="D59" s="143" t="s">
        <v>1370</v>
      </c>
      <c r="E59" s="172" t="s">
        <v>1371</v>
      </c>
      <c r="F59" s="146">
        <v>650</v>
      </c>
      <c r="G59" s="146">
        <v>1050590</v>
      </c>
      <c r="H59" s="7">
        <v>602</v>
      </c>
      <c r="I59" s="7">
        <v>679605</v>
      </c>
      <c r="J59" s="24">
        <v>0.92615384615384611</v>
      </c>
      <c r="K59" s="24">
        <v>0.64687937254304728</v>
      </c>
      <c r="L59" s="24">
        <v>0.2778461538461538</v>
      </c>
      <c r="M59" s="24">
        <v>0.45281556078013308</v>
      </c>
      <c r="N59" s="109">
        <v>0.73066171462628682</v>
      </c>
      <c r="O59" s="144">
        <v>0</v>
      </c>
      <c r="P59" s="7">
        <v>418105</v>
      </c>
      <c r="Q59" s="7">
        <v>261500</v>
      </c>
      <c r="R59" s="137">
        <v>679605</v>
      </c>
      <c r="S59" s="142">
        <v>0.61521766320141846</v>
      </c>
      <c r="T59" s="142">
        <v>0.38478233679858154</v>
      </c>
      <c r="U59" s="137">
        <v>0</v>
      </c>
      <c r="V59" s="137">
        <v>0</v>
      </c>
      <c r="W59" s="2" t="s">
        <v>1646</v>
      </c>
      <c r="X59" s="2">
        <v>1402323575</v>
      </c>
      <c r="Y59" s="2" t="s">
        <v>1647</v>
      </c>
      <c r="Z59" s="2" t="s">
        <v>1649</v>
      </c>
      <c r="AA59" s="2"/>
    </row>
    <row r="60" spans="1:27" x14ac:dyDescent="0.25">
      <c r="A60" s="143">
        <v>56</v>
      </c>
      <c r="B60" s="172" t="s">
        <v>1075</v>
      </c>
      <c r="C60" s="174" t="s">
        <v>1312</v>
      </c>
      <c r="D60" s="143" t="s">
        <v>1372</v>
      </c>
      <c r="E60" s="172" t="s">
        <v>1373</v>
      </c>
      <c r="F60" s="146">
        <v>677</v>
      </c>
      <c r="G60" s="146">
        <v>1226240</v>
      </c>
      <c r="H60" s="7">
        <v>445</v>
      </c>
      <c r="I60" s="7">
        <v>893300</v>
      </c>
      <c r="J60" s="24">
        <v>0.65731166912850814</v>
      </c>
      <c r="K60" s="24">
        <v>0.72848708246346561</v>
      </c>
      <c r="L60" s="24">
        <v>0.19719350073855244</v>
      </c>
      <c r="M60" s="24">
        <v>0.50994095772442594</v>
      </c>
      <c r="N60" s="109">
        <v>0.7071344584629784</v>
      </c>
      <c r="O60" s="144">
        <v>0</v>
      </c>
      <c r="P60" s="7">
        <v>302510</v>
      </c>
      <c r="Q60" s="7">
        <v>589450</v>
      </c>
      <c r="R60" s="137">
        <v>891960</v>
      </c>
      <c r="S60" s="142">
        <v>0.33915197990941298</v>
      </c>
      <c r="T60" s="142">
        <v>0.66084802009058707</v>
      </c>
      <c r="U60" s="137">
        <v>0</v>
      </c>
      <c r="V60" s="137">
        <v>0</v>
      </c>
      <c r="W60" s="2" t="s">
        <v>1646</v>
      </c>
      <c r="X60" s="2">
        <v>1611716615</v>
      </c>
      <c r="Y60" s="2" t="s">
        <v>1647</v>
      </c>
      <c r="Z60" s="2" t="s">
        <v>1649</v>
      </c>
      <c r="AA60" s="2"/>
    </row>
    <row r="61" spans="1:27" x14ac:dyDescent="0.25">
      <c r="A61" s="143">
        <v>57</v>
      </c>
      <c r="B61" s="172" t="s">
        <v>1146</v>
      </c>
      <c r="C61" s="174" t="s">
        <v>1312</v>
      </c>
      <c r="D61" s="143" t="s">
        <v>271</v>
      </c>
      <c r="E61" s="172" t="s">
        <v>1374</v>
      </c>
      <c r="F61" s="146">
        <v>807</v>
      </c>
      <c r="G61" s="146">
        <v>1794470</v>
      </c>
      <c r="H61" s="7">
        <v>1652</v>
      </c>
      <c r="I61" s="7">
        <v>2454390</v>
      </c>
      <c r="J61" s="24">
        <v>2.0470879801734818</v>
      </c>
      <c r="K61" s="24">
        <v>1.3677520382062671</v>
      </c>
      <c r="L61" s="24">
        <v>0.3</v>
      </c>
      <c r="M61" s="24">
        <v>0.7</v>
      </c>
      <c r="N61" s="109">
        <v>1</v>
      </c>
      <c r="O61" s="144">
        <v>1889.3554740750008</v>
      </c>
      <c r="P61" s="7">
        <v>1371010</v>
      </c>
      <c r="Q61" s="7">
        <v>1030110</v>
      </c>
      <c r="R61" s="137">
        <v>2401120</v>
      </c>
      <c r="S61" s="142">
        <v>0.5709877057373226</v>
      </c>
      <c r="T61" s="142">
        <v>0.4290122942626774</v>
      </c>
      <c r="U61" s="137">
        <v>1078.7987474643362</v>
      </c>
      <c r="V61" s="137">
        <v>810.55672661066455</v>
      </c>
      <c r="W61" s="2" t="s">
        <v>1646</v>
      </c>
      <c r="X61" s="2">
        <v>1835993634</v>
      </c>
      <c r="Y61" s="2" t="s">
        <v>1647</v>
      </c>
      <c r="Z61" s="2" t="s">
        <v>1649</v>
      </c>
      <c r="AA61" s="2"/>
    </row>
    <row r="62" spans="1:27" x14ac:dyDescent="0.25">
      <c r="A62" s="143">
        <v>58</v>
      </c>
      <c r="B62" s="172" t="s">
        <v>1146</v>
      </c>
      <c r="C62" s="174" t="s">
        <v>1312</v>
      </c>
      <c r="D62" s="143" t="s">
        <v>272</v>
      </c>
      <c r="E62" s="172" t="s">
        <v>1375</v>
      </c>
      <c r="F62" s="146">
        <v>708</v>
      </c>
      <c r="G62" s="146">
        <v>1659670</v>
      </c>
      <c r="H62" s="7">
        <v>1243</v>
      </c>
      <c r="I62" s="7">
        <v>1641205</v>
      </c>
      <c r="J62" s="24">
        <v>1.7556497175141244</v>
      </c>
      <c r="K62" s="24">
        <v>0.98887429428741858</v>
      </c>
      <c r="L62" s="24">
        <v>0.3</v>
      </c>
      <c r="M62" s="24">
        <v>0.69221200600119293</v>
      </c>
      <c r="N62" s="109">
        <v>0.99221200600119297</v>
      </c>
      <c r="O62" s="144">
        <v>1874.6411849812914</v>
      </c>
      <c r="P62" s="7">
        <v>1070405</v>
      </c>
      <c r="Q62" s="7">
        <v>570800</v>
      </c>
      <c r="R62" s="137">
        <v>1641205</v>
      </c>
      <c r="S62" s="142">
        <v>0.65220676271398148</v>
      </c>
      <c r="T62" s="142">
        <v>0.34779323728601852</v>
      </c>
      <c r="U62" s="137">
        <v>1222.6536585069503</v>
      </c>
      <c r="V62" s="137">
        <v>651.98752647434117</v>
      </c>
      <c r="W62" s="2" t="s">
        <v>1646</v>
      </c>
      <c r="X62" s="2">
        <v>1795432632</v>
      </c>
      <c r="Y62" s="2" t="s">
        <v>1647</v>
      </c>
      <c r="Z62" s="2" t="s">
        <v>1649</v>
      </c>
      <c r="AA62" s="2"/>
    </row>
    <row r="63" spans="1:27" x14ac:dyDescent="0.25">
      <c r="A63" s="143">
        <v>59</v>
      </c>
      <c r="B63" s="172" t="s">
        <v>1146</v>
      </c>
      <c r="C63" s="174" t="s">
        <v>1312</v>
      </c>
      <c r="D63" s="143" t="s">
        <v>270</v>
      </c>
      <c r="E63" s="172" t="s">
        <v>1376</v>
      </c>
      <c r="F63" s="146">
        <v>651</v>
      </c>
      <c r="G63" s="146">
        <v>1321135</v>
      </c>
      <c r="H63" s="7">
        <v>574</v>
      </c>
      <c r="I63" s="7">
        <v>986325</v>
      </c>
      <c r="J63" s="24">
        <v>0.88172043010752688</v>
      </c>
      <c r="K63" s="24">
        <v>0.74657396859518521</v>
      </c>
      <c r="L63" s="24">
        <v>0.26451612903225807</v>
      </c>
      <c r="M63" s="24">
        <v>0.52260177801662966</v>
      </c>
      <c r="N63" s="109">
        <v>0.78711790704888773</v>
      </c>
      <c r="O63" s="144">
        <v>0</v>
      </c>
      <c r="P63" s="7">
        <v>460465</v>
      </c>
      <c r="Q63" s="7">
        <v>525860</v>
      </c>
      <c r="R63" s="137">
        <v>986325</v>
      </c>
      <c r="S63" s="142">
        <v>0.46684916229437556</v>
      </c>
      <c r="T63" s="142">
        <v>0.53315083770562444</v>
      </c>
      <c r="U63" s="137">
        <v>0</v>
      </c>
      <c r="V63" s="137">
        <v>0</v>
      </c>
      <c r="W63" s="2" t="s">
        <v>1646</v>
      </c>
      <c r="X63" s="2">
        <v>1646525790</v>
      </c>
      <c r="Y63" s="2" t="s">
        <v>1647</v>
      </c>
      <c r="Z63" s="2" t="s">
        <v>1649</v>
      </c>
      <c r="AA63" s="2"/>
    </row>
    <row r="64" spans="1:27" x14ac:dyDescent="0.25">
      <c r="A64" s="143">
        <v>60</v>
      </c>
      <c r="B64" s="172" t="s">
        <v>156</v>
      </c>
      <c r="C64" s="174" t="s">
        <v>1312</v>
      </c>
      <c r="D64" s="143" t="s">
        <v>264</v>
      </c>
      <c r="E64" s="172" t="s">
        <v>1377</v>
      </c>
      <c r="F64" s="146">
        <v>1252</v>
      </c>
      <c r="G64" s="146">
        <v>2749750</v>
      </c>
      <c r="H64" s="7">
        <v>1213</v>
      </c>
      <c r="I64" s="7">
        <v>2067380</v>
      </c>
      <c r="J64" s="24">
        <v>0.96884984025559107</v>
      </c>
      <c r="K64" s="24">
        <v>0.75184289480861899</v>
      </c>
      <c r="L64" s="24">
        <v>0.2906549520766773</v>
      </c>
      <c r="M64" s="24">
        <v>0.52629002636603328</v>
      </c>
      <c r="N64" s="109">
        <v>0.81694497844271052</v>
      </c>
      <c r="O64" s="144">
        <v>1543.4994670388187</v>
      </c>
      <c r="P64" s="7">
        <v>1116820</v>
      </c>
      <c r="Q64" s="7">
        <v>950560</v>
      </c>
      <c r="R64" s="137">
        <v>2067380</v>
      </c>
      <c r="S64" s="142">
        <v>0.54021031450434853</v>
      </c>
      <c r="T64" s="142">
        <v>0.45978968549565152</v>
      </c>
      <c r="U64" s="137">
        <v>833.81433252633462</v>
      </c>
      <c r="V64" s="137">
        <v>709.68513451248418</v>
      </c>
      <c r="W64" s="2" t="s">
        <v>1646</v>
      </c>
      <c r="X64" s="2">
        <v>1878989270</v>
      </c>
      <c r="Y64" s="2" t="s">
        <v>1647</v>
      </c>
      <c r="Z64" s="2" t="s">
        <v>1649</v>
      </c>
      <c r="AA64" s="2"/>
    </row>
    <row r="65" spans="1:27" x14ac:dyDescent="0.25">
      <c r="A65" s="143">
        <v>61</v>
      </c>
      <c r="B65" s="172" t="s">
        <v>156</v>
      </c>
      <c r="C65" s="174" t="s">
        <v>1312</v>
      </c>
      <c r="D65" s="143" t="s">
        <v>267</v>
      </c>
      <c r="E65" s="172" t="s">
        <v>1378</v>
      </c>
      <c r="F65" s="146">
        <v>895</v>
      </c>
      <c r="G65" s="146">
        <v>1835900</v>
      </c>
      <c r="H65" s="7">
        <v>1209</v>
      </c>
      <c r="I65" s="7">
        <v>2169300</v>
      </c>
      <c r="J65" s="24">
        <v>1.3508379888268156</v>
      </c>
      <c r="K65" s="24">
        <v>1.181600305027507</v>
      </c>
      <c r="L65" s="24">
        <v>0.3</v>
      </c>
      <c r="M65" s="24">
        <v>0.7</v>
      </c>
      <c r="N65" s="109">
        <v>1</v>
      </c>
      <c r="O65" s="144">
        <v>1889.3554740750008</v>
      </c>
      <c r="P65" s="7">
        <v>1002765</v>
      </c>
      <c r="Q65" s="7">
        <v>1162890</v>
      </c>
      <c r="R65" s="137">
        <v>2165655</v>
      </c>
      <c r="S65" s="142">
        <v>0.46303081515753897</v>
      </c>
      <c r="T65" s="142">
        <v>0.53696918484246103</v>
      </c>
      <c r="U65" s="137">
        <v>874.82980528330609</v>
      </c>
      <c r="V65" s="137">
        <v>1014.5256687916947</v>
      </c>
      <c r="W65" s="2" t="s">
        <v>1646</v>
      </c>
      <c r="X65" s="2">
        <v>1869827723</v>
      </c>
      <c r="Y65" s="2" t="s">
        <v>1647</v>
      </c>
      <c r="Z65" s="2" t="s">
        <v>1649</v>
      </c>
      <c r="AA65" s="2"/>
    </row>
    <row r="66" spans="1:27" x14ac:dyDescent="0.25">
      <c r="A66" s="143">
        <v>62</v>
      </c>
      <c r="B66" s="172" t="s">
        <v>156</v>
      </c>
      <c r="C66" s="174" t="s">
        <v>1312</v>
      </c>
      <c r="D66" s="143" t="s">
        <v>269</v>
      </c>
      <c r="E66" s="172" t="s">
        <v>1379</v>
      </c>
      <c r="F66" s="146">
        <v>416</v>
      </c>
      <c r="G66" s="146">
        <v>855190</v>
      </c>
      <c r="H66" s="7">
        <v>427</v>
      </c>
      <c r="I66" s="7">
        <v>687210</v>
      </c>
      <c r="J66" s="24">
        <v>1.0264423076923077</v>
      </c>
      <c r="K66" s="24">
        <v>0.80357581356189856</v>
      </c>
      <c r="L66" s="24">
        <v>0.3</v>
      </c>
      <c r="M66" s="24">
        <v>0.56250306949332896</v>
      </c>
      <c r="N66" s="109">
        <v>0.86250306949332889</v>
      </c>
      <c r="O66" s="144">
        <v>1629.5748957537116</v>
      </c>
      <c r="P66" s="7">
        <v>352800</v>
      </c>
      <c r="Q66" s="7">
        <v>333200</v>
      </c>
      <c r="R66" s="137">
        <v>686000</v>
      </c>
      <c r="S66" s="142">
        <v>0.51428571428571423</v>
      </c>
      <c r="T66" s="142">
        <v>0.48571428571428571</v>
      </c>
      <c r="U66" s="137">
        <v>838.06708924476595</v>
      </c>
      <c r="V66" s="137">
        <v>791.50780650894569</v>
      </c>
      <c r="W66" s="2" t="s">
        <v>1646</v>
      </c>
      <c r="X66" s="2">
        <v>1620625755</v>
      </c>
      <c r="Y66" s="2" t="s">
        <v>1647</v>
      </c>
      <c r="Z66" s="2" t="s">
        <v>1649</v>
      </c>
      <c r="AA66" s="2"/>
    </row>
    <row r="67" spans="1:27" x14ac:dyDescent="0.25">
      <c r="A67" s="143">
        <v>63</v>
      </c>
      <c r="B67" s="172" t="s">
        <v>156</v>
      </c>
      <c r="C67" s="174" t="s">
        <v>1312</v>
      </c>
      <c r="D67" s="143" t="s">
        <v>266</v>
      </c>
      <c r="E67" s="172" t="s">
        <v>1011</v>
      </c>
      <c r="F67" s="146">
        <v>675</v>
      </c>
      <c r="G67" s="146">
        <v>1396935</v>
      </c>
      <c r="H67" s="7">
        <v>601</v>
      </c>
      <c r="I67" s="7">
        <v>1008930</v>
      </c>
      <c r="J67" s="24">
        <v>0.89037037037037037</v>
      </c>
      <c r="K67" s="24">
        <v>0.72224548744215011</v>
      </c>
      <c r="L67" s="24">
        <v>0.26711111111111108</v>
      </c>
      <c r="M67" s="24">
        <v>0.50557184120950505</v>
      </c>
      <c r="N67" s="109">
        <v>0.77268295232061612</v>
      </c>
      <c r="O67" s="144">
        <v>0</v>
      </c>
      <c r="P67" s="7">
        <v>480510</v>
      </c>
      <c r="Q67" s="7">
        <v>511660</v>
      </c>
      <c r="R67" s="137">
        <v>992170</v>
      </c>
      <c r="S67" s="142">
        <v>0.48430208532811919</v>
      </c>
      <c r="T67" s="142">
        <v>0.51569791467188086</v>
      </c>
      <c r="U67" s="137">
        <v>0</v>
      </c>
      <c r="V67" s="137">
        <v>0</v>
      </c>
      <c r="W67" s="2" t="s">
        <v>1646</v>
      </c>
      <c r="X67" s="2">
        <v>1631107122</v>
      </c>
      <c r="Y67" s="2" t="s">
        <v>1647</v>
      </c>
      <c r="Z67" s="2" t="s">
        <v>1649</v>
      </c>
      <c r="AA67" s="2"/>
    </row>
    <row r="68" spans="1:27" x14ac:dyDescent="0.25">
      <c r="A68" s="143">
        <v>64</v>
      </c>
      <c r="B68" s="172" t="s">
        <v>151</v>
      </c>
      <c r="C68" s="174" t="s">
        <v>1312</v>
      </c>
      <c r="D68" s="143" t="s">
        <v>1380</v>
      </c>
      <c r="E68" s="172" t="s">
        <v>1381</v>
      </c>
      <c r="F68" s="146">
        <v>1024</v>
      </c>
      <c r="G68" s="146">
        <v>1709905</v>
      </c>
      <c r="H68" s="7">
        <v>892</v>
      </c>
      <c r="I68" s="7">
        <v>1254940</v>
      </c>
      <c r="J68" s="24">
        <v>0.87109375</v>
      </c>
      <c r="K68" s="24">
        <v>0.73392381448092148</v>
      </c>
      <c r="L68" s="24">
        <v>0.26132812499999997</v>
      </c>
      <c r="M68" s="24">
        <v>0.51374667013664499</v>
      </c>
      <c r="N68" s="109">
        <v>0.77507479513664501</v>
      </c>
      <c r="O68" s="144">
        <v>0</v>
      </c>
      <c r="P68" s="7">
        <v>722960</v>
      </c>
      <c r="Q68" s="7">
        <v>531980</v>
      </c>
      <c r="R68" s="137">
        <v>1254940</v>
      </c>
      <c r="S68" s="142">
        <v>0.57609128723285574</v>
      </c>
      <c r="T68" s="142">
        <v>0.42390871276714426</v>
      </c>
      <c r="U68" s="137">
        <v>0</v>
      </c>
      <c r="V68" s="137">
        <v>0</v>
      </c>
      <c r="W68" s="2" t="s">
        <v>1646</v>
      </c>
      <c r="X68" s="2">
        <v>1716510167</v>
      </c>
      <c r="Y68" s="2" t="s">
        <v>1647</v>
      </c>
      <c r="Z68" s="2" t="s">
        <v>1649</v>
      </c>
      <c r="AA68" s="2"/>
    </row>
    <row r="69" spans="1:27" x14ac:dyDescent="0.25">
      <c r="A69" s="143">
        <v>65</v>
      </c>
      <c r="B69" s="172" t="s">
        <v>151</v>
      </c>
      <c r="C69" s="174" t="s">
        <v>1312</v>
      </c>
      <c r="D69" s="143" t="s">
        <v>1382</v>
      </c>
      <c r="E69" s="172" t="s">
        <v>1383</v>
      </c>
      <c r="F69" s="146">
        <v>1531</v>
      </c>
      <c r="G69" s="146">
        <v>2879450</v>
      </c>
      <c r="H69" s="7">
        <v>1745</v>
      </c>
      <c r="I69" s="7">
        <v>2604740</v>
      </c>
      <c r="J69" s="24">
        <v>1.139777922926192</v>
      </c>
      <c r="K69" s="24">
        <v>0.90459636388893716</v>
      </c>
      <c r="L69" s="24">
        <v>0.3</v>
      </c>
      <c r="M69" s="24">
        <v>0.63321745472225599</v>
      </c>
      <c r="N69" s="109">
        <v>0.93321745472225603</v>
      </c>
      <c r="O69" s="144">
        <v>1763.1795065818335</v>
      </c>
      <c r="P69" s="7">
        <v>1066265</v>
      </c>
      <c r="Q69" s="7">
        <v>998580</v>
      </c>
      <c r="R69" s="137">
        <v>2064845</v>
      </c>
      <c r="S69" s="142">
        <v>0.51638985008559968</v>
      </c>
      <c r="T69" s="142">
        <v>0.48361014991440038</v>
      </c>
      <c r="U69" s="137">
        <v>910.48800107779459</v>
      </c>
      <c r="V69" s="137">
        <v>852.69150550403901</v>
      </c>
      <c r="W69" s="2" t="s">
        <v>1646</v>
      </c>
      <c r="X69" s="2">
        <v>1316743500</v>
      </c>
      <c r="Y69" s="2" t="s">
        <v>1647</v>
      </c>
      <c r="Z69" s="2" t="s">
        <v>1649</v>
      </c>
      <c r="AA69" s="2"/>
    </row>
    <row r="70" spans="1:27" x14ac:dyDescent="0.25">
      <c r="A70" s="143">
        <v>66</v>
      </c>
      <c r="B70" s="172" t="s">
        <v>151</v>
      </c>
      <c r="C70" s="174" t="s">
        <v>1312</v>
      </c>
      <c r="D70" s="143" t="s">
        <v>1384</v>
      </c>
      <c r="E70" s="172" t="s">
        <v>1385</v>
      </c>
      <c r="F70" s="146">
        <v>1692</v>
      </c>
      <c r="G70" s="146">
        <v>2996855</v>
      </c>
      <c r="H70" s="7">
        <v>2415</v>
      </c>
      <c r="I70" s="7">
        <v>3536045</v>
      </c>
      <c r="J70" s="24">
        <v>1.427304964539007</v>
      </c>
      <c r="K70" s="24">
        <v>1.1799186146810574</v>
      </c>
      <c r="L70" s="24">
        <v>0.3</v>
      </c>
      <c r="M70" s="24">
        <v>0.7</v>
      </c>
      <c r="N70" s="109">
        <v>1</v>
      </c>
      <c r="O70" s="144">
        <v>1889.3554740750008</v>
      </c>
      <c r="P70" s="7">
        <v>1520815</v>
      </c>
      <c r="Q70" s="7">
        <v>1410140</v>
      </c>
      <c r="R70" s="137">
        <v>2930955</v>
      </c>
      <c r="S70" s="142">
        <v>0.51888036493224909</v>
      </c>
      <c r="T70" s="142">
        <v>0.48111963506775096</v>
      </c>
      <c r="U70" s="137">
        <v>980.34945787477886</v>
      </c>
      <c r="V70" s="137">
        <v>909.00601620022201</v>
      </c>
      <c r="W70" s="2" t="s">
        <v>1646</v>
      </c>
      <c r="X70" s="2">
        <v>1685104014</v>
      </c>
      <c r="Y70" s="2" t="s">
        <v>1647</v>
      </c>
      <c r="Z70" s="2" t="s">
        <v>1649</v>
      </c>
      <c r="AA70" s="2"/>
    </row>
    <row r="71" spans="1:27" x14ac:dyDescent="0.25">
      <c r="A71" s="143">
        <v>67</v>
      </c>
      <c r="B71" s="172" t="s">
        <v>141</v>
      </c>
      <c r="C71" s="174" t="s">
        <v>1312</v>
      </c>
      <c r="D71" s="143" t="s">
        <v>261</v>
      </c>
      <c r="E71" s="172" t="s">
        <v>1386</v>
      </c>
      <c r="F71" s="146">
        <v>702</v>
      </c>
      <c r="G71" s="146">
        <v>1321505</v>
      </c>
      <c r="H71" s="7">
        <v>730</v>
      </c>
      <c r="I71" s="7">
        <v>1134895</v>
      </c>
      <c r="J71" s="24">
        <v>1.0398860398860399</v>
      </c>
      <c r="K71" s="24">
        <v>0.85878978891491142</v>
      </c>
      <c r="L71" s="24">
        <v>0.3</v>
      </c>
      <c r="M71" s="24">
        <v>0.60115285224043791</v>
      </c>
      <c r="N71" s="109">
        <v>0.90115285224043795</v>
      </c>
      <c r="O71" s="144">
        <v>1702.5980743587718</v>
      </c>
      <c r="P71" s="7">
        <v>596765</v>
      </c>
      <c r="Q71" s="7">
        <v>538130</v>
      </c>
      <c r="R71" s="137">
        <v>1134895</v>
      </c>
      <c r="S71" s="142">
        <v>0.52583278629300512</v>
      </c>
      <c r="T71" s="142">
        <v>0.47416721370699494</v>
      </c>
      <c r="U71" s="137">
        <v>895.28188937717812</v>
      </c>
      <c r="V71" s="137">
        <v>807.31618498159378</v>
      </c>
      <c r="W71" s="2" t="s">
        <v>1646</v>
      </c>
      <c r="X71" s="2">
        <v>1701291025</v>
      </c>
      <c r="Y71" s="2" t="e">
        <v>#N/A</v>
      </c>
      <c r="Z71" s="2" t="s">
        <v>1650</v>
      </c>
      <c r="AA71" s="2"/>
    </row>
    <row r="72" spans="1:27" x14ac:dyDescent="0.25">
      <c r="A72" s="143">
        <v>68</v>
      </c>
      <c r="B72" s="172" t="s">
        <v>141</v>
      </c>
      <c r="C72" s="174" t="s">
        <v>1312</v>
      </c>
      <c r="D72" s="143" t="s">
        <v>263</v>
      </c>
      <c r="E72" s="172" t="s">
        <v>1387</v>
      </c>
      <c r="F72" s="146">
        <v>664</v>
      </c>
      <c r="G72" s="146">
        <v>1297465</v>
      </c>
      <c r="H72" s="7">
        <v>711</v>
      </c>
      <c r="I72" s="7">
        <v>1196780</v>
      </c>
      <c r="J72" s="24">
        <v>1.0707831325301205</v>
      </c>
      <c r="K72" s="24">
        <v>0.92239867742097092</v>
      </c>
      <c r="L72" s="24">
        <v>0.3</v>
      </c>
      <c r="M72" s="24">
        <v>0.64567907419467963</v>
      </c>
      <c r="N72" s="109">
        <v>0.94567907419467967</v>
      </c>
      <c r="O72" s="144">
        <v>1786.7239355478969</v>
      </c>
      <c r="P72" s="7">
        <v>570400</v>
      </c>
      <c r="Q72" s="7">
        <v>626380</v>
      </c>
      <c r="R72" s="137">
        <v>1196780</v>
      </c>
      <c r="S72" s="142">
        <v>0.47661224285165193</v>
      </c>
      <c r="T72" s="142">
        <v>0.52338775714834807</v>
      </c>
      <c r="U72" s="137">
        <v>851.57450227821357</v>
      </c>
      <c r="V72" s="137">
        <v>935.1494332696833</v>
      </c>
      <c r="W72" s="2" t="s">
        <v>1646</v>
      </c>
      <c r="X72" s="2">
        <v>1701291023</v>
      </c>
      <c r="Y72" s="2" t="e">
        <v>#N/A</v>
      </c>
      <c r="Z72" s="2" t="s">
        <v>1650</v>
      </c>
      <c r="AA72" s="2"/>
    </row>
    <row r="73" spans="1:27" x14ac:dyDescent="0.25">
      <c r="A73" s="143">
        <v>69</v>
      </c>
      <c r="B73" s="172" t="s">
        <v>141</v>
      </c>
      <c r="C73" s="174" t="s">
        <v>1312</v>
      </c>
      <c r="D73" s="143" t="s">
        <v>262</v>
      </c>
      <c r="E73" s="172" t="s">
        <v>1388</v>
      </c>
      <c r="F73" s="146">
        <v>665</v>
      </c>
      <c r="G73" s="146">
        <v>1307795</v>
      </c>
      <c r="H73" s="7">
        <v>589</v>
      </c>
      <c r="I73" s="7">
        <v>1091290</v>
      </c>
      <c r="J73" s="24">
        <v>0.88571428571428568</v>
      </c>
      <c r="K73" s="24">
        <v>0.83445035345753726</v>
      </c>
      <c r="L73" s="24">
        <v>0.26571428571428568</v>
      </c>
      <c r="M73" s="24">
        <v>0.5841152474202761</v>
      </c>
      <c r="N73" s="109">
        <v>0.84982953313456178</v>
      </c>
      <c r="O73" s="144">
        <v>1605.6300804583866</v>
      </c>
      <c r="P73" s="7">
        <v>446910</v>
      </c>
      <c r="Q73" s="7">
        <v>644380</v>
      </c>
      <c r="R73" s="137">
        <v>1091290</v>
      </c>
      <c r="S73" s="142">
        <v>0.40952450769273063</v>
      </c>
      <c r="T73" s="142">
        <v>0.59047549230726937</v>
      </c>
      <c r="U73" s="137">
        <v>657.54486823636023</v>
      </c>
      <c r="V73" s="137">
        <v>948.08521222202637</v>
      </c>
      <c r="W73" s="2" t="s">
        <v>1646</v>
      </c>
      <c r="X73" s="2">
        <v>1701291026</v>
      </c>
      <c r="Y73" s="2" t="e">
        <v>#N/A</v>
      </c>
      <c r="Z73" s="2" t="s">
        <v>1650</v>
      </c>
      <c r="AA73" s="2"/>
    </row>
    <row r="74" spans="1:27" x14ac:dyDescent="0.25">
      <c r="A74" s="143">
        <v>70</v>
      </c>
      <c r="B74" s="172" t="s">
        <v>141</v>
      </c>
      <c r="C74" s="174" t="s">
        <v>1312</v>
      </c>
      <c r="D74" s="143" t="s">
        <v>260</v>
      </c>
      <c r="E74" s="172" t="s">
        <v>1389</v>
      </c>
      <c r="F74" s="146">
        <v>1054</v>
      </c>
      <c r="G74" s="146">
        <v>2074885</v>
      </c>
      <c r="H74" s="7">
        <v>1882</v>
      </c>
      <c r="I74" s="7">
        <v>2741465</v>
      </c>
      <c r="J74" s="24">
        <v>1.7855787476280836</v>
      </c>
      <c r="K74" s="24">
        <v>1.3212611783303654</v>
      </c>
      <c r="L74" s="24">
        <v>0.3</v>
      </c>
      <c r="M74" s="24">
        <v>0.7</v>
      </c>
      <c r="N74" s="109">
        <v>1</v>
      </c>
      <c r="O74" s="144">
        <v>1889.3554740750008</v>
      </c>
      <c r="P74" s="7">
        <v>1566405</v>
      </c>
      <c r="Q74" s="7">
        <v>1175060</v>
      </c>
      <c r="R74" s="137">
        <v>2741465</v>
      </c>
      <c r="S74" s="142">
        <v>0.57137515890226576</v>
      </c>
      <c r="T74" s="142">
        <v>0.42862484109773424</v>
      </c>
      <c r="U74" s="137">
        <v>1079.5307842224693</v>
      </c>
      <c r="V74" s="137">
        <v>809.82468985253161</v>
      </c>
      <c r="W74" s="2" t="s">
        <v>1646</v>
      </c>
      <c r="X74" s="2">
        <v>1701291024</v>
      </c>
      <c r="Y74" s="2" t="e">
        <v>#N/A</v>
      </c>
      <c r="Z74" s="2" t="s">
        <v>1650</v>
      </c>
      <c r="AA74" s="2"/>
    </row>
    <row r="75" spans="1:27" x14ac:dyDescent="0.25">
      <c r="A75" s="143">
        <v>71</v>
      </c>
      <c r="B75" s="172" t="s">
        <v>127</v>
      </c>
      <c r="C75" s="174" t="s">
        <v>1312</v>
      </c>
      <c r="D75" s="143" t="s">
        <v>918</v>
      </c>
      <c r="E75" s="172" t="s">
        <v>1390</v>
      </c>
      <c r="F75" s="146">
        <v>693</v>
      </c>
      <c r="G75" s="146">
        <v>1142730</v>
      </c>
      <c r="H75" s="7">
        <v>705</v>
      </c>
      <c r="I75" s="7">
        <v>1129610</v>
      </c>
      <c r="J75" s="24">
        <v>1.0173160173160174</v>
      </c>
      <c r="K75" s="24">
        <v>0.98851872270790131</v>
      </c>
      <c r="L75" s="24">
        <v>0.3</v>
      </c>
      <c r="M75" s="24">
        <v>0.69196310589553089</v>
      </c>
      <c r="N75" s="109">
        <v>0.99196310589553094</v>
      </c>
      <c r="O75" s="144">
        <v>1874.1709242041611</v>
      </c>
      <c r="P75" s="7">
        <v>578160</v>
      </c>
      <c r="Q75" s="7">
        <v>528100</v>
      </c>
      <c r="R75" s="137">
        <v>1106260</v>
      </c>
      <c r="S75" s="142">
        <v>0.52262578417370242</v>
      </c>
      <c r="T75" s="142">
        <v>0.47737421582629763</v>
      </c>
      <c r="U75" s="137">
        <v>979.49004893775236</v>
      </c>
      <c r="V75" s="137">
        <v>894.68087526640886</v>
      </c>
      <c r="W75" s="2" t="s">
        <v>1646</v>
      </c>
      <c r="X75" s="2">
        <v>1990260067</v>
      </c>
      <c r="Y75" s="2" t="s">
        <v>1647</v>
      </c>
      <c r="Z75" s="2" t="s">
        <v>1649</v>
      </c>
      <c r="AA75" s="2"/>
    </row>
    <row r="76" spans="1:27" x14ac:dyDescent="0.25">
      <c r="A76" s="143">
        <v>72</v>
      </c>
      <c r="B76" s="172" t="s">
        <v>127</v>
      </c>
      <c r="C76" s="174" t="s">
        <v>1312</v>
      </c>
      <c r="D76" s="143" t="s">
        <v>915</v>
      </c>
      <c r="E76" s="172" t="s">
        <v>1391</v>
      </c>
      <c r="F76" s="146">
        <v>630</v>
      </c>
      <c r="G76" s="146">
        <v>1343535</v>
      </c>
      <c r="H76" s="7">
        <v>504</v>
      </c>
      <c r="I76" s="7">
        <v>1071120</v>
      </c>
      <c r="J76" s="24">
        <v>0.8</v>
      </c>
      <c r="K76" s="24">
        <v>0.79724011655818416</v>
      </c>
      <c r="L76" s="24">
        <v>0.24</v>
      </c>
      <c r="M76" s="24">
        <v>0.55806808159072885</v>
      </c>
      <c r="N76" s="109">
        <v>0.79806808159072884</v>
      </c>
      <c r="O76" s="144">
        <v>1507.8342986379778</v>
      </c>
      <c r="P76" s="7">
        <v>675505</v>
      </c>
      <c r="Q76" s="7">
        <v>377550</v>
      </c>
      <c r="R76" s="137">
        <v>1053055</v>
      </c>
      <c r="S76" s="142">
        <v>0.64147171800143388</v>
      </c>
      <c r="T76" s="142">
        <v>0.35852828199856607</v>
      </c>
      <c r="U76" s="137">
        <v>967.23305800879075</v>
      </c>
      <c r="V76" s="137">
        <v>540.60124062918703</v>
      </c>
      <c r="W76" s="2" t="s">
        <v>1646</v>
      </c>
      <c r="X76" s="2">
        <v>1940400939</v>
      </c>
      <c r="Y76" s="2" t="s">
        <v>1647</v>
      </c>
      <c r="Z76" s="2" t="s">
        <v>1649</v>
      </c>
      <c r="AA76" s="2"/>
    </row>
    <row r="77" spans="1:27" x14ac:dyDescent="0.25">
      <c r="A77" s="143">
        <v>73</v>
      </c>
      <c r="B77" s="172" t="s">
        <v>127</v>
      </c>
      <c r="C77" s="174" t="s">
        <v>1312</v>
      </c>
      <c r="D77" s="143" t="s">
        <v>916</v>
      </c>
      <c r="E77" s="172" t="s">
        <v>1206</v>
      </c>
      <c r="F77" s="146">
        <v>929</v>
      </c>
      <c r="G77" s="146">
        <v>1549395</v>
      </c>
      <c r="H77" s="7">
        <v>1192</v>
      </c>
      <c r="I77" s="7">
        <v>1638475</v>
      </c>
      <c r="J77" s="24">
        <v>1.2831001076426265</v>
      </c>
      <c r="K77" s="24">
        <v>1.0574934087175962</v>
      </c>
      <c r="L77" s="24">
        <v>0.3</v>
      </c>
      <c r="M77" s="24">
        <v>0.7</v>
      </c>
      <c r="N77" s="109">
        <v>1</v>
      </c>
      <c r="O77" s="144">
        <v>1889.3554740750008</v>
      </c>
      <c r="P77" s="7">
        <v>1006280</v>
      </c>
      <c r="Q77" s="7">
        <v>621980</v>
      </c>
      <c r="R77" s="137">
        <v>1628260</v>
      </c>
      <c r="S77" s="142">
        <v>0.61800940881677369</v>
      </c>
      <c r="T77" s="142">
        <v>0.38199059118322626</v>
      </c>
      <c r="U77" s="137">
        <v>1167.6394595778263</v>
      </c>
      <c r="V77" s="137">
        <v>721.71601449717423</v>
      </c>
      <c r="W77" s="2" t="s">
        <v>1646</v>
      </c>
      <c r="X77" s="2">
        <v>1690214977</v>
      </c>
      <c r="Y77" s="2" t="s">
        <v>1647</v>
      </c>
      <c r="Z77" s="2" t="s">
        <v>1649</v>
      </c>
      <c r="AA77" s="2"/>
    </row>
    <row r="78" spans="1:27" x14ac:dyDescent="0.25">
      <c r="A78" s="143">
        <v>74</v>
      </c>
      <c r="B78" s="172" t="s">
        <v>127</v>
      </c>
      <c r="C78" s="174" t="s">
        <v>1312</v>
      </c>
      <c r="D78" s="143" t="s">
        <v>917</v>
      </c>
      <c r="E78" s="172" t="s">
        <v>1392</v>
      </c>
      <c r="F78" s="146">
        <v>1204</v>
      </c>
      <c r="G78" s="146">
        <v>1885370</v>
      </c>
      <c r="H78" s="7">
        <v>1151</v>
      </c>
      <c r="I78" s="7">
        <v>1507690</v>
      </c>
      <c r="J78" s="24">
        <v>0.95598006644518274</v>
      </c>
      <c r="K78" s="24">
        <v>0.79967857767971273</v>
      </c>
      <c r="L78" s="24">
        <v>0.2867940199335548</v>
      </c>
      <c r="M78" s="24">
        <v>0.55977500437579886</v>
      </c>
      <c r="N78" s="109">
        <v>0.84656902430935366</v>
      </c>
      <c r="O78" s="144">
        <v>1599.4698202612096</v>
      </c>
      <c r="P78" s="7">
        <v>1081670</v>
      </c>
      <c r="Q78" s="7">
        <v>398070</v>
      </c>
      <c r="R78" s="137">
        <v>1479740</v>
      </c>
      <c r="S78" s="142">
        <v>0.73098652465973757</v>
      </c>
      <c r="T78" s="142">
        <v>0.26901347534026249</v>
      </c>
      <c r="U78" s="137">
        <v>1169.1908852108768</v>
      </c>
      <c r="V78" s="137">
        <v>430.27893505033296</v>
      </c>
      <c r="W78" s="2" t="s">
        <v>1646</v>
      </c>
      <c r="X78" s="2">
        <v>1641106305</v>
      </c>
      <c r="Y78" s="2" t="s">
        <v>1647</v>
      </c>
      <c r="Z78" s="2" t="s">
        <v>1649</v>
      </c>
      <c r="AA78" s="2"/>
    </row>
    <row r="79" spans="1:27" x14ac:dyDescent="0.25">
      <c r="A79" s="143">
        <v>75</v>
      </c>
      <c r="B79" s="172" t="s">
        <v>127</v>
      </c>
      <c r="C79" s="174" t="s">
        <v>1312</v>
      </c>
      <c r="D79" s="143" t="s">
        <v>1143</v>
      </c>
      <c r="E79" s="172" t="s">
        <v>1393</v>
      </c>
      <c r="F79" s="146">
        <v>983</v>
      </c>
      <c r="G79" s="146">
        <v>1610000</v>
      </c>
      <c r="H79" s="7">
        <v>1085</v>
      </c>
      <c r="I79" s="7">
        <v>1580765</v>
      </c>
      <c r="J79" s="24">
        <v>1.1037639877924721</v>
      </c>
      <c r="K79" s="24">
        <v>0.98184161490683231</v>
      </c>
      <c r="L79" s="24">
        <v>0.3</v>
      </c>
      <c r="M79" s="24">
        <v>0.68728913043478257</v>
      </c>
      <c r="N79" s="109">
        <v>0.98728913043478261</v>
      </c>
      <c r="O79" s="144">
        <v>1865.340123081704</v>
      </c>
      <c r="P79" s="7">
        <v>914950</v>
      </c>
      <c r="Q79" s="7">
        <v>658360</v>
      </c>
      <c r="R79" s="137">
        <v>1573310</v>
      </c>
      <c r="S79" s="142">
        <v>0.58154464155188745</v>
      </c>
      <c r="T79" s="142">
        <v>0.4184553584481126</v>
      </c>
      <c r="U79" s="137">
        <v>1084.7785532499031</v>
      </c>
      <c r="V79" s="137">
        <v>780.56156983180085</v>
      </c>
      <c r="W79" s="2" t="s">
        <v>1646</v>
      </c>
      <c r="X79" s="2">
        <v>1316712907</v>
      </c>
      <c r="Y79" s="2" t="s">
        <v>1647</v>
      </c>
      <c r="Z79" s="2" t="s">
        <v>1649</v>
      </c>
      <c r="AA79" s="2"/>
    </row>
    <row r="80" spans="1:27" s="111" customFormat="1" x14ac:dyDescent="0.25">
      <c r="A80" s="143">
        <v>76</v>
      </c>
      <c r="B80" s="172" t="s">
        <v>127</v>
      </c>
      <c r="C80" s="174" t="s">
        <v>1312</v>
      </c>
      <c r="D80" s="143" t="s">
        <v>920</v>
      </c>
      <c r="E80" s="176" t="s">
        <v>799</v>
      </c>
      <c r="F80" s="146">
        <v>874</v>
      </c>
      <c r="G80" s="146">
        <v>1486995</v>
      </c>
      <c r="H80" s="7">
        <v>1448</v>
      </c>
      <c r="I80" s="7">
        <v>1931020</v>
      </c>
      <c r="J80" s="24">
        <v>1.6567505720823799</v>
      </c>
      <c r="K80" s="24">
        <v>1.2986055770194251</v>
      </c>
      <c r="L80" s="24">
        <v>0.3</v>
      </c>
      <c r="M80" s="24">
        <v>0.7</v>
      </c>
      <c r="N80" s="109">
        <v>1</v>
      </c>
      <c r="O80" s="144">
        <v>1889.3554740750008</v>
      </c>
      <c r="P80" s="7">
        <v>1316720</v>
      </c>
      <c r="Q80" s="7">
        <v>613090</v>
      </c>
      <c r="R80" s="137">
        <v>1929810</v>
      </c>
      <c r="S80" s="142">
        <v>0.68230551194159006</v>
      </c>
      <c r="T80" s="142">
        <v>0.31769448805840989</v>
      </c>
      <c r="U80" s="137">
        <v>1289.1176539783889</v>
      </c>
      <c r="V80" s="137">
        <v>600.2378200966117</v>
      </c>
      <c r="W80" s="2" t="s">
        <v>1646</v>
      </c>
      <c r="X80" s="2">
        <v>1816167635</v>
      </c>
      <c r="Y80" s="2" t="s">
        <v>1647</v>
      </c>
      <c r="Z80" s="2" t="s">
        <v>1649</v>
      </c>
      <c r="AA80" s="2"/>
    </row>
    <row r="81" spans="1:27" x14ac:dyDescent="0.25">
      <c r="A81" s="143">
        <v>77</v>
      </c>
      <c r="B81" s="172" t="s">
        <v>127</v>
      </c>
      <c r="C81" s="174" t="s">
        <v>1312</v>
      </c>
      <c r="D81" s="143" t="s">
        <v>921</v>
      </c>
      <c r="E81" s="176" t="s">
        <v>1205</v>
      </c>
      <c r="F81" s="146">
        <v>524</v>
      </c>
      <c r="G81" s="146">
        <v>881660</v>
      </c>
      <c r="H81" s="7">
        <v>697</v>
      </c>
      <c r="I81" s="7">
        <v>901280</v>
      </c>
      <c r="J81" s="24">
        <v>1.3301526717557253</v>
      </c>
      <c r="K81" s="24">
        <v>1.022253476396797</v>
      </c>
      <c r="L81" s="24">
        <v>0.3</v>
      </c>
      <c r="M81" s="24">
        <v>0.7</v>
      </c>
      <c r="N81" s="109">
        <v>1</v>
      </c>
      <c r="O81" s="144">
        <v>1889.3554740750008</v>
      </c>
      <c r="P81" s="7">
        <v>635160</v>
      </c>
      <c r="Q81" s="7">
        <v>260390</v>
      </c>
      <c r="R81" s="137">
        <v>895550</v>
      </c>
      <c r="S81" s="142">
        <v>0.70924013176260403</v>
      </c>
      <c r="T81" s="142">
        <v>0.29075986823739602</v>
      </c>
      <c r="U81" s="137">
        <v>1340.0067253793507</v>
      </c>
      <c r="V81" s="137">
        <v>549.3487486956501</v>
      </c>
      <c r="W81" s="2" t="s">
        <v>1646</v>
      </c>
      <c r="X81" s="2">
        <v>1952063739</v>
      </c>
      <c r="Y81" s="2" t="s">
        <v>1647</v>
      </c>
      <c r="Z81" s="2" t="s">
        <v>1649</v>
      </c>
      <c r="AA81" s="2"/>
    </row>
    <row r="82" spans="1:27" x14ac:dyDescent="0.25">
      <c r="A82" s="143">
        <v>78</v>
      </c>
      <c r="B82" s="172" t="s">
        <v>123</v>
      </c>
      <c r="C82" s="174" t="s">
        <v>1312</v>
      </c>
      <c r="D82" s="143" t="s">
        <v>923</v>
      </c>
      <c r="E82" s="176" t="s">
        <v>924</v>
      </c>
      <c r="F82" s="146">
        <v>365</v>
      </c>
      <c r="G82" s="146">
        <v>704800</v>
      </c>
      <c r="H82" s="7">
        <v>78</v>
      </c>
      <c r="I82" s="7">
        <v>134840</v>
      </c>
      <c r="J82" s="24">
        <v>0.21369863013698631</v>
      </c>
      <c r="K82" s="24">
        <v>0.191316685584563</v>
      </c>
      <c r="L82" s="24">
        <v>6.4109589041095885E-2</v>
      </c>
      <c r="M82" s="24">
        <v>0.1339216799091941</v>
      </c>
      <c r="N82" s="109">
        <v>0.19803126895029</v>
      </c>
      <c r="O82" s="144">
        <v>0</v>
      </c>
      <c r="P82" s="7">
        <v>51750</v>
      </c>
      <c r="Q82" s="7">
        <v>23470</v>
      </c>
      <c r="R82" s="137">
        <v>75220</v>
      </c>
      <c r="S82" s="142">
        <v>0.6879819197022069</v>
      </c>
      <c r="T82" s="142">
        <v>0.31201808029779315</v>
      </c>
      <c r="U82" s="137">
        <v>0</v>
      </c>
      <c r="V82" s="137">
        <v>0</v>
      </c>
      <c r="W82" s="2" t="s">
        <v>1646</v>
      </c>
      <c r="X82" s="2">
        <v>1740988822</v>
      </c>
      <c r="Y82" s="2" t="s">
        <v>1647</v>
      </c>
      <c r="Z82" s="2" t="s">
        <v>1649</v>
      </c>
      <c r="AA82" s="2"/>
    </row>
    <row r="83" spans="1:27" x14ac:dyDescent="0.25">
      <c r="A83" s="143">
        <v>79</v>
      </c>
      <c r="B83" s="172" t="s">
        <v>123</v>
      </c>
      <c r="C83" s="174" t="s">
        <v>1312</v>
      </c>
      <c r="D83" s="143" t="s">
        <v>927</v>
      </c>
      <c r="E83" s="176" t="s">
        <v>1100</v>
      </c>
      <c r="F83" s="146">
        <v>837</v>
      </c>
      <c r="G83" s="146">
        <v>1740300</v>
      </c>
      <c r="H83" s="7">
        <v>349</v>
      </c>
      <c r="I83" s="7">
        <v>1316880</v>
      </c>
      <c r="J83" s="24">
        <v>0.41696535244922339</v>
      </c>
      <c r="K83" s="24">
        <v>0.75669712118600241</v>
      </c>
      <c r="L83" s="24">
        <v>0.12508960573476702</v>
      </c>
      <c r="M83" s="24">
        <v>0.52968798483020163</v>
      </c>
      <c r="N83" s="109">
        <v>0.65477759056496865</v>
      </c>
      <c r="O83" s="144">
        <v>0</v>
      </c>
      <c r="P83" s="7">
        <v>157430</v>
      </c>
      <c r="Q83" s="7">
        <v>1149170</v>
      </c>
      <c r="R83" s="137">
        <v>1306600</v>
      </c>
      <c r="S83" s="142">
        <v>0.12048829021888872</v>
      </c>
      <c r="T83" s="142">
        <v>0.87951170978111126</v>
      </c>
      <c r="U83" s="137">
        <v>0</v>
      </c>
      <c r="V83" s="137">
        <v>0</v>
      </c>
      <c r="W83" s="2" t="s">
        <v>1646</v>
      </c>
      <c r="X83" s="2">
        <v>1314624192</v>
      </c>
      <c r="Y83" s="2" t="s">
        <v>1647</v>
      </c>
      <c r="Z83" s="2" t="s">
        <v>1649</v>
      </c>
      <c r="AA83" s="2"/>
    </row>
    <row r="84" spans="1:27" x14ac:dyDescent="0.25">
      <c r="A84" s="143">
        <v>80</v>
      </c>
      <c r="B84" s="172" t="s">
        <v>123</v>
      </c>
      <c r="C84" s="174" t="s">
        <v>1312</v>
      </c>
      <c r="D84" s="143" t="s">
        <v>922</v>
      </c>
      <c r="E84" s="176" t="s">
        <v>1394</v>
      </c>
      <c r="F84" s="146">
        <v>403</v>
      </c>
      <c r="G84" s="146">
        <v>869675</v>
      </c>
      <c r="H84" s="7">
        <v>531</v>
      </c>
      <c r="I84" s="7">
        <v>699680</v>
      </c>
      <c r="J84" s="24">
        <v>1.3176178660049629</v>
      </c>
      <c r="K84" s="24">
        <v>0.80453042803346075</v>
      </c>
      <c r="L84" s="24">
        <v>0.3</v>
      </c>
      <c r="M84" s="24">
        <v>0.56317129962342249</v>
      </c>
      <c r="N84" s="109">
        <v>0.86317129962342243</v>
      </c>
      <c r="O84" s="144">
        <v>1630.8374200079459</v>
      </c>
      <c r="P84" s="7">
        <v>402335</v>
      </c>
      <c r="Q84" s="7">
        <v>189620</v>
      </c>
      <c r="R84" s="137">
        <v>591955</v>
      </c>
      <c r="S84" s="142">
        <v>0.67967159665852983</v>
      </c>
      <c r="T84" s="142">
        <v>0.32032840334147022</v>
      </c>
      <c r="U84" s="137">
        <v>1108.4338731472781</v>
      </c>
      <c r="V84" s="137">
        <v>522.40354686066792</v>
      </c>
      <c r="W84" s="2" t="s">
        <v>1646</v>
      </c>
      <c r="X84" s="2">
        <v>1943990516</v>
      </c>
      <c r="Y84" s="2" t="s">
        <v>1647</v>
      </c>
      <c r="Z84" s="2" t="s">
        <v>1649</v>
      </c>
      <c r="AA84" s="2"/>
    </row>
    <row r="85" spans="1:27" x14ac:dyDescent="0.25">
      <c r="A85" s="143">
        <v>81</v>
      </c>
      <c r="B85" s="172" t="s">
        <v>123</v>
      </c>
      <c r="C85" s="174" t="s">
        <v>1312</v>
      </c>
      <c r="D85" s="143" t="s">
        <v>926</v>
      </c>
      <c r="E85" s="172" t="s">
        <v>492</v>
      </c>
      <c r="F85" s="146">
        <v>371</v>
      </c>
      <c r="G85" s="146">
        <v>731190</v>
      </c>
      <c r="H85" s="7">
        <v>207</v>
      </c>
      <c r="I85" s="7">
        <v>261740</v>
      </c>
      <c r="J85" s="24">
        <v>0.55795148247978432</v>
      </c>
      <c r="K85" s="24">
        <v>0.35796441417415448</v>
      </c>
      <c r="L85" s="24">
        <v>0.1673854447439353</v>
      </c>
      <c r="M85" s="24">
        <v>0.25057508992190813</v>
      </c>
      <c r="N85" s="109">
        <v>0.41796053466584343</v>
      </c>
      <c r="O85" s="144">
        <v>0</v>
      </c>
      <c r="P85" s="7">
        <v>137370</v>
      </c>
      <c r="Q85" s="7">
        <v>99710</v>
      </c>
      <c r="R85" s="137">
        <v>237080</v>
      </c>
      <c r="S85" s="142">
        <v>0.57942466677914628</v>
      </c>
      <c r="T85" s="142">
        <v>0.42057533322085372</v>
      </c>
      <c r="U85" s="137">
        <v>0</v>
      </c>
      <c r="V85" s="137">
        <v>0</v>
      </c>
      <c r="W85" s="2" t="s">
        <v>1646</v>
      </c>
      <c r="X85" s="2">
        <v>1307834747</v>
      </c>
      <c r="Y85" s="2" t="s">
        <v>1647</v>
      </c>
      <c r="Z85" s="2" t="s">
        <v>1649</v>
      </c>
      <c r="AA85" s="2"/>
    </row>
    <row r="86" spans="1:27" x14ac:dyDescent="0.25">
      <c r="A86" s="143">
        <v>82</v>
      </c>
      <c r="B86" s="172" t="s">
        <v>126</v>
      </c>
      <c r="C86" s="174" t="s">
        <v>1312</v>
      </c>
      <c r="D86" s="143" t="s">
        <v>909</v>
      </c>
      <c r="E86" s="172" t="s">
        <v>835</v>
      </c>
      <c r="F86" s="146">
        <v>1089</v>
      </c>
      <c r="G86" s="146">
        <v>2196080</v>
      </c>
      <c r="H86" s="7">
        <v>1559</v>
      </c>
      <c r="I86" s="7">
        <v>2205775</v>
      </c>
      <c r="J86" s="24">
        <v>1.4315886134067952</v>
      </c>
      <c r="K86" s="24">
        <v>1.0044146843466539</v>
      </c>
      <c r="L86" s="24">
        <v>0.3</v>
      </c>
      <c r="M86" s="24">
        <v>0.7</v>
      </c>
      <c r="N86" s="109">
        <v>1</v>
      </c>
      <c r="O86" s="144">
        <v>1889.3554740750008</v>
      </c>
      <c r="P86" s="7">
        <v>1298825</v>
      </c>
      <c r="Q86" s="7">
        <v>904900</v>
      </c>
      <c r="R86" s="137">
        <v>2203725</v>
      </c>
      <c r="S86" s="142">
        <v>0.58937707744841117</v>
      </c>
      <c r="T86" s="142">
        <v>0.41062292255158878</v>
      </c>
      <c r="U86" s="137">
        <v>1113.5428075714813</v>
      </c>
      <c r="V86" s="137">
        <v>775.81266650351938</v>
      </c>
      <c r="W86" s="2" t="s">
        <v>1646</v>
      </c>
      <c r="X86" s="2">
        <v>1978827878</v>
      </c>
      <c r="Y86" s="2" t="s">
        <v>1647</v>
      </c>
      <c r="Z86" s="2" t="s">
        <v>1649</v>
      </c>
      <c r="AA86" s="2"/>
    </row>
    <row r="87" spans="1:27" x14ac:dyDescent="0.25">
      <c r="A87" s="143">
        <v>83</v>
      </c>
      <c r="B87" s="172" t="s">
        <v>126</v>
      </c>
      <c r="C87" s="174" t="s">
        <v>1312</v>
      </c>
      <c r="D87" s="143" t="s">
        <v>907</v>
      </c>
      <c r="E87" s="172" t="s">
        <v>908</v>
      </c>
      <c r="F87" s="146">
        <v>432</v>
      </c>
      <c r="G87" s="146">
        <v>829245</v>
      </c>
      <c r="H87" s="7">
        <v>983</v>
      </c>
      <c r="I87" s="7">
        <v>1304600</v>
      </c>
      <c r="J87" s="24">
        <v>2.2754629629629628</v>
      </c>
      <c r="K87" s="24">
        <v>1.5732383071348033</v>
      </c>
      <c r="L87" s="24">
        <v>0.3</v>
      </c>
      <c r="M87" s="24">
        <v>0.7</v>
      </c>
      <c r="N87" s="109">
        <v>1</v>
      </c>
      <c r="O87" s="144">
        <v>1889.3554740750008</v>
      </c>
      <c r="P87" s="7">
        <v>873155</v>
      </c>
      <c r="Q87" s="7">
        <v>415360</v>
      </c>
      <c r="R87" s="137">
        <v>1288515</v>
      </c>
      <c r="S87" s="142">
        <v>0.67764442012704551</v>
      </c>
      <c r="T87" s="142">
        <v>0.32235557987295455</v>
      </c>
      <c r="U87" s="137">
        <v>1280.311194643413</v>
      </c>
      <c r="V87" s="137">
        <v>609.04427943158782</v>
      </c>
      <c r="W87" s="2" t="s">
        <v>1646</v>
      </c>
      <c r="X87" s="2">
        <v>1781325555</v>
      </c>
      <c r="Y87" s="2" t="s">
        <v>1647</v>
      </c>
      <c r="Z87" s="2" t="s">
        <v>1649</v>
      </c>
      <c r="AA87" s="2"/>
    </row>
    <row r="88" spans="1:27" x14ac:dyDescent="0.25">
      <c r="A88" s="143">
        <v>84</v>
      </c>
      <c r="B88" s="172" t="s">
        <v>126</v>
      </c>
      <c r="C88" s="174" t="s">
        <v>1312</v>
      </c>
      <c r="D88" s="143" t="s">
        <v>1395</v>
      </c>
      <c r="E88" s="172" t="s">
        <v>1396</v>
      </c>
      <c r="F88" s="146">
        <v>387</v>
      </c>
      <c r="G88" s="146">
        <v>803555</v>
      </c>
      <c r="H88" s="7">
        <v>139</v>
      </c>
      <c r="I88" s="7">
        <v>503415</v>
      </c>
      <c r="J88" s="24">
        <v>0.35917312661498707</v>
      </c>
      <c r="K88" s="24">
        <v>0.62648480813385521</v>
      </c>
      <c r="L88" s="24">
        <v>0.10775193798449612</v>
      </c>
      <c r="M88" s="24">
        <v>0.43853936569369861</v>
      </c>
      <c r="N88" s="109">
        <v>0.54629130367819467</v>
      </c>
      <c r="O88" s="144">
        <v>0</v>
      </c>
      <c r="P88" s="7">
        <v>76620</v>
      </c>
      <c r="Q88" s="7">
        <v>418520</v>
      </c>
      <c r="R88" s="137">
        <v>495140</v>
      </c>
      <c r="S88" s="142">
        <v>0.15474411277618452</v>
      </c>
      <c r="T88" s="142">
        <v>0.84525588722381551</v>
      </c>
      <c r="U88" s="137">
        <v>0</v>
      </c>
      <c r="V88" s="137">
        <v>0</v>
      </c>
      <c r="W88" s="2" t="s">
        <v>1646</v>
      </c>
      <c r="X88" s="2">
        <v>1745841111</v>
      </c>
      <c r="Y88" s="2" t="s">
        <v>1647</v>
      </c>
      <c r="Z88" s="2" t="s">
        <v>1649</v>
      </c>
      <c r="AA88" s="2"/>
    </row>
    <row r="89" spans="1:27" x14ac:dyDescent="0.25">
      <c r="A89" s="143">
        <v>85</v>
      </c>
      <c r="B89" s="172" t="s">
        <v>72</v>
      </c>
      <c r="C89" s="174" t="s">
        <v>26</v>
      </c>
      <c r="D89" s="143" t="s">
        <v>634</v>
      </c>
      <c r="E89" s="172" t="s">
        <v>1397</v>
      </c>
      <c r="F89" s="146">
        <v>1790</v>
      </c>
      <c r="G89" s="146">
        <v>3540520</v>
      </c>
      <c r="H89" s="7">
        <v>881</v>
      </c>
      <c r="I89" s="7">
        <v>1772500</v>
      </c>
      <c r="J89" s="24">
        <v>0.49217877094972068</v>
      </c>
      <c r="K89" s="24">
        <v>0.5006326754262086</v>
      </c>
      <c r="L89" s="24">
        <v>0.14765363128491621</v>
      </c>
      <c r="M89" s="24">
        <v>0.35044287279834602</v>
      </c>
      <c r="N89" s="109">
        <v>0.49809650408326223</v>
      </c>
      <c r="O89" s="144">
        <v>0</v>
      </c>
      <c r="P89" s="7">
        <v>637160</v>
      </c>
      <c r="Q89" s="7">
        <v>1135340</v>
      </c>
      <c r="R89" s="137">
        <v>1772500</v>
      </c>
      <c r="S89" s="142">
        <v>0.35946967559943582</v>
      </c>
      <c r="T89" s="142">
        <v>0.64053032440056412</v>
      </c>
      <c r="U89" s="137">
        <v>0</v>
      </c>
      <c r="V89" s="137">
        <v>0</v>
      </c>
      <c r="W89" s="2" t="s">
        <v>1646</v>
      </c>
      <c r="X89" s="2">
        <v>1785086515</v>
      </c>
      <c r="Y89" s="2" t="s">
        <v>1647</v>
      </c>
      <c r="Z89" s="2" t="s">
        <v>1649</v>
      </c>
      <c r="AA89" s="2"/>
    </row>
    <row r="90" spans="1:27" x14ac:dyDescent="0.25">
      <c r="A90" s="143">
        <v>86</v>
      </c>
      <c r="B90" s="172" t="s">
        <v>72</v>
      </c>
      <c r="C90" s="174" t="s">
        <v>26</v>
      </c>
      <c r="D90" s="143" t="s">
        <v>651</v>
      </c>
      <c r="E90" s="172" t="s">
        <v>652</v>
      </c>
      <c r="F90" s="146">
        <v>1190</v>
      </c>
      <c r="G90" s="146">
        <v>2340510</v>
      </c>
      <c r="H90" s="7">
        <v>572</v>
      </c>
      <c r="I90" s="7">
        <v>1126710</v>
      </c>
      <c r="J90" s="24">
        <v>0.48067226890756304</v>
      </c>
      <c r="K90" s="24">
        <v>0.48139508055936525</v>
      </c>
      <c r="L90" s="24">
        <v>0.14420168067226891</v>
      </c>
      <c r="M90" s="24">
        <v>0.33697655639155566</v>
      </c>
      <c r="N90" s="109">
        <v>0.48117823706382457</v>
      </c>
      <c r="O90" s="144">
        <v>0</v>
      </c>
      <c r="P90" s="7">
        <v>410690</v>
      </c>
      <c r="Q90" s="7">
        <v>716020</v>
      </c>
      <c r="R90" s="137">
        <v>1126710</v>
      </c>
      <c r="S90" s="142">
        <v>0.36450373210497822</v>
      </c>
      <c r="T90" s="142">
        <v>0.63549626789502178</v>
      </c>
      <c r="U90" s="137">
        <v>0</v>
      </c>
      <c r="V90" s="137">
        <v>0</v>
      </c>
      <c r="W90" s="2" t="s">
        <v>1646</v>
      </c>
      <c r="X90" s="2">
        <v>1705623471</v>
      </c>
      <c r="Y90" s="2" t="s">
        <v>1647</v>
      </c>
      <c r="Z90" s="2" t="s">
        <v>1649</v>
      </c>
      <c r="AA90" s="2"/>
    </row>
    <row r="91" spans="1:27" x14ac:dyDescent="0.25">
      <c r="A91" s="143">
        <v>87</v>
      </c>
      <c r="B91" s="172" t="s">
        <v>72</v>
      </c>
      <c r="C91" s="174" t="s">
        <v>26</v>
      </c>
      <c r="D91" s="143" t="s">
        <v>641</v>
      </c>
      <c r="E91" s="172" t="s">
        <v>642</v>
      </c>
      <c r="F91" s="146">
        <v>746</v>
      </c>
      <c r="G91" s="146">
        <v>1465110</v>
      </c>
      <c r="H91" s="7">
        <v>1115</v>
      </c>
      <c r="I91" s="7">
        <v>1511755</v>
      </c>
      <c r="J91" s="24">
        <v>1.4946380697050938</v>
      </c>
      <c r="K91" s="24">
        <v>1.031837199937206</v>
      </c>
      <c r="L91" s="24">
        <v>0.3</v>
      </c>
      <c r="M91" s="24">
        <v>0.7</v>
      </c>
      <c r="N91" s="109">
        <v>1</v>
      </c>
      <c r="O91" s="144">
        <v>1889.3554740750008</v>
      </c>
      <c r="P91" s="7">
        <v>885575</v>
      </c>
      <c r="Q91" s="7">
        <v>626180</v>
      </c>
      <c r="R91" s="137">
        <v>1511755</v>
      </c>
      <c r="S91" s="142">
        <v>0.58579267143154812</v>
      </c>
      <c r="T91" s="142">
        <v>0.41420732856845188</v>
      </c>
      <c r="U91" s="137">
        <v>1106.7705904422137</v>
      </c>
      <c r="V91" s="137">
        <v>782.58488363278695</v>
      </c>
      <c r="W91" s="2" t="s">
        <v>1646</v>
      </c>
      <c r="X91" s="2">
        <v>1750926040</v>
      </c>
      <c r="Y91" s="2" t="s">
        <v>1647</v>
      </c>
      <c r="Z91" s="2" t="s">
        <v>1649</v>
      </c>
      <c r="AA91" s="2"/>
    </row>
    <row r="92" spans="1:27" x14ac:dyDescent="0.25">
      <c r="A92" s="143">
        <v>88</v>
      </c>
      <c r="B92" s="172" t="s">
        <v>72</v>
      </c>
      <c r="C92" s="174" t="s">
        <v>26</v>
      </c>
      <c r="D92" s="143" t="s">
        <v>643</v>
      </c>
      <c r="E92" s="172" t="s">
        <v>1398</v>
      </c>
      <c r="F92" s="146">
        <v>746</v>
      </c>
      <c r="G92" s="146">
        <v>1465110</v>
      </c>
      <c r="H92" s="7">
        <v>829</v>
      </c>
      <c r="I92" s="7">
        <v>1505625</v>
      </c>
      <c r="J92" s="24">
        <v>1.1112600536193029</v>
      </c>
      <c r="K92" s="24">
        <v>1.0276532137518684</v>
      </c>
      <c r="L92" s="24">
        <v>0.3</v>
      </c>
      <c r="M92" s="24">
        <v>0.7</v>
      </c>
      <c r="N92" s="109">
        <v>1</v>
      </c>
      <c r="O92" s="144">
        <v>1889.3554740750008</v>
      </c>
      <c r="P92" s="7">
        <v>573095</v>
      </c>
      <c r="Q92" s="7">
        <v>932530</v>
      </c>
      <c r="R92" s="137">
        <v>1505625</v>
      </c>
      <c r="S92" s="142">
        <v>0.38063594852635946</v>
      </c>
      <c r="T92" s="142">
        <v>0.61936405147364049</v>
      </c>
      <c r="U92" s="137">
        <v>719.1566129780075</v>
      </c>
      <c r="V92" s="137">
        <v>1170.1988610969931</v>
      </c>
      <c r="W92" s="2" t="s">
        <v>1646</v>
      </c>
      <c r="X92" s="2">
        <v>1865746444</v>
      </c>
      <c r="Y92" s="2" t="s">
        <v>1647</v>
      </c>
      <c r="Z92" s="2" t="s">
        <v>1649</v>
      </c>
      <c r="AA92" s="2"/>
    </row>
    <row r="93" spans="1:27" x14ac:dyDescent="0.25">
      <c r="A93" s="143">
        <v>89</v>
      </c>
      <c r="B93" s="172" t="s">
        <v>72</v>
      </c>
      <c r="C93" s="174" t="s">
        <v>26</v>
      </c>
      <c r="D93" s="143" t="s">
        <v>632</v>
      </c>
      <c r="E93" s="172" t="s">
        <v>633</v>
      </c>
      <c r="F93" s="146">
        <v>895</v>
      </c>
      <c r="G93" s="146">
        <v>1770700</v>
      </c>
      <c r="H93" s="7">
        <v>1025</v>
      </c>
      <c r="I93" s="7">
        <v>1476650</v>
      </c>
      <c r="J93" s="24">
        <v>1.1452513966480447</v>
      </c>
      <c r="K93" s="24">
        <v>0.8339357316315581</v>
      </c>
      <c r="L93" s="24">
        <v>0.3</v>
      </c>
      <c r="M93" s="24">
        <v>0.58375501214209058</v>
      </c>
      <c r="N93" s="109">
        <v>0.88375501214209051</v>
      </c>
      <c r="O93" s="144">
        <v>1669.7273699318775</v>
      </c>
      <c r="P93" s="7">
        <v>815700</v>
      </c>
      <c r="Q93" s="7">
        <v>660950</v>
      </c>
      <c r="R93" s="137">
        <v>1476650</v>
      </c>
      <c r="S93" s="142">
        <v>0.55239901127552227</v>
      </c>
      <c r="T93" s="142">
        <v>0.44760098872447768</v>
      </c>
      <c r="U93" s="137">
        <v>922.35574825004733</v>
      </c>
      <c r="V93" s="137">
        <v>747.37162168183011</v>
      </c>
      <c r="W93" s="2" t="s">
        <v>1646</v>
      </c>
      <c r="X93" s="2">
        <v>1913229914</v>
      </c>
      <c r="Y93" s="2" t="s">
        <v>1647</v>
      </c>
      <c r="Z93" s="2" t="s">
        <v>1649</v>
      </c>
      <c r="AA93" s="2"/>
    </row>
    <row r="94" spans="1:27" x14ac:dyDescent="0.25">
      <c r="A94" s="143">
        <v>90</v>
      </c>
      <c r="B94" s="172" t="s">
        <v>72</v>
      </c>
      <c r="C94" s="174" t="s">
        <v>26</v>
      </c>
      <c r="D94" s="143" t="s">
        <v>648</v>
      </c>
      <c r="E94" s="172" t="s">
        <v>1633</v>
      </c>
      <c r="F94" s="146">
        <v>1041</v>
      </c>
      <c r="G94" s="146">
        <v>2040460</v>
      </c>
      <c r="H94" s="7">
        <v>1016</v>
      </c>
      <c r="I94" s="7">
        <v>1750185</v>
      </c>
      <c r="J94" s="24">
        <v>0.9759846301633045</v>
      </c>
      <c r="K94" s="24">
        <v>0.85774041147584368</v>
      </c>
      <c r="L94" s="24">
        <v>0.29279538904899133</v>
      </c>
      <c r="M94" s="24">
        <v>0.6004182880330905</v>
      </c>
      <c r="N94" s="109">
        <v>0.89321367708208177</v>
      </c>
      <c r="O94" s="144">
        <v>1687.5981503136913</v>
      </c>
      <c r="P94" s="7">
        <v>777075</v>
      </c>
      <c r="Q94" s="7">
        <v>973110</v>
      </c>
      <c r="R94" s="137">
        <v>1750185</v>
      </c>
      <c r="S94" s="142">
        <v>0.44399592043126868</v>
      </c>
      <c r="T94" s="142">
        <v>0.55600407956873132</v>
      </c>
      <c r="U94" s="137">
        <v>749.28669406663391</v>
      </c>
      <c r="V94" s="137">
        <v>938.31145624705744</v>
      </c>
      <c r="W94" s="2" t="s">
        <v>1646</v>
      </c>
      <c r="X94" s="2" t="e">
        <v>#N/A</v>
      </c>
      <c r="Y94" s="2" t="e">
        <v>#N/A</v>
      </c>
      <c r="Z94" s="2" t="s">
        <v>1650</v>
      </c>
      <c r="AA94" s="2"/>
    </row>
    <row r="95" spans="1:27" x14ac:dyDescent="0.25">
      <c r="A95" s="143">
        <v>91</v>
      </c>
      <c r="B95" s="172" t="s">
        <v>72</v>
      </c>
      <c r="C95" s="174" t="s">
        <v>26</v>
      </c>
      <c r="D95" s="143" t="s">
        <v>646</v>
      </c>
      <c r="E95" s="172" t="s">
        <v>1267</v>
      </c>
      <c r="F95" s="146">
        <v>746</v>
      </c>
      <c r="G95" s="146">
        <v>1465110</v>
      </c>
      <c r="H95" s="7">
        <v>970</v>
      </c>
      <c r="I95" s="7">
        <v>1413905</v>
      </c>
      <c r="J95" s="24">
        <v>1.3002680965147453</v>
      </c>
      <c r="K95" s="24">
        <v>0.9650504057715803</v>
      </c>
      <c r="L95" s="24">
        <v>0.3</v>
      </c>
      <c r="M95" s="24">
        <v>0.67553528404010621</v>
      </c>
      <c r="N95" s="109">
        <v>0.97553528404010614</v>
      </c>
      <c r="O95" s="144">
        <v>1843.1329290544852</v>
      </c>
      <c r="P95" s="7">
        <v>773065</v>
      </c>
      <c r="Q95" s="7">
        <v>640840</v>
      </c>
      <c r="R95" s="137">
        <v>1413905</v>
      </c>
      <c r="S95" s="142">
        <v>0.54675879921211112</v>
      </c>
      <c r="T95" s="142">
        <v>0.45324120078788888</v>
      </c>
      <c r="U95" s="137">
        <v>1007.7491470781315</v>
      </c>
      <c r="V95" s="137">
        <v>835.3837819763537</v>
      </c>
      <c r="W95" s="2" t="s">
        <v>1646</v>
      </c>
      <c r="X95" s="2">
        <v>1822360413</v>
      </c>
      <c r="Y95" s="2" t="s">
        <v>1647</v>
      </c>
      <c r="Z95" s="2" t="s">
        <v>1649</v>
      </c>
      <c r="AA95" s="2"/>
    </row>
    <row r="96" spans="1:27" x14ac:dyDescent="0.25">
      <c r="A96" s="143">
        <v>92</v>
      </c>
      <c r="B96" s="172" t="s">
        <v>72</v>
      </c>
      <c r="C96" s="174" t="s">
        <v>26</v>
      </c>
      <c r="D96" s="143" t="s">
        <v>635</v>
      </c>
      <c r="E96" s="172" t="s">
        <v>1399</v>
      </c>
      <c r="F96" s="146">
        <v>746</v>
      </c>
      <c r="G96" s="146">
        <v>1465110</v>
      </c>
      <c r="H96" s="7">
        <v>846</v>
      </c>
      <c r="I96" s="7">
        <v>1495340</v>
      </c>
      <c r="J96" s="24">
        <v>1.1340482573726542</v>
      </c>
      <c r="K96" s="24">
        <v>1.0206332630314447</v>
      </c>
      <c r="L96" s="24">
        <v>0.3</v>
      </c>
      <c r="M96" s="24">
        <v>0.7</v>
      </c>
      <c r="N96" s="109">
        <v>1</v>
      </c>
      <c r="O96" s="144">
        <v>1889.3554740750008</v>
      </c>
      <c r="P96" s="7">
        <v>799410</v>
      </c>
      <c r="Q96" s="7">
        <v>695930</v>
      </c>
      <c r="R96" s="137">
        <v>1495340</v>
      </c>
      <c r="S96" s="142">
        <v>0.53460082656787089</v>
      </c>
      <c r="T96" s="142">
        <v>0.46539917343212917</v>
      </c>
      <c r="U96" s="137">
        <v>1010.050998121027</v>
      </c>
      <c r="V96" s="137">
        <v>879.30447595397391</v>
      </c>
      <c r="W96" s="2" t="s">
        <v>1646</v>
      </c>
      <c r="X96" s="2">
        <v>1303799329</v>
      </c>
      <c r="Y96" s="2" t="s">
        <v>1647</v>
      </c>
      <c r="Z96" s="2" t="s">
        <v>1649</v>
      </c>
      <c r="AA96" s="2"/>
    </row>
    <row r="97" spans="1:27" x14ac:dyDescent="0.25">
      <c r="A97" s="143">
        <v>93</v>
      </c>
      <c r="B97" s="172" t="s">
        <v>72</v>
      </c>
      <c r="C97" s="174" t="s">
        <v>26</v>
      </c>
      <c r="D97" s="143" t="s">
        <v>647</v>
      </c>
      <c r="E97" s="172" t="s">
        <v>645</v>
      </c>
      <c r="F97" s="146">
        <v>1041</v>
      </c>
      <c r="G97" s="146">
        <v>2040460</v>
      </c>
      <c r="H97" s="7">
        <v>719</v>
      </c>
      <c r="I97" s="7">
        <v>1026215</v>
      </c>
      <c r="J97" s="24">
        <v>0.69068203650336213</v>
      </c>
      <c r="K97" s="24">
        <v>0.50293316213010797</v>
      </c>
      <c r="L97" s="24">
        <v>0.20720461095100864</v>
      </c>
      <c r="M97" s="24">
        <v>0.35205321349107555</v>
      </c>
      <c r="N97" s="109">
        <v>0.55925782444208416</v>
      </c>
      <c r="O97" s="144">
        <v>0</v>
      </c>
      <c r="P97" s="7">
        <v>534485</v>
      </c>
      <c r="Q97" s="7">
        <v>491730</v>
      </c>
      <c r="R97" s="137">
        <v>1026215</v>
      </c>
      <c r="S97" s="142">
        <v>0.52083140472513068</v>
      </c>
      <c r="T97" s="142">
        <v>0.47916859527486932</v>
      </c>
      <c r="U97" s="137">
        <v>0</v>
      </c>
      <c r="V97" s="137">
        <v>0</v>
      </c>
      <c r="W97" s="2" t="s">
        <v>1646</v>
      </c>
      <c r="X97" s="2">
        <v>1871642437</v>
      </c>
      <c r="Y97" s="2" t="s">
        <v>1647</v>
      </c>
      <c r="Z97" s="2" t="s">
        <v>1649</v>
      </c>
      <c r="AA97" s="2"/>
    </row>
    <row r="98" spans="1:27" x14ac:dyDescent="0.25">
      <c r="A98" s="143">
        <v>94</v>
      </c>
      <c r="B98" s="172" t="s">
        <v>72</v>
      </c>
      <c r="C98" s="174" t="s">
        <v>26</v>
      </c>
      <c r="D98" s="143" t="s">
        <v>639</v>
      </c>
      <c r="E98" s="172" t="s">
        <v>492</v>
      </c>
      <c r="F98" s="146">
        <v>746</v>
      </c>
      <c r="G98" s="146">
        <v>1465110</v>
      </c>
      <c r="H98" s="7">
        <v>882</v>
      </c>
      <c r="I98" s="7">
        <v>1214100</v>
      </c>
      <c r="J98" s="24">
        <v>1.1823056300268096</v>
      </c>
      <c r="K98" s="24">
        <v>0.82867498003562867</v>
      </c>
      <c r="L98" s="24">
        <v>0.3</v>
      </c>
      <c r="M98" s="24">
        <v>0.58007248602493999</v>
      </c>
      <c r="N98" s="109">
        <v>0.88007248602494004</v>
      </c>
      <c r="O98" s="144">
        <v>1662.7697690540151</v>
      </c>
      <c r="P98" s="7">
        <v>741250</v>
      </c>
      <c r="Q98" s="7">
        <v>472850</v>
      </c>
      <c r="R98" s="137">
        <v>1214100</v>
      </c>
      <c r="S98" s="142">
        <v>0.61053455234329956</v>
      </c>
      <c r="T98" s="142">
        <v>0.38946544765670044</v>
      </c>
      <c r="U98" s="137">
        <v>1015.1783965993648</v>
      </c>
      <c r="V98" s="137">
        <v>647.59137245465035</v>
      </c>
      <c r="W98" s="2" t="s">
        <v>1646</v>
      </c>
      <c r="X98" s="2">
        <v>1745545257</v>
      </c>
      <c r="Y98" s="2" t="s">
        <v>1647</v>
      </c>
      <c r="Z98" s="2" t="s">
        <v>1649</v>
      </c>
      <c r="AA98" s="2"/>
    </row>
    <row r="99" spans="1:27" x14ac:dyDescent="0.25">
      <c r="A99" s="143">
        <v>95</v>
      </c>
      <c r="B99" s="172" t="s">
        <v>72</v>
      </c>
      <c r="C99" s="174" t="s">
        <v>26</v>
      </c>
      <c r="D99" s="143" t="s">
        <v>630</v>
      </c>
      <c r="E99" s="172" t="s">
        <v>1400</v>
      </c>
      <c r="F99" s="146">
        <v>1041</v>
      </c>
      <c r="G99" s="146">
        <v>2040460</v>
      </c>
      <c r="H99" s="7">
        <v>1346</v>
      </c>
      <c r="I99" s="7">
        <v>1901045</v>
      </c>
      <c r="J99" s="24">
        <v>1.292987512007685</v>
      </c>
      <c r="K99" s="24">
        <v>0.93167472040618293</v>
      </c>
      <c r="L99" s="24">
        <v>0.3</v>
      </c>
      <c r="M99" s="24">
        <v>0.65217230428432804</v>
      </c>
      <c r="N99" s="109">
        <v>0.95217230428432797</v>
      </c>
      <c r="O99" s="144">
        <v>1798.9919553622024</v>
      </c>
      <c r="P99" s="7">
        <v>1027995</v>
      </c>
      <c r="Q99" s="7">
        <v>873050</v>
      </c>
      <c r="R99" s="137">
        <v>1901045</v>
      </c>
      <c r="S99" s="142">
        <v>0.5407525860776573</v>
      </c>
      <c r="T99" s="142">
        <v>0.4592474139223427</v>
      </c>
      <c r="U99" s="137">
        <v>972.80955219501232</v>
      </c>
      <c r="V99" s="137">
        <v>826.18240316719005</v>
      </c>
      <c r="W99" s="2" t="s">
        <v>1646</v>
      </c>
      <c r="X99" s="2">
        <v>1631098878</v>
      </c>
      <c r="Y99" s="2" t="s">
        <v>1647</v>
      </c>
      <c r="Z99" s="2" t="s">
        <v>1649</v>
      </c>
      <c r="AA99" s="2"/>
    </row>
    <row r="100" spans="1:27" x14ac:dyDescent="0.25">
      <c r="A100" s="143">
        <v>96</v>
      </c>
      <c r="B100" s="172" t="s">
        <v>72</v>
      </c>
      <c r="C100" s="174" t="s">
        <v>26</v>
      </c>
      <c r="D100" s="143" t="s">
        <v>1401</v>
      </c>
      <c r="E100" s="172" t="s">
        <v>1402</v>
      </c>
      <c r="F100" s="146">
        <v>447</v>
      </c>
      <c r="G100" s="146">
        <v>869390</v>
      </c>
      <c r="H100" s="7">
        <v>644</v>
      </c>
      <c r="I100" s="7">
        <v>813985</v>
      </c>
      <c r="J100" s="24">
        <v>1.4407158836689038</v>
      </c>
      <c r="K100" s="24">
        <v>0.93627140868885084</v>
      </c>
      <c r="L100" s="24">
        <v>0.3</v>
      </c>
      <c r="M100" s="24">
        <v>0.65538998608219556</v>
      </c>
      <c r="N100" s="109">
        <v>0.9553899860821955</v>
      </c>
      <c r="O100" s="144">
        <v>1805.0713000808348</v>
      </c>
      <c r="P100" s="7">
        <v>522365</v>
      </c>
      <c r="Q100" s="7">
        <v>291620</v>
      </c>
      <c r="R100" s="137">
        <v>813985</v>
      </c>
      <c r="S100" s="142">
        <v>0.64173786986246673</v>
      </c>
      <c r="T100" s="142">
        <v>0.35826213013753327</v>
      </c>
      <c r="U100" s="137">
        <v>1158.3826110637483</v>
      </c>
      <c r="V100" s="137">
        <v>646.6886890170864</v>
      </c>
      <c r="W100" s="2" t="s">
        <v>1646</v>
      </c>
      <c r="X100" s="2">
        <v>1784838650</v>
      </c>
      <c r="Y100" s="2" t="s">
        <v>1647</v>
      </c>
      <c r="Z100" s="2" t="s">
        <v>1649</v>
      </c>
      <c r="AA100" s="2"/>
    </row>
    <row r="101" spans="1:27" x14ac:dyDescent="0.25">
      <c r="A101" s="143">
        <v>97</v>
      </c>
      <c r="B101" s="172" t="s">
        <v>72</v>
      </c>
      <c r="C101" s="174" t="s">
        <v>26</v>
      </c>
      <c r="D101" s="143" t="s">
        <v>625</v>
      </c>
      <c r="E101" s="172" t="s">
        <v>1403</v>
      </c>
      <c r="F101" s="146">
        <v>1191</v>
      </c>
      <c r="G101" s="146">
        <v>2393940</v>
      </c>
      <c r="H101" s="7">
        <v>1093</v>
      </c>
      <c r="I101" s="7">
        <v>2228875</v>
      </c>
      <c r="J101" s="24">
        <v>0.91771620486985728</v>
      </c>
      <c r="K101" s="24">
        <v>0.93104881492435065</v>
      </c>
      <c r="L101" s="24">
        <v>0.27531486146095718</v>
      </c>
      <c r="M101" s="24">
        <v>0.6517341704470454</v>
      </c>
      <c r="N101" s="109">
        <v>0.92704903190800259</v>
      </c>
      <c r="O101" s="144">
        <v>1751.5251631713147</v>
      </c>
      <c r="P101" s="7">
        <v>861515</v>
      </c>
      <c r="Q101" s="7">
        <v>1367360</v>
      </c>
      <c r="R101" s="137">
        <v>2228875</v>
      </c>
      <c r="S101" s="142">
        <v>0.38652459200269196</v>
      </c>
      <c r="T101" s="142">
        <v>0.61347540799730804</v>
      </c>
      <c r="U101" s="137">
        <v>677.00754907724092</v>
      </c>
      <c r="V101" s="137">
        <v>1074.5176140940739</v>
      </c>
      <c r="W101" s="2" t="s">
        <v>1646</v>
      </c>
      <c r="X101" s="2">
        <v>1743308388</v>
      </c>
      <c r="Y101" s="2" t="s">
        <v>1647</v>
      </c>
      <c r="Z101" s="2" t="s">
        <v>1649</v>
      </c>
      <c r="AA101" s="2"/>
    </row>
    <row r="102" spans="1:27" x14ac:dyDescent="0.25">
      <c r="A102" s="143">
        <v>98</v>
      </c>
      <c r="B102" s="172" t="s">
        <v>72</v>
      </c>
      <c r="C102" s="174" t="s">
        <v>26</v>
      </c>
      <c r="D102" s="143" t="s">
        <v>623</v>
      </c>
      <c r="E102" s="172" t="s">
        <v>1404</v>
      </c>
      <c r="F102" s="146">
        <v>2533</v>
      </c>
      <c r="G102" s="146">
        <v>4995475</v>
      </c>
      <c r="H102" s="7">
        <v>1974</v>
      </c>
      <c r="I102" s="7">
        <v>2902555</v>
      </c>
      <c r="J102" s="24">
        <v>0.77931306750888274</v>
      </c>
      <c r="K102" s="24">
        <v>0.58103683833869657</v>
      </c>
      <c r="L102" s="24">
        <v>0.23379392025266482</v>
      </c>
      <c r="M102" s="24">
        <v>0.4067257868370876</v>
      </c>
      <c r="N102" s="109">
        <v>0.64051970708975237</v>
      </c>
      <c r="O102" s="144">
        <v>0</v>
      </c>
      <c r="P102" s="7">
        <v>1622235</v>
      </c>
      <c r="Q102" s="7">
        <v>1280320</v>
      </c>
      <c r="R102" s="137">
        <v>2902555</v>
      </c>
      <c r="S102" s="142">
        <v>0.5588989700453566</v>
      </c>
      <c r="T102" s="142">
        <v>0.4411010299546434</v>
      </c>
      <c r="U102" s="137">
        <v>0</v>
      </c>
      <c r="V102" s="137">
        <v>0</v>
      </c>
      <c r="W102" s="2" t="s">
        <v>1646</v>
      </c>
      <c r="X102" s="2">
        <v>1785006623</v>
      </c>
      <c r="Y102" s="2" t="s">
        <v>1647</v>
      </c>
      <c r="Z102" s="2" t="s">
        <v>1649</v>
      </c>
      <c r="AA102" s="2"/>
    </row>
    <row r="103" spans="1:27" x14ac:dyDescent="0.25">
      <c r="A103" s="143">
        <v>99</v>
      </c>
      <c r="B103" s="172" t="s">
        <v>73</v>
      </c>
      <c r="C103" s="174" t="s">
        <v>26</v>
      </c>
      <c r="D103" s="143" t="s">
        <v>620</v>
      </c>
      <c r="E103" s="172" t="s">
        <v>1405</v>
      </c>
      <c r="F103" s="146">
        <v>1268</v>
      </c>
      <c r="G103" s="146">
        <v>2321145</v>
      </c>
      <c r="H103" s="7">
        <v>666</v>
      </c>
      <c r="I103" s="7">
        <v>1354175</v>
      </c>
      <c r="J103" s="24">
        <v>0.52523659305993686</v>
      </c>
      <c r="K103" s="24">
        <v>0.58340818863104205</v>
      </c>
      <c r="L103" s="24">
        <v>0.15757097791798105</v>
      </c>
      <c r="M103" s="24">
        <v>0.4083857320417294</v>
      </c>
      <c r="N103" s="109">
        <v>0.56595670995971048</v>
      </c>
      <c r="O103" s="144">
        <v>0</v>
      </c>
      <c r="P103" s="7">
        <v>482485</v>
      </c>
      <c r="Q103" s="7">
        <v>849230</v>
      </c>
      <c r="R103" s="137">
        <v>1331715</v>
      </c>
      <c r="S103" s="142">
        <v>0.36230349586810989</v>
      </c>
      <c r="T103" s="142">
        <v>0.63769650413189005</v>
      </c>
      <c r="U103" s="137">
        <v>0</v>
      </c>
      <c r="V103" s="137">
        <v>0</v>
      </c>
      <c r="W103" s="2" t="s">
        <v>1646</v>
      </c>
      <c r="X103" s="2">
        <v>1718725049</v>
      </c>
      <c r="Y103" s="2" t="s">
        <v>1648</v>
      </c>
      <c r="Z103" s="2" t="s">
        <v>1650</v>
      </c>
      <c r="AA103" s="2"/>
    </row>
    <row r="104" spans="1:27" x14ac:dyDescent="0.25">
      <c r="A104" s="143">
        <v>100</v>
      </c>
      <c r="B104" s="172" t="s">
        <v>73</v>
      </c>
      <c r="C104" s="174" t="s">
        <v>26</v>
      </c>
      <c r="D104" s="143" t="s">
        <v>621</v>
      </c>
      <c r="E104" s="172" t="s">
        <v>622</v>
      </c>
      <c r="F104" s="146">
        <v>1301</v>
      </c>
      <c r="G104" s="146">
        <v>2283945</v>
      </c>
      <c r="H104" s="7">
        <v>1307</v>
      </c>
      <c r="I104" s="7">
        <v>1685725</v>
      </c>
      <c r="J104" s="24">
        <v>1.0046118370484243</v>
      </c>
      <c r="K104" s="24">
        <v>0.73807600445720012</v>
      </c>
      <c r="L104" s="24">
        <v>0.3</v>
      </c>
      <c r="M104" s="24">
        <v>0.51665320312004004</v>
      </c>
      <c r="N104" s="109">
        <v>0.81665320312003997</v>
      </c>
      <c r="O104" s="144">
        <v>1542.9481997357309</v>
      </c>
      <c r="P104" s="7">
        <v>1184755</v>
      </c>
      <c r="Q104" s="7">
        <v>497080</v>
      </c>
      <c r="R104" s="137">
        <v>1681835</v>
      </c>
      <c r="S104" s="142">
        <v>0.70444187450017393</v>
      </c>
      <c r="T104" s="142">
        <v>0.29555812549982607</v>
      </c>
      <c r="U104" s="137">
        <v>1086.9173220785071</v>
      </c>
      <c r="V104" s="137">
        <v>456.03087765722387</v>
      </c>
      <c r="W104" s="2" t="s">
        <v>1646</v>
      </c>
      <c r="X104" s="2">
        <v>1686786939</v>
      </c>
      <c r="Y104" s="2" t="s">
        <v>1647</v>
      </c>
      <c r="Z104" s="2" t="s">
        <v>1649</v>
      </c>
      <c r="AA104" s="2"/>
    </row>
    <row r="105" spans="1:27" x14ac:dyDescent="0.25">
      <c r="A105" s="143">
        <v>101</v>
      </c>
      <c r="B105" s="172" t="s">
        <v>73</v>
      </c>
      <c r="C105" s="174" t="s">
        <v>26</v>
      </c>
      <c r="D105" s="143" t="s">
        <v>617</v>
      </c>
      <c r="E105" s="172" t="s">
        <v>1406</v>
      </c>
      <c r="F105" s="146">
        <v>512</v>
      </c>
      <c r="G105" s="146">
        <v>922835</v>
      </c>
      <c r="H105" s="7">
        <v>757</v>
      </c>
      <c r="I105" s="7">
        <v>993600</v>
      </c>
      <c r="J105" s="24">
        <v>1.478515625</v>
      </c>
      <c r="K105" s="24">
        <v>1.0766821804547941</v>
      </c>
      <c r="L105" s="24">
        <v>0.3</v>
      </c>
      <c r="M105" s="24">
        <v>0.7</v>
      </c>
      <c r="N105" s="109">
        <v>1</v>
      </c>
      <c r="O105" s="144">
        <v>1889.3554740750008</v>
      </c>
      <c r="P105" s="7">
        <v>666855</v>
      </c>
      <c r="Q105" s="7">
        <v>247260</v>
      </c>
      <c r="R105" s="137">
        <v>914115</v>
      </c>
      <c r="S105" s="142">
        <v>0.72950886923417735</v>
      </c>
      <c r="T105" s="142">
        <v>0.27049113076582271</v>
      </c>
      <c r="U105" s="137">
        <v>1378.3015754738569</v>
      </c>
      <c r="V105" s="137">
        <v>511.053898601144</v>
      </c>
      <c r="W105" s="2" t="s">
        <v>1646</v>
      </c>
      <c r="X105" s="2">
        <v>1408659092</v>
      </c>
      <c r="Y105" s="2" t="s">
        <v>1647</v>
      </c>
      <c r="Z105" s="2" t="s">
        <v>1649</v>
      </c>
      <c r="AA105" s="2"/>
    </row>
    <row r="106" spans="1:27" x14ac:dyDescent="0.25">
      <c r="A106" s="143">
        <v>102</v>
      </c>
      <c r="B106" s="172" t="s">
        <v>73</v>
      </c>
      <c r="C106" s="174" t="s">
        <v>26</v>
      </c>
      <c r="D106" s="143" t="s">
        <v>619</v>
      </c>
      <c r="E106" s="172" t="s">
        <v>1407</v>
      </c>
      <c r="F106" s="146">
        <v>468</v>
      </c>
      <c r="G106" s="146">
        <v>851715</v>
      </c>
      <c r="H106" s="7">
        <v>607</v>
      </c>
      <c r="I106" s="7">
        <v>800335</v>
      </c>
      <c r="J106" s="24">
        <v>1.2970085470085471</v>
      </c>
      <c r="K106" s="24">
        <v>0.93967465642850012</v>
      </c>
      <c r="L106" s="24">
        <v>0.3</v>
      </c>
      <c r="M106" s="24">
        <v>0.65777225949995</v>
      </c>
      <c r="N106" s="109">
        <v>0.95777225949995004</v>
      </c>
      <c r="O106" s="144">
        <v>1809.5722614034128</v>
      </c>
      <c r="P106" s="7">
        <v>523735</v>
      </c>
      <c r="Q106" s="7">
        <v>266670</v>
      </c>
      <c r="R106" s="137">
        <v>790405</v>
      </c>
      <c r="S106" s="142">
        <v>0.66261600065789061</v>
      </c>
      <c r="T106" s="142">
        <v>0.33738399934210944</v>
      </c>
      <c r="U106" s="137">
        <v>1199.0515347525843</v>
      </c>
      <c r="V106" s="137">
        <v>610.52072665082846</v>
      </c>
      <c r="W106" s="2" t="s">
        <v>1646</v>
      </c>
      <c r="X106" s="2">
        <v>1721498166</v>
      </c>
      <c r="Y106" s="2" t="s">
        <v>1647</v>
      </c>
      <c r="Z106" s="2" t="s">
        <v>1649</v>
      </c>
      <c r="AA106" s="2"/>
    </row>
    <row r="107" spans="1:27" x14ac:dyDescent="0.25">
      <c r="A107" s="143">
        <v>103</v>
      </c>
      <c r="B107" s="172" t="s">
        <v>73</v>
      </c>
      <c r="C107" s="174" t="s">
        <v>26</v>
      </c>
      <c r="D107" s="143" t="s">
        <v>1408</v>
      </c>
      <c r="E107" s="172" t="s">
        <v>1409</v>
      </c>
      <c r="F107" s="146">
        <v>1122</v>
      </c>
      <c r="G107" s="146">
        <v>2025655</v>
      </c>
      <c r="H107" s="7">
        <v>746</v>
      </c>
      <c r="I107" s="7">
        <v>1294870</v>
      </c>
      <c r="J107" s="24">
        <v>0.6648841354723708</v>
      </c>
      <c r="K107" s="24">
        <v>0.6392352103393717</v>
      </c>
      <c r="L107" s="24">
        <v>0.19946524064171123</v>
      </c>
      <c r="M107" s="24">
        <v>0.44746464723756013</v>
      </c>
      <c r="N107" s="109">
        <v>0.6469298878792713</v>
      </c>
      <c r="O107" s="144">
        <v>0</v>
      </c>
      <c r="P107" s="7">
        <v>530120</v>
      </c>
      <c r="Q107" s="7">
        <v>764750</v>
      </c>
      <c r="R107" s="137">
        <v>1294870</v>
      </c>
      <c r="S107" s="142">
        <v>0.40940017144578222</v>
      </c>
      <c r="T107" s="142">
        <v>0.59059982855421778</v>
      </c>
      <c r="U107" s="137">
        <v>0</v>
      </c>
      <c r="V107" s="137">
        <v>0</v>
      </c>
      <c r="W107" s="2" t="s">
        <v>1646</v>
      </c>
      <c r="X107" s="2">
        <v>1884671643</v>
      </c>
      <c r="Y107" s="2" t="s">
        <v>1647</v>
      </c>
      <c r="Z107" s="2" t="s">
        <v>1649</v>
      </c>
      <c r="AA107" s="2"/>
    </row>
    <row r="108" spans="1:27" x14ac:dyDescent="0.25">
      <c r="A108" s="143">
        <v>104</v>
      </c>
      <c r="B108" s="172" t="s">
        <v>84</v>
      </c>
      <c r="C108" s="174" t="s">
        <v>26</v>
      </c>
      <c r="D108" s="143" t="s">
        <v>696</v>
      </c>
      <c r="E108" s="172" t="s">
        <v>1410</v>
      </c>
      <c r="F108" s="146">
        <v>934</v>
      </c>
      <c r="G108" s="146">
        <v>1628220</v>
      </c>
      <c r="H108" s="7">
        <v>1503</v>
      </c>
      <c r="I108" s="7">
        <v>2015330</v>
      </c>
      <c r="J108" s="24">
        <v>1.6092077087794432</v>
      </c>
      <c r="K108" s="24">
        <v>1.2377504268464949</v>
      </c>
      <c r="L108" s="24">
        <v>0.3</v>
      </c>
      <c r="M108" s="24">
        <v>0.7</v>
      </c>
      <c r="N108" s="109">
        <v>1</v>
      </c>
      <c r="O108" s="144">
        <v>1889.3554740750008</v>
      </c>
      <c r="P108" s="7">
        <v>1061250</v>
      </c>
      <c r="Q108" s="7">
        <v>935940</v>
      </c>
      <c r="R108" s="137">
        <v>1997190</v>
      </c>
      <c r="S108" s="142">
        <v>0.53137157706577742</v>
      </c>
      <c r="T108" s="142">
        <v>0.46862842293422258</v>
      </c>
      <c r="U108" s="137">
        <v>1003.9497978970927</v>
      </c>
      <c r="V108" s="137">
        <v>885.40567617790805</v>
      </c>
      <c r="W108" s="2" t="s">
        <v>1646</v>
      </c>
      <c r="X108" s="2">
        <v>1300458571</v>
      </c>
      <c r="Y108" s="2" t="s">
        <v>1647</v>
      </c>
      <c r="Z108" s="2" t="s">
        <v>1649</v>
      </c>
      <c r="AA108" s="2"/>
    </row>
    <row r="109" spans="1:27" x14ac:dyDescent="0.25">
      <c r="A109" s="143">
        <v>105</v>
      </c>
      <c r="B109" s="172" t="s">
        <v>84</v>
      </c>
      <c r="C109" s="174" t="s">
        <v>26</v>
      </c>
      <c r="D109" s="143" t="s">
        <v>698</v>
      </c>
      <c r="E109" s="172" t="s">
        <v>1411</v>
      </c>
      <c r="F109" s="146">
        <v>1259</v>
      </c>
      <c r="G109" s="146">
        <v>2455115</v>
      </c>
      <c r="H109" s="7">
        <v>1506</v>
      </c>
      <c r="I109" s="7">
        <v>2171465</v>
      </c>
      <c r="J109" s="24">
        <v>1.1961874503574266</v>
      </c>
      <c r="K109" s="24">
        <v>0.88446569712620382</v>
      </c>
      <c r="L109" s="24">
        <v>0.3</v>
      </c>
      <c r="M109" s="24">
        <v>0.61912598798834262</v>
      </c>
      <c r="N109" s="109">
        <v>0.91912598798834266</v>
      </c>
      <c r="O109" s="144">
        <v>1736.5557167703687</v>
      </c>
      <c r="P109" s="7">
        <v>1119305</v>
      </c>
      <c r="Q109" s="7">
        <v>1049360</v>
      </c>
      <c r="R109" s="137">
        <v>2168665</v>
      </c>
      <c r="S109" s="142">
        <v>0.51612628045364317</v>
      </c>
      <c r="T109" s="142">
        <v>0.48387371954635688</v>
      </c>
      <c r="U109" s="137">
        <v>896.28204289720065</v>
      </c>
      <c r="V109" s="137">
        <v>840.27367387316815</v>
      </c>
      <c r="W109" s="2" t="s">
        <v>1646</v>
      </c>
      <c r="X109" s="2">
        <v>1713599702</v>
      </c>
      <c r="Y109" s="2" t="s">
        <v>1647</v>
      </c>
      <c r="Z109" s="2" t="s">
        <v>1649</v>
      </c>
      <c r="AA109" s="2"/>
    </row>
    <row r="110" spans="1:27" x14ac:dyDescent="0.25">
      <c r="A110" s="143">
        <v>106</v>
      </c>
      <c r="B110" s="172" t="s">
        <v>84</v>
      </c>
      <c r="C110" s="174" t="s">
        <v>26</v>
      </c>
      <c r="D110" s="143" t="s">
        <v>700</v>
      </c>
      <c r="E110" s="172" t="s">
        <v>1412</v>
      </c>
      <c r="F110" s="146">
        <v>1351</v>
      </c>
      <c r="G110" s="146">
        <v>2497070</v>
      </c>
      <c r="H110" s="7">
        <v>1365</v>
      </c>
      <c r="I110" s="7">
        <v>2368185</v>
      </c>
      <c r="J110" s="24">
        <v>1.0103626943005182</v>
      </c>
      <c r="K110" s="24">
        <v>0.9483855078151594</v>
      </c>
      <c r="L110" s="24">
        <v>0.3</v>
      </c>
      <c r="M110" s="24">
        <v>0.6638698554706115</v>
      </c>
      <c r="N110" s="109">
        <v>0.96386985547061155</v>
      </c>
      <c r="O110" s="144">
        <v>1821.0927877292797</v>
      </c>
      <c r="P110" s="7">
        <v>981525</v>
      </c>
      <c r="Q110" s="7">
        <v>1386660</v>
      </c>
      <c r="R110" s="137">
        <v>2368185</v>
      </c>
      <c r="S110" s="142">
        <v>0.41446297480982269</v>
      </c>
      <c r="T110" s="142">
        <v>0.58553702519017725</v>
      </c>
      <c r="U110" s="137">
        <v>754.7755342069903</v>
      </c>
      <c r="V110" s="137">
        <v>1066.3172535222893</v>
      </c>
      <c r="W110" s="2" t="s">
        <v>1646</v>
      </c>
      <c r="X110" s="2">
        <v>1740559966</v>
      </c>
      <c r="Y110" s="2" t="s">
        <v>1647</v>
      </c>
      <c r="Z110" s="2" t="s">
        <v>1649</v>
      </c>
      <c r="AA110" s="2"/>
    </row>
    <row r="111" spans="1:27" x14ac:dyDescent="0.25">
      <c r="A111" s="143">
        <v>107</v>
      </c>
      <c r="B111" s="172" t="s">
        <v>84</v>
      </c>
      <c r="C111" s="174" t="s">
        <v>26</v>
      </c>
      <c r="D111" s="143" t="s">
        <v>694</v>
      </c>
      <c r="E111" s="172" t="s">
        <v>1047</v>
      </c>
      <c r="F111" s="146">
        <v>1693</v>
      </c>
      <c r="G111" s="146">
        <v>3474885</v>
      </c>
      <c r="H111" s="7">
        <v>1533</v>
      </c>
      <c r="I111" s="7">
        <v>2978150</v>
      </c>
      <c r="J111" s="24">
        <v>0.90549320732427641</v>
      </c>
      <c r="K111" s="24">
        <v>0.85704994553776603</v>
      </c>
      <c r="L111" s="24">
        <v>0.27164796219728293</v>
      </c>
      <c r="M111" s="24">
        <v>0.59993496187643613</v>
      </c>
      <c r="N111" s="109">
        <v>0.87158292407371907</v>
      </c>
      <c r="O111" s="144">
        <v>1646.7299687089769</v>
      </c>
      <c r="P111" s="7">
        <v>1185710</v>
      </c>
      <c r="Q111" s="7">
        <v>1772580</v>
      </c>
      <c r="R111" s="137">
        <v>2958290</v>
      </c>
      <c r="S111" s="142">
        <v>0.40080925129044143</v>
      </c>
      <c r="T111" s="142">
        <v>0.59919074870955857</v>
      </c>
      <c r="U111" s="137">
        <v>660.02460583577704</v>
      </c>
      <c r="V111" s="137">
        <v>986.70536287319987</v>
      </c>
      <c r="W111" s="2" t="s">
        <v>1646</v>
      </c>
      <c r="X111" s="2">
        <v>1798497801</v>
      </c>
      <c r="Y111" s="2" t="s">
        <v>1647</v>
      </c>
      <c r="Z111" s="2" t="s">
        <v>1649</v>
      </c>
      <c r="AA111" s="2"/>
    </row>
    <row r="112" spans="1:27" x14ac:dyDescent="0.25">
      <c r="A112" s="143">
        <v>108</v>
      </c>
      <c r="B112" s="172" t="s">
        <v>84</v>
      </c>
      <c r="C112" s="174" t="s">
        <v>26</v>
      </c>
      <c r="D112" s="143" t="s">
        <v>695</v>
      </c>
      <c r="E112" s="172" t="s">
        <v>1048</v>
      </c>
      <c r="F112" s="146">
        <v>1079</v>
      </c>
      <c r="G112" s="146">
        <v>2253410</v>
      </c>
      <c r="H112" s="7">
        <v>1415</v>
      </c>
      <c r="I112" s="7">
        <v>1865725</v>
      </c>
      <c r="J112" s="24">
        <v>1.3113994439295644</v>
      </c>
      <c r="K112" s="24">
        <v>0.82795629734491283</v>
      </c>
      <c r="L112" s="24">
        <v>0.3</v>
      </c>
      <c r="M112" s="24">
        <v>0.57956940814143898</v>
      </c>
      <c r="N112" s="109">
        <v>0.87956940814143891</v>
      </c>
      <c r="O112" s="144">
        <v>1661.8192761009361</v>
      </c>
      <c r="P112" s="7">
        <v>1080805</v>
      </c>
      <c r="Q112" s="7">
        <v>766040</v>
      </c>
      <c r="R112" s="137">
        <v>1846845</v>
      </c>
      <c r="S112" s="142">
        <v>0.58521695107060956</v>
      </c>
      <c r="T112" s="142">
        <v>0.41478304892939039</v>
      </c>
      <c r="U112" s="137">
        <v>972.52480999015734</v>
      </c>
      <c r="V112" s="137">
        <v>689.29446611077867</v>
      </c>
      <c r="W112" s="2" t="s">
        <v>1646</v>
      </c>
      <c r="X112" s="2">
        <v>1775134545</v>
      </c>
      <c r="Y112" s="2" t="s">
        <v>1647</v>
      </c>
      <c r="Z112" s="2" t="s">
        <v>1649</v>
      </c>
      <c r="AA112" s="2"/>
    </row>
    <row r="113" spans="1:27" x14ac:dyDescent="0.25">
      <c r="A113" s="143">
        <v>109</v>
      </c>
      <c r="B113" s="172" t="s">
        <v>84</v>
      </c>
      <c r="C113" s="174" t="s">
        <v>26</v>
      </c>
      <c r="D113" s="143" t="s">
        <v>701</v>
      </c>
      <c r="E113" s="172" t="s">
        <v>1413</v>
      </c>
      <c r="F113" s="146">
        <v>942</v>
      </c>
      <c r="G113" s="146">
        <v>1965225</v>
      </c>
      <c r="H113" s="7">
        <v>361</v>
      </c>
      <c r="I113" s="7">
        <v>405585</v>
      </c>
      <c r="J113" s="24">
        <v>0.38322717622080682</v>
      </c>
      <c r="K113" s="24">
        <v>0.20638094874632676</v>
      </c>
      <c r="L113" s="24">
        <v>0.11496815286624204</v>
      </c>
      <c r="M113" s="24">
        <v>0.14446666412242873</v>
      </c>
      <c r="N113" s="109">
        <v>0.25943481698867077</v>
      </c>
      <c r="O113" s="144">
        <v>0</v>
      </c>
      <c r="P113" s="7">
        <v>275545</v>
      </c>
      <c r="Q113" s="7">
        <v>130040</v>
      </c>
      <c r="R113" s="137">
        <v>405585</v>
      </c>
      <c r="S113" s="142">
        <v>0.67937670278733187</v>
      </c>
      <c r="T113" s="142">
        <v>0.32062329721266813</v>
      </c>
      <c r="U113" s="137">
        <v>0</v>
      </c>
      <c r="V113" s="137">
        <v>0</v>
      </c>
      <c r="W113" s="2" t="s">
        <v>1646</v>
      </c>
      <c r="X113" s="2">
        <v>1876349528</v>
      </c>
      <c r="Y113" s="2" t="s">
        <v>1647</v>
      </c>
      <c r="Z113" s="2" t="s">
        <v>1649</v>
      </c>
      <c r="AA113" s="2"/>
    </row>
    <row r="114" spans="1:27" x14ac:dyDescent="0.25">
      <c r="A114" s="143">
        <v>110</v>
      </c>
      <c r="B114" s="172" t="s">
        <v>84</v>
      </c>
      <c r="C114" s="174" t="s">
        <v>26</v>
      </c>
      <c r="D114" s="143" t="s">
        <v>1414</v>
      </c>
      <c r="E114" s="172" t="s">
        <v>1415</v>
      </c>
      <c r="F114" s="146">
        <v>1138</v>
      </c>
      <c r="G114" s="146">
        <v>2184375</v>
      </c>
      <c r="H114" s="7">
        <v>569</v>
      </c>
      <c r="I114" s="7">
        <v>2297880</v>
      </c>
      <c r="J114" s="24">
        <v>0.5</v>
      </c>
      <c r="K114" s="24">
        <v>1.0519622317596566</v>
      </c>
      <c r="L114" s="24">
        <v>0.15</v>
      </c>
      <c r="M114" s="24">
        <v>0.7</v>
      </c>
      <c r="N114" s="109">
        <v>0.85</v>
      </c>
      <c r="O114" s="144">
        <v>1605.9521529637507</v>
      </c>
      <c r="P114" s="7">
        <v>261305</v>
      </c>
      <c r="Q114" s="7">
        <v>2035580</v>
      </c>
      <c r="R114" s="137">
        <v>2296885</v>
      </c>
      <c r="S114" s="142">
        <v>0.11376494687370069</v>
      </c>
      <c r="T114" s="142">
        <v>0.88623505312629935</v>
      </c>
      <c r="U114" s="137">
        <v>182.70106136362634</v>
      </c>
      <c r="V114" s="137">
        <v>1423.2510916001245</v>
      </c>
      <c r="W114" s="2" t="s">
        <v>1646</v>
      </c>
      <c r="X114" s="2">
        <v>1930715745</v>
      </c>
      <c r="Y114" s="2" t="s">
        <v>1647</v>
      </c>
      <c r="Z114" s="2" t="s">
        <v>1649</v>
      </c>
      <c r="AA114" s="2"/>
    </row>
    <row r="115" spans="1:27" x14ac:dyDescent="0.25">
      <c r="A115" s="143">
        <v>111</v>
      </c>
      <c r="B115" s="172" t="s">
        <v>84</v>
      </c>
      <c r="C115" s="174" t="s">
        <v>26</v>
      </c>
      <c r="D115" s="143" t="s">
        <v>299</v>
      </c>
      <c r="E115" s="172" t="s">
        <v>1416</v>
      </c>
      <c r="F115" s="146">
        <v>1033</v>
      </c>
      <c r="G115" s="146">
        <v>2119845</v>
      </c>
      <c r="H115" s="7">
        <v>1238</v>
      </c>
      <c r="I115" s="7">
        <v>1541920</v>
      </c>
      <c r="J115" s="24">
        <v>1.1984511132623428</v>
      </c>
      <c r="K115" s="24">
        <v>0.72737393535848138</v>
      </c>
      <c r="L115" s="24">
        <v>0.3</v>
      </c>
      <c r="M115" s="24">
        <v>0.50916175475093695</v>
      </c>
      <c r="N115" s="109">
        <v>0.80916175475093688</v>
      </c>
      <c r="O115" s="144">
        <v>1528.7941907508159</v>
      </c>
      <c r="P115" s="7">
        <v>1036255</v>
      </c>
      <c r="Q115" s="7">
        <v>490070</v>
      </c>
      <c r="R115" s="137">
        <v>1526325</v>
      </c>
      <c r="S115" s="142">
        <v>0.67892159271452668</v>
      </c>
      <c r="T115" s="142">
        <v>0.32107840728547327</v>
      </c>
      <c r="U115" s="137">
        <v>1037.9313869172599</v>
      </c>
      <c r="V115" s="137">
        <v>490.86280383355597</v>
      </c>
      <c r="W115" s="2" t="s">
        <v>1646</v>
      </c>
      <c r="X115" s="2">
        <v>1970103417</v>
      </c>
      <c r="Y115" s="2" t="s">
        <v>1647</v>
      </c>
      <c r="Z115" s="2" t="s">
        <v>1649</v>
      </c>
      <c r="AA115" s="2"/>
    </row>
    <row r="116" spans="1:27" x14ac:dyDescent="0.25">
      <c r="A116" s="143">
        <v>112</v>
      </c>
      <c r="B116" s="172" t="s">
        <v>84</v>
      </c>
      <c r="C116" s="174" t="s">
        <v>26</v>
      </c>
      <c r="D116" s="143" t="s">
        <v>1417</v>
      </c>
      <c r="E116" s="172" t="s">
        <v>1418</v>
      </c>
      <c r="F116" s="146">
        <v>427</v>
      </c>
      <c r="G116" s="146">
        <v>820985</v>
      </c>
      <c r="H116" s="7">
        <v>94</v>
      </c>
      <c r="I116" s="7">
        <v>165020</v>
      </c>
      <c r="J116" s="24">
        <v>0.22014051522248243</v>
      </c>
      <c r="K116" s="24">
        <v>0.20100245436883743</v>
      </c>
      <c r="L116" s="24">
        <v>6.6042154566744726E-2</v>
      </c>
      <c r="M116" s="24">
        <v>0.14070171805818618</v>
      </c>
      <c r="N116" s="109">
        <v>0.20674387262493091</v>
      </c>
      <c r="O116" s="144">
        <v>0</v>
      </c>
      <c r="P116" s="7">
        <v>59150</v>
      </c>
      <c r="Q116" s="7">
        <v>87270</v>
      </c>
      <c r="R116" s="137">
        <v>146420</v>
      </c>
      <c r="S116" s="142">
        <v>0.40397486682147249</v>
      </c>
      <c r="T116" s="142">
        <v>0.59602513317852757</v>
      </c>
      <c r="U116" s="137">
        <v>0</v>
      </c>
      <c r="V116" s="137">
        <v>0</v>
      </c>
      <c r="W116" s="2" t="s">
        <v>1646</v>
      </c>
      <c r="X116" s="2">
        <v>1673716476</v>
      </c>
      <c r="Y116" s="2" t="s">
        <v>1647</v>
      </c>
      <c r="Z116" s="2" t="s">
        <v>1649</v>
      </c>
      <c r="AA116" s="2"/>
    </row>
    <row r="117" spans="1:27" x14ac:dyDescent="0.25">
      <c r="A117" s="143">
        <v>113</v>
      </c>
      <c r="B117" s="172" t="s">
        <v>85</v>
      </c>
      <c r="C117" s="174" t="s">
        <v>26</v>
      </c>
      <c r="D117" s="143" t="s">
        <v>706</v>
      </c>
      <c r="E117" s="172" t="s">
        <v>1419</v>
      </c>
      <c r="F117" s="146">
        <v>990</v>
      </c>
      <c r="G117" s="146">
        <v>1610280</v>
      </c>
      <c r="H117" s="7">
        <v>980</v>
      </c>
      <c r="I117" s="7">
        <v>1767005</v>
      </c>
      <c r="J117" s="24">
        <v>0.98989898989898994</v>
      </c>
      <c r="K117" s="24">
        <v>1.097327793924038</v>
      </c>
      <c r="L117" s="24">
        <v>0.29696969696969699</v>
      </c>
      <c r="M117" s="24">
        <v>0.7</v>
      </c>
      <c r="N117" s="109">
        <v>0.99696969696969695</v>
      </c>
      <c r="O117" s="144">
        <v>1883.6301544565915</v>
      </c>
      <c r="P117" s="7">
        <v>628775</v>
      </c>
      <c r="Q117" s="7">
        <v>1138230</v>
      </c>
      <c r="R117" s="137">
        <v>1767005</v>
      </c>
      <c r="S117" s="142">
        <v>0.35584223021440231</v>
      </c>
      <c r="T117" s="142">
        <v>0.64415776978559769</v>
      </c>
      <c r="U117" s="137">
        <v>670.27515506093266</v>
      </c>
      <c r="V117" s="137">
        <v>1213.354999395659</v>
      </c>
      <c r="W117" s="2" t="s">
        <v>1646</v>
      </c>
      <c r="X117" s="2">
        <v>1627150727</v>
      </c>
      <c r="Y117" s="2" t="s">
        <v>1647</v>
      </c>
      <c r="Z117" s="2" t="s">
        <v>1649</v>
      </c>
      <c r="AA117" s="2"/>
    </row>
    <row r="118" spans="1:27" x14ac:dyDescent="0.25">
      <c r="A118" s="143">
        <v>114</v>
      </c>
      <c r="B118" s="172" t="s">
        <v>85</v>
      </c>
      <c r="C118" s="174" t="s">
        <v>26</v>
      </c>
      <c r="D118" s="143" t="s">
        <v>708</v>
      </c>
      <c r="E118" s="172" t="s">
        <v>1420</v>
      </c>
      <c r="F118" s="146">
        <v>1145</v>
      </c>
      <c r="G118" s="146">
        <v>1931450</v>
      </c>
      <c r="H118" s="7">
        <v>1327</v>
      </c>
      <c r="I118" s="7">
        <v>1763875</v>
      </c>
      <c r="J118" s="24">
        <v>1.1589519650655022</v>
      </c>
      <c r="K118" s="24">
        <v>0.91323875844572733</v>
      </c>
      <c r="L118" s="24">
        <v>0.3</v>
      </c>
      <c r="M118" s="24">
        <v>0.63926713091200904</v>
      </c>
      <c r="N118" s="109">
        <v>0.93926713091200909</v>
      </c>
      <c r="O118" s="144">
        <v>1774.6094954073246</v>
      </c>
      <c r="P118" s="7">
        <v>1085325</v>
      </c>
      <c r="Q118" s="7">
        <v>678550</v>
      </c>
      <c r="R118" s="137">
        <v>1763875</v>
      </c>
      <c r="S118" s="142">
        <v>0.61530720714336329</v>
      </c>
      <c r="T118" s="142">
        <v>0.38469279285663666</v>
      </c>
      <c r="U118" s="137">
        <v>1091.9300123891742</v>
      </c>
      <c r="V118" s="137">
        <v>682.67948301815045</v>
      </c>
      <c r="W118" s="2" t="s">
        <v>1646</v>
      </c>
      <c r="X118" s="2">
        <v>1728907524</v>
      </c>
      <c r="Y118" s="2" t="s">
        <v>1647</v>
      </c>
      <c r="Z118" s="2" t="s">
        <v>1649</v>
      </c>
      <c r="AA118" s="2"/>
    </row>
    <row r="119" spans="1:27" x14ac:dyDescent="0.25">
      <c r="A119" s="143">
        <v>115</v>
      </c>
      <c r="B119" s="172" t="s">
        <v>85</v>
      </c>
      <c r="C119" s="174" t="s">
        <v>26</v>
      </c>
      <c r="D119" s="143" t="s">
        <v>707</v>
      </c>
      <c r="E119" s="172" t="s">
        <v>1084</v>
      </c>
      <c r="F119" s="146">
        <v>1325</v>
      </c>
      <c r="G119" s="146">
        <v>2659170</v>
      </c>
      <c r="H119" s="7">
        <v>1508</v>
      </c>
      <c r="I119" s="7">
        <v>1969490</v>
      </c>
      <c r="J119" s="24">
        <v>1.1381132075471698</v>
      </c>
      <c r="K119" s="24">
        <v>0.74064087666452316</v>
      </c>
      <c r="L119" s="24">
        <v>0.3</v>
      </c>
      <c r="M119" s="24">
        <v>0.51844861366516615</v>
      </c>
      <c r="N119" s="109">
        <v>0.81844861366516608</v>
      </c>
      <c r="O119" s="144">
        <v>1546.3403684773771</v>
      </c>
      <c r="P119" s="7">
        <v>1173640</v>
      </c>
      <c r="Q119" s="7">
        <v>792400</v>
      </c>
      <c r="R119" s="137">
        <v>1966040</v>
      </c>
      <c r="S119" s="142">
        <v>0.59695631828447027</v>
      </c>
      <c r="T119" s="142">
        <v>0.40304368171552968</v>
      </c>
      <c r="U119" s="137">
        <v>923.09765318090615</v>
      </c>
      <c r="V119" s="137">
        <v>623.24271529647081</v>
      </c>
      <c r="W119" s="2" t="s">
        <v>1646</v>
      </c>
      <c r="X119" s="2">
        <v>1798335945</v>
      </c>
      <c r="Y119" s="2" t="s">
        <v>1647</v>
      </c>
      <c r="Z119" s="2" t="s">
        <v>1649</v>
      </c>
      <c r="AA119" s="2"/>
    </row>
    <row r="120" spans="1:27" x14ac:dyDescent="0.25">
      <c r="A120" s="143">
        <v>116</v>
      </c>
      <c r="B120" s="173" t="s">
        <v>85</v>
      </c>
      <c r="C120" s="174" t="s">
        <v>26</v>
      </c>
      <c r="D120" s="177" t="s">
        <v>704</v>
      </c>
      <c r="E120" s="175" t="s">
        <v>1421</v>
      </c>
      <c r="F120" s="146">
        <v>1272</v>
      </c>
      <c r="G120" s="146">
        <v>2195810</v>
      </c>
      <c r="H120" s="7">
        <v>1396</v>
      </c>
      <c r="I120" s="7">
        <v>1941565</v>
      </c>
      <c r="J120" s="24">
        <v>1.0974842767295598</v>
      </c>
      <c r="K120" s="24">
        <v>0.88421357039088078</v>
      </c>
      <c r="L120" s="24">
        <v>0.3</v>
      </c>
      <c r="M120" s="24">
        <v>0.61894949927361653</v>
      </c>
      <c r="N120" s="109">
        <v>0.91894949927361647</v>
      </c>
      <c r="O120" s="144">
        <v>1736.2222668510883</v>
      </c>
      <c r="P120" s="7">
        <v>1101395</v>
      </c>
      <c r="Q120" s="7">
        <v>836600</v>
      </c>
      <c r="R120" s="137">
        <v>1937995</v>
      </c>
      <c r="S120" s="142">
        <v>0.56831673972327068</v>
      </c>
      <c r="T120" s="142">
        <v>0.43168326027672932</v>
      </c>
      <c r="U120" s="137">
        <v>986.72417813175696</v>
      </c>
      <c r="V120" s="137">
        <v>749.49808871933135</v>
      </c>
      <c r="W120" s="2" t="s">
        <v>1646</v>
      </c>
      <c r="X120" s="2">
        <v>1647686004</v>
      </c>
      <c r="Y120" s="2" t="s">
        <v>1647</v>
      </c>
      <c r="Z120" s="2" t="s">
        <v>1649</v>
      </c>
      <c r="AA120" s="2"/>
    </row>
    <row r="121" spans="1:27" x14ac:dyDescent="0.25">
      <c r="A121" s="143">
        <v>117</v>
      </c>
      <c r="B121" s="173" t="s">
        <v>85</v>
      </c>
      <c r="C121" s="174" t="s">
        <v>26</v>
      </c>
      <c r="D121" s="177" t="s">
        <v>709</v>
      </c>
      <c r="E121" s="175" t="s">
        <v>1085</v>
      </c>
      <c r="F121" s="146">
        <v>1778</v>
      </c>
      <c r="G121" s="146">
        <v>3135245</v>
      </c>
      <c r="H121" s="7">
        <v>2013</v>
      </c>
      <c r="I121" s="7">
        <v>3116955</v>
      </c>
      <c r="J121" s="24">
        <v>1.1321709786276715</v>
      </c>
      <c r="K121" s="24">
        <v>0.99416632511972747</v>
      </c>
      <c r="L121" s="24">
        <v>0.3</v>
      </c>
      <c r="M121" s="24">
        <v>0.69591642758380923</v>
      </c>
      <c r="N121" s="109">
        <v>0.99591642758380927</v>
      </c>
      <c r="O121" s="144">
        <v>1881.6401541766891</v>
      </c>
      <c r="P121" s="7">
        <v>1458430</v>
      </c>
      <c r="Q121" s="7">
        <v>1645060</v>
      </c>
      <c r="R121" s="137">
        <v>3103490</v>
      </c>
      <c r="S121" s="142">
        <v>0.46993223757769481</v>
      </c>
      <c r="T121" s="142">
        <v>0.53006776242230524</v>
      </c>
      <c r="U121" s="137">
        <v>884.24336796829016</v>
      </c>
      <c r="V121" s="137">
        <v>997.39678620839902</v>
      </c>
      <c r="W121" s="2" t="s">
        <v>1646</v>
      </c>
      <c r="X121" s="2">
        <v>1711072601</v>
      </c>
      <c r="Y121" s="2" t="s">
        <v>1647</v>
      </c>
      <c r="Z121" s="2" t="s">
        <v>1649</v>
      </c>
      <c r="AA121" s="2"/>
    </row>
    <row r="122" spans="1:27" x14ac:dyDescent="0.25">
      <c r="A122" s="143">
        <v>118</v>
      </c>
      <c r="B122" s="173" t="s">
        <v>78</v>
      </c>
      <c r="C122" s="174" t="s">
        <v>41</v>
      </c>
      <c r="D122" s="177" t="s">
        <v>689</v>
      </c>
      <c r="E122" s="175" t="s">
        <v>1422</v>
      </c>
      <c r="F122" s="146">
        <v>1961</v>
      </c>
      <c r="G122" s="146">
        <v>3209800</v>
      </c>
      <c r="H122" s="7">
        <v>1883</v>
      </c>
      <c r="I122" s="7">
        <v>2821250</v>
      </c>
      <c r="J122" s="24">
        <v>0.96022437531871496</v>
      </c>
      <c r="K122" s="24">
        <v>0.8789488441647455</v>
      </c>
      <c r="L122" s="24">
        <v>0.28806731259561447</v>
      </c>
      <c r="M122" s="24">
        <v>0.61526419091532181</v>
      </c>
      <c r="N122" s="109">
        <v>0.90333150351093627</v>
      </c>
      <c r="O122" s="144">
        <v>1706.7143210627883</v>
      </c>
      <c r="P122" s="7">
        <v>1561430</v>
      </c>
      <c r="Q122" s="7">
        <v>1257460</v>
      </c>
      <c r="R122" s="137">
        <v>2818890</v>
      </c>
      <c r="S122" s="142">
        <v>0.55391661256735802</v>
      </c>
      <c r="T122" s="142">
        <v>0.44608338743264192</v>
      </c>
      <c r="U122" s="137">
        <v>945.37741534329803</v>
      </c>
      <c r="V122" s="137">
        <v>761.33690571949023</v>
      </c>
      <c r="W122" s="2" t="s">
        <v>1646</v>
      </c>
      <c r="X122" s="2">
        <v>1917010202</v>
      </c>
      <c r="Y122" s="2" t="s">
        <v>1647</v>
      </c>
      <c r="Z122" s="2" t="s">
        <v>1649</v>
      </c>
      <c r="AA122" s="2"/>
    </row>
    <row r="123" spans="1:27" x14ac:dyDescent="0.25">
      <c r="A123" s="143">
        <v>119</v>
      </c>
      <c r="B123" s="173" t="s">
        <v>78</v>
      </c>
      <c r="C123" s="174" t="s">
        <v>41</v>
      </c>
      <c r="D123" s="177" t="s">
        <v>687</v>
      </c>
      <c r="E123" s="175" t="s">
        <v>688</v>
      </c>
      <c r="F123" s="146">
        <v>422</v>
      </c>
      <c r="G123" s="146">
        <v>687360</v>
      </c>
      <c r="H123" s="7">
        <v>437</v>
      </c>
      <c r="I123" s="7">
        <v>600370</v>
      </c>
      <c r="J123" s="24">
        <v>1.0355450236966826</v>
      </c>
      <c r="K123" s="24">
        <v>0.87344331936685293</v>
      </c>
      <c r="L123" s="24">
        <v>0.3</v>
      </c>
      <c r="M123" s="24">
        <v>0.61141032355679703</v>
      </c>
      <c r="N123" s="109">
        <v>0.91141032355679696</v>
      </c>
      <c r="O123" s="144">
        <v>1721.9780839405018</v>
      </c>
      <c r="P123" s="7">
        <v>364160</v>
      </c>
      <c r="Q123" s="7">
        <v>236210</v>
      </c>
      <c r="R123" s="137">
        <v>600370</v>
      </c>
      <c r="S123" s="142">
        <v>0.60655928843879603</v>
      </c>
      <c r="T123" s="142">
        <v>0.39344071156120392</v>
      </c>
      <c r="U123" s="137">
        <v>1044.4818013021522</v>
      </c>
      <c r="V123" s="137">
        <v>677.49628263834961</v>
      </c>
      <c r="W123" s="2" t="s">
        <v>1646</v>
      </c>
      <c r="X123" s="2">
        <v>1923873233</v>
      </c>
      <c r="Y123" s="2" t="s">
        <v>1647</v>
      </c>
      <c r="Z123" s="2" t="s">
        <v>1649</v>
      </c>
      <c r="AA123" s="2"/>
    </row>
    <row r="124" spans="1:27" x14ac:dyDescent="0.25">
      <c r="A124" s="143">
        <v>120</v>
      </c>
      <c r="B124" s="173" t="s">
        <v>78</v>
      </c>
      <c r="C124" s="174" t="s">
        <v>41</v>
      </c>
      <c r="D124" s="177" t="s">
        <v>683</v>
      </c>
      <c r="E124" s="175" t="s">
        <v>684</v>
      </c>
      <c r="F124" s="146">
        <v>1703</v>
      </c>
      <c r="G124" s="146">
        <v>2786455</v>
      </c>
      <c r="H124" s="7">
        <v>1421</v>
      </c>
      <c r="I124" s="7">
        <v>2389340</v>
      </c>
      <c r="J124" s="24">
        <v>0.8344098649442161</v>
      </c>
      <c r="K124" s="24">
        <v>0.85748379213014381</v>
      </c>
      <c r="L124" s="24">
        <v>0.25032295948326483</v>
      </c>
      <c r="M124" s="24">
        <v>0.60023865449110059</v>
      </c>
      <c r="N124" s="109">
        <v>0.85056161397436547</v>
      </c>
      <c r="O124" s="144">
        <v>1607.013241400535</v>
      </c>
      <c r="P124" s="7">
        <v>1043410</v>
      </c>
      <c r="Q124" s="7">
        <v>1344710</v>
      </c>
      <c r="R124" s="137">
        <v>2388120</v>
      </c>
      <c r="S124" s="142">
        <v>0.43691690534813998</v>
      </c>
      <c r="T124" s="142">
        <v>0.56308309465186002</v>
      </c>
      <c r="U124" s="137">
        <v>702.13125228620515</v>
      </c>
      <c r="V124" s="137">
        <v>904.88198911432983</v>
      </c>
      <c r="W124" s="2" t="s">
        <v>1646</v>
      </c>
      <c r="X124" s="2">
        <v>1742798301</v>
      </c>
      <c r="Y124" s="2" t="s">
        <v>1647</v>
      </c>
      <c r="Z124" s="2" t="s">
        <v>1649</v>
      </c>
      <c r="AA124" s="2"/>
    </row>
    <row r="125" spans="1:27" x14ac:dyDescent="0.25">
      <c r="A125" s="143">
        <v>121</v>
      </c>
      <c r="B125" s="173" t="s">
        <v>78</v>
      </c>
      <c r="C125" s="174" t="s">
        <v>41</v>
      </c>
      <c r="D125" s="177" t="s">
        <v>681</v>
      </c>
      <c r="E125" s="175" t="s">
        <v>1423</v>
      </c>
      <c r="F125" s="146">
        <v>1196</v>
      </c>
      <c r="G125" s="146">
        <v>1953140</v>
      </c>
      <c r="H125" s="7">
        <v>1242</v>
      </c>
      <c r="I125" s="7">
        <v>1592960</v>
      </c>
      <c r="J125" s="24">
        <v>1.0384615384615385</v>
      </c>
      <c r="K125" s="24">
        <v>0.81558925627451184</v>
      </c>
      <c r="L125" s="24">
        <v>0.3</v>
      </c>
      <c r="M125" s="24">
        <v>0.57091247939215828</v>
      </c>
      <c r="N125" s="109">
        <v>0.87091247939215832</v>
      </c>
      <c r="O125" s="144">
        <v>1645.4632603798057</v>
      </c>
      <c r="P125" s="7">
        <v>873410</v>
      </c>
      <c r="Q125" s="7">
        <v>719550</v>
      </c>
      <c r="R125" s="137">
        <v>1592960</v>
      </c>
      <c r="S125" s="142">
        <v>0.54829374246685414</v>
      </c>
      <c r="T125" s="142">
        <v>0.45170625753314586</v>
      </c>
      <c r="U125" s="137">
        <v>902.19720912535536</v>
      </c>
      <c r="V125" s="137">
        <v>743.2660512544503</v>
      </c>
      <c r="W125" s="2" t="s">
        <v>1646</v>
      </c>
      <c r="X125" s="2">
        <v>1798020611</v>
      </c>
      <c r="Y125" s="2" t="s">
        <v>1647</v>
      </c>
      <c r="Z125" s="2" t="s">
        <v>1649</v>
      </c>
      <c r="AA125" s="2"/>
    </row>
    <row r="126" spans="1:27" x14ac:dyDescent="0.25">
      <c r="A126" s="143">
        <v>122</v>
      </c>
      <c r="B126" s="173" t="s">
        <v>78</v>
      </c>
      <c r="C126" s="174" t="s">
        <v>41</v>
      </c>
      <c r="D126" s="177" t="s">
        <v>691</v>
      </c>
      <c r="E126" s="175" t="s">
        <v>1424</v>
      </c>
      <c r="F126" s="146">
        <v>916</v>
      </c>
      <c r="G126" s="146">
        <v>1493065</v>
      </c>
      <c r="H126" s="7">
        <v>827</v>
      </c>
      <c r="I126" s="7">
        <v>1250765</v>
      </c>
      <c r="J126" s="24">
        <v>0.90283842794759828</v>
      </c>
      <c r="K126" s="24">
        <v>0.83771637537548604</v>
      </c>
      <c r="L126" s="24">
        <v>0.27085152838427945</v>
      </c>
      <c r="M126" s="24">
        <v>0.58640146276284022</v>
      </c>
      <c r="N126" s="109">
        <v>0.85725299114711961</v>
      </c>
      <c r="O126" s="144">
        <v>1619.6556314909785</v>
      </c>
      <c r="P126" s="7">
        <v>661275</v>
      </c>
      <c r="Q126" s="7">
        <v>588550</v>
      </c>
      <c r="R126" s="137">
        <v>1249825</v>
      </c>
      <c r="S126" s="142">
        <v>0.52909407317024382</v>
      </c>
      <c r="T126" s="142">
        <v>0.47090592682975618</v>
      </c>
      <c r="U126" s="137">
        <v>856.95019519868526</v>
      </c>
      <c r="V126" s="137">
        <v>762.70543629229326</v>
      </c>
      <c r="W126" s="2" t="s">
        <v>1646</v>
      </c>
      <c r="X126" s="2">
        <v>1951560428</v>
      </c>
      <c r="Y126" s="2" t="s">
        <v>1647</v>
      </c>
      <c r="Z126" s="2" t="s">
        <v>1649</v>
      </c>
      <c r="AA126" s="2"/>
    </row>
    <row r="127" spans="1:27" x14ac:dyDescent="0.25">
      <c r="A127" s="143">
        <v>123</v>
      </c>
      <c r="B127" s="173" t="s">
        <v>78</v>
      </c>
      <c r="C127" s="174" t="s">
        <v>41</v>
      </c>
      <c r="D127" s="177" t="s">
        <v>685</v>
      </c>
      <c r="E127" s="175" t="s">
        <v>686</v>
      </c>
      <c r="F127" s="146">
        <v>846</v>
      </c>
      <c r="G127" s="146">
        <v>1388840</v>
      </c>
      <c r="H127" s="7">
        <v>908</v>
      </c>
      <c r="I127" s="7">
        <v>1353065</v>
      </c>
      <c r="J127" s="24">
        <v>1.0732860520094563</v>
      </c>
      <c r="K127" s="24">
        <v>0.97424109328648367</v>
      </c>
      <c r="L127" s="24">
        <v>0.3</v>
      </c>
      <c r="M127" s="24">
        <v>0.68196876530053852</v>
      </c>
      <c r="N127" s="109">
        <v>0.98196876530053845</v>
      </c>
      <c r="O127" s="144">
        <v>1855.288062091242</v>
      </c>
      <c r="P127" s="7">
        <v>693395</v>
      </c>
      <c r="Q127" s="7">
        <v>659670</v>
      </c>
      <c r="R127" s="137">
        <v>1353065</v>
      </c>
      <c r="S127" s="142">
        <v>0.51246244637175598</v>
      </c>
      <c r="T127" s="142">
        <v>0.48753755362824402</v>
      </c>
      <c r="U127" s="137">
        <v>950.76545902359214</v>
      </c>
      <c r="V127" s="137">
        <v>904.52260306764981</v>
      </c>
      <c r="W127" s="2" t="s">
        <v>1646</v>
      </c>
      <c r="X127" s="2">
        <v>1951213251</v>
      </c>
      <c r="Y127" s="2" t="s">
        <v>1647</v>
      </c>
      <c r="Z127" s="2" t="s">
        <v>1649</v>
      </c>
      <c r="AA127" s="2"/>
    </row>
    <row r="128" spans="1:27" x14ac:dyDescent="0.25">
      <c r="A128" s="143">
        <v>124</v>
      </c>
      <c r="B128" s="173" t="s">
        <v>83</v>
      </c>
      <c r="C128" s="174" t="s">
        <v>41</v>
      </c>
      <c r="D128" s="177" t="s">
        <v>723</v>
      </c>
      <c r="E128" s="175" t="s">
        <v>1425</v>
      </c>
      <c r="F128" s="146">
        <v>2481</v>
      </c>
      <c r="G128" s="146">
        <v>4418675</v>
      </c>
      <c r="H128" s="7">
        <v>1842</v>
      </c>
      <c r="I128" s="7">
        <v>3679865</v>
      </c>
      <c r="J128" s="24">
        <v>0.74244256348246673</v>
      </c>
      <c r="K128" s="24">
        <v>0.8327982936061149</v>
      </c>
      <c r="L128" s="24">
        <v>0.22273276904474001</v>
      </c>
      <c r="M128" s="24">
        <v>0.58295880552428037</v>
      </c>
      <c r="N128" s="109">
        <v>0.80569157456902041</v>
      </c>
      <c r="O128" s="144">
        <v>1522.2377868280853</v>
      </c>
      <c r="P128" s="7">
        <v>1276865</v>
      </c>
      <c r="Q128" s="7">
        <v>2393460</v>
      </c>
      <c r="R128" s="137">
        <v>3670325</v>
      </c>
      <c r="S128" s="142">
        <v>0.3478888109363612</v>
      </c>
      <c r="T128" s="142">
        <v>0.65211118906363874</v>
      </c>
      <c r="U128" s="137">
        <v>529.56949362202067</v>
      </c>
      <c r="V128" s="137">
        <v>992.6682932060645</v>
      </c>
      <c r="W128" s="2" t="s">
        <v>1646</v>
      </c>
      <c r="X128" s="2">
        <v>1820948434</v>
      </c>
      <c r="Y128" s="2" t="s">
        <v>1647</v>
      </c>
      <c r="Z128" s="2" t="s">
        <v>1649</v>
      </c>
      <c r="AA128" s="2"/>
    </row>
    <row r="129" spans="1:27" x14ac:dyDescent="0.25">
      <c r="A129" s="143">
        <v>125</v>
      </c>
      <c r="B129" s="173" t="s">
        <v>83</v>
      </c>
      <c r="C129" s="174" t="s">
        <v>41</v>
      </c>
      <c r="D129" s="177" t="s">
        <v>720</v>
      </c>
      <c r="E129" s="175" t="s">
        <v>1426</v>
      </c>
      <c r="F129" s="146">
        <v>1244</v>
      </c>
      <c r="G129" s="146">
        <v>2210420</v>
      </c>
      <c r="H129" s="7">
        <v>1415</v>
      </c>
      <c r="I129" s="7">
        <v>1934135</v>
      </c>
      <c r="J129" s="24">
        <v>1.137459807073955</v>
      </c>
      <c r="K129" s="24">
        <v>0.87500791704743897</v>
      </c>
      <c r="L129" s="24">
        <v>0.3</v>
      </c>
      <c r="M129" s="24">
        <v>0.61250554193320728</v>
      </c>
      <c r="N129" s="109">
        <v>0.91250554193320732</v>
      </c>
      <c r="O129" s="144">
        <v>1724.0473407752804</v>
      </c>
      <c r="P129" s="7">
        <v>987975</v>
      </c>
      <c r="Q129" s="7">
        <v>946160</v>
      </c>
      <c r="R129" s="137">
        <v>1934135</v>
      </c>
      <c r="S129" s="142">
        <v>0.51080974182257188</v>
      </c>
      <c r="T129" s="142">
        <v>0.48919025817742817</v>
      </c>
      <c r="U129" s="137">
        <v>880.66017703131263</v>
      </c>
      <c r="V129" s="137">
        <v>843.3871637439679</v>
      </c>
      <c r="W129" s="2" t="s">
        <v>1646</v>
      </c>
      <c r="X129" s="2">
        <v>1745189347</v>
      </c>
      <c r="Y129" s="2" t="s">
        <v>1647</v>
      </c>
      <c r="Z129" s="2" t="s">
        <v>1649</v>
      </c>
      <c r="AA129" s="2"/>
    </row>
    <row r="130" spans="1:27" x14ac:dyDescent="0.25">
      <c r="A130" s="143">
        <v>126</v>
      </c>
      <c r="B130" s="173" t="s">
        <v>83</v>
      </c>
      <c r="C130" s="174" t="s">
        <v>41</v>
      </c>
      <c r="D130" s="177" t="s">
        <v>721</v>
      </c>
      <c r="E130" s="175" t="s">
        <v>1427</v>
      </c>
      <c r="F130" s="146">
        <v>1754</v>
      </c>
      <c r="G130" s="146">
        <v>3128930</v>
      </c>
      <c r="H130" s="7">
        <v>2157</v>
      </c>
      <c r="I130" s="7">
        <v>2960980</v>
      </c>
      <c r="J130" s="24">
        <v>1.2297605473204105</v>
      </c>
      <c r="K130" s="24">
        <v>0.94632350356192052</v>
      </c>
      <c r="L130" s="24">
        <v>0.3</v>
      </c>
      <c r="M130" s="24">
        <v>0.66242645249334431</v>
      </c>
      <c r="N130" s="109">
        <v>0.96242645249334435</v>
      </c>
      <c r="O130" s="144">
        <v>1818.3656864128839</v>
      </c>
      <c r="P130" s="7">
        <v>1526700</v>
      </c>
      <c r="Q130" s="7">
        <v>1434280</v>
      </c>
      <c r="R130" s="137">
        <v>2960980</v>
      </c>
      <c r="S130" s="142">
        <v>0.51560631952934499</v>
      </c>
      <c r="T130" s="142">
        <v>0.48439368047065501</v>
      </c>
      <c r="U130" s="137">
        <v>937.56083912979818</v>
      </c>
      <c r="V130" s="137">
        <v>880.80484728308568</v>
      </c>
      <c r="W130" s="2" t="s">
        <v>1646</v>
      </c>
      <c r="X130" s="2">
        <v>1727986301</v>
      </c>
      <c r="Y130" s="2" t="s">
        <v>1647</v>
      </c>
      <c r="Z130" s="2" t="s">
        <v>1649</v>
      </c>
      <c r="AA130" s="2"/>
    </row>
    <row r="131" spans="1:27" x14ac:dyDescent="0.25">
      <c r="A131" s="143">
        <v>127</v>
      </c>
      <c r="B131" s="173" t="s">
        <v>83</v>
      </c>
      <c r="C131" s="174" t="s">
        <v>41</v>
      </c>
      <c r="D131" s="177" t="s">
        <v>719</v>
      </c>
      <c r="E131" s="175" t="s">
        <v>1428</v>
      </c>
      <c r="F131" s="146">
        <v>1832</v>
      </c>
      <c r="G131" s="146">
        <v>3292800</v>
      </c>
      <c r="H131" s="7">
        <v>1904</v>
      </c>
      <c r="I131" s="7">
        <v>2704360</v>
      </c>
      <c r="J131" s="24">
        <v>1.0393013100436681</v>
      </c>
      <c r="K131" s="24">
        <v>0.82129494655004864</v>
      </c>
      <c r="L131" s="24">
        <v>0.3</v>
      </c>
      <c r="M131" s="24">
        <v>0.57490646258503397</v>
      </c>
      <c r="N131" s="109">
        <v>0.87490646258503402</v>
      </c>
      <c r="O131" s="144">
        <v>1653.0093143886288</v>
      </c>
      <c r="P131" s="7">
        <v>1339770</v>
      </c>
      <c r="Q131" s="7">
        <v>1353690</v>
      </c>
      <c r="R131" s="137">
        <v>2693460</v>
      </c>
      <c r="S131" s="142">
        <v>0.49741596311064579</v>
      </c>
      <c r="T131" s="142">
        <v>0.50258403688935427</v>
      </c>
      <c r="U131" s="137">
        <v>822.23322014748805</v>
      </c>
      <c r="V131" s="137">
        <v>830.77609424114087</v>
      </c>
      <c r="W131" s="2" t="s">
        <v>1646</v>
      </c>
      <c r="X131" s="2">
        <v>1714226522</v>
      </c>
      <c r="Y131" s="2" t="s">
        <v>1647</v>
      </c>
      <c r="Z131" s="2" t="s">
        <v>1649</v>
      </c>
      <c r="AA131" s="2"/>
    </row>
    <row r="132" spans="1:27" x14ac:dyDescent="0.25">
      <c r="A132" s="143">
        <v>128</v>
      </c>
      <c r="B132" s="173" t="s">
        <v>81</v>
      </c>
      <c r="C132" s="174" t="s">
        <v>41</v>
      </c>
      <c r="D132" s="177" t="s">
        <v>718</v>
      </c>
      <c r="E132" s="175" t="s">
        <v>1429</v>
      </c>
      <c r="F132" s="146">
        <v>1844</v>
      </c>
      <c r="G132" s="146">
        <v>3544925</v>
      </c>
      <c r="H132" s="7">
        <v>2026</v>
      </c>
      <c r="I132" s="7">
        <v>3792990</v>
      </c>
      <c r="J132" s="24">
        <v>1.0986984815618221</v>
      </c>
      <c r="K132" s="24">
        <v>1.0699775030501351</v>
      </c>
      <c r="L132" s="24">
        <v>0.3</v>
      </c>
      <c r="M132" s="24">
        <v>0.7</v>
      </c>
      <c r="N132" s="109">
        <v>1</v>
      </c>
      <c r="O132" s="144">
        <v>1889.3554740750008</v>
      </c>
      <c r="P132" s="7">
        <v>1332450</v>
      </c>
      <c r="Q132" s="7">
        <v>2404830</v>
      </c>
      <c r="R132" s="137">
        <v>3737280</v>
      </c>
      <c r="S132" s="142">
        <v>0.35652934754687904</v>
      </c>
      <c r="T132" s="142">
        <v>0.64347065245312096</v>
      </c>
      <c r="U132" s="137">
        <v>673.61067445608433</v>
      </c>
      <c r="V132" s="137">
        <v>1215.7447996189164</v>
      </c>
      <c r="W132" s="2" t="s">
        <v>1646</v>
      </c>
      <c r="X132" s="2">
        <v>1780039086</v>
      </c>
      <c r="Y132" s="2" t="s">
        <v>1647</v>
      </c>
      <c r="Z132" s="2" t="s">
        <v>1649</v>
      </c>
      <c r="AA132" s="2"/>
    </row>
    <row r="133" spans="1:27" x14ac:dyDescent="0.25">
      <c r="A133" s="143">
        <v>129</v>
      </c>
      <c r="B133" s="173" t="s">
        <v>81</v>
      </c>
      <c r="C133" s="174" t="s">
        <v>41</v>
      </c>
      <c r="D133" s="177" t="s">
        <v>717</v>
      </c>
      <c r="E133" s="175" t="s">
        <v>1430</v>
      </c>
      <c r="F133" s="146">
        <v>904</v>
      </c>
      <c r="G133" s="146">
        <v>1748765</v>
      </c>
      <c r="H133" s="7">
        <v>941</v>
      </c>
      <c r="I133" s="7">
        <v>1702485</v>
      </c>
      <c r="J133" s="24">
        <v>1.040929203539823</v>
      </c>
      <c r="K133" s="24">
        <v>0.97353560941578776</v>
      </c>
      <c r="L133" s="24">
        <v>0.3</v>
      </c>
      <c r="M133" s="24">
        <v>0.68147492659105136</v>
      </c>
      <c r="N133" s="109">
        <v>0.9814749265910514</v>
      </c>
      <c r="O133" s="144">
        <v>1854.3550252221626</v>
      </c>
      <c r="P133" s="7">
        <v>636365</v>
      </c>
      <c r="Q133" s="7">
        <v>1065180</v>
      </c>
      <c r="R133" s="137">
        <v>1701545</v>
      </c>
      <c r="S133" s="142">
        <v>0.37399245979389317</v>
      </c>
      <c r="T133" s="142">
        <v>0.62600754020610683</v>
      </c>
      <c r="U133" s="137">
        <v>693.51479721400335</v>
      </c>
      <c r="V133" s="137">
        <v>1160.8402280081591</v>
      </c>
      <c r="W133" s="2" t="s">
        <v>1646</v>
      </c>
      <c r="X133" s="2">
        <v>1735113030</v>
      </c>
      <c r="Y133" s="2" t="s">
        <v>1647</v>
      </c>
      <c r="Z133" s="2" t="s">
        <v>1649</v>
      </c>
      <c r="AA133" s="2"/>
    </row>
    <row r="134" spans="1:27" x14ac:dyDescent="0.25">
      <c r="A134" s="143">
        <v>130</v>
      </c>
      <c r="B134" s="175" t="s">
        <v>74</v>
      </c>
      <c r="C134" s="174" t="s">
        <v>26</v>
      </c>
      <c r="D134" s="174" t="s">
        <v>667</v>
      </c>
      <c r="E134" s="173" t="s">
        <v>673</v>
      </c>
      <c r="F134" s="146">
        <v>931</v>
      </c>
      <c r="G134" s="146">
        <v>2112920</v>
      </c>
      <c r="H134" s="7">
        <v>1191</v>
      </c>
      <c r="I134" s="7">
        <v>1988580</v>
      </c>
      <c r="J134" s="24">
        <v>1.2792696025778731</v>
      </c>
      <c r="K134" s="24">
        <v>0.9411525282547375</v>
      </c>
      <c r="L134" s="24">
        <v>0.3</v>
      </c>
      <c r="M134" s="24">
        <v>0.6588067697783162</v>
      </c>
      <c r="N134" s="109">
        <v>0.95880676977831625</v>
      </c>
      <c r="O134" s="144">
        <v>1811.5268190608308</v>
      </c>
      <c r="P134" s="7">
        <v>784010</v>
      </c>
      <c r="Q134" s="7">
        <v>1133350</v>
      </c>
      <c r="R134" s="137">
        <v>1917360</v>
      </c>
      <c r="S134" s="142">
        <v>0.408900780239496</v>
      </c>
      <c r="T134" s="142">
        <v>0.59109921976050406</v>
      </c>
      <c r="U134" s="137">
        <v>740.73472973874595</v>
      </c>
      <c r="V134" s="137">
        <v>1070.7920893220848</v>
      </c>
      <c r="W134" s="2" t="s">
        <v>1646</v>
      </c>
      <c r="X134" s="2">
        <v>1934055517</v>
      </c>
      <c r="Y134" s="2" t="s">
        <v>1647</v>
      </c>
      <c r="Z134" s="2" t="s">
        <v>1649</v>
      </c>
      <c r="AA134" s="2"/>
    </row>
    <row r="135" spans="1:27" x14ac:dyDescent="0.25">
      <c r="A135" s="143">
        <v>131</v>
      </c>
      <c r="B135" s="175" t="s">
        <v>74</v>
      </c>
      <c r="C135" s="174" t="s">
        <v>26</v>
      </c>
      <c r="D135" s="174" t="s">
        <v>665</v>
      </c>
      <c r="E135" s="173" t="s">
        <v>1081</v>
      </c>
      <c r="F135" s="146">
        <v>1087</v>
      </c>
      <c r="G135" s="146">
        <v>2449500</v>
      </c>
      <c r="H135" s="7">
        <v>1556</v>
      </c>
      <c r="I135" s="7">
        <v>2726280</v>
      </c>
      <c r="J135" s="24">
        <v>1.4314627414903405</v>
      </c>
      <c r="K135" s="24">
        <v>1.1129944886711574</v>
      </c>
      <c r="L135" s="24">
        <v>0.3</v>
      </c>
      <c r="M135" s="24">
        <v>0.7</v>
      </c>
      <c r="N135" s="109">
        <v>1</v>
      </c>
      <c r="O135" s="144">
        <v>1889.3554740750008</v>
      </c>
      <c r="P135" s="7">
        <v>1035910</v>
      </c>
      <c r="Q135" s="7">
        <v>1677760</v>
      </c>
      <c r="R135" s="137">
        <v>2713670</v>
      </c>
      <c r="S135" s="142">
        <v>0.38173764680303796</v>
      </c>
      <c r="T135" s="142">
        <v>0.6182623531969621</v>
      </c>
      <c r="U135" s="137">
        <v>721.23811264782898</v>
      </c>
      <c r="V135" s="137">
        <v>1168.117361427172</v>
      </c>
      <c r="W135" s="2" t="s">
        <v>1646</v>
      </c>
      <c r="X135" s="2">
        <v>1704634363</v>
      </c>
      <c r="Y135" s="2" t="s">
        <v>1647</v>
      </c>
      <c r="Z135" s="2" t="s">
        <v>1649</v>
      </c>
      <c r="AA135" s="2"/>
    </row>
    <row r="136" spans="1:27" x14ac:dyDescent="0.25">
      <c r="A136" s="143">
        <v>132</v>
      </c>
      <c r="B136" s="175" t="s">
        <v>74</v>
      </c>
      <c r="C136" s="174" t="s">
        <v>26</v>
      </c>
      <c r="D136" s="174" t="s">
        <v>661</v>
      </c>
      <c r="E136" s="173" t="s">
        <v>1431</v>
      </c>
      <c r="F136" s="146">
        <v>872</v>
      </c>
      <c r="G136" s="146">
        <v>1829165</v>
      </c>
      <c r="H136" s="7">
        <v>919</v>
      </c>
      <c r="I136" s="7">
        <v>1452505</v>
      </c>
      <c r="J136" s="24">
        <v>1.0538990825688073</v>
      </c>
      <c r="K136" s="24">
        <v>0.79408090576847901</v>
      </c>
      <c r="L136" s="24">
        <v>0.3</v>
      </c>
      <c r="M136" s="24">
        <v>0.55585663403793528</v>
      </c>
      <c r="N136" s="109">
        <v>0.85585663403793522</v>
      </c>
      <c r="O136" s="144">
        <v>1617.0174165429776</v>
      </c>
      <c r="P136" s="7">
        <v>503735</v>
      </c>
      <c r="Q136" s="7">
        <v>915600</v>
      </c>
      <c r="R136" s="137">
        <v>1419335</v>
      </c>
      <c r="S136" s="142">
        <v>0.35490916520765003</v>
      </c>
      <c r="T136" s="142">
        <v>0.64509083479234997</v>
      </c>
      <c r="U136" s="137">
        <v>573.89430143149912</v>
      </c>
      <c r="V136" s="137">
        <v>1043.1231151114785</v>
      </c>
      <c r="W136" s="2" t="s">
        <v>1646</v>
      </c>
      <c r="X136" s="2">
        <v>1881738762</v>
      </c>
      <c r="Y136" s="2" t="s">
        <v>1647</v>
      </c>
      <c r="Z136" s="2" t="s">
        <v>1649</v>
      </c>
      <c r="AA136" s="2"/>
    </row>
    <row r="137" spans="1:27" x14ac:dyDescent="0.25">
      <c r="A137" s="143">
        <v>133</v>
      </c>
      <c r="B137" s="175" t="s">
        <v>74</v>
      </c>
      <c r="C137" s="174" t="s">
        <v>26</v>
      </c>
      <c r="D137" s="174" t="s">
        <v>672</v>
      </c>
      <c r="E137" s="173" t="s">
        <v>1136</v>
      </c>
      <c r="F137" s="146">
        <v>964</v>
      </c>
      <c r="G137" s="146">
        <v>1584125</v>
      </c>
      <c r="H137" s="7">
        <v>872</v>
      </c>
      <c r="I137" s="7">
        <v>1187450</v>
      </c>
      <c r="J137" s="24">
        <v>0.9045643153526971</v>
      </c>
      <c r="K137" s="24">
        <v>0.74959362424051135</v>
      </c>
      <c r="L137" s="24">
        <v>0.27136929460580911</v>
      </c>
      <c r="M137" s="24">
        <v>0.52471553696835793</v>
      </c>
      <c r="N137" s="109">
        <v>0.7960848315741671</v>
      </c>
      <c r="O137" s="144">
        <v>1504.0872343627277</v>
      </c>
      <c r="P137" s="7">
        <v>599445</v>
      </c>
      <c r="Q137" s="7">
        <v>584110</v>
      </c>
      <c r="R137" s="137">
        <v>1183555</v>
      </c>
      <c r="S137" s="142">
        <v>0.50647836391211221</v>
      </c>
      <c r="T137" s="142">
        <v>0.49352163608788774</v>
      </c>
      <c r="U137" s="137">
        <v>761.78764164112806</v>
      </c>
      <c r="V137" s="137">
        <v>742.29959272159965</v>
      </c>
      <c r="W137" s="2" t="s">
        <v>1646</v>
      </c>
      <c r="X137" s="2">
        <v>1728351800</v>
      </c>
      <c r="Y137" s="2" t="s">
        <v>1647</v>
      </c>
      <c r="Z137" s="2" t="s">
        <v>1649</v>
      </c>
      <c r="AA137" s="2"/>
    </row>
    <row r="138" spans="1:27" x14ac:dyDescent="0.25">
      <c r="A138" s="143">
        <v>134</v>
      </c>
      <c r="B138" s="175" t="s">
        <v>74</v>
      </c>
      <c r="C138" s="174" t="s">
        <v>26</v>
      </c>
      <c r="D138" s="174" t="s">
        <v>668</v>
      </c>
      <c r="E138" s="173" t="s">
        <v>1432</v>
      </c>
      <c r="F138" s="146">
        <v>1233</v>
      </c>
      <c r="G138" s="146">
        <v>1846460</v>
      </c>
      <c r="H138" s="7">
        <v>1529</v>
      </c>
      <c r="I138" s="7">
        <v>2223980</v>
      </c>
      <c r="J138" s="24">
        <v>1.2400648824006488</v>
      </c>
      <c r="K138" s="24">
        <v>1.2044560943643512</v>
      </c>
      <c r="L138" s="24">
        <v>0.3</v>
      </c>
      <c r="M138" s="24">
        <v>0.7</v>
      </c>
      <c r="N138" s="109">
        <v>1</v>
      </c>
      <c r="O138" s="144">
        <v>1889.3554740750008</v>
      </c>
      <c r="P138" s="7">
        <v>840800</v>
      </c>
      <c r="Q138" s="7">
        <v>1374040</v>
      </c>
      <c r="R138" s="137">
        <v>2214840</v>
      </c>
      <c r="S138" s="142">
        <v>0.37962110129851367</v>
      </c>
      <c r="T138" s="142">
        <v>0.62037889870148633</v>
      </c>
      <c r="U138" s="137">
        <v>717.23920581272716</v>
      </c>
      <c r="V138" s="137">
        <v>1172.1162682622735</v>
      </c>
      <c r="W138" s="2" t="s">
        <v>1646</v>
      </c>
      <c r="X138" s="2">
        <v>1403406614</v>
      </c>
      <c r="Y138" s="2" t="s">
        <v>1647</v>
      </c>
      <c r="Z138" s="2" t="s">
        <v>1649</v>
      </c>
      <c r="AA138" s="2"/>
    </row>
    <row r="139" spans="1:27" x14ac:dyDescent="0.25">
      <c r="A139" s="143">
        <v>135</v>
      </c>
      <c r="B139" s="175" t="s">
        <v>74</v>
      </c>
      <c r="C139" s="174" t="s">
        <v>26</v>
      </c>
      <c r="D139" s="174" t="s">
        <v>670</v>
      </c>
      <c r="E139" s="173" t="s">
        <v>666</v>
      </c>
      <c r="F139" s="146">
        <v>1250</v>
      </c>
      <c r="G139" s="146">
        <v>2297605</v>
      </c>
      <c r="H139" s="7">
        <v>523</v>
      </c>
      <c r="I139" s="7">
        <v>839985</v>
      </c>
      <c r="J139" s="24">
        <v>0.41839999999999999</v>
      </c>
      <c r="K139" s="24">
        <v>0.36559156164788986</v>
      </c>
      <c r="L139" s="24">
        <v>0.12551999999999999</v>
      </c>
      <c r="M139" s="24">
        <v>0.25591409315352287</v>
      </c>
      <c r="N139" s="109">
        <v>0.38143409315352284</v>
      </c>
      <c r="O139" s="144">
        <v>0</v>
      </c>
      <c r="P139" s="7">
        <v>360655</v>
      </c>
      <c r="Q139" s="7">
        <v>459530</v>
      </c>
      <c r="R139" s="137">
        <v>820185</v>
      </c>
      <c r="S139" s="142">
        <v>0.43972396471527764</v>
      </c>
      <c r="T139" s="142">
        <v>0.56027603528472236</v>
      </c>
      <c r="U139" s="137">
        <v>0</v>
      </c>
      <c r="V139" s="137">
        <v>0</v>
      </c>
      <c r="W139" s="2" t="s">
        <v>1646</v>
      </c>
      <c r="X139" s="2">
        <v>1916098541</v>
      </c>
      <c r="Y139" s="2" t="s">
        <v>1647</v>
      </c>
      <c r="Z139" s="2" t="s">
        <v>1649</v>
      </c>
      <c r="AA139" s="2"/>
    </row>
    <row r="140" spans="1:27" x14ac:dyDescent="0.25">
      <c r="A140" s="143">
        <v>136</v>
      </c>
      <c r="B140" s="175" t="s">
        <v>74</v>
      </c>
      <c r="C140" s="174" t="s">
        <v>26</v>
      </c>
      <c r="D140" s="174" t="s">
        <v>1433</v>
      </c>
      <c r="E140" s="173" t="s">
        <v>1095</v>
      </c>
      <c r="F140" s="146">
        <v>338</v>
      </c>
      <c r="G140" s="146">
        <v>627730</v>
      </c>
      <c r="H140" s="7">
        <v>250</v>
      </c>
      <c r="I140" s="7">
        <v>296780</v>
      </c>
      <c r="J140" s="24">
        <v>0.73964497041420119</v>
      </c>
      <c r="K140" s="24">
        <v>0.47278288436111066</v>
      </c>
      <c r="L140" s="24">
        <v>0.22189349112426035</v>
      </c>
      <c r="M140" s="24">
        <v>0.33094801905277743</v>
      </c>
      <c r="N140" s="109">
        <v>0.55284151017703775</v>
      </c>
      <c r="O140" s="144">
        <v>0</v>
      </c>
      <c r="P140" s="7">
        <v>178730</v>
      </c>
      <c r="Q140" s="7">
        <v>109940</v>
      </c>
      <c r="R140" s="137">
        <v>288670</v>
      </c>
      <c r="S140" s="142">
        <v>0.61914989434302148</v>
      </c>
      <c r="T140" s="142">
        <v>0.38085010565697858</v>
      </c>
      <c r="U140" s="137">
        <v>0</v>
      </c>
      <c r="V140" s="137">
        <v>0</v>
      </c>
      <c r="W140" s="2" t="s">
        <v>1646</v>
      </c>
      <c r="X140" s="2">
        <v>1953419006</v>
      </c>
      <c r="Y140" s="2" t="s">
        <v>1647</v>
      </c>
      <c r="Z140" s="2" t="s">
        <v>1649</v>
      </c>
      <c r="AA140" s="2"/>
    </row>
    <row r="141" spans="1:27" x14ac:dyDescent="0.25">
      <c r="A141" s="143">
        <v>137</v>
      </c>
      <c r="B141" s="175" t="s">
        <v>74</v>
      </c>
      <c r="C141" s="174" t="s">
        <v>26</v>
      </c>
      <c r="D141" s="143" t="s">
        <v>663</v>
      </c>
      <c r="E141" s="173" t="s">
        <v>664</v>
      </c>
      <c r="F141" s="146">
        <v>1413</v>
      </c>
      <c r="G141" s="146">
        <v>2261470</v>
      </c>
      <c r="H141" s="7">
        <v>1407</v>
      </c>
      <c r="I141" s="7">
        <v>2133880</v>
      </c>
      <c r="J141" s="24">
        <v>0.99575371549893843</v>
      </c>
      <c r="K141" s="24">
        <v>0.94358094513745483</v>
      </c>
      <c r="L141" s="24">
        <v>0.29872611464968152</v>
      </c>
      <c r="M141" s="24">
        <v>0.66050666159621829</v>
      </c>
      <c r="N141" s="109">
        <v>0.95923277624589987</v>
      </c>
      <c r="O141" s="144">
        <v>1812.3316967123512</v>
      </c>
      <c r="P141" s="7">
        <v>914560</v>
      </c>
      <c r="Q141" s="7">
        <v>1151250</v>
      </c>
      <c r="R141" s="137">
        <v>2065810</v>
      </c>
      <c r="S141" s="142">
        <v>0.44271254374797298</v>
      </c>
      <c r="T141" s="142">
        <v>0.55728745625202702</v>
      </c>
      <c r="U141" s="137">
        <v>802.3419755666049</v>
      </c>
      <c r="V141" s="137">
        <v>1009.9897211457463</v>
      </c>
      <c r="W141" s="2" t="s">
        <v>1646</v>
      </c>
      <c r="X141" s="2">
        <v>1989822150</v>
      </c>
      <c r="Y141" s="2" t="s">
        <v>1647</v>
      </c>
      <c r="Z141" s="2" t="s">
        <v>1649</v>
      </c>
      <c r="AA141" s="2"/>
    </row>
    <row r="142" spans="1:27" x14ac:dyDescent="0.25">
      <c r="A142" s="143">
        <v>138</v>
      </c>
      <c r="B142" s="175" t="s">
        <v>74</v>
      </c>
      <c r="C142" s="174" t="s">
        <v>26</v>
      </c>
      <c r="D142" s="143" t="s">
        <v>671</v>
      </c>
      <c r="E142" s="173" t="s">
        <v>1434</v>
      </c>
      <c r="F142" s="146">
        <v>1399</v>
      </c>
      <c r="G142" s="146">
        <v>3328730</v>
      </c>
      <c r="H142" s="7">
        <v>1447</v>
      </c>
      <c r="I142" s="7">
        <v>3159915</v>
      </c>
      <c r="J142" s="24">
        <v>1.0343102215868478</v>
      </c>
      <c r="K142" s="24">
        <v>0.9492854632247133</v>
      </c>
      <c r="L142" s="24">
        <v>0.3</v>
      </c>
      <c r="M142" s="24">
        <v>0.66449982425729925</v>
      </c>
      <c r="N142" s="109">
        <v>0.9644998242572993</v>
      </c>
      <c r="O142" s="144">
        <v>1822.2830227049046</v>
      </c>
      <c r="P142" s="7">
        <v>1644505</v>
      </c>
      <c r="Q142" s="7">
        <v>1447440</v>
      </c>
      <c r="R142" s="137">
        <v>3091945</v>
      </c>
      <c r="S142" s="142">
        <v>0.53186748147201846</v>
      </c>
      <c r="T142" s="142">
        <v>0.4681325185279816</v>
      </c>
      <c r="U142" s="137">
        <v>969.21308181527468</v>
      </c>
      <c r="V142" s="137">
        <v>853.06994088963006</v>
      </c>
      <c r="W142" s="2" t="s">
        <v>1646</v>
      </c>
      <c r="X142" s="2">
        <v>1812414742</v>
      </c>
      <c r="Y142" s="2" t="s">
        <v>1647</v>
      </c>
      <c r="Z142" s="2" t="s">
        <v>1649</v>
      </c>
      <c r="AA142" s="2"/>
    </row>
    <row r="143" spans="1:27" x14ac:dyDescent="0.25">
      <c r="A143" s="143">
        <v>139</v>
      </c>
      <c r="B143" s="175" t="s">
        <v>76</v>
      </c>
      <c r="C143" s="174" t="s">
        <v>26</v>
      </c>
      <c r="D143" s="143" t="s">
        <v>676</v>
      </c>
      <c r="E143" s="173" t="s">
        <v>1435</v>
      </c>
      <c r="F143" s="146">
        <v>1842</v>
      </c>
      <c r="G143" s="146">
        <v>2498605</v>
      </c>
      <c r="H143" s="7">
        <v>1366</v>
      </c>
      <c r="I143" s="7">
        <v>1818505</v>
      </c>
      <c r="J143" s="24">
        <v>0.74158523344191096</v>
      </c>
      <c r="K143" s="24">
        <v>0.72780811692924652</v>
      </c>
      <c r="L143" s="24">
        <v>0.22247557003257329</v>
      </c>
      <c r="M143" s="24">
        <v>0.50946568185047258</v>
      </c>
      <c r="N143" s="109">
        <v>0.73194125188304593</v>
      </c>
      <c r="O143" s="144">
        <v>0</v>
      </c>
      <c r="P143" s="7">
        <v>942295</v>
      </c>
      <c r="Q143" s="7">
        <v>761370</v>
      </c>
      <c r="R143" s="137">
        <v>1703665</v>
      </c>
      <c r="S143" s="142">
        <v>0.55309876061314867</v>
      </c>
      <c r="T143" s="142">
        <v>0.44690123938685128</v>
      </c>
      <c r="U143" s="137">
        <v>0</v>
      </c>
      <c r="V143" s="137">
        <v>0</v>
      </c>
      <c r="W143" s="2" t="s">
        <v>1646</v>
      </c>
      <c r="X143" s="2">
        <v>1983636407</v>
      </c>
      <c r="Y143" s="2" t="s">
        <v>1647</v>
      </c>
      <c r="Z143" s="2" t="s">
        <v>1649</v>
      </c>
      <c r="AA143" s="2"/>
    </row>
    <row r="144" spans="1:27" x14ac:dyDescent="0.25">
      <c r="A144" s="143">
        <v>140</v>
      </c>
      <c r="B144" s="175" t="s">
        <v>76</v>
      </c>
      <c r="C144" s="174" t="s">
        <v>26</v>
      </c>
      <c r="D144" s="177" t="s">
        <v>674</v>
      </c>
      <c r="E144" s="175" t="s">
        <v>675</v>
      </c>
      <c r="F144" s="146">
        <v>849</v>
      </c>
      <c r="G144" s="146">
        <v>1917760</v>
      </c>
      <c r="H144" s="7">
        <v>1464</v>
      </c>
      <c r="I144" s="7">
        <v>1786750</v>
      </c>
      <c r="J144" s="24">
        <v>1.7243816254416962</v>
      </c>
      <c r="K144" s="24">
        <v>0.93168592524612048</v>
      </c>
      <c r="L144" s="24">
        <v>0.3</v>
      </c>
      <c r="M144" s="24">
        <v>0.65218014767228427</v>
      </c>
      <c r="N144" s="109">
        <v>0.95218014767228421</v>
      </c>
      <c r="O144" s="144">
        <v>1799.0067743101727</v>
      </c>
      <c r="P144" s="7">
        <v>952275</v>
      </c>
      <c r="Q144" s="7">
        <v>721980</v>
      </c>
      <c r="R144" s="137">
        <v>1674255</v>
      </c>
      <c r="S144" s="142">
        <v>0.56877536575969612</v>
      </c>
      <c r="T144" s="142">
        <v>0.43122463424030388</v>
      </c>
      <c r="U144" s="137">
        <v>1023.2307360624395</v>
      </c>
      <c r="V144" s="137">
        <v>775.77603824773314</v>
      </c>
      <c r="W144" s="2" t="s">
        <v>1646</v>
      </c>
      <c r="X144" s="2">
        <v>1937584506</v>
      </c>
      <c r="Y144" s="2" t="s">
        <v>1647</v>
      </c>
      <c r="Z144" s="2" t="s">
        <v>1649</v>
      </c>
      <c r="AA144" s="2"/>
    </row>
    <row r="145" spans="1:27" x14ac:dyDescent="0.25">
      <c r="A145" s="143">
        <v>141</v>
      </c>
      <c r="B145" s="175" t="s">
        <v>76</v>
      </c>
      <c r="C145" s="174" t="s">
        <v>26</v>
      </c>
      <c r="D145" s="177" t="s">
        <v>1094</v>
      </c>
      <c r="E145" s="175" t="s">
        <v>1436</v>
      </c>
      <c r="F145" s="146">
        <v>909</v>
      </c>
      <c r="G145" s="146">
        <v>1371120</v>
      </c>
      <c r="H145" s="7">
        <v>2290</v>
      </c>
      <c r="I145" s="7">
        <v>2874660</v>
      </c>
      <c r="J145" s="24">
        <v>2.5192519251925192</v>
      </c>
      <c r="K145" s="24">
        <v>2.0965779800455104</v>
      </c>
      <c r="L145" s="24">
        <v>0.3</v>
      </c>
      <c r="M145" s="24">
        <v>0.7</v>
      </c>
      <c r="N145" s="109">
        <v>1</v>
      </c>
      <c r="O145" s="144">
        <v>1889.3554740750008</v>
      </c>
      <c r="P145" s="7">
        <v>1587090</v>
      </c>
      <c r="Q145" s="7">
        <v>1200630</v>
      </c>
      <c r="R145" s="137">
        <v>2787720</v>
      </c>
      <c r="S145" s="142">
        <v>0.56931470879428347</v>
      </c>
      <c r="T145" s="142">
        <v>0.43068529120571653</v>
      </c>
      <c r="U145" s="137">
        <v>1075.6378615318945</v>
      </c>
      <c r="V145" s="137">
        <v>813.71761254310627</v>
      </c>
      <c r="W145" s="2" t="s">
        <v>1646</v>
      </c>
      <c r="X145" s="2">
        <v>1735366377</v>
      </c>
      <c r="Y145" s="2" t="s">
        <v>1647</v>
      </c>
      <c r="Z145" s="2" t="s">
        <v>1649</v>
      </c>
      <c r="AA145" s="2"/>
    </row>
    <row r="146" spans="1:27" x14ac:dyDescent="0.25">
      <c r="A146" s="143">
        <v>142</v>
      </c>
      <c r="B146" s="175" t="s">
        <v>79</v>
      </c>
      <c r="C146" s="174" t="s">
        <v>26</v>
      </c>
      <c r="D146" s="177" t="s">
        <v>657</v>
      </c>
      <c r="E146" s="175" t="s">
        <v>1437</v>
      </c>
      <c r="F146" s="146">
        <v>1013</v>
      </c>
      <c r="G146" s="146">
        <v>1634130</v>
      </c>
      <c r="H146" s="7">
        <v>1188</v>
      </c>
      <c r="I146" s="7">
        <v>1772385</v>
      </c>
      <c r="J146" s="24">
        <v>1.1727541954590326</v>
      </c>
      <c r="K146" s="24">
        <v>1.0846046520166694</v>
      </c>
      <c r="L146" s="24">
        <v>0.3</v>
      </c>
      <c r="M146" s="24">
        <v>0.7</v>
      </c>
      <c r="N146" s="109">
        <v>1</v>
      </c>
      <c r="O146" s="144">
        <v>1889.3554740750008</v>
      </c>
      <c r="P146" s="7">
        <v>852025</v>
      </c>
      <c r="Q146" s="7">
        <v>675690</v>
      </c>
      <c r="R146" s="137">
        <v>1527715</v>
      </c>
      <c r="S146" s="142">
        <v>0.55771200780250241</v>
      </c>
      <c r="T146" s="142">
        <v>0.44228799219749759</v>
      </c>
      <c r="U146" s="137">
        <v>1053.7162348990175</v>
      </c>
      <c r="V146" s="137">
        <v>835.63923917598333</v>
      </c>
      <c r="W146" s="2" t="s">
        <v>1646</v>
      </c>
      <c r="X146" s="2">
        <v>1866822668</v>
      </c>
      <c r="Y146" s="2" t="s">
        <v>1647</v>
      </c>
      <c r="Z146" s="2" t="s">
        <v>1649</v>
      </c>
      <c r="AA146" s="2"/>
    </row>
    <row r="147" spans="1:27" x14ac:dyDescent="0.25">
      <c r="A147" s="143">
        <v>143</v>
      </c>
      <c r="B147" s="175" t="s">
        <v>79</v>
      </c>
      <c r="C147" s="174" t="s">
        <v>26</v>
      </c>
      <c r="D147" s="177" t="s">
        <v>656</v>
      </c>
      <c r="E147" s="175" t="s">
        <v>1438</v>
      </c>
      <c r="F147" s="146">
        <v>909</v>
      </c>
      <c r="G147" s="146">
        <v>1453980</v>
      </c>
      <c r="H147" s="7">
        <v>880</v>
      </c>
      <c r="I147" s="7">
        <v>1270180</v>
      </c>
      <c r="J147" s="24">
        <v>0.96809680968096812</v>
      </c>
      <c r="K147" s="24">
        <v>0.87358835747396801</v>
      </c>
      <c r="L147" s="24">
        <v>0.29042904290429045</v>
      </c>
      <c r="M147" s="24">
        <v>0.61151185023177757</v>
      </c>
      <c r="N147" s="109">
        <v>0.90194089313606796</v>
      </c>
      <c r="O147" s="144">
        <v>1704.0869637387252</v>
      </c>
      <c r="P147" s="7">
        <v>588090</v>
      </c>
      <c r="Q147" s="7">
        <v>497990</v>
      </c>
      <c r="R147" s="137">
        <v>1086080</v>
      </c>
      <c r="S147" s="142">
        <v>0.54147944902769596</v>
      </c>
      <c r="T147" s="142">
        <v>0.45852055097230404</v>
      </c>
      <c r="U147" s="137">
        <v>922.72807022052427</v>
      </c>
      <c r="V147" s="137">
        <v>781.35889351820094</v>
      </c>
      <c r="W147" s="2" t="s">
        <v>1646</v>
      </c>
      <c r="X147" s="2">
        <v>1988028007</v>
      </c>
      <c r="Y147" s="2" t="s">
        <v>1647</v>
      </c>
      <c r="Z147" s="2" t="s">
        <v>1649</v>
      </c>
      <c r="AA147" s="2"/>
    </row>
    <row r="148" spans="1:27" x14ac:dyDescent="0.25">
      <c r="A148" s="143">
        <v>144</v>
      </c>
      <c r="B148" s="175" t="s">
        <v>79</v>
      </c>
      <c r="C148" s="174" t="s">
        <v>26</v>
      </c>
      <c r="D148" s="174" t="s">
        <v>653</v>
      </c>
      <c r="E148" s="172" t="s">
        <v>1439</v>
      </c>
      <c r="F148" s="146">
        <v>875</v>
      </c>
      <c r="G148" s="146">
        <v>1352190</v>
      </c>
      <c r="H148" s="7">
        <v>1131</v>
      </c>
      <c r="I148" s="7">
        <v>1574315</v>
      </c>
      <c r="J148" s="24">
        <v>1.2925714285714285</v>
      </c>
      <c r="K148" s="24">
        <v>1.1642705536943774</v>
      </c>
      <c r="L148" s="24">
        <v>0.3</v>
      </c>
      <c r="M148" s="24">
        <v>0.7</v>
      </c>
      <c r="N148" s="109">
        <v>1</v>
      </c>
      <c r="O148" s="144">
        <v>1889.3554740750008</v>
      </c>
      <c r="P148" s="7">
        <v>971635</v>
      </c>
      <c r="Q148" s="7">
        <v>520320</v>
      </c>
      <c r="R148" s="137">
        <v>1491955</v>
      </c>
      <c r="S148" s="142">
        <v>0.65124953500608262</v>
      </c>
      <c r="T148" s="142">
        <v>0.34875046499391738</v>
      </c>
      <c r="U148" s="137">
        <v>1230.4418739525411</v>
      </c>
      <c r="V148" s="137">
        <v>658.91360012245968</v>
      </c>
      <c r="W148" s="2" t="s">
        <v>1646</v>
      </c>
      <c r="X148" s="2">
        <v>1929835815</v>
      </c>
      <c r="Y148" s="2" t="s">
        <v>1647</v>
      </c>
      <c r="Z148" s="2" t="s">
        <v>1649</v>
      </c>
      <c r="AA148" s="2"/>
    </row>
    <row r="149" spans="1:27" x14ac:dyDescent="0.25">
      <c r="A149" s="143">
        <v>145</v>
      </c>
      <c r="B149" s="175" t="s">
        <v>79</v>
      </c>
      <c r="C149" s="174" t="s">
        <v>26</v>
      </c>
      <c r="D149" s="174" t="s">
        <v>654</v>
      </c>
      <c r="E149" s="172" t="s">
        <v>1440</v>
      </c>
      <c r="F149" s="146">
        <v>541</v>
      </c>
      <c r="G149" s="146">
        <v>851750</v>
      </c>
      <c r="H149" s="7">
        <v>536</v>
      </c>
      <c r="I149" s="7">
        <v>602450</v>
      </c>
      <c r="J149" s="24">
        <v>0.99075785582255083</v>
      </c>
      <c r="K149" s="24">
        <v>0.70730848253595535</v>
      </c>
      <c r="L149" s="24">
        <v>0.29722735674676526</v>
      </c>
      <c r="M149" s="24">
        <v>0.49511593777516871</v>
      </c>
      <c r="N149" s="109">
        <v>0.79234329452193397</v>
      </c>
      <c r="O149" s="144">
        <v>0</v>
      </c>
      <c r="P149" s="7">
        <v>402130</v>
      </c>
      <c r="Q149" s="7">
        <v>100640</v>
      </c>
      <c r="R149" s="137">
        <v>502770</v>
      </c>
      <c r="S149" s="142">
        <v>0.79982894763012913</v>
      </c>
      <c r="T149" s="142">
        <v>0.20017105236987093</v>
      </c>
      <c r="U149" s="137">
        <v>0</v>
      </c>
      <c r="V149" s="137">
        <v>0</v>
      </c>
      <c r="W149" s="2" t="s">
        <v>1646</v>
      </c>
      <c r="X149" s="2">
        <v>1725712277</v>
      </c>
      <c r="Y149" s="2" t="s">
        <v>1647</v>
      </c>
      <c r="Z149" s="2" t="s">
        <v>1649</v>
      </c>
      <c r="AA149" s="2"/>
    </row>
    <row r="150" spans="1:27" x14ac:dyDescent="0.25">
      <c r="A150" s="143">
        <v>146</v>
      </c>
      <c r="B150" s="175" t="s">
        <v>79</v>
      </c>
      <c r="C150" s="174" t="s">
        <v>26</v>
      </c>
      <c r="D150" s="174" t="s">
        <v>659</v>
      </c>
      <c r="E150" s="172" t="s">
        <v>1441</v>
      </c>
      <c r="F150" s="146">
        <v>562</v>
      </c>
      <c r="G150" s="146">
        <v>1118690</v>
      </c>
      <c r="H150" s="7">
        <v>824</v>
      </c>
      <c r="I150" s="7">
        <v>978460</v>
      </c>
      <c r="J150" s="24">
        <v>1.4661921708185053</v>
      </c>
      <c r="K150" s="24">
        <v>0.87464802581590972</v>
      </c>
      <c r="L150" s="24">
        <v>0.3</v>
      </c>
      <c r="M150" s="24">
        <v>0.61225361807113676</v>
      </c>
      <c r="N150" s="109">
        <v>0.9122536180711367</v>
      </c>
      <c r="O150" s="144">
        <v>1723.5713670474272</v>
      </c>
      <c r="P150" s="7">
        <v>665690</v>
      </c>
      <c r="Q150" s="7">
        <v>224630</v>
      </c>
      <c r="R150" s="137">
        <v>890320</v>
      </c>
      <c r="S150" s="142">
        <v>0.74769745709407853</v>
      </c>
      <c r="T150" s="142">
        <v>0.25230254290592147</v>
      </c>
      <c r="U150" s="137">
        <v>1288.7099282615259</v>
      </c>
      <c r="V150" s="137">
        <v>434.86143878590121</v>
      </c>
      <c r="W150" s="2" t="s">
        <v>1646</v>
      </c>
      <c r="X150" s="2">
        <v>1914561720</v>
      </c>
      <c r="Y150" s="2" t="s">
        <v>1647</v>
      </c>
      <c r="Z150" s="2" t="s">
        <v>1649</v>
      </c>
      <c r="AA150" s="2"/>
    </row>
    <row r="151" spans="1:27" x14ac:dyDescent="0.25">
      <c r="A151" s="143">
        <v>147</v>
      </c>
      <c r="B151" s="175" t="s">
        <v>36</v>
      </c>
      <c r="C151" s="174" t="s">
        <v>41</v>
      </c>
      <c r="D151" s="206" t="s">
        <v>426</v>
      </c>
      <c r="E151" s="207" t="s">
        <v>1020</v>
      </c>
      <c r="F151" s="146">
        <v>1006</v>
      </c>
      <c r="G151" s="146">
        <v>2727185</v>
      </c>
      <c r="H151" s="7">
        <v>1259</v>
      </c>
      <c r="I151" s="7">
        <v>2111940</v>
      </c>
      <c r="J151" s="24">
        <v>1.2514910536779325</v>
      </c>
      <c r="K151" s="24">
        <v>0.77440290996027039</v>
      </c>
      <c r="L151" s="24">
        <v>0.3</v>
      </c>
      <c r="M151" s="24">
        <v>0.54208203697218926</v>
      </c>
      <c r="N151" s="109">
        <v>0.84208203697218931</v>
      </c>
      <c r="O151" s="144">
        <v>1590.9923061736331</v>
      </c>
      <c r="P151" s="7">
        <v>953540</v>
      </c>
      <c r="Q151" s="7">
        <v>1158400</v>
      </c>
      <c r="R151" s="137">
        <v>2111940</v>
      </c>
      <c r="S151" s="142">
        <v>0.45149956911654687</v>
      </c>
      <c r="T151" s="142">
        <v>0.54850043088345313</v>
      </c>
      <c r="U151" s="137">
        <v>718.33234070513652</v>
      </c>
      <c r="V151" s="137">
        <v>872.65996546849658</v>
      </c>
      <c r="W151" s="2" t="s">
        <v>1646</v>
      </c>
      <c r="X151" s="2">
        <v>1644335366</v>
      </c>
      <c r="Y151" s="2" t="s">
        <v>1647</v>
      </c>
      <c r="Z151" s="2" t="s">
        <v>1649</v>
      </c>
      <c r="AA151" s="2"/>
    </row>
    <row r="152" spans="1:27" x14ac:dyDescent="0.25">
      <c r="A152" s="143">
        <v>148</v>
      </c>
      <c r="B152" s="175" t="s">
        <v>36</v>
      </c>
      <c r="C152" s="174" t="s">
        <v>41</v>
      </c>
      <c r="D152" s="206" t="s">
        <v>429</v>
      </c>
      <c r="E152" s="207" t="s">
        <v>1442</v>
      </c>
      <c r="F152" s="146">
        <v>1006</v>
      </c>
      <c r="G152" s="146">
        <v>2687280</v>
      </c>
      <c r="H152" s="7">
        <v>1000</v>
      </c>
      <c r="I152" s="7">
        <v>1358980</v>
      </c>
      <c r="J152" s="24">
        <v>0.99403578528827041</v>
      </c>
      <c r="K152" s="24">
        <v>0.50570837426691673</v>
      </c>
      <c r="L152" s="24">
        <v>0.29821073558648109</v>
      </c>
      <c r="M152" s="24">
        <v>0.35399586198684169</v>
      </c>
      <c r="N152" s="109">
        <v>0.65220659757332278</v>
      </c>
      <c r="O152" s="144">
        <v>0</v>
      </c>
      <c r="P152" s="7">
        <v>810020</v>
      </c>
      <c r="Q152" s="7">
        <v>548960</v>
      </c>
      <c r="R152" s="137">
        <v>1358980</v>
      </c>
      <c r="S152" s="142">
        <v>0.59604997866046594</v>
      </c>
      <c r="T152" s="142">
        <v>0.40395002133953406</v>
      </c>
      <c r="U152" s="137">
        <v>0</v>
      </c>
      <c r="V152" s="137">
        <v>0</v>
      </c>
      <c r="W152" s="2" t="s">
        <v>1646</v>
      </c>
      <c r="X152" s="2">
        <v>1644336949</v>
      </c>
      <c r="Y152" s="2" t="s">
        <v>1647</v>
      </c>
      <c r="Z152" s="2" t="s">
        <v>1649</v>
      </c>
      <c r="AA152" s="2"/>
    </row>
    <row r="153" spans="1:27" x14ac:dyDescent="0.25">
      <c r="A153" s="143">
        <v>149</v>
      </c>
      <c r="B153" s="175" t="s">
        <v>36</v>
      </c>
      <c r="C153" s="174" t="s">
        <v>41</v>
      </c>
      <c r="D153" s="206" t="s">
        <v>425</v>
      </c>
      <c r="E153" s="207" t="s">
        <v>1443</v>
      </c>
      <c r="F153" s="146">
        <v>790</v>
      </c>
      <c r="G153" s="146">
        <v>1199875</v>
      </c>
      <c r="H153" s="7">
        <v>938</v>
      </c>
      <c r="I153" s="7">
        <v>1253020</v>
      </c>
      <c r="J153" s="24">
        <v>1.1873417721518988</v>
      </c>
      <c r="K153" s="24">
        <v>1.0442921137618502</v>
      </c>
      <c r="L153" s="24">
        <v>0.3</v>
      </c>
      <c r="M153" s="24">
        <v>0.7</v>
      </c>
      <c r="N153" s="109">
        <v>1</v>
      </c>
      <c r="O153" s="144">
        <v>1889.3554740750008</v>
      </c>
      <c r="P153" s="7">
        <v>687470</v>
      </c>
      <c r="Q153" s="7">
        <v>562880</v>
      </c>
      <c r="R153" s="137">
        <v>1250350</v>
      </c>
      <c r="S153" s="142">
        <v>0.54982204982604865</v>
      </c>
      <c r="T153" s="142">
        <v>0.45017795017395129</v>
      </c>
      <c r="U153" s="137">
        <v>1038.8092996059829</v>
      </c>
      <c r="V153" s="137">
        <v>850.54617446901784</v>
      </c>
      <c r="W153" s="2" t="s">
        <v>1646</v>
      </c>
      <c r="X153" s="2">
        <v>1625324898</v>
      </c>
      <c r="Y153" s="2" t="s">
        <v>1647</v>
      </c>
      <c r="Z153" s="2" t="s">
        <v>1649</v>
      </c>
      <c r="AA153" s="2"/>
    </row>
    <row r="154" spans="1:27" x14ac:dyDescent="0.25">
      <c r="A154" s="143">
        <v>150</v>
      </c>
      <c r="B154" s="175" t="s">
        <v>36</v>
      </c>
      <c r="C154" s="174" t="s">
        <v>41</v>
      </c>
      <c r="D154" s="206" t="s">
        <v>435</v>
      </c>
      <c r="E154" s="207" t="s">
        <v>1444</v>
      </c>
      <c r="F154" s="146">
        <v>1012</v>
      </c>
      <c r="G154" s="146">
        <v>2910870</v>
      </c>
      <c r="H154" s="7">
        <v>854</v>
      </c>
      <c r="I154" s="7">
        <v>2516700</v>
      </c>
      <c r="J154" s="24">
        <v>0.84387351778656128</v>
      </c>
      <c r="K154" s="24">
        <v>0.86458687608859208</v>
      </c>
      <c r="L154" s="24">
        <v>0.25316205533596836</v>
      </c>
      <c r="M154" s="24">
        <v>0.60521081326201442</v>
      </c>
      <c r="N154" s="109">
        <v>0.85837286859798279</v>
      </c>
      <c r="O154" s="144">
        <v>1621.7714780830602</v>
      </c>
      <c r="P154" s="7">
        <v>483930</v>
      </c>
      <c r="Q154" s="7">
        <v>2032770</v>
      </c>
      <c r="R154" s="137">
        <v>2516700</v>
      </c>
      <c r="S154" s="142">
        <v>0.19228751937060437</v>
      </c>
      <c r="T154" s="142">
        <v>0.8077124806293956</v>
      </c>
      <c r="U154" s="137">
        <v>311.84641450659012</v>
      </c>
      <c r="V154" s="137">
        <v>1309.9250635764699</v>
      </c>
      <c r="W154" s="2" t="s">
        <v>1646</v>
      </c>
      <c r="X154" s="2">
        <v>1866772252</v>
      </c>
      <c r="Y154" s="2" t="s">
        <v>1647</v>
      </c>
      <c r="Z154" s="2" t="s">
        <v>1649</v>
      </c>
      <c r="AA154" s="2"/>
    </row>
    <row r="155" spans="1:27" x14ac:dyDescent="0.25">
      <c r="A155" s="143">
        <v>151</v>
      </c>
      <c r="B155" s="175" t="s">
        <v>36</v>
      </c>
      <c r="C155" s="174" t="s">
        <v>41</v>
      </c>
      <c r="D155" s="206" t="s">
        <v>427</v>
      </c>
      <c r="E155" s="207" t="s">
        <v>428</v>
      </c>
      <c r="F155" s="146">
        <v>682</v>
      </c>
      <c r="G155" s="146">
        <v>948045</v>
      </c>
      <c r="H155" s="7">
        <v>805</v>
      </c>
      <c r="I155" s="7">
        <v>939550</v>
      </c>
      <c r="J155" s="24">
        <v>1.1803519061583578</v>
      </c>
      <c r="K155" s="24">
        <v>0.99103945487819667</v>
      </c>
      <c r="L155" s="24">
        <v>0.3</v>
      </c>
      <c r="M155" s="24">
        <v>0.69372761841473762</v>
      </c>
      <c r="N155" s="109">
        <v>0.99372761841473767</v>
      </c>
      <c r="O155" s="144">
        <v>1877.5047155913981</v>
      </c>
      <c r="P155" s="7">
        <v>663320</v>
      </c>
      <c r="Q155" s="7">
        <v>276230</v>
      </c>
      <c r="R155" s="137">
        <v>939550</v>
      </c>
      <c r="S155" s="142">
        <v>0.70599755201958381</v>
      </c>
      <c r="T155" s="142">
        <v>0.29400244798041614</v>
      </c>
      <c r="U155" s="137">
        <v>1325.5137331127519</v>
      </c>
      <c r="V155" s="137">
        <v>551.99098247864595</v>
      </c>
      <c r="W155" s="2" t="s">
        <v>1646</v>
      </c>
      <c r="X155" s="2">
        <v>1959102453</v>
      </c>
      <c r="Y155" s="2" t="s">
        <v>1647</v>
      </c>
      <c r="Z155" s="2" t="s">
        <v>1649</v>
      </c>
      <c r="AA155" s="2"/>
    </row>
    <row r="156" spans="1:27" x14ac:dyDescent="0.25">
      <c r="A156" s="143">
        <v>152</v>
      </c>
      <c r="B156" s="175" t="s">
        <v>36</v>
      </c>
      <c r="C156" s="174" t="s">
        <v>41</v>
      </c>
      <c r="D156" s="206" t="s">
        <v>431</v>
      </c>
      <c r="E156" s="207" t="s">
        <v>1445</v>
      </c>
      <c r="F156" s="146">
        <v>891</v>
      </c>
      <c r="G156" s="146">
        <v>2189795</v>
      </c>
      <c r="H156" s="7">
        <v>633</v>
      </c>
      <c r="I156" s="7">
        <v>1513615</v>
      </c>
      <c r="J156" s="24">
        <v>0.71043771043771042</v>
      </c>
      <c r="K156" s="24">
        <v>0.69121310442301676</v>
      </c>
      <c r="L156" s="24">
        <v>0.21313131313131312</v>
      </c>
      <c r="M156" s="24">
        <v>0.4838491730961117</v>
      </c>
      <c r="N156" s="109">
        <v>0.69698048622742481</v>
      </c>
      <c r="O156" s="144">
        <v>0</v>
      </c>
      <c r="P156" s="7">
        <v>425885</v>
      </c>
      <c r="Q156" s="7">
        <v>1087730</v>
      </c>
      <c r="R156" s="137">
        <v>1513615</v>
      </c>
      <c r="S156" s="142">
        <v>0.28136943674580395</v>
      </c>
      <c r="T156" s="142">
        <v>0.71863056325419605</v>
      </c>
      <c r="U156" s="137">
        <v>0</v>
      </c>
      <c r="V156" s="137">
        <v>0</v>
      </c>
      <c r="W156" s="2" t="s">
        <v>1646</v>
      </c>
      <c r="X156" s="2">
        <v>1629001268</v>
      </c>
      <c r="Y156" s="2" t="s">
        <v>1647</v>
      </c>
      <c r="Z156" s="2" t="s">
        <v>1649</v>
      </c>
      <c r="AA156" s="2"/>
    </row>
    <row r="157" spans="1:27" x14ac:dyDescent="0.25">
      <c r="A157" s="143">
        <v>153</v>
      </c>
      <c r="B157" s="175" t="s">
        <v>30</v>
      </c>
      <c r="C157" s="174" t="s">
        <v>41</v>
      </c>
      <c r="D157" s="206" t="s">
        <v>388</v>
      </c>
      <c r="E157" s="207" t="s">
        <v>341</v>
      </c>
      <c r="F157" s="146">
        <v>2092</v>
      </c>
      <c r="G157" s="146">
        <v>4238645</v>
      </c>
      <c r="H157" s="7">
        <v>1380</v>
      </c>
      <c r="I157" s="7">
        <v>2241600</v>
      </c>
      <c r="J157" s="24">
        <v>0.65965583173996178</v>
      </c>
      <c r="K157" s="24">
        <v>0.52884825221267651</v>
      </c>
      <c r="L157" s="24">
        <v>0.19789674952198852</v>
      </c>
      <c r="M157" s="24">
        <v>0.37019377654887353</v>
      </c>
      <c r="N157" s="109">
        <v>0.56809052607086208</v>
      </c>
      <c r="O157" s="144">
        <v>0</v>
      </c>
      <c r="P157" s="7">
        <v>1068340</v>
      </c>
      <c r="Q157" s="7">
        <v>1173260</v>
      </c>
      <c r="R157" s="137">
        <v>2241600</v>
      </c>
      <c r="S157" s="142">
        <v>0.47659707351891506</v>
      </c>
      <c r="T157" s="142">
        <v>0.52340292648108488</v>
      </c>
      <c r="U157" s="137">
        <v>0</v>
      </c>
      <c r="V157" s="137">
        <v>0</v>
      </c>
      <c r="W157" s="2" t="s">
        <v>1646</v>
      </c>
      <c r="X157" s="2">
        <v>1928099153</v>
      </c>
      <c r="Y157" s="2" t="s">
        <v>1647</v>
      </c>
      <c r="Z157" s="2" t="s">
        <v>1649</v>
      </c>
      <c r="AA157" s="2"/>
    </row>
    <row r="158" spans="1:27" x14ac:dyDescent="0.25">
      <c r="A158" s="143">
        <v>154</v>
      </c>
      <c r="B158" s="175" t="s">
        <v>30</v>
      </c>
      <c r="C158" s="174" t="s">
        <v>41</v>
      </c>
      <c r="D158" s="200" t="s">
        <v>389</v>
      </c>
      <c r="E158" s="201" t="s">
        <v>1446</v>
      </c>
      <c r="F158" s="146">
        <v>1341</v>
      </c>
      <c r="G158" s="146">
        <v>2710565</v>
      </c>
      <c r="H158" s="7">
        <v>1205</v>
      </c>
      <c r="I158" s="7">
        <v>1797180</v>
      </c>
      <c r="J158" s="24">
        <v>0.89858314690529451</v>
      </c>
      <c r="K158" s="24">
        <v>0.66302781892336105</v>
      </c>
      <c r="L158" s="24">
        <v>0.26957494407158833</v>
      </c>
      <c r="M158" s="24">
        <v>0.46411947324635272</v>
      </c>
      <c r="N158" s="109">
        <v>0.73369441731794105</v>
      </c>
      <c r="O158" s="144">
        <v>0</v>
      </c>
      <c r="P158" s="7">
        <v>941130</v>
      </c>
      <c r="Q158" s="7">
        <v>856050</v>
      </c>
      <c r="R158" s="137">
        <v>1797180</v>
      </c>
      <c r="S158" s="142">
        <v>0.52367041698661232</v>
      </c>
      <c r="T158" s="142">
        <v>0.47632958301338763</v>
      </c>
      <c r="U158" s="137">
        <v>0</v>
      </c>
      <c r="V158" s="137">
        <v>0</v>
      </c>
      <c r="W158" s="2" t="s">
        <v>1646</v>
      </c>
      <c r="X158" s="2">
        <v>1791939165</v>
      </c>
      <c r="Y158" s="2" t="s">
        <v>1647</v>
      </c>
      <c r="Z158" s="2" t="s">
        <v>1649</v>
      </c>
      <c r="AA158" s="2"/>
    </row>
    <row r="159" spans="1:27" x14ac:dyDescent="0.25">
      <c r="A159" s="143">
        <v>155</v>
      </c>
      <c r="B159" s="175" t="s">
        <v>30</v>
      </c>
      <c r="C159" s="174" t="s">
        <v>41</v>
      </c>
      <c r="D159" s="200" t="s">
        <v>392</v>
      </c>
      <c r="E159" s="201" t="s">
        <v>393</v>
      </c>
      <c r="F159" s="146">
        <v>1433</v>
      </c>
      <c r="G159" s="146">
        <v>2898840</v>
      </c>
      <c r="H159" s="7">
        <v>685</v>
      </c>
      <c r="I159" s="7">
        <v>1334980</v>
      </c>
      <c r="J159" s="24">
        <v>0.47801814375436147</v>
      </c>
      <c r="K159" s="24">
        <v>0.46052213989043894</v>
      </c>
      <c r="L159" s="24">
        <v>0.14340544312630843</v>
      </c>
      <c r="M159" s="24">
        <v>0.32236549792330726</v>
      </c>
      <c r="N159" s="109">
        <v>0.46577094104961569</v>
      </c>
      <c r="O159" s="144">
        <v>0</v>
      </c>
      <c r="P159" s="7">
        <v>532610</v>
      </c>
      <c r="Q159" s="7">
        <v>802370</v>
      </c>
      <c r="R159" s="137">
        <v>1334980</v>
      </c>
      <c r="S159" s="142">
        <v>0.39896477849855427</v>
      </c>
      <c r="T159" s="142">
        <v>0.60103522150144573</v>
      </c>
      <c r="U159" s="137">
        <v>0</v>
      </c>
      <c r="V159" s="137">
        <v>0</v>
      </c>
      <c r="W159" s="2" t="s">
        <v>1646</v>
      </c>
      <c r="X159" s="2">
        <v>1912794430</v>
      </c>
      <c r="Y159" s="2" t="s">
        <v>1647</v>
      </c>
      <c r="Z159" s="2" t="s">
        <v>1649</v>
      </c>
      <c r="AA159" s="2"/>
    </row>
    <row r="160" spans="1:27" x14ac:dyDescent="0.25">
      <c r="A160" s="143">
        <v>156</v>
      </c>
      <c r="B160" s="175" t="s">
        <v>30</v>
      </c>
      <c r="C160" s="174" t="s">
        <v>41</v>
      </c>
      <c r="D160" s="200" t="s">
        <v>391</v>
      </c>
      <c r="E160" s="201" t="s">
        <v>1447</v>
      </c>
      <c r="F160" s="146">
        <v>1099</v>
      </c>
      <c r="G160" s="146">
        <v>2217985</v>
      </c>
      <c r="H160" s="7">
        <v>791</v>
      </c>
      <c r="I160" s="7">
        <v>1163220</v>
      </c>
      <c r="J160" s="24">
        <v>0.71974522292993626</v>
      </c>
      <c r="K160" s="24">
        <v>0.52444899311762705</v>
      </c>
      <c r="L160" s="24">
        <v>0.21592356687898087</v>
      </c>
      <c r="M160" s="24">
        <v>0.3671142951823389</v>
      </c>
      <c r="N160" s="109">
        <v>0.5830378620613198</v>
      </c>
      <c r="O160" s="144">
        <v>0</v>
      </c>
      <c r="P160" s="7">
        <v>587560</v>
      </c>
      <c r="Q160" s="7">
        <v>567680</v>
      </c>
      <c r="R160" s="137">
        <v>1155240</v>
      </c>
      <c r="S160" s="142">
        <v>0.50860427270523878</v>
      </c>
      <c r="T160" s="142">
        <v>0.49139572729476128</v>
      </c>
      <c r="U160" s="137">
        <v>0</v>
      </c>
      <c r="V160" s="137">
        <v>0</v>
      </c>
      <c r="W160" s="2" t="s">
        <v>1646</v>
      </c>
      <c r="X160" s="2">
        <v>1716032199</v>
      </c>
      <c r="Y160" s="2" t="s">
        <v>1647</v>
      </c>
      <c r="Z160" s="2" t="s">
        <v>1649</v>
      </c>
      <c r="AA160" s="2"/>
    </row>
    <row r="161" spans="1:27" x14ac:dyDescent="0.25">
      <c r="A161" s="143">
        <v>157</v>
      </c>
      <c r="B161" s="175" t="s">
        <v>30</v>
      </c>
      <c r="C161" s="174" t="s">
        <v>41</v>
      </c>
      <c r="D161" s="200" t="s">
        <v>387</v>
      </c>
      <c r="E161" s="201" t="s">
        <v>1448</v>
      </c>
      <c r="F161" s="146">
        <v>1451</v>
      </c>
      <c r="G161" s="146">
        <v>2886975</v>
      </c>
      <c r="H161" s="7">
        <v>779</v>
      </c>
      <c r="I161" s="7">
        <v>1458990</v>
      </c>
      <c r="J161" s="24">
        <v>0.53687112336319776</v>
      </c>
      <c r="K161" s="24">
        <v>0.50536980749746707</v>
      </c>
      <c r="L161" s="24">
        <v>0.16106133700895933</v>
      </c>
      <c r="M161" s="24">
        <v>0.35375886524822692</v>
      </c>
      <c r="N161" s="109">
        <v>0.51482020225718628</v>
      </c>
      <c r="O161" s="144">
        <v>0</v>
      </c>
      <c r="P161" s="7">
        <v>616760</v>
      </c>
      <c r="Q161" s="7">
        <v>842230</v>
      </c>
      <c r="R161" s="137">
        <v>1458990</v>
      </c>
      <c r="S161" s="142">
        <v>0.42273079321996726</v>
      </c>
      <c r="T161" s="142">
        <v>0.5772692067800328</v>
      </c>
      <c r="U161" s="137">
        <v>0</v>
      </c>
      <c r="V161" s="137">
        <v>0</v>
      </c>
      <c r="W161" s="2" t="s">
        <v>1646</v>
      </c>
      <c r="X161" s="2">
        <v>1712294727</v>
      </c>
      <c r="Y161" s="2" t="s">
        <v>1647</v>
      </c>
      <c r="Z161" s="2" t="s">
        <v>1649</v>
      </c>
      <c r="AA161" s="2"/>
    </row>
    <row r="162" spans="1:27" x14ac:dyDescent="0.25">
      <c r="A162" s="143">
        <v>158</v>
      </c>
      <c r="B162" s="175" t="s">
        <v>30</v>
      </c>
      <c r="C162" s="174" t="s">
        <v>41</v>
      </c>
      <c r="D162" s="200" t="s">
        <v>383</v>
      </c>
      <c r="E162" s="201" t="s">
        <v>1449</v>
      </c>
      <c r="F162" s="146">
        <v>366</v>
      </c>
      <c r="G162" s="146">
        <v>732835</v>
      </c>
      <c r="H162" s="7">
        <v>97</v>
      </c>
      <c r="I162" s="7">
        <v>193790</v>
      </c>
      <c r="J162" s="24">
        <v>0.2650273224043716</v>
      </c>
      <c r="K162" s="24">
        <v>0.26443878908621993</v>
      </c>
      <c r="L162" s="24">
        <v>7.9508196721311472E-2</v>
      </c>
      <c r="M162" s="24">
        <v>0.18510715236035394</v>
      </c>
      <c r="N162" s="109">
        <v>0.2646153490816654</v>
      </c>
      <c r="O162" s="144">
        <v>0</v>
      </c>
      <c r="P162" s="7">
        <v>57230</v>
      </c>
      <c r="Q162" s="7">
        <v>136560</v>
      </c>
      <c r="R162" s="137">
        <v>193790</v>
      </c>
      <c r="S162" s="142">
        <v>0.2953196759378709</v>
      </c>
      <c r="T162" s="142">
        <v>0.7046803240621291</v>
      </c>
      <c r="U162" s="137">
        <v>0</v>
      </c>
      <c r="V162" s="137">
        <v>0</v>
      </c>
      <c r="W162" s="2" t="s">
        <v>1646</v>
      </c>
      <c r="X162" s="2">
        <v>1880888450</v>
      </c>
      <c r="Y162" s="2" t="s">
        <v>1647</v>
      </c>
      <c r="Z162" s="2" t="s">
        <v>1649</v>
      </c>
      <c r="AA162" s="2"/>
    </row>
    <row r="163" spans="1:27" x14ac:dyDescent="0.25">
      <c r="A163" s="143">
        <v>159</v>
      </c>
      <c r="B163" s="175" t="s">
        <v>30</v>
      </c>
      <c r="C163" s="174" t="s">
        <v>41</v>
      </c>
      <c r="D163" s="200" t="s">
        <v>394</v>
      </c>
      <c r="E163" s="201" t="s">
        <v>395</v>
      </c>
      <c r="F163" s="146">
        <v>1332</v>
      </c>
      <c r="G163" s="146">
        <v>2687015</v>
      </c>
      <c r="H163" s="7">
        <v>1398</v>
      </c>
      <c r="I163" s="7">
        <v>2339255</v>
      </c>
      <c r="J163" s="24">
        <v>1.0495495495495495</v>
      </c>
      <c r="K163" s="24">
        <v>0.87057757399940083</v>
      </c>
      <c r="L163" s="24">
        <v>0.3</v>
      </c>
      <c r="M163" s="24">
        <v>0.60940430179958049</v>
      </c>
      <c r="N163" s="109">
        <v>0.90940430179958054</v>
      </c>
      <c r="O163" s="144">
        <v>1718.1879957523915</v>
      </c>
      <c r="P163" s="7">
        <v>1015055</v>
      </c>
      <c r="Q163" s="7">
        <v>1324200</v>
      </c>
      <c r="R163" s="137">
        <v>2339255</v>
      </c>
      <c r="S163" s="142">
        <v>0.43392233852230733</v>
      </c>
      <c r="T163" s="142">
        <v>0.56607766147769267</v>
      </c>
      <c r="U163" s="137">
        <v>745.56015313783394</v>
      </c>
      <c r="V163" s="137">
        <v>972.62784261455761</v>
      </c>
      <c r="W163" s="2" t="s">
        <v>1646</v>
      </c>
      <c r="X163" s="2">
        <v>1771800564</v>
      </c>
      <c r="Y163" s="2" t="s">
        <v>1647</v>
      </c>
      <c r="Z163" s="2" t="s">
        <v>1649</v>
      </c>
      <c r="AA163" s="2"/>
    </row>
    <row r="164" spans="1:27" x14ac:dyDescent="0.25">
      <c r="A164" s="143">
        <v>160</v>
      </c>
      <c r="B164" s="175" t="s">
        <v>30</v>
      </c>
      <c r="C164" s="174" t="s">
        <v>41</v>
      </c>
      <c r="D164" s="200" t="s">
        <v>385</v>
      </c>
      <c r="E164" s="201" t="s">
        <v>386</v>
      </c>
      <c r="F164" s="146">
        <v>1332</v>
      </c>
      <c r="G164" s="146">
        <v>2687015</v>
      </c>
      <c r="H164" s="7">
        <v>1173</v>
      </c>
      <c r="I164" s="7">
        <v>1735900</v>
      </c>
      <c r="J164" s="24">
        <v>0.88063063063063063</v>
      </c>
      <c r="K164" s="24">
        <v>0.64603286546595384</v>
      </c>
      <c r="L164" s="24">
        <v>0.26418918918918916</v>
      </c>
      <c r="M164" s="24">
        <v>0.45222300582616765</v>
      </c>
      <c r="N164" s="109">
        <v>0.7164121950153568</v>
      </c>
      <c r="O164" s="144">
        <v>0</v>
      </c>
      <c r="P164" s="7">
        <v>905565</v>
      </c>
      <c r="Q164" s="7">
        <v>829240</v>
      </c>
      <c r="R164" s="137">
        <v>1734805</v>
      </c>
      <c r="S164" s="142">
        <v>0.52199814964794311</v>
      </c>
      <c r="T164" s="142">
        <v>0.47800185035205683</v>
      </c>
      <c r="U164" s="137">
        <v>0</v>
      </c>
      <c r="V164" s="137">
        <v>0</v>
      </c>
      <c r="W164" s="2" t="s">
        <v>1646</v>
      </c>
      <c r="X164" s="2">
        <v>1913223230</v>
      </c>
      <c r="Y164" s="2" t="s">
        <v>1647</v>
      </c>
      <c r="Z164" s="2" t="s">
        <v>1649</v>
      </c>
      <c r="AA164" s="2"/>
    </row>
    <row r="165" spans="1:27" x14ac:dyDescent="0.25">
      <c r="A165" s="143">
        <v>161</v>
      </c>
      <c r="B165" s="175" t="s">
        <v>1634</v>
      </c>
      <c r="C165" s="174" t="s">
        <v>26</v>
      </c>
      <c r="D165" s="200" t="s">
        <v>401</v>
      </c>
      <c r="E165" s="201" t="s">
        <v>1076</v>
      </c>
      <c r="F165" s="146">
        <v>1416</v>
      </c>
      <c r="G165" s="146">
        <v>4348160</v>
      </c>
      <c r="H165" s="7">
        <v>1190</v>
      </c>
      <c r="I165" s="7">
        <v>3179900</v>
      </c>
      <c r="J165" s="24">
        <v>0.84039548022598876</v>
      </c>
      <c r="K165" s="24">
        <v>0.73132083455990582</v>
      </c>
      <c r="L165" s="24">
        <v>0.2521186440677966</v>
      </c>
      <c r="M165" s="24">
        <v>0.5119245841919341</v>
      </c>
      <c r="N165" s="109">
        <v>0.7640432282597307</v>
      </c>
      <c r="O165" s="144">
        <v>0</v>
      </c>
      <c r="P165" s="7">
        <v>693100</v>
      </c>
      <c r="Q165" s="7">
        <v>2486800</v>
      </c>
      <c r="R165" s="137">
        <v>3179900</v>
      </c>
      <c r="S165" s="142">
        <v>0.21796282901978051</v>
      </c>
      <c r="T165" s="142">
        <v>0.78203717098021952</v>
      </c>
      <c r="U165" s="137">
        <v>0</v>
      </c>
      <c r="V165" s="137">
        <v>0</v>
      </c>
      <c r="W165" s="2" t="s">
        <v>1646</v>
      </c>
      <c r="X165" s="2">
        <v>1819596272</v>
      </c>
      <c r="Y165" s="2" t="s">
        <v>1647</v>
      </c>
      <c r="Z165" s="2" t="s">
        <v>1649</v>
      </c>
      <c r="AA165" s="2"/>
    </row>
    <row r="166" spans="1:27" x14ac:dyDescent="0.25">
      <c r="A166" s="143">
        <v>162</v>
      </c>
      <c r="B166" s="175" t="s">
        <v>1634</v>
      </c>
      <c r="C166" s="174" t="s">
        <v>26</v>
      </c>
      <c r="D166" s="200" t="s">
        <v>399</v>
      </c>
      <c r="E166" s="201" t="s">
        <v>1078</v>
      </c>
      <c r="F166" s="146">
        <v>1510</v>
      </c>
      <c r="G166" s="146">
        <v>4452715</v>
      </c>
      <c r="H166" s="7">
        <v>1764</v>
      </c>
      <c r="I166" s="7">
        <v>4366365</v>
      </c>
      <c r="J166" s="24">
        <v>1.1682119205298014</v>
      </c>
      <c r="K166" s="24">
        <v>0.98060733732116245</v>
      </c>
      <c r="L166" s="24">
        <v>0.3</v>
      </c>
      <c r="M166" s="24">
        <v>0.68642513612481371</v>
      </c>
      <c r="N166" s="109">
        <v>0.98642513612481375</v>
      </c>
      <c r="O166" s="144">
        <v>1863.7077307025947</v>
      </c>
      <c r="P166" s="7">
        <v>1013125</v>
      </c>
      <c r="Q166" s="7">
        <v>3351090</v>
      </c>
      <c r="R166" s="137">
        <v>4364215</v>
      </c>
      <c r="S166" s="142">
        <v>0.23214369594531892</v>
      </c>
      <c r="T166" s="142">
        <v>0.76785630405468108</v>
      </c>
      <c r="U166" s="137">
        <v>432.64800076716347</v>
      </c>
      <c r="V166" s="137">
        <v>1431.0597299354313</v>
      </c>
      <c r="W166" s="2" t="s">
        <v>1646</v>
      </c>
      <c r="X166" s="2">
        <v>1865247184</v>
      </c>
      <c r="Y166" s="2" t="s">
        <v>1647</v>
      </c>
      <c r="Z166" s="2" t="s">
        <v>1649</v>
      </c>
      <c r="AA166" s="2"/>
    </row>
    <row r="167" spans="1:27" x14ac:dyDescent="0.25">
      <c r="A167" s="143">
        <v>163</v>
      </c>
      <c r="B167" s="175" t="s">
        <v>1634</v>
      </c>
      <c r="C167" s="174" t="s">
        <v>26</v>
      </c>
      <c r="D167" s="200" t="s">
        <v>403</v>
      </c>
      <c r="E167" s="201" t="s">
        <v>1077</v>
      </c>
      <c r="F167" s="146">
        <v>1469</v>
      </c>
      <c r="G167" s="146">
        <v>2941675</v>
      </c>
      <c r="H167" s="7">
        <v>1319</v>
      </c>
      <c r="I167" s="7">
        <v>1813980</v>
      </c>
      <c r="J167" s="24">
        <v>0.89788972089857044</v>
      </c>
      <c r="K167" s="24">
        <v>0.61664867804907064</v>
      </c>
      <c r="L167" s="24">
        <v>0.2693669162695711</v>
      </c>
      <c r="M167" s="24">
        <v>0.43165407463434941</v>
      </c>
      <c r="N167" s="109">
        <v>0.70102099090392045</v>
      </c>
      <c r="O167" s="144">
        <v>0</v>
      </c>
      <c r="P167" s="7">
        <v>977550</v>
      </c>
      <c r="Q167" s="7">
        <v>836430</v>
      </c>
      <c r="R167" s="137">
        <v>1813980</v>
      </c>
      <c r="S167" s="142">
        <v>0.53889789303079416</v>
      </c>
      <c r="T167" s="142">
        <v>0.46110210696920584</v>
      </c>
      <c r="U167" s="137">
        <v>0</v>
      </c>
      <c r="V167" s="137">
        <v>0</v>
      </c>
      <c r="W167" s="2" t="s">
        <v>1646</v>
      </c>
      <c r="X167" s="2">
        <v>1317235540</v>
      </c>
      <c r="Y167" s="2" t="s">
        <v>1647</v>
      </c>
      <c r="Z167" s="2" t="s">
        <v>1649</v>
      </c>
      <c r="AA167" s="2"/>
    </row>
    <row r="168" spans="1:27" x14ac:dyDescent="0.25">
      <c r="A168" s="143">
        <v>164</v>
      </c>
      <c r="B168" s="172" t="s">
        <v>1634</v>
      </c>
      <c r="C168" s="174" t="s">
        <v>26</v>
      </c>
      <c r="D168" s="202" t="s">
        <v>397</v>
      </c>
      <c r="E168" s="201" t="s">
        <v>398</v>
      </c>
      <c r="F168" s="146">
        <v>1026</v>
      </c>
      <c r="G168" s="146">
        <v>2321775</v>
      </c>
      <c r="H168" s="7">
        <v>638</v>
      </c>
      <c r="I168" s="7">
        <v>1238465</v>
      </c>
      <c r="J168" s="24">
        <v>0.62183235867446396</v>
      </c>
      <c r="K168" s="24">
        <v>0.53341301375025574</v>
      </c>
      <c r="L168" s="24">
        <v>0.18654970760233919</v>
      </c>
      <c r="M168" s="24">
        <v>0.37338910962517902</v>
      </c>
      <c r="N168" s="109">
        <v>0.55993881722751815</v>
      </c>
      <c r="O168" s="144">
        <v>0</v>
      </c>
      <c r="P168" s="7">
        <v>456445</v>
      </c>
      <c r="Q168" s="7">
        <v>782020</v>
      </c>
      <c r="R168" s="137">
        <v>1238465</v>
      </c>
      <c r="S168" s="142">
        <v>0.36855704440577652</v>
      </c>
      <c r="T168" s="142">
        <v>0.63144295559422348</v>
      </c>
      <c r="U168" s="137">
        <v>0</v>
      </c>
      <c r="V168" s="137">
        <v>0</v>
      </c>
      <c r="W168" s="2" t="s">
        <v>1646</v>
      </c>
      <c r="X168" s="2">
        <v>1820227130</v>
      </c>
      <c r="Y168" s="2" t="s">
        <v>1647</v>
      </c>
      <c r="Z168" s="2" t="s">
        <v>1649</v>
      </c>
      <c r="AA168" s="2"/>
    </row>
    <row r="169" spans="1:27" x14ac:dyDescent="0.25">
      <c r="A169" s="143">
        <v>165</v>
      </c>
      <c r="B169" s="172" t="s">
        <v>1634</v>
      </c>
      <c r="C169" s="174" t="s">
        <v>26</v>
      </c>
      <c r="D169" s="202" t="s">
        <v>402</v>
      </c>
      <c r="E169" s="201" t="s">
        <v>1258</v>
      </c>
      <c r="F169" s="146">
        <v>1196</v>
      </c>
      <c r="G169" s="146">
        <v>2519050</v>
      </c>
      <c r="H169" s="7">
        <v>1259</v>
      </c>
      <c r="I169" s="7">
        <v>1767985</v>
      </c>
      <c r="J169" s="24">
        <v>1.0526755852842808</v>
      </c>
      <c r="K169" s="24">
        <v>0.70184593398304917</v>
      </c>
      <c r="L169" s="24">
        <v>0.3</v>
      </c>
      <c r="M169" s="24">
        <v>0.4912921537881344</v>
      </c>
      <c r="N169" s="109">
        <v>0.79129215378813433</v>
      </c>
      <c r="O169" s="144">
        <v>0</v>
      </c>
      <c r="P169" s="7">
        <v>983195</v>
      </c>
      <c r="Q169" s="7">
        <v>777360</v>
      </c>
      <c r="R169" s="137">
        <v>1760555</v>
      </c>
      <c r="S169" s="142">
        <v>0.55845741825731088</v>
      </c>
      <c r="T169" s="142">
        <v>0.44154258174268912</v>
      </c>
      <c r="U169" s="137">
        <v>0</v>
      </c>
      <c r="V169" s="137">
        <v>0</v>
      </c>
      <c r="W169" s="2" t="s">
        <v>1646</v>
      </c>
      <c r="X169" s="2">
        <v>1864912664</v>
      </c>
      <c r="Y169" s="2" t="s">
        <v>1647</v>
      </c>
      <c r="Z169" s="2" t="s">
        <v>1649</v>
      </c>
      <c r="AA169" s="2"/>
    </row>
    <row r="170" spans="1:27" x14ac:dyDescent="0.25">
      <c r="A170" s="143">
        <v>166</v>
      </c>
      <c r="B170" s="172" t="s">
        <v>1634</v>
      </c>
      <c r="C170" s="174" t="s">
        <v>26</v>
      </c>
      <c r="D170" s="202" t="s">
        <v>396</v>
      </c>
      <c r="E170" s="201" t="s">
        <v>1090</v>
      </c>
      <c r="F170" s="146">
        <v>1027</v>
      </c>
      <c r="G170" s="146">
        <v>1748695</v>
      </c>
      <c r="H170" s="7">
        <v>1055</v>
      </c>
      <c r="I170" s="7">
        <v>1287705</v>
      </c>
      <c r="J170" s="24">
        <v>1.0272638753651411</v>
      </c>
      <c r="K170" s="24">
        <v>0.73638055807330605</v>
      </c>
      <c r="L170" s="24">
        <v>0.3</v>
      </c>
      <c r="M170" s="24">
        <v>0.51546639065131417</v>
      </c>
      <c r="N170" s="109">
        <v>0.81546639065131421</v>
      </c>
      <c r="O170" s="144">
        <v>1540.7058891012434</v>
      </c>
      <c r="P170" s="7">
        <v>791510</v>
      </c>
      <c r="Q170" s="7">
        <v>493990</v>
      </c>
      <c r="R170" s="137">
        <v>1285500</v>
      </c>
      <c r="S170" s="142">
        <v>0.61572150914041224</v>
      </c>
      <c r="T170" s="142">
        <v>0.38427849085958771</v>
      </c>
      <c r="U170" s="137">
        <v>948.6457551789382</v>
      </c>
      <c r="V170" s="137">
        <v>592.06013392230511</v>
      </c>
      <c r="W170" s="2" t="s">
        <v>1646</v>
      </c>
      <c r="X170" s="2">
        <v>1824839167</v>
      </c>
      <c r="Y170" s="2" t="s">
        <v>1647</v>
      </c>
      <c r="Z170" s="2" t="s">
        <v>1649</v>
      </c>
      <c r="AA170" s="2"/>
    </row>
    <row r="171" spans="1:27" x14ac:dyDescent="0.25">
      <c r="A171" s="143">
        <v>167</v>
      </c>
      <c r="B171" s="172" t="s">
        <v>1634</v>
      </c>
      <c r="C171" s="174" t="s">
        <v>26</v>
      </c>
      <c r="D171" s="202" t="s">
        <v>406</v>
      </c>
      <c r="E171" s="201" t="s">
        <v>1091</v>
      </c>
      <c r="F171" s="146">
        <v>668</v>
      </c>
      <c r="G171" s="146">
        <v>1230645</v>
      </c>
      <c r="H171" s="7">
        <v>323</v>
      </c>
      <c r="I171" s="7">
        <v>546880</v>
      </c>
      <c r="J171" s="24">
        <v>0.48353293413173654</v>
      </c>
      <c r="K171" s="24">
        <v>0.44438485509631126</v>
      </c>
      <c r="L171" s="24">
        <v>0.14505988023952096</v>
      </c>
      <c r="M171" s="24">
        <v>0.31106939856741789</v>
      </c>
      <c r="N171" s="109">
        <v>0.45612927880693888</v>
      </c>
      <c r="O171" s="144">
        <v>0</v>
      </c>
      <c r="P171" s="7">
        <v>229920</v>
      </c>
      <c r="Q171" s="7">
        <v>316960</v>
      </c>
      <c r="R171" s="137">
        <v>546880</v>
      </c>
      <c r="S171" s="142">
        <v>0.42042129900526626</v>
      </c>
      <c r="T171" s="142">
        <v>0.57957870099473374</v>
      </c>
      <c r="U171" s="137">
        <v>0</v>
      </c>
      <c r="V171" s="137">
        <v>0</v>
      </c>
      <c r="W171" s="2" t="s">
        <v>1646</v>
      </c>
      <c r="X171" s="2">
        <v>1824183138</v>
      </c>
      <c r="Y171" s="2" t="s">
        <v>1647</v>
      </c>
      <c r="Z171" s="2" t="s">
        <v>1649</v>
      </c>
      <c r="AA171" s="2"/>
    </row>
    <row r="172" spans="1:27" x14ac:dyDescent="0.25">
      <c r="A172" s="143">
        <v>168</v>
      </c>
      <c r="B172" s="172" t="s">
        <v>1634</v>
      </c>
      <c r="C172" s="174" t="s">
        <v>26</v>
      </c>
      <c r="D172" s="202" t="s">
        <v>404</v>
      </c>
      <c r="E172" s="201" t="s">
        <v>1450</v>
      </c>
      <c r="F172" s="146">
        <v>976</v>
      </c>
      <c r="G172" s="146">
        <v>1913575</v>
      </c>
      <c r="H172" s="7">
        <v>730</v>
      </c>
      <c r="I172" s="7">
        <v>1053915</v>
      </c>
      <c r="J172" s="24">
        <v>0.74795081967213117</v>
      </c>
      <c r="K172" s="24">
        <v>0.55075709078557156</v>
      </c>
      <c r="L172" s="24">
        <v>0.22438524590163936</v>
      </c>
      <c r="M172" s="24">
        <v>0.38552996354990005</v>
      </c>
      <c r="N172" s="109">
        <v>0.60991520945153943</v>
      </c>
      <c r="O172" s="144">
        <v>0</v>
      </c>
      <c r="P172" s="7">
        <v>551515</v>
      </c>
      <c r="Q172" s="7">
        <v>501190</v>
      </c>
      <c r="R172" s="137">
        <v>1052705</v>
      </c>
      <c r="S172" s="142">
        <v>0.5239027077861319</v>
      </c>
      <c r="T172" s="142">
        <v>0.4760972922138681</v>
      </c>
      <c r="U172" s="137">
        <v>0</v>
      </c>
      <c r="V172" s="137">
        <v>0</v>
      </c>
      <c r="W172" s="2" t="s">
        <v>1646</v>
      </c>
      <c r="X172" s="2">
        <v>1857535825</v>
      </c>
      <c r="Y172" s="2" t="s">
        <v>1647</v>
      </c>
      <c r="Z172" s="2" t="s">
        <v>1649</v>
      </c>
      <c r="AA172" s="2"/>
    </row>
    <row r="173" spans="1:27" x14ac:dyDescent="0.25">
      <c r="A173" s="143">
        <v>169</v>
      </c>
      <c r="B173" s="172" t="s">
        <v>1634</v>
      </c>
      <c r="C173" s="174" t="s">
        <v>26</v>
      </c>
      <c r="D173" s="202" t="s">
        <v>400</v>
      </c>
      <c r="E173" s="201" t="s">
        <v>1080</v>
      </c>
      <c r="F173" s="146">
        <v>944</v>
      </c>
      <c r="G173" s="146">
        <v>1652255</v>
      </c>
      <c r="H173" s="7">
        <v>1087</v>
      </c>
      <c r="I173" s="7">
        <v>1421080</v>
      </c>
      <c r="J173" s="24">
        <v>1.1514830508474576</v>
      </c>
      <c r="K173" s="24">
        <v>0.86008515634693194</v>
      </c>
      <c r="L173" s="24">
        <v>0.3</v>
      </c>
      <c r="M173" s="24">
        <v>0.60205960944285231</v>
      </c>
      <c r="N173" s="109">
        <v>0.90205960944285235</v>
      </c>
      <c r="O173" s="144">
        <v>1704.3112610428104</v>
      </c>
      <c r="P173" s="7">
        <v>861720</v>
      </c>
      <c r="Q173" s="7">
        <v>523060</v>
      </c>
      <c r="R173" s="137">
        <v>1384780</v>
      </c>
      <c r="S173" s="142">
        <v>0.62227935123268674</v>
      </c>
      <c r="T173" s="142">
        <v>0.37772064876731321</v>
      </c>
      <c r="U173" s="137">
        <v>1060.5577058202823</v>
      </c>
      <c r="V173" s="137">
        <v>643.75355522252801</v>
      </c>
      <c r="W173" s="2" t="s">
        <v>1646</v>
      </c>
      <c r="X173" s="2">
        <v>1812759331</v>
      </c>
      <c r="Y173" s="2" t="s">
        <v>1647</v>
      </c>
      <c r="Z173" s="2" t="s">
        <v>1649</v>
      </c>
      <c r="AA173" s="2"/>
    </row>
    <row r="174" spans="1:27" x14ac:dyDescent="0.25">
      <c r="A174" s="143">
        <v>170</v>
      </c>
      <c r="B174" s="172" t="s">
        <v>1089</v>
      </c>
      <c r="C174" s="174" t="s">
        <v>26</v>
      </c>
      <c r="D174" s="202" t="s">
        <v>375</v>
      </c>
      <c r="E174" s="201" t="s">
        <v>376</v>
      </c>
      <c r="F174" s="146">
        <v>872</v>
      </c>
      <c r="G174" s="146">
        <v>1698190</v>
      </c>
      <c r="H174" s="7">
        <v>1101</v>
      </c>
      <c r="I174" s="7">
        <v>1397850</v>
      </c>
      <c r="J174" s="24">
        <v>1.2626146788990826</v>
      </c>
      <c r="K174" s="24">
        <v>0.82314110906317906</v>
      </c>
      <c r="L174" s="24">
        <v>0.3</v>
      </c>
      <c r="M174" s="24">
        <v>0.57619877634422534</v>
      </c>
      <c r="N174" s="109">
        <v>0.87619877634422538</v>
      </c>
      <c r="O174" s="144">
        <v>1655.4509544637795</v>
      </c>
      <c r="P174" s="7">
        <v>949950</v>
      </c>
      <c r="Q174" s="7">
        <v>447900</v>
      </c>
      <c r="R174" s="137">
        <v>1397850</v>
      </c>
      <c r="S174" s="142">
        <v>0.67957935400794078</v>
      </c>
      <c r="T174" s="142">
        <v>0.32042064599205922</v>
      </c>
      <c r="U174" s="137">
        <v>1125.0102902263243</v>
      </c>
      <c r="V174" s="137">
        <v>530.44066423745517</v>
      </c>
      <c r="W174" s="2" t="s">
        <v>1646</v>
      </c>
      <c r="X174" s="2">
        <v>1866778833</v>
      </c>
      <c r="Y174" s="2" t="s">
        <v>1647</v>
      </c>
      <c r="Z174" s="2" t="s">
        <v>1649</v>
      </c>
      <c r="AA174" s="2"/>
    </row>
    <row r="175" spans="1:27" x14ac:dyDescent="0.25">
      <c r="A175" s="143">
        <v>171</v>
      </c>
      <c r="B175" s="172" t="s">
        <v>1089</v>
      </c>
      <c r="C175" s="174" t="s">
        <v>26</v>
      </c>
      <c r="D175" s="202" t="s">
        <v>380</v>
      </c>
      <c r="E175" s="201" t="s">
        <v>381</v>
      </c>
      <c r="F175" s="146">
        <v>884</v>
      </c>
      <c r="G175" s="146">
        <v>1569130</v>
      </c>
      <c r="H175" s="7">
        <v>644</v>
      </c>
      <c r="I175" s="7">
        <v>871310</v>
      </c>
      <c r="J175" s="24">
        <v>0.72850678733031671</v>
      </c>
      <c r="K175" s="24">
        <v>0.55528222645669889</v>
      </c>
      <c r="L175" s="24">
        <v>0.218552036199095</v>
      </c>
      <c r="M175" s="24">
        <v>0.38869755851968918</v>
      </c>
      <c r="N175" s="109">
        <v>0.60724959471878415</v>
      </c>
      <c r="O175" s="144">
        <v>0</v>
      </c>
      <c r="P175" s="7">
        <v>487530</v>
      </c>
      <c r="Q175" s="7">
        <v>382340</v>
      </c>
      <c r="R175" s="137">
        <v>869870</v>
      </c>
      <c r="S175" s="142">
        <v>0.56046305769827676</v>
      </c>
      <c r="T175" s="142">
        <v>0.43953694230172324</v>
      </c>
      <c r="U175" s="137">
        <v>0</v>
      </c>
      <c r="V175" s="137">
        <v>0</v>
      </c>
      <c r="W175" s="2" t="s">
        <v>1646</v>
      </c>
      <c r="X175" s="2">
        <v>1741283635</v>
      </c>
      <c r="Y175" s="2" t="s">
        <v>1647</v>
      </c>
      <c r="Z175" s="2" t="s">
        <v>1649</v>
      </c>
      <c r="AA175" s="2"/>
    </row>
    <row r="176" spans="1:27" x14ac:dyDescent="0.25">
      <c r="A176" s="143">
        <v>172</v>
      </c>
      <c r="B176" s="172" t="s">
        <v>1089</v>
      </c>
      <c r="C176" s="174" t="s">
        <v>26</v>
      </c>
      <c r="D176" s="202" t="s">
        <v>382</v>
      </c>
      <c r="E176" s="201" t="s">
        <v>506</v>
      </c>
      <c r="F176" s="146">
        <v>912</v>
      </c>
      <c r="G176" s="146">
        <v>1592675</v>
      </c>
      <c r="H176" s="7">
        <v>662</v>
      </c>
      <c r="I176" s="7">
        <v>1177560</v>
      </c>
      <c r="J176" s="24">
        <v>0.72587719298245612</v>
      </c>
      <c r="K176" s="24">
        <v>0.73935988195959623</v>
      </c>
      <c r="L176" s="24">
        <v>0.21776315789473683</v>
      </c>
      <c r="M176" s="24">
        <v>0.51755191737171735</v>
      </c>
      <c r="N176" s="109">
        <v>0.73531507526645412</v>
      </c>
      <c r="O176" s="144">
        <v>0</v>
      </c>
      <c r="P176" s="7">
        <v>479410</v>
      </c>
      <c r="Q176" s="7">
        <v>698150</v>
      </c>
      <c r="R176" s="137">
        <v>1177560</v>
      </c>
      <c r="S176" s="142">
        <v>0.40712150548592002</v>
      </c>
      <c r="T176" s="142">
        <v>0.59287849451407992</v>
      </c>
      <c r="U176" s="137">
        <v>0</v>
      </c>
      <c r="V176" s="137">
        <v>0</v>
      </c>
      <c r="W176" s="2" t="s">
        <v>1646</v>
      </c>
      <c r="X176" s="2">
        <v>1911663357</v>
      </c>
      <c r="Y176" s="2" t="s">
        <v>1647</v>
      </c>
      <c r="Z176" s="2" t="s">
        <v>1649</v>
      </c>
      <c r="AA176" s="2"/>
    </row>
    <row r="177" spans="1:27" x14ac:dyDescent="0.25">
      <c r="A177" s="143">
        <v>173</v>
      </c>
      <c r="B177" s="172" t="s">
        <v>1089</v>
      </c>
      <c r="C177" s="174" t="s">
        <v>26</v>
      </c>
      <c r="D177" s="202" t="s">
        <v>379</v>
      </c>
      <c r="E177" s="201" t="s">
        <v>1019</v>
      </c>
      <c r="F177" s="146">
        <v>851</v>
      </c>
      <c r="G177" s="146">
        <v>1354535</v>
      </c>
      <c r="H177" s="7">
        <v>867</v>
      </c>
      <c r="I177" s="7">
        <v>1165670</v>
      </c>
      <c r="J177" s="24">
        <v>1.0188014101057579</v>
      </c>
      <c r="K177" s="24">
        <v>0.8605683869372146</v>
      </c>
      <c r="L177" s="24">
        <v>0.3</v>
      </c>
      <c r="M177" s="24">
        <v>0.60239787085605023</v>
      </c>
      <c r="N177" s="109">
        <v>0.90239787085605028</v>
      </c>
      <c r="O177" s="144">
        <v>1704.9503570955042</v>
      </c>
      <c r="P177" s="7">
        <v>662200</v>
      </c>
      <c r="Q177" s="7">
        <v>503470</v>
      </c>
      <c r="R177" s="137">
        <v>1165670</v>
      </c>
      <c r="S177" s="142">
        <v>0.56808530716240446</v>
      </c>
      <c r="T177" s="142">
        <v>0.43191469283759554</v>
      </c>
      <c r="U177" s="137">
        <v>968.55724730725069</v>
      </c>
      <c r="V177" s="137">
        <v>736.39310978825347</v>
      </c>
      <c r="W177" s="2" t="s">
        <v>1646</v>
      </c>
      <c r="X177" s="2">
        <v>1875220099</v>
      </c>
      <c r="Y177" s="2" t="s">
        <v>1648</v>
      </c>
      <c r="Z177" s="2" t="s">
        <v>1650</v>
      </c>
      <c r="AA177" s="2"/>
    </row>
    <row r="178" spans="1:27" x14ac:dyDescent="0.25">
      <c r="A178" s="143">
        <v>174</v>
      </c>
      <c r="B178" s="172" t="s">
        <v>38</v>
      </c>
      <c r="C178" s="174" t="s">
        <v>26</v>
      </c>
      <c r="D178" s="202" t="s">
        <v>411</v>
      </c>
      <c r="E178" s="201" t="s">
        <v>412</v>
      </c>
      <c r="F178" s="146">
        <v>1207</v>
      </c>
      <c r="G178" s="146">
        <v>2157015</v>
      </c>
      <c r="H178" s="7">
        <v>778</v>
      </c>
      <c r="I178" s="7">
        <v>1191175</v>
      </c>
      <c r="J178" s="24">
        <v>0.64457332228666109</v>
      </c>
      <c r="K178" s="24">
        <v>0.55223306282061091</v>
      </c>
      <c r="L178" s="24">
        <v>0.19337199668599833</v>
      </c>
      <c r="M178" s="24">
        <v>0.38656314397442759</v>
      </c>
      <c r="N178" s="109">
        <v>0.57993514066042595</v>
      </c>
      <c r="O178" s="144">
        <v>0</v>
      </c>
      <c r="P178" s="7">
        <v>579865</v>
      </c>
      <c r="Q178" s="7">
        <v>607970</v>
      </c>
      <c r="R178" s="137">
        <v>1187835</v>
      </c>
      <c r="S178" s="142">
        <v>0.48816965319257305</v>
      </c>
      <c r="T178" s="142">
        <v>0.51183034680742701</v>
      </c>
      <c r="U178" s="137">
        <v>0</v>
      </c>
      <c r="V178" s="137">
        <v>0</v>
      </c>
      <c r="W178" s="2" t="s">
        <v>1646</v>
      </c>
      <c r="X178" s="2">
        <v>1955458947</v>
      </c>
      <c r="Y178" s="2" t="s">
        <v>1647</v>
      </c>
      <c r="Z178" s="2" t="s">
        <v>1649</v>
      </c>
      <c r="AA178" s="2"/>
    </row>
    <row r="179" spans="1:27" x14ac:dyDescent="0.25">
      <c r="A179" s="143">
        <v>175</v>
      </c>
      <c r="B179" s="172" t="s">
        <v>38</v>
      </c>
      <c r="C179" s="174" t="s">
        <v>26</v>
      </c>
      <c r="D179" s="202" t="s">
        <v>409</v>
      </c>
      <c r="E179" s="201" t="s">
        <v>410</v>
      </c>
      <c r="F179" s="146">
        <v>796</v>
      </c>
      <c r="G179" s="146">
        <v>1418455</v>
      </c>
      <c r="H179" s="7">
        <v>757</v>
      </c>
      <c r="I179" s="7">
        <v>1151580</v>
      </c>
      <c r="J179" s="24">
        <v>0.95100502512562812</v>
      </c>
      <c r="K179" s="24">
        <v>0.81185515226073435</v>
      </c>
      <c r="L179" s="24">
        <v>0.2853015075376884</v>
      </c>
      <c r="M179" s="24">
        <v>0.56829860658251397</v>
      </c>
      <c r="N179" s="109">
        <v>0.85360011412020231</v>
      </c>
      <c r="O179" s="144">
        <v>1612.7540482840495</v>
      </c>
      <c r="P179" s="7">
        <v>574670</v>
      </c>
      <c r="Q179" s="7">
        <v>576910</v>
      </c>
      <c r="R179" s="137">
        <v>1151580</v>
      </c>
      <c r="S179" s="142">
        <v>0.49902742319248339</v>
      </c>
      <c r="T179" s="142">
        <v>0.50097257680751661</v>
      </c>
      <c r="U179" s="137">
        <v>804.80849695843517</v>
      </c>
      <c r="V179" s="137">
        <v>807.94555132561436</v>
      </c>
      <c r="W179" s="2" t="s">
        <v>1646</v>
      </c>
      <c r="X179" s="2">
        <v>1683671243</v>
      </c>
      <c r="Y179" s="2" t="s">
        <v>1647</v>
      </c>
      <c r="Z179" s="2" t="s">
        <v>1649</v>
      </c>
      <c r="AA179" s="2"/>
    </row>
    <row r="180" spans="1:27" x14ac:dyDescent="0.25">
      <c r="A180" s="143">
        <v>176</v>
      </c>
      <c r="B180" s="172" t="s">
        <v>38</v>
      </c>
      <c r="C180" s="174" t="s">
        <v>26</v>
      </c>
      <c r="D180" s="202" t="s">
        <v>407</v>
      </c>
      <c r="E180" s="201" t="s">
        <v>408</v>
      </c>
      <c r="F180" s="146">
        <v>747</v>
      </c>
      <c r="G180" s="146">
        <v>1337985</v>
      </c>
      <c r="H180" s="7">
        <v>850</v>
      </c>
      <c r="I180" s="7">
        <v>1470630</v>
      </c>
      <c r="J180" s="24">
        <v>1.1378848728246318</v>
      </c>
      <c r="K180" s="24">
        <v>1.0991378827116896</v>
      </c>
      <c r="L180" s="24">
        <v>0.3</v>
      </c>
      <c r="M180" s="24">
        <v>0.7</v>
      </c>
      <c r="N180" s="109">
        <v>1</v>
      </c>
      <c r="O180" s="144">
        <v>1889.3554740750008</v>
      </c>
      <c r="P180" s="7">
        <v>551130</v>
      </c>
      <c r="Q180" s="7">
        <v>919500</v>
      </c>
      <c r="R180" s="137">
        <v>1470630</v>
      </c>
      <c r="S180" s="142">
        <v>0.37475775687970464</v>
      </c>
      <c r="T180" s="142">
        <v>0.62524224312029542</v>
      </c>
      <c r="U180" s="137">
        <v>708.05061941273823</v>
      </c>
      <c r="V180" s="137">
        <v>1181.3048546622626</v>
      </c>
      <c r="W180" s="2" t="s">
        <v>1646</v>
      </c>
      <c r="X180" s="2">
        <v>1768040485</v>
      </c>
      <c r="Y180" s="2" t="s">
        <v>1647</v>
      </c>
      <c r="Z180" s="2" t="s">
        <v>1649</v>
      </c>
      <c r="AA180" s="2"/>
    </row>
    <row r="181" spans="1:27" x14ac:dyDescent="0.25">
      <c r="A181" s="143">
        <v>177</v>
      </c>
      <c r="B181" s="172" t="s">
        <v>38</v>
      </c>
      <c r="C181" s="174" t="s">
        <v>26</v>
      </c>
      <c r="D181" s="202" t="s">
        <v>1451</v>
      </c>
      <c r="E181" s="201" t="s">
        <v>1452</v>
      </c>
      <c r="F181" s="146">
        <v>609</v>
      </c>
      <c r="G181" s="146">
        <v>1083640</v>
      </c>
      <c r="H181" s="7">
        <v>666</v>
      </c>
      <c r="I181" s="7">
        <v>1102405</v>
      </c>
      <c r="J181" s="24">
        <v>1.0935960591133005</v>
      </c>
      <c r="K181" s="24">
        <v>1.017316636521354</v>
      </c>
      <c r="L181" s="24">
        <v>0.3</v>
      </c>
      <c r="M181" s="24">
        <v>0.7</v>
      </c>
      <c r="N181" s="109">
        <v>1</v>
      </c>
      <c r="O181" s="144">
        <v>1889.3554740750008</v>
      </c>
      <c r="P181" s="7">
        <v>497825</v>
      </c>
      <c r="Q181" s="7">
        <v>581560</v>
      </c>
      <c r="R181" s="137">
        <v>1079385</v>
      </c>
      <c r="S181" s="142">
        <v>0.46121170851920307</v>
      </c>
      <c r="T181" s="142">
        <v>0.53878829148079699</v>
      </c>
      <c r="U181" s="137">
        <v>871.39286619823997</v>
      </c>
      <c r="V181" s="137">
        <v>1017.9626078767609</v>
      </c>
      <c r="W181" s="2" t="s">
        <v>1646</v>
      </c>
      <c r="X181" s="2">
        <v>1745780261</v>
      </c>
      <c r="Y181" s="2" t="s">
        <v>1647</v>
      </c>
      <c r="Z181" s="2" t="s">
        <v>1649</v>
      </c>
      <c r="AA181" s="2"/>
    </row>
    <row r="182" spans="1:27" x14ac:dyDescent="0.25">
      <c r="A182" s="143">
        <v>178</v>
      </c>
      <c r="B182" s="172" t="s">
        <v>34</v>
      </c>
      <c r="C182" s="174" t="s">
        <v>26</v>
      </c>
      <c r="D182" s="202" t="s">
        <v>417</v>
      </c>
      <c r="E182" s="201" t="s">
        <v>418</v>
      </c>
      <c r="F182" s="146">
        <v>652</v>
      </c>
      <c r="G182" s="146">
        <v>1176085</v>
      </c>
      <c r="H182" s="7">
        <v>674</v>
      </c>
      <c r="I182" s="7">
        <v>1003050</v>
      </c>
      <c r="J182" s="24">
        <v>1.0337423312883436</v>
      </c>
      <c r="K182" s="24">
        <v>0.85287202880744162</v>
      </c>
      <c r="L182" s="24">
        <v>0.3</v>
      </c>
      <c r="M182" s="24">
        <v>0.59701042016520911</v>
      </c>
      <c r="N182" s="109">
        <v>0.89701042016520915</v>
      </c>
      <c r="O182" s="144">
        <v>1694.7715476414544</v>
      </c>
      <c r="P182" s="7">
        <v>518025</v>
      </c>
      <c r="Q182" s="7">
        <v>457560</v>
      </c>
      <c r="R182" s="137">
        <v>975585</v>
      </c>
      <c r="S182" s="142">
        <v>0.5309890988483833</v>
      </c>
      <c r="T182" s="142">
        <v>0.4690109011516167</v>
      </c>
      <c r="U182" s="137">
        <v>899.90521683601582</v>
      </c>
      <c r="V182" s="137">
        <v>794.86633080543857</v>
      </c>
      <c r="W182" s="2" t="s">
        <v>1646</v>
      </c>
      <c r="X182" s="2">
        <v>1680230020</v>
      </c>
      <c r="Y182" s="2" t="s">
        <v>1647</v>
      </c>
      <c r="Z182" s="2" t="s">
        <v>1649</v>
      </c>
      <c r="AA182" s="2"/>
    </row>
    <row r="183" spans="1:27" x14ac:dyDescent="0.25">
      <c r="A183" s="143">
        <v>179</v>
      </c>
      <c r="B183" s="172" t="s">
        <v>34</v>
      </c>
      <c r="C183" s="174" t="s">
        <v>26</v>
      </c>
      <c r="D183" s="202" t="s">
        <v>421</v>
      </c>
      <c r="E183" s="201" t="s">
        <v>1635</v>
      </c>
      <c r="F183" s="146">
        <v>1154</v>
      </c>
      <c r="G183" s="146">
        <v>2076170</v>
      </c>
      <c r="H183" s="7">
        <v>1947</v>
      </c>
      <c r="I183" s="7">
        <v>3216460</v>
      </c>
      <c r="J183" s="24">
        <v>1.6871750433275563</v>
      </c>
      <c r="K183" s="24">
        <v>1.5492276644012775</v>
      </c>
      <c r="L183" s="24">
        <v>0.3</v>
      </c>
      <c r="M183" s="24">
        <v>0.7</v>
      </c>
      <c r="N183" s="109">
        <v>1</v>
      </c>
      <c r="O183" s="144">
        <v>1889.3554740750008</v>
      </c>
      <c r="P183" s="7">
        <v>1289250</v>
      </c>
      <c r="Q183" s="7">
        <v>1655680</v>
      </c>
      <c r="R183" s="137">
        <v>2944930</v>
      </c>
      <c r="S183" s="142">
        <v>0.43778629712760575</v>
      </c>
      <c r="T183" s="142">
        <v>0.56221370287239425</v>
      </c>
      <c r="U183" s="137">
        <v>827.13393695306672</v>
      </c>
      <c r="V183" s="137">
        <v>1062.221537121934</v>
      </c>
      <c r="W183" s="2" t="s">
        <v>1646</v>
      </c>
      <c r="X183" s="2">
        <v>1629889767</v>
      </c>
      <c r="Y183" s="2" t="s">
        <v>1647</v>
      </c>
      <c r="Z183" s="2" t="s">
        <v>1649</v>
      </c>
      <c r="AA183" s="2"/>
    </row>
    <row r="184" spans="1:27" x14ac:dyDescent="0.25">
      <c r="A184" s="143">
        <v>180</v>
      </c>
      <c r="B184" s="172" t="s">
        <v>34</v>
      </c>
      <c r="C184" s="174" t="s">
        <v>26</v>
      </c>
      <c r="D184" s="202" t="s">
        <v>413</v>
      </c>
      <c r="E184" s="201" t="s">
        <v>414</v>
      </c>
      <c r="F184" s="146">
        <v>1013</v>
      </c>
      <c r="G184" s="146">
        <v>1846090</v>
      </c>
      <c r="H184" s="7">
        <v>510</v>
      </c>
      <c r="I184" s="7">
        <v>836370</v>
      </c>
      <c r="J184" s="24">
        <v>0.5034550839091807</v>
      </c>
      <c r="K184" s="24">
        <v>0.45304941795903775</v>
      </c>
      <c r="L184" s="24">
        <v>0.1510365251727542</v>
      </c>
      <c r="M184" s="24">
        <v>0.31713459257132642</v>
      </c>
      <c r="N184" s="109">
        <v>0.4681711177440806</v>
      </c>
      <c r="O184" s="144">
        <v>0</v>
      </c>
      <c r="P184" s="7">
        <v>372495</v>
      </c>
      <c r="Q184" s="7">
        <v>445840</v>
      </c>
      <c r="R184" s="137">
        <v>818335</v>
      </c>
      <c r="S184" s="142">
        <v>0.45518644564878685</v>
      </c>
      <c r="T184" s="142">
        <v>0.54481355435121315</v>
      </c>
      <c r="U184" s="137">
        <v>0</v>
      </c>
      <c r="V184" s="137">
        <v>0</v>
      </c>
      <c r="W184" s="2" t="s">
        <v>1646</v>
      </c>
      <c r="X184" s="2">
        <v>1676822452</v>
      </c>
      <c r="Y184" s="2" t="s">
        <v>1647</v>
      </c>
      <c r="Z184" s="2" t="s">
        <v>1649</v>
      </c>
      <c r="AA184" s="2"/>
    </row>
    <row r="185" spans="1:27" x14ac:dyDescent="0.25">
      <c r="A185" s="143">
        <v>181</v>
      </c>
      <c r="B185" s="172" t="s">
        <v>34</v>
      </c>
      <c r="C185" s="174" t="s">
        <v>26</v>
      </c>
      <c r="D185" s="202" t="s">
        <v>415</v>
      </c>
      <c r="E185" s="201" t="s">
        <v>1636</v>
      </c>
      <c r="F185" s="146">
        <v>928</v>
      </c>
      <c r="G185" s="146">
        <v>1693055</v>
      </c>
      <c r="H185" s="7">
        <v>1198</v>
      </c>
      <c r="I185" s="7">
        <v>1698670</v>
      </c>
      <c r="J185" s="24">
        <v>1.290948275862069</v>
      </c>
      <c r="K185" s="24">
        <v>1.0033164900136144</v>
      </c>
      <c r="L185" s="24">
        <v>0.3</v>
      </c>
      <c r="M185" s="24">
        <v>0.7</v>
      </c>
      <c r="N185" s="109">
        <v>1</v>
      </c>
      <c r="O185" s="144">
        <v>1889.3554740750008</v>
      </c>
      <c r="P185" s="7">
        <v>984855</v>
      </c>
      <c r="Q185" s="7">
        <v>695570</v>
      </c>
      <c r="R185" s="137">
        <v>1680425</v>
      </c>
      <c r="S185" s="142">
        <v>0.58607495127720666</v>
      </c>
      <c r="T185" s="142">
        <v>0.41392504872279334</v>
      </c>
      <c r="U185" s="137">
        <v>1107.3039174138298</v>
      </c>
      <c r="V185" s="137">
        <v>782.05155666117105</v>
      </c>
      <c r="W185" s="2" t="s">
        <v>1646</v>
      </c>
      <c r="X185" s="2" t="e">
        <v>#N/A</v>
      </c>
      <c r="Y185" s="2" t="e">
        <v>#N/A</v>
      </c>
      <c r="Z185" s="2" t="s">
        <v>1650</v>
      </c>
      <c r="AA185" s="2"/>
    </row>
    <row r="186" spans="1:27" x14ac:dyDescent="0.25">
      <c r="A186" s="143">
        <v>182</v>
      </c>
      <c r="B186" s="172" t="s">
        <v>34</v>
      </c>
      <c r="C186" s="174" t="s">
        <v>26</v>
      </c>
      <c r="D186" s="202" t="s">
        <v>423</v>
      </c>
      <c r="E186" s="201" t="s">
        <v>424</v>
      </c>
      <c r="F186" s="146">
        <v>830</v>
      </c>
      <c r="G186" s="146">
        <v>1495475</v>
      </c>
      <c r="H186" s="7">
        <v>663</v>
      </c>
      <c r="I186" s="7">
        <v>837020</v>
      </c>
      <c r="J186" s="24">
        <v>0.79879518072289157</v>
      </c>
      <c r="K186" s="24">
        <v>0.55970176699710794</v>
      </c>
      <c r="L186" s="24">
        <v>0.23963855421686747</v>
      </c>
      <c r="M186" s="24">
        <v>0.39179123689797551</v>
      </c>
      <c r="N186" s="109">
        <v>0.63142979111484299</v>
      </c>
      <c r="O186" s="144">
        <v>0</v>
      </c>
      <c r="P186" s="7">
        <v>536660</v>
      </c>
      <c r="Q186" s="7">
        <v>272160</v>
      </c>
      <c r="R186" s="137">
        <v>808820</v>
      </c>
      <c r="S186" s="142">
        <v>0.66350980440641927</v>
      </c>
      <c r="T186" s="142">
        <v>0.33649019559358079</v>
      </c>
      <c r="U186" s="137">
        <v>0</v>
      </c>
      <c r="V186" s="137">
        <v>0</v>
      </c>
      <c r="W186" s="2" t="s">
        <v>1646</v>
      </c>
      <c r="X186" s="2">
        <v>1777177175</v>
      </c>
      <c r="Y186" s="2" t="s">
        <v>1647</v>
      </c>
      <c r="Z186" s="2" t="s">
        <v>1649</v>
      </c>
      <c r="AA186" s="2"/>
    </row>
    <row r="187" spans="1:27" x14ac:dyDescent="0.25">
      <c r="A187" s="143">
        <v>183</v>
      </c>
      <c r="B187" s="172" t="s">
        <v>34</v>
      </c>
      <c r="C187" s="174" t="s">
        <v>26</v>
      </c>
      <c r="D187" s="202" t="s">
        <v>1454</v>
      </c>
      <c r="E187" s="201" t="s">
        <v>1455</v>
      </c>
      <c r="F187" s="146">
        <v>608</v>
      </c>
      <c r="G187" s="146">
        <v>1106280</v>
      </c>
      <c r="H187" s="7">
        <v>486</v>
      </c>
      <c r="I187" s="7">
        <v>636830</v>
      </c>
      <c r="J187" s="24">
        <v>0.79934210526315785</v>
      </c>
      <c r="K187" s="24">
        <v>0.57564992587771635</v>
      </c>
      <c r="L187" s="24">
        <v>0.23980263157894735</v>
      </c>
      <c r="M187" s="24">
        <v>0.40295494811440141</v>
      </c>
      <c r="N187" s="109">
        <v>0.64275757969334879</v>
      </c>
      <c r="O187" s="144">
        <v>0</v>
      </c>
      <c r="P187" s="7">
        <v>396600</v>
      </c>
      <c r="Q187" s="7">
        <v>222460</v>
      </c>
      <c r="R187" s="137">
        <v>619060</v>
      </c>
      <c r="S187" s="142">
        <v>0.64064872548702867</v>
      </c>
      <c r="T187" s="142">
        <v>0.35935127451297127</v>
      </c>
      <c r="U187" s="137">
        <v>0</v>
      </c>
      <c r="V187" s="137">
        <v>0</v>
      </c>
      <c r="W187" s="2" t="s">
        <v>1646</v>
      </c>
      <c r="X187" s="2">
        <v>1921891464</v>
      </c>
      <c r="Y187" s="2" t="s">
        <v>1647</v>
      </c>
      <c r="Z187" s="2" t="s">
        <v>1649</v>
      </c>
      <c r="AA187" s="2"/>
    </row>
    <row r="188" spans="1:27" x14ac:dyDescent="0.25">
      <c r="A188" s="143">
        <v>184</v>
      </c>
      <c r="B188" s="172" t="s">
        <v>34</v>
      </c>
      <c r="C188" s="174" t="s">
        <v>26</v>
      </c>
      <c r="D188" s="202" t="s">
        <v>419</v>
      </c>
      <c r="E188" s="201" t="s">
        <v>1453</v>
      </c>
      <c r="F188" s="146">
        <v>602</v>
      </c>
      <c r="G188" s="146">
        <v>1100140</v>
      </c>
      <c r="H188" s="7">
        <v>422</v>
      </c>
      <c r="I188" s="7">
        <v>469965</v>
      </c>
      <c r="J188" s="24">
        <v>0.70099667774086383</v>
      </c>
      <c r="K188" s="24">
        <v>0.42718653989492245</v>
      </c>
      <c r="L188" s="24">
        <v>0.21029900332225915</v>
      </c>
      <c r="M188" s="24">
        <v>0.29903057792644572</v>
      </c>
      <c r="N188" s="109">
        <v>0.50932958124870487</v>
      </c>
      <c r="O188" s="144">
        <v>0</v>
      </c>
      <c r="P188" s="7">
        <v>155405</v>
      </c>
      <c r="Q188" s="7">
        <v>63860</v>
      </c>
      <c r="R188" s="137">
        <v>219265</v>
      </c>
      <c r="S188" s="142">
        <v>0.70875424714386703</v>
      </c>
      <c r="T188" s="142">
        <v>0.29124575285613297</v>
      </c>
      <c r="U188" s="137">
        <v>0</v>
      </c>
      <c r="V188" s="137">
        <v>0</v>
      </c>
      <c r="W188" s="2" t="s">
        <v>1646</v>
      </c>
      <c r="X188" s="2">
        <v>1311701233</v>
      </c>
      <c r="Y188" s="2" t="s">
        <v>1648</v>
      </c>
      <c r="Z188" s="2" t="s">
        <v>1650</v>
      </c>
      <c r="AA188" s="2"/>
    </row>
    <row r="189" spans="1:27" x14ac:dyDescent="0.25">
      <c r="A189" s="143">
        <v>185</v>
      </c>
      <c r="B189" s="172" t="s">
        <v>25</v>
      </c>
      <c r="C189" s="174" t="s">
        <v>26</v>
      </c>
      <c r="D189" s="202" t="s">
        <v>359</v>
      </c>
      <c r="E189" s="201" t="s">
        <v>1456</v>
      </c>
      <c r="F189" s="146">
        <v>1504</v>
      </c>
      <c r="G189" s="146">
        <v>3704515</v>
      </c>
      <c r="H189" s="7">
        <v>1573</v>
      </c>
      <c r="I189" s="7">
        <v>3340315</v>
      </c>
      <c r="J189" s="24">
        <v>1.0458776595744681</v>
      </c>
      <c r="K189" s="24">
        <v>0.9016875353453826</v>
      </c>
      <c r="L189" s="24">
        <v>0.3</v>
      </c>
      <c r="M189" s="24">
        <v>0.63118127474176777</v>
      </c>
      <c r="N189" s="109">
        <v>0.93118127474176782</v>
      </c>
      <c r="O189" s="144">
        <v>1759.3324387894963</v>
      </c>
      <c r="P189" s="7">
        <v>1168970</v>
      </c>
      <c r="Q189" s="7">
        <v>2166860</v>
      </c>
      <c r="R189" s="137">
        <v>3335830</v>
      </c>
      <c r="S189" s="142">
        <v>0.3504285290317552</v>
      </c>
      <c r="T189" s="142">
        <v>0.64957147096824475</v>
      </c>
      <c r="U189" s="137">
        <v>616.52027860285364</v>
      </c>
      <c r="V189" s="137">
        <v>1142.8121601866426</v>
      </c>
      <c r="W189" s="2" t="s">
        <v>1646</v>
      </c>
      <c r="X189" s="2">
        <v>1867363292</v>
      </c>
      <c r="Y189" s="2" t="s">
        <v>1647</v>
      </c>
      <c r="Z189" s="2" t="s">
        <v>1649</v>
      </c>
      <c r="AA189" s="2"/>
    </row>
    <row r="190" spans="1:27" x14ac:dyDescent="0.25">
      <c r="A190" s="143">
        <v>186</v>
      </c>
      <c r="B190" s="172" t="s">
        <v>25</v>
      </c>
      <c r="C190" s="174" t="s">
        <v>26</v>
      </c>
      <c r="D190" s="202" t="s">
        <v>361</v>
      </c>
      <c r="E190" s="201" t="s">
        <v>1457</v>
      </c>
      <c r="F190" s="146">
        <v>1653</v>
      </c>
      <c r="G190" s="146">
        <v>4076960</v>
      </c>
      <c r="H190" s="7">
        <v>1192</v>
      </c>
      <c r="I190" s="7">
        <v>2766285</v>
      </c>
      <c r="J190" s="24">
        <v>0.72111312764670299</v>
      </c>
      <c r="K190" s="24">
        <v>0.67851659079313997</v>
      </c>
      <c r="L190" s="24">
        <v>0.2163339382940109</v>
      </c>
      <c r="M190" s="24">
        <v>0.47496161355519795</v>
      </c>
      <c r="N190" s="109">
        <v>0.69129555184920888</v>
      </c>
      <c r="O190" s="144">
        <v>0</v>
      </c>
      <c r="P190" s="7">
        <v>727360</v>
      </c>
      <c r="Q190" s="7">
        <v>2035850</v>
      </c>
      <c r="R190" s="137">
        <v>2763210</v>
      </c>
      <c r="S190" s="142">
        <v>0.26323008385175212</v>
      </c>
      <c r="T190" s="142">
        <v>0.73676991614824783</v>
      </c>
      <c r="U190" s="137">
        <v>0</v>
      </c>
      <c r="V190" s="137">
        <v>0</v>
      </c>
      <c r="W190" s="2" t="s">
        <v>1646</v>
      </c>
      <c r="X190" s="2">
        <v>1716947589</v>
      </c>
      <c r="Y190" s="2" t="s">
        <v>1647</v>
      </c>
      <c r="Z190" s="2" t="s">
        <v>1649</v>
      </c>
      <c r="AA190" s="2"/>
    </row>
    <row r="191" spans="1:27" x14ac:dyDescent="0.25">
      <c r="A191" s="143">
        <v>187</v>
      </c>
      <c r="B191" s="172" t="s">
        <v>25</v>
      </c>
      <c r="C191" s="174" t="s">
        <v>26</v>
      </c>
      <c r="D191" s="202" t="s">
        <v>360</v>
      </c>
      <c r="E191" s="201" t="s">
        <v>1458</v>
      </c>
      <c r="F191" s="146">
        <v>781</v>
      </c>
      <c r="G191" s="146">
        <v>1991620</v>
      </c>
      <c r="H191" s="7">
        <v>853</v>
      </c>
      <c r="I191" s="7">
        <v>1282545</v>
      </c>
      <c r="J191" s="24">
        <v>1.0921895006402049</v>
      </c>
      <c r="K191" s="24">
        <v>0.64397073738966271</v>
      </c>
      <c r="L191" s="24">
        <v>0.3</v>
      </c>
      <c r="M191" s="24">
        <v>0.45077951617276385</v>
      </c>
      <c r="N191" s="109">
        <v>0.75077951617276384</v>
      </c>
      <c r="O191" s="144">
        <v>0</v>
      </c>
      <c r="P191" s="7">
        <v>684095</v>
      </c>
      <c r="Q191" s="7">
        <v>596240</v>
      </c>
      <c r="R191" s="137">
        <v>1280335</v>
      </c>
      <c r="S191" s="142">
        <v>0.53430937996696182</v>
      </c>
      <c r="T191" s="142">
        <v>0.46569062003303824</v>
      </c>
      <c r="U191" s="137">
        <v>0</v>
      </c>
      <c r="V191" s="137">
        <v>0</v>
      </c>
      <c r="W191" s="2" t="s">
        <v>1646</v>
      </c>
      <c r="X191" s="2">
        <v>1727699839</v>
      </c>
      <c r="Y191" s="2" t="s">
        <v>1647</v>
      </c>
      <c r="Z191" s="2" t="s">
        <v>1649</v>
      </c>
      <c r="AA191" s="2"/>
    </row>
    <row r="192" spans="1:27" x14ac:dyDescent="0.25">
      <c r="A192" s="143">
        <v>188</v>
      </c>
      <c r="B192" s="172" t="s">
        <v>25</v>
      </c>
      <c r="C192" s="174" t="s">
        <v>26</v>
      </c>
      <c r="D192" s="202" t="s">
        <v>362</v>
      </c>
      <c r="E192" s="201" t="s">
        <v>1459</v>
      </c>
      <c r="F192" s="146">
        <v>961</v>
      </c>
      <c r="G192" s="146">
        <v>2374820</v>
      </c>
      <c r="H192" s="7">
        <v>1552</v>
      </c>
      <c r="I192" s="7">
        <v>2099070</v>
      </c>
      <c r="J192" s="24">
        <v>1.6149843912591051</v>
      </c>
      <c r="K192" s="24">
        <v>0.88388593661835424</v>
      </c>
      <c r="L192" s="24">
        <v>0.3</v>
      </c>
      <c r="M192" s="24">
        <v>0.61872015563284788</v>
      </c>
      <c r="N192" s="109">
        <v>0.91872015563284792</v>
      </c>
      <c r="O192" s="144">
        <v>1735.7889551879578</v>
      </c>
      <c r="P192" s="7">
        <v>1166020</v>
      </c>
      <c r="Q192" s="7">
        <v>931810</v>
      </c>
      <c r="R192" s="137">
        <v>2097830</v>
      </c>
      <c r="S192" s="142">
        <v>0.55582196841498122</v>
      </c>
      <c r="T192" s="142">
        <v>0.44417803158501878</v>
      </c>
      <c r="U192" s="137">
        <v>964.78963382555435</v>
      </c>
      <c r="V192" s="137">
        <v>770.99932136240341</v>
      </c>
      <c r="W192" s="2" t="s">
        <v>1646</v>
      </c>
      <c r="X192" s="2">
        <v>1774470555</v>
      </c>
      <c r="Y192" s="2" t="s">
        <v>1647</v>
      </c>
      <c r="Z192" s="2" t="s">
        <v>1649</v>
      </c>
      <c r="AA192" s="2"/>
    </row>
    <row r="193" spans="1:27" x14ac:dyDescent="0.25">
      <c r="A193" s="143">
        <v>189</v>
      </c>
      <c r="B193" s="172" t="s">
        <v>39</v>
      </c>
      <c r="C193" s="174" t="s">
        <v>26</v>
      </c>
      <c r="D193" s="143" t="s">
        <v>367</v>
      </c>
      <c r="E193" s="172" t="s">
        <v>1460</v>
      </c>
      <c r="F193" s="146">
        <v>1015</v>
      </c>
      <c r="G193" s="146">
        <v>1786990</v>
      </c>
      <c r="H193" s="7">
        <v>554</v>
      </c>
      <c r="I193" s="7">
        <v>1138730</v>
      </c>
      <c r="J193" s="24">
        <v>0.54581280788177344</v>
      </c>
      <c r="K193" s="24">
        <v>0.63723356034448986</v>
      </c>
      <c r="L193" s="24">
        <v>0.16374384236453202</v>
      </c>
      <c r="M193" s="24">
        <v>0.44606349224114289</v>
      </c>
      <c r="N193" s="109">
        <v>0.60980733460567493</v>
      </c>
      <c r="O193" s="144">
        <v>0</v>
      </c>
      <c r="P193" s="7">
        <v>264250</v>
      </c>
      <c r="Q193" s="7">
        <v>636890</v>
      </c>
      <c r="R193" s="137">
        <v>901140</v>
      </c>
      <c r="S193" s="142">
        <v>0.29323967419046987</v>
      </c>
      <c r="T193" s="142">
        <v>0.70676032580953019</v>
      </c>
      <c r="U193" s="137">
        <v>0</v>
      </c>
      <c r="V193" s="137">
        <v>0</v>
      </c>
      <c r="W193" s="2" t="s">
        <v>1646</v>
      </c>
      <c r="X193" s="2">
        <v>1625907245</v>
      </c>
      <c r="Y193" s="2" t="s">
        <v>1647</v>
      </c>
      <c r="Z193" s="2" t="s">
        <v>1649</v>
      </c>
      <c r="AA193" s="2"/>
    </row>
    <row r="194" spans="1:27" x14ac:dyDescent="0.25">
      <c r="A194" s="143">
        <v>190</v>
      </c>
      <c r="B194" s="172" t="s">
        <v>39</v>
      </c>
      <c r="C194" s="174" t="s">
        <v>26</v>
      </c>
      <c r="D194" s="143" t="s">
        <v>365</v>
      </c>
      <c r="E194" s="172" t="s">
        <v>1461</v>
      </c>
      <c r="F194" s="146">
        <v>436</v>
      </c>
      <c r="G194" s="146">
        <v>859365</v>
      </c>
      <c r="H194" s="7">
        <v>509</v>
      </c>
      <c r="I194" s="7">
        <v>933430</v>
      </c>
      <c r="J194" s="24">
        <v>1.1674311926605505</v>
      </c>
      <c r="K194" s="24">
        <v>1.0861857301612237</v>
      </c>
      <c r="L194" s="24">
        <v>0.3</v>
      </c>
      <c r="M194" s="24">
        <v>0.7</v>
      </c>
      <c r="N194" s="109">
        <v>1</v>
      </c>
      <c r="O194" s="144">
        <v>1889.3554740750008</v>
      </c>
      <c r="P194" s="7">
        <v>522095</v>
      </c>
      <c r="Q194" s="7">
        <v>322070</v>
      </c>
      <c r="R194" s="137">
        <v>844165</v>
      </c>
      <c r="S194" s="142">
        <v>0.61847506115510598</v>
      </c>
      <c r="T194" s="142">
        <v>0.38152493884489408</v>
      </c>
      <c r="U194" s="137">
        <v>1168.5192423722704</v>
      </c>
      <c r="V194" s="137">
        <v>720.83623170273052</v>
      </c>
      <c r="W194" s="2" t="s">
        <v>1646</v>
      </c>
      <c r="X194" s="2">
        <v>1961962276</v>
      </c>
      <c r="Y194" s="2" t="s">
        <v>1647</v>
      </c>
      <c r="Z194" s="2" t="s">
        <v>1649</v>
      </c>
      <c r="AA194" s="2"/>
    </row>
    <row r="195" spans="1:27" x14ac:dyDescent="0.25">
      <c r="A195" s="143">
        <v>191</v>
      </c>
      <c r="B195" s="172" t="s">
        <v>39</v>
      </c>
      <c r="C195" s="174" t="s">
        <v>26</v>
      </c>
      <c r="D195" s="143" t="s">
        <v>363</v>
      </c>
      <c r="E195" s="172" t="s">
        <v>364</v>
      </c>
      <c r="F195" s="146">
        <v>1086</v>
      </c>
      <c r="G195" s="146">
        <v>1914550</v>
      </c>
      <c r="H195" s="7">
        <v>852</v>
      </c>
      <c r="I195" s="7">
        <v>1569695</v>
      </c>
      <c r="J195" s="24">
        <v>0.78453038674033149</v>
      </c>
      <c r="K195" s="24">
        <v>0.81987673343605549</v>
      </c>
      <c r="L195" s="24">
        <v>0.23535911602209944</v>
      </c>
      <c r="M195" s="24">
        <v>0.57391371340523878</v>
      </c>
      <c r="N195" s="109">
        <v>0.80927282942733825</v>
      </c>
      <c r="O195" s="144">
        <v>1529.0040502987058</v>
      </c>
      <c r="P195" s="7">
        <v>795155</v>
      </c>
      <c r="Q195" s="7">
        <v>757460</v>
      </c>
      <c r="R195" s="137">
        <v>1552615</v>
      </c>
      <c r="S195" s="142">
        <v>0.51213919741854874</v>
      </c>
      <c r="T195" s="142">
        <v>0.48786080258145131</v>
      </c>
      <c r="U195" s="137">
        <v>783.06290716968954</v>
      </c>
      <c r="V195" s="137">
        <v>745.94114312901638</v>
      </c>
      <c r="W195" s="2" t="s">
        <v>1646</v>
      </c>
      <c r="X195" s="2">
        <v>1735584450</v>
      </c>
      <c r="Y195" s="2" t="s">
        <v>1647</v>
      </c>
      <c r="Z195" s="2" t="s">
        <v>1649</v>
      </c>
      <c r="AA195" s="2"/>
    </row>
    <row r="196" spans="1:27" x14ac:dyDescent="0.25">
      <c r="A196" s="143">
        <v>192</v>
      </c>
      <c r="B196" s="172" t="s">
        <v>39</v>
      </c>
      <c r="C196" s="174" t="s">
        <v>26</v>
      </c>
      <c r="D196" s="143" t="s">
        <v>369</v>
      </c>
      <c r="E196" s="172" t="s">
        <v>370</v>
      </c>
      <c r="F196" s="146">
        <v>1653</v>
      </c>
      <c r="G196" s="146">
        <v>2855630</v>
      </c>
      <c r="H196" s="7">
        <v>708</v>
      </c>
      <c r="I196" s="7">
        <v>1200110</v>
      </c>
      <c r="J196" s="24">
        <v>0.42831215970961889</v>
      </c>
      <c r="K196" s="24">
        <v>0.42026102821443956</v>
      </c>
      <c r="L196" s="24">
        <v>0.12849364791288567</v>
      </c>
      <c r="M196" s="24">
        <v>0.29418271975010768</v>
      </c>
      <c r="N196" s="109">
        <v>0.42267636766299332</v>
      </c>
      <c r="O196" s="144">
        <v>0</v>
      </c>
      <c r="P196" s="7">
        <v>792920</v>
      </c>
      <c r="Q196" s="7">
        <v>380990</v>
      </c>
      <c r="R196" s="137">
        <v>1173910</v>
      </c>
      <c r="S196" s="142">
        <v>0.67545212154253731</v>
      </c>
      <c r="T196" s="142">
        <v>0.32454787845746269</v>
      </c>
      <c r="U196" s="137">
        <v>0</v>
      </c>
      <c r="V196" s="137">
        <v>0</v>
      </c>
      <c r="W196" s="2" t="s">
        <v>1646</v>
      </c>
      <c r="X196" s="2">
        <v>1715627400</v>
      </c>
      <c r="Y196" s="2" t="s">
        <v>1647</v>
      </c>
      <c r="Z196" s="2" t="s">
        <v>1649</v>
      </c>
      <c r="AA196" s="2"/>
    </row>
    <row r="197" spans="1:27" x14ac:dyDescent="0.25">
      <c r="A197" s="143">
        <v>193</v>
      </c>
      <c r="B197" s="172" t="s">
        <v>39</v>
      </c>
      <c r="C197" s="174" t="s">
        <v>26</v>
      </c>
      <c r="D197" s="143" t="s">
        <v>693</v>
      </c>
      <c r="E197" s="172" t="s">
        <v>1462</v>
      </c>
      <c r="F197" s="146">
        <v>1197</v>
      </c>
      <c r="G197" s="146">
        <v>2054400</v>
      </c>
      <c r="H197" s="7">
        <v>703</v>
      </c>
      <c r="I197" s="7">
        <v>1505525</v>
      </c>
      <c r="J197" s="24">
        <v>0.58730158730158732</v>
      </c>
      <c r="K197" s="24">
        <v>0.73282953660436134</v>
      </c>
      <c r="L197" s="24">
        <v>0.1761904761904762</v>
      </c>
      <c r="M197" s="24">
        <v>0.51298067562305294</v>
      </c>
      <c r="N197" s="109">
        <v>0.68917115181352917</v>
      </c>
      <c r="O197" s="144">
        <v>0</v>
      </c>
      <c r="P197" s="7">
        <v>625495</v>
      </c>
      <c r="Q197" s="7">
        <v>832700</v>
      </c>
      <c r="R197" s="137">
        <v>1458195</v>
      </c>
      <c r="S197" s="142">
        <v>0.4289515462609596</v>
      </c>
      <c r="T197" s="142">
        <v>0.57104845373904034</v>
      </c>
      <c r="U197" s="137">
        <v>0</v>
      </c>
      <c r="V197" s="137">
        <v>0</v>
      </c>
      <c r="W197" s="2" t="s">
        <v>1646</v>
      </c>
      <c r="X197" s="2">
        <v>1851302460</v>
      </c>
      <c r="Y197" s="2" t="s">
        <v>1647</v>
      </c>
      <c r="Z197" s="2" t="s">
        <v>1649</v>
      </c>
      <c r="AA197" s="2"/>
    </row>
    <row r="198" spans="1:27" x14ac:dyDescent="0.25">
      <c r="A198" s="143">
        <v>194</v>
      </c>
      <c r="B198" s="172" t="s">
        <v>626</v>
      </c>
      <c r="C198" s="174" t="s">
        <v>26</v>
      </c>
      <c r="D198" s="143" t="s">
        <v>628</v>
      </c>
      <c r="E198" s="172" t="s">
        <v>629</v>
      </c>
      <c r="F198" s="146">
        <v>1459</v>
      </c>
      <c r="G198" s="146">
        <v>2571355</v>
      </c>
      <c r="H198" s="7">
        <v>1789</v>
      </c>
      <c r="I198" s="7">
        <v>2134250</v>
      </c>
      <c r="J198" s="24">
        <v>1.2261823166552432</v>
      </c>
      <c r="K198" s="24">
        <v>0.83000985861539922</v>
      </c>
      <c r="L198" s="24">
        <v>0.3</v>
      </c>
      <c r="M198" s="24">
        <v>0.58100690103077945</v>
      </c>
      <c r="N198" s="109">
        <v>0.8810069010307795</v>
      </c>
      <c r="O198" s="144">
        <v>1664.5352111603556</v>
      </c>
      <c r="P198" s="7">
        <v>1453360</v>
      </c>
      <c r="Q198" s="7">
        <v>680890</v>
      </c>
      <c r="R198" s="137">
        <v>2134250</v>
      </c>
      <c r="S198" s="142">
        <v>0.68096989574792077</v>
      </c>
      <c r="T198" s="142">
        <v>0.31903010425207917</v>
      </c>
      <c r="U198" s="137">
        <v>1133.4983692126107</v>
      </c>
      <c r="V198" s="137">
        <v>531.03684194774485</v>
      </c>
      <c r="W198" s="2" t="s">
        <v>1646</v>
      </c>
      <c r="X198" s="2">
        <v>1795271297</v>
      </c>
      <c r="Y198" s="2" t="s">
        <v>1647</v>
      </c>
      <c r="Z198" s="2" t="s">
        <v>1649</v>
      </c>
      <c r="AA198" s="2"/>
    </row>
    <row r="199" spans="1:27" x14ac:dyDescent="0.25">
      <c r="A199" s="143">
        <v>195</v>
      </c>
      <c r="B199" s="172" t="s">
        <v>626</v>
      </c>
      <c r="C199" s="174" t="s">
        <v>26</v>
      </c>
      <c r="D199" s="143" t="s">
        <v>627</v>
      </c>
      <c r="E199" s="172" t="s">
        <v>1463</v>
      </c>
      <c r="F199" s="146">
        <v>1278</v>
      </c>
      <c r="G199" s="146">
        <v>2237275</v>
      </c>
      <c r="H199" s="7">
        <v>1478</v>
      </c>
      <c r="I199" s="7">
        <v>2167960</v>
      </c>
      <c r="J199" s="24">
        <v>1.1564945226917058</v>
      </c>
      <c r="K199" s="24">
        <v>0.96901811355331824</v>
      </c>
      <c r="L199" s="24">
        <v>0.3</v>
      </c>
      <c r="M199" s="24">
        <v>0.67831267948732277</v>
      </c>
      <c r="N199" s="109">
        <v>0.9783126794873227</v>
      </c>
      <c r="O199" s="144">
        <v>1848.3804163463549</v>
      </c>
      <c r="P199" s="7">
        <v>1178175</v>
      </c>
      <c r="Q199" s="7">
        <v>988690</v>
      </c>
      <c r="R199" s="137">
        <v>2166865</v>
      </c>
      <c r="S199" s="142">
        <v>0.54372330532820456</v>
      </c>
      <c r="T199" s="142">
        <v>0.45627669467179544</v>
      </c>
      <c r="U199" s="137">
        <v>1005.007509479763</v>
      </c>
      <c r="V199" s="137">
        <v>843.37290686659185</v>
      </c>
      <c r="W199" s="2" t="s">
        <v>1646</v>
      </c>
      <c r="X199" s="2">
        <v>1765018513</v>
      </c>
      <c r="Y199" s="2" t="s">
        <v>1647</v>
      </c>
      <c r="Z199" s="2" t="s">
        <v>1649</v>
      </c>
      <c r="AA199" s="2"/>
    </row>
    <row r="200" spans="1:27" x14ac:dyDescent="0.25">
      <c r="A200" s="143">
        <v>196</v>
      </c>
      <c r="B200" s="172" t="s">
        <v>86</v>
      </c>
      <c r="C200" s="174" t="s">
        <v>26</v>
      </c>
      <c r="D200" s="143" t="s">
        <v>726</v>
      </c>
      <c r="E200" s="172" t="s">
        <v>1476</v>
      </c>
      <c r="F200" s="146">
        <v>947</v>
      </c>
      <c r="G200" s="146">
        <v>1641990</v>
      </c>
      <c r="H200" s="7">
        <v>632</v>
      </c>
      <c r="I200" s="7">
        <v>1162155</v>
      </c>
      <c r="J200" s="24">
        <v>0.66737064413938751</v>
      </c>
      <c r="K200" s="24">
        <v>0.70777227632324191</v>
      </c>
      <c r="L200" s="24">
        <v>0.20021119324181624</v>
      </c>
      <c r="M200" s="24">
        <v>0.49544059342626928</v>
      </c>
      <c r="N200" s="109">
        <v>0.69565178666808558</v>
      </c>
      <c r="O200" s="144">
        <v>0</v>
      </c>
      <c r="P200" s="7">
        <v>512255</v>
      </c>
      <c r="Q200" s="7">
        <v>647080</v>
      </c>
      <c r="R200" s="137">
        <v>1159335</v>
      </c>
      <c r="S200" s="142">
        <v>0.44185244127021095</v>
      </c>
      <c r="T200" s="142">
        <v>0.55814755872978905</v>
      </c>
      <c r="U200" s="137">
        <v>0</v>
      </c>
      <c r="V200" s="137">
        <v>0</v>
      </c>
      <c r="W200" s="2" t="s">
        <v>1646</v>
      </c>
      <c r="X200" s="2">
        <v>1929077054</v>
      </c>
      <c r="Y200" s="2" t="s">
        <v>1647</v>
      </c>
      <c r="Z200" s="2" t="s">
        <v>1649</v>
      </c>
      <c r="AA200" s="2"/>
    </row>
    <row r="201" spans="1:27" x14ac:dyDescent="0.25">
      <c r="A201" s="143">
        <v>197</v>
      </c>
      <c r="B201" s="172" t="s">
        <v>86</v>
      </c>
      <c r="C201" s="174" t="s">
        <v>26</v>
      </c>
      <c r="D201" s="143" t="s">
        <v>724</v>
      </c>
      <c r="E201" s="172" t="s">
        <v>1560</v>
      </c>
      <c r="F201" s="146">
        <v>1626</v>
      </c>
      <c r="G201" s="146">
        <v>2885445</v>
      </c>
      <c r="H201" s="7">
        <v>2073</v>
      </c>
      <c r="I201" s="7">
        <v>2864000</v>
      </c>
      <c r="J201" s="24">
        <v>1.2749077490774907</v>
      </c>
      <c r="K201" s="24">
        <v>0.99256787081368736</v>
      </c>
      <c r="L201" s="24">
        <v>0.3</v>
      </c>
      <c r="M201" s="24">
        <v>0.69479750956958108</v>
      </c>
      <c r="N201" s="109">
        <v>0.99479750956958113</v>
      </c>
      <c r="O201" s="144">
        <v>1879.5261203014661</v>
      </c>
      <c r="P201" s="7">
        <v>1551380</v>
      </c>
      <c r="Q201" s="7">
        <v>1303410</v>
      </c>
      <c r="R201" s="137">
        <v>2854790</v>
      </c>
      <c r="S201" s="142">
        <v>0.54343051502912654</v>
      </c>
      <c r="T201" s="142">
        <v>0.45656948497087352</v>
      </c>
      <c r="U201" s="137">
        <v>1021.3918475661218</v>
      </c>
      <c r="V201" s="137">
        <v>858.13427273534444</v>
      </c>
      <c r="W201" s="2" t="s">
        <v>1646</v>
      </c>
      <c r="X201" s="2">
        <v>1764162337</v>
      </c>
      <c r="Y201" s="2" t="s">
        <v>1647</v>
      </c>
      <c r="Z201" s="2" t="s">
        <v>1649</v>
      </c>
      <c r="AA201" s="2"/>
    </row>
    <row r="202" spans="1:27" x14ac:dyDescent="0.25">
      <c r="A202" s="143">
        <v>198</v>
      </c>
      <c r="B202" s="172" t="s">
        <v>88</v>
      </c>
      <c r="C202" s="174" t="s">
        <v>26</v>
      </c>
      <c r="D202" s="143" t="s">
        <v>740</v>
      </c>
      <c r="E202" s="172" t="s">
        <v>1161</v>
      </c>
      <c r="F202" s="146">
        <v>919</v>
      </c>
      <c r="G202" s="146">
        <v>1804300</v>
      </c>
      <c r="H202" s="7">
        <v>601</v>
      </c>
      <c r="I202" s="7">
        <v>992600</v>
      </c>
      <c r="J202" s="24">
        <v>0.65397170837867247</v>
      </c>
      <c r="K202" s="24">
        <v>0.55013024441611702</v>
      </c>
      <c r="L202" s="24">
        <v>0.19619151251360173</v>
      </c>
      <c r="M202" s="24">
        <v>0.38509117109128188</v>
      </c>
      <c r="N202" s="109">
        <v>0.58128268360488367</v>
      </c>
      <c r="O202" s="144">
        <v>0</v>
      </c>
      <c r="P202" s="7">
        <v>441690</v>
      </c>
      <c r="Q202" s="7">
        <v>550910</v>
      </c>
      <c r="R202" s="137">
        <v>992600</v>
      </c>
      <c r="S202" s="142">
        <v>0.44498287326213981</v>
      </c>
      <c r="T202" s="142">
        <v>0.55501712673786019</v>
      </c>
      <c r="U202" s="137">
        <v>0</v>
      </c>
      <c r="V202" s="137">
        <v>0</v>
      </c>
      <c r="W202" s="2" t="s">
        <v>1646</v>
      </c>
      <c r="X202" s="2">
        <v>1304539694</v>
      </c>
      <c r="Y202" s="2" t="s">
        <v>1647</v>
      </c>
      <c r="Z202" s="2" t="s">
        <v>1649</v>
      </c>
      <c r="AA202" s="2"/>
    </row>
    <row r="203" spans="1:27" x14ac:dyDescent="0.25">
      <c r="A203" s="143">
        <v>199</v>
      </c>
      <c r="B203" s="172" t="s">
        <v>88</v>
      </c>
      <c r="C203" s="174" t="s">
        <v>26</v>
      </c>
      <c r="D203" s="143" t="s">
        <v>1162</v>
      </c>
      <c r="E203" s="172" t="s">
        <v>1561</v>
      </c>
      <c r="F203" s="146">
        <v>915</v>
      </c>
      <c r="G203" s="146">
        <v>1766720</v>
      </c>
      <c r="H203" s="7">
        <v>823</v>
      </c>
      <c r="I203" s="7">
        <v>1550735</v>
      </c>
      <c r="J203" s="24">
        <v>0.89945355191256826</v>
      </c>
      <c r="K203" s="24">
        <v>0.87774803024814341</v>
      </c>
      <c r="L203" s="24">
        <v>0.26983606557377049</v>
      </c>
      <c r="M203" s="24">
        <v>0.61442362117370031</v>
      </c>
      <c r="N203" s="109">
        <v>0.8842596867474708</v>
      </c>
      <c r="O203" s="144">
        <v>1670.6808796601792</v>
      </c>
      <c r="P203" s="7">
        <v>597595</v>
      </c>
      <c r="Q203" s="7">
        <v>951800</v>
      </c>
      <c r="R203" s="137">
        <v>1549395</v>
      </c>
      <c r="S203" s="142">
        <v>0.38569570703403588</v>
      </c>
      <c r="T203" s="142">
        <v>0.61430429296596412</v>
      </c>
      <c r="U203" s="137">
        <v>644.37444310877788</v>
      </c>
      <c r="V203" s="137">
        <v>1026.3064365514015</v>
      </c>
      <c r="W203" s="2" t="s">
        <v>1646</v>
      </c>
      <c r="X203" s="2">
        <v>1682094949</v>
      </c>
      <c r="Y203" s="2" t="s">
        <v>1647</v>
      </c>
      <c r="Z203" s="2" t="s">
        <v>1649</v>
      </c>
      <c r="AA203" s="2"/>
    </row>
    <row r="204" spans="1:27" x14ac:dyDescent="0.25">
      <c r="A204" s="143">
        <v>200</v>
      </c>
      <c r="B204" s="172" t="s">
        <v>88</v>
      </c>
      <c r="C204" s="174" t="s">
        <v>26</v>
      </c>
      <c r="D204" s="143" t="s">
        <v>727</v>
      </c>
      <c r="E204" s="172" t="s">
        <v>1164</v>
      </c>
      <c r="F204" s="146">
        <v>913</v>
      </c>
      <c r="G204" s="146">
        <v>1750760</v>
      </c>
      <c r="H204" s="7">
        <v>555</v>
      </c>
      <c r="I204" s="7">
        <v>1000700</v>
      </c>
      <c r="J204" s="24">
        <v>0.60788608981380066</v>
      </c>
      <c r="K204" s="24">
        <v>0.57158034225136511</v>
      </c>
      <c r="L204" s="24">
        <v>0.18236582694414019</v>
      </c>
      <c r="M204" s="24">
        <v>0.40010623957595554</v>
      </c>
      <c r="N204" s="109">
        <v>0.58247206652009575</v>
      </c>
      <c r="O204" s="144">
        <v>0</v>
      </c>
      <c r="P204" s="7">
        <v>458060</v>
      </c>
      <c r="Q204" s="7">
        <v>542640</v>
      </c>
      <c r="R204" s="137">
        <v>1000700</v>
      </c>
      <c r="S204" s="142">
        <v>0.45773958229239531</v>
      </c>
      <c r="T204" s="142">
        <v>0.54226041770760469</v>
      </c>
      <c r="U204" s="137">
        <v>0</v>
      </c>
      <c r="V204" s="137">
        <v>0</v>
      </c>
      <c r="W204" s="2" t="s">
        <v>1646</v>
      </c>
      <c r="X204" s="2">
        <v>1753648353</v>
      </c>
      <c r="Y204" s="2" t="s">
        <v>1647</v>
      </c>
      <c r="Z204" s="2" t="s">
        <v>1649</v>
      </c>
      <c r="AA204" s="2"/>
    </row>
    <row r="205" spans="1:27" x14ac:dyDescent="0.25">
      <c r="A205" s="143">
        <v>201</v>
      </c>
      <c r="B205" s="172" t="s">
        <v>88</v>
      </c>
      <c r="C205" s="174" t="s">
        <v>26</v>
      </c>
      <c r="D205" s="143" t="s">
        <v>1562</v>
      </c>
      <c r="E205" s="172" t="s">
        <v>1563</v>
      </c>
      <c r="F205" s="146">
        <v>782</v>
      </c>
      <c r="G205" s="146">
        <v>1389440</v>
      </c>
      <c r="H205" s="7">
        <v>679</v>
      </c>
      <c r="I205" s="7">
        <v>901755</v>
      </c>
      <c r="J205" s="24">
        <v>0.86828644501278773</v>
      </c>
      <c r="K205" s="24">
        <v>0.64900607438968216</v>
      </c>
      <c r="L205" s="24">
        <v>0.26048593350383631</v>
      </c>
      <c r="M205" s="24">
        <v>0.45430425207277747</v>
      </c>
      <c r="N205" s="109">
        <v>0.71479018557661378</v>
      </c>
      <c r="O205" s="144">
        <v>0</v>
      </c>
      <c r="P205" s="7">
        <v>509515</v>
      </c>
      <c r="Q205" s="7">
        <v>392240</v>
      </c>
      <c r="R205" s="137">
        <v>901755</v>
      </c>
      <c r="S205" s="142">
        <v>0.56502597712238911</v>
      </c>
      <c r="T205" s="142">
        <v>0.43497402287761089</v>
      </c>
      <c r="U205" s="137">
        <v>0</v>
      </c>
      <c r="V205" s="137">
        <v>0</v>
      </c>
      <c r="W205" s="2" t="s">
        <v>1646</v>
      </c>
      <c r="X205" s="2">
        <v>1799660012</v>
      </c>
      <c r="Y205" s="2" t="s">
        <v>1647</v>
      </c>
      <c r="Z205" s="2" t="s">
        <v>1649</v>
      </c>
      <c r="AA205" s="2"/>
    </row>
    <row r="206" spans="1:27" x14ac:dyDescent="0.25">
      <c r="A206" s="143">
        <v>202</v>
      </c>
      <c r="B206" s="172" t="s">
        <v>88</v>
      </c>
      <c r="C206" s="174" t="s">
        <v>26</v>
      </c>
      <c r="D206" s="143" t="s">
        <v>741</v>
      </c>
      <c r="E206" s="172" t="s">
        <v>1564</v>
      </c>
      <c r="F206" s="146">
        <v>913</v>
      </c>
      <c r="G206" s="146">
        <v>1750760</v>
      </c>
      <c r="H206" s="7">
        <v>586</v>
      </c>
      <c r="I206" s="7">
        <v>1173970</v>
      </c>
      <c r="J206" s="24">
        <v>0.6418400876232202</v>
      </c>
      <c r="K206" s="24">
        <v>0.67054879023966729</v>
      </c>
      <c r="L206" s="24">
        <v>0.19255202628696605</v>
      </c>
      <c r="M206" s="24">
        <v>0.46938415316776705</v>
      </c>
      <c r="N206" s="109">
        <v>0.66193617945473315</v>
      </c>
      <c r="O206" s="144">
        <v>0</v>
      </c>
      <c r="P206" s="7">
        <v>471940</v>
      </c>
      <c r="Q206" s="7">
        <v>700570</v>
      </c>
      <c r="R206" s="137">
        <v>1172510</v>
      </c>
      <c r="S206" s="142">
        <v>0.40250402981637684</v>
      </c>
      <c r="T206" s="142">
        <v>0.59749597018362322</v>
      </c>
      <c r="U206" s="137">
        <v>0</v>
      </c>
      <c r="V206" s="137">
        <v>0</v>
      </c>
      <c r="W206" s="2" t="s">
        <v>1646</v>
      </c>
      <c r="X206" s="2">
        <v>1840422460</v>
      </c>
      <c r="Y206" s="2" t="s">
        <v>1647</v>
      </c>
      <c r="Z206" s="2" t="s">
        <v>1649</v>
      </c>
      <c r="AA206" s="2"/>
    </row>
    <row r="207" spans="1:27" x14ac:dyDescent="0.25">
      <c r="A207" s="143">
        <v>203</v>
      </c>
      <c r="B207" s="172" t="s">
        <v>88</v>
      </c>
      <c r="C207" s="174" t="s">
        <v>26</v>
      </c>
      <c r="D207" s="143" t="s">
        <v>736</v>
      </c>
      <c r="E207" s="172" t="s">
        <v>737</v>
      </c>
      <c r="F207" s="146">
        <v>1114</v>
      </c>
      <c r="G207" s="146">
        <v>2289220</v>
      </c>
      <c r="H207" s="7">
        <v>767</v>
      </c>
      <c r="I207" s="7">
        <v>1645000</v>
      </c>
      <c r="J207" s="24">
        <v>0.68850987432675048</v>
      </c>
      <c r="K207" s="24">
        <v>0.71858536968923914</v>
      </c>
      <c r="L207" s="24">
        <v>0.20655296229802514</v>
      </c>
      <c r="M207" s="24">
        <v>0.50300975878246734</v>
      </c>
      <c r="N207" s="109">
        <v>0.70956272108049245</v>
      </c>
      <c r="O207" s="144">
        <v>0</v>
      </c>
      <c r="P207" s="7">
        <v>595945</v>
      </c>
      <c r="Q207" s="7">
        <v>1047960</v>
      </c>
      <c r="R207" s="137">
        <v>1643905</v>
      </c>
      <c r="S207" s="142">
        <v>0.36251790705667297</v>
      </c>
      <c r="T207" s="142">
        <v>0.63748209294332703</v>
      </c>
      <c r="U207" s="137">
        <v>0</v>
      </c>
      <c r="V207" s="137">
        <v>0</v>
      </c>
      <c r="W207" s="2" t="s">
        <v>1646</v>
      </c>
      <c r="X207" s="2">
        <v>1858716311</v>
      </c>
      <c r="Y207" s="2" t="s">
        <v>1647</v>
      </c>
      <c r="Z207" s="2" t="s">
        <v>1649</v>
      </c>
      <c r="AA207" s="2"/>
    </row>
    <row r="208" spans="1:27" x14ac:dyDescent="0.25">
      <c r="A208" s="143">
        <v>204</v>
      </c>
      <c r="B208" s="172" t="s">
        <v>88</v>
      </c>
      <c r="C208" s="174" t="s">
        <v>26</v>
      </c>
      <c r="D208" s="143" t="s">
        <v>728</v>
      </c>
      <c r="E208" s="172" t="s">
        <v>729</v>
      </c>
      <c r="F208" s="146">
        <v>1149</v>
      </c>
      <c r="G208" s="146">
        <v>2242060</v>
      </c>
      <c r="H208" s="7">
        <v>1086</v>
      </c>
      <c r="I208" s="7">
        <v>1573710</v>
      </c>
      <c r="J208" s="24">
        <v>0.94516971279373363</v>
      </c>
      <c r="K208" s="24">
        <v>0.70190360650473227</v>
      </c>
      <c r="L208" s="24">
        <v>0.28355091383812009</v>
      </c>
      <c r="M208" s="24">
        <v>0.49133252455331256</v>
      </c>
      <c r="N208" s="109">
        <v>0.7748834383914327</v>
      </c>
      <c r="O208" s="144">
        <v>0</v>
      </c>
      <c r="P208" s="7">
        <v>728525</v>
      </c>
      <c r="Q208" s="7">
        <v>844090</v>
      </c>
      <c r="R208" s="137">
        <v>1572615</v>
      </c>
      <c r="S208" s="142">
        <v>0.463257059102196</v>
      </c>
      <c r="T208" s="142">
        <v>0.53674294089780394</v>
      </c>
      <c r="U208" s="137">
        <v>0</v>
      </c>
      <c r="V208" s="137">
        <v>0</v>
      </c>
      <c r="W208" s="2" t="s">
        <v>1646</v>
      </c>
      <c r="X208" s="2">
        <v>1724226753</v>
      </c>
      <c r="Y208" s="2" t="s">
        <v>1647</v>
      </c>
      <c r="Z208" s="2" t="s">
        <v>1649</v>
      </c>
      <c r="AA208" s="2"/>
    </row>
    <row r="209" spans="1:27" x14ac:dyDescent="0.25">
      <c r="A209" s="143">
        <v>205</v>
      </c>
      <c r="B209" s="172" t="s">
        <v>88</v>
      </c>
      <c r="C209" s="174" t="s">
        <v>26</v>
      </c>
      <c r="D209" s="143" t="s">
        <v>739</v>
      </c>
      <c r="E209" s="172" t="s">
        <v>1521</v>
      </c>
      <c r="F209" s="146">
        <v>1020</v>
      </c>
      <c r="G209" s="146">
        <v>1917600</v>
      </c>
      <c r="H209" s="7">
        <v>966</v>
      </c>
      <c r="I209" s="7">
        <v>1779630</v>
      </c>
      <c r="J209" s="24">
        <v>0.94705882352941173</v>
      </c>
      <c r="K209" s="24">
        <v>0.92805068836045057</v>
      </c>
      <c r="L209" s="24">
        <v>0.28411764705882353</v>
      </c>
      <c r="M209" s="24">
        <v>0.64963548185231534</v>
      </c>
      <c r="N209" s="109">
        <v>0.93375312891113893</v>
      </c>
      <c r="O209" s="144">
        <v>1764.1915855429202</v>
      </c>
      <c r="P209" s="7">
        <v>853090</v>
      </c>
      <c r="Q209" s="7">
        <v>922820</v>
      </c>
      <c r="R209" s="137">
        <v>1775910</v>
      </c>
      <c r="S209" s="142">
        <v>0.48036781143188562</v>
      </c>
      <c r="T209" s="142">
        <v>0.51963218856811433</v>
      </c>
      <c r="U209" s="137">
        <v>847.46085089380074</v>
      </c>
      <c r="V209" s="137">
        <v>916.73073464911931</v>
      </c>
      <c r="W209" s="2" t="s">
        <v>1646</v>
      </c>
      <c r="X209" s="2">
        <v>1785800082</v>
      </c>
      <c r="Y209" s="2" t="s">
        <v>1647</v>
      </c>
      <c r="Z209" s="2" t="s">
        <v>1649</v>
      </c>
      <c r="AA209" s="2"/>
    </row>
    <row r="210" spans="1:27" x14ac:dyDescent="0.25">
      <c r="A210" s="143">
        <v>206</v>
      </c>
      <c r="B210" s="172" t="s">
        <v>88</v>
      </c>
      <c r="C210" s="174" t="s">
        <v>26</v>
      </c>
      <c r="D210" s="143" t="s">
        <v>730</v>
      </c>
      <c r="E210" s="172" t="s">
        <v>731</v>
      </c>
      <c r="F210" s="146">
        <v>1118</v>
      </c>
      <c r="G210" s="146">
        <v>2000580</v>
      </c>
      <c r="H210" s="7">
        <v>939</v>
      </c>
      <c r="I210" s="7">
        <v>1431320</v>
      </c>
      <c r="J210" s="24">
        <v>0.83989266547406083</v>
      </c>
      <c r="K210" s="24">
        <v>0.71545251876955684</v>
      </c>
      <c r="L210" s="24">
        <v>0.25196779964221822</v>
      </c>
      <c r="M210" s="24">
        <v>0.50081676313868972</v>
      </c>
      <c r="N210" s="109">
        <v>0.752784562780908</v>
      </c>
      <c r="O210" s="144">
        <v>0</v>
      </c>
      <c r="P210" s="7">
        <v>735250</v>
      </c>
      <c r="Q210" s="7">
        <v>696070</v>
      </c>
      <c r="R210" s="137">
        <v>1431320</v>
      </c>
      <c r="S210" s="142">
        <v>0.51368666685297493</v>
      </c>
      <c r="T210" s="142">
        <v>0.48631333314702513</v>
      </c>
      <c r="U210" s="137">
        <v>0</v>
      </c>
      <c r="V210" s="137">
        <v>0</v>
      </c>
      <c r="W210" s="2" t="s">
        <v>1646</v>
      </c>
      <c r="X210" s="2">
        <v>1745420456</v>
      </c>
      <c r="Y210" s="2" t="s">
        <v>1647</v>
      </c>
      <c r="Z210" s="2" t="s">
        <v>1649</v>
      </c>
      <c r="AA210" s="2"/>
    </row>
    <row r="211" spans="1:27" x14ac:dyDescent="0.25">
      <c r="A211" s="143">
        <v>207</v>
      </c>
      <c r="B211" s="172" t="s">
        <v>88</v>
      </c>
      <c r="C211" s="174" t="s">
        <v>26</v>
      </c>
      <c r="D211" s="143" t="s">
        <v>738</v>
      </c>
      <c r="E211" s="172" t="s">
        <v>1167</v>
      </c>
      <c r="F211" s="146">
        <v>1110</v>
      </c>
      <c r="G211" s="146">
        <v>2305130</v>
      </c>
      <c r="H211" s="7">
        <v>1051</v>
      </c>
      <c r="I211" s="7">
        <v>2385835</v>
      </c>
      <c r="J211" s="24">
        <v>0.94684684684684683</v>
      </c>
      <c r="K211" s="24">
        <v>1.0350110405920707</v>
      </c>
      <c r="L211" s="24">
        <v>0.28405405405405404</v>
      </c>
      <c r="M211" s="24">
        <v>0.7</v>
      </c>
      <c r="N211" s="109">
        <v>0.98405405405405399</v>
      </c>
      <c r="O211" s="144">
        <v>1859.2279138127235</v>
      </c>
      <c r="P211" s="7">
        <v>972155</v>
      </c>
      <c r="Q211" s="7">
        <v>1412740</v>
      </c>
      <c r="R211" s="137">
        <v>2384895</v>
      </c>
      <c r="S211" s="142">
        <v>0.40763010530861948</v>
      </c>
      <c r="T211" s="142">
        <v>0.59236989469138057</v>
      </c>
      <c r="U211" s="137">
        <v>757.8772703002054</v>
      </c>
      <c r="V211" s="137">
        <v>1101.3506435125182</v>
      </c>
      <c r="W211" s="2" t="s">
        <v>1646</v>
      </c>
      <c r="X211" s="2">
        <v>1713685854</v>
      </c>
      <c r="Y211" s="2" t="s">
        <v>1647</v>
      </c>
      <c r="Z211" s="2" t="s">
        <v>1649</v>
      </c>
      <c r="AA211" s="2"/>
    </row>
    <row r="212" spans="1:27" x14ac:dyDescent="0.25">
      <c r="A212" s="143">
        <v>208</v>
      </c>
      <c r="B212" s="172" t="s">
        <v>88</v>
      </c>
      <c r="C212" s="174" t="s">
        <v>26</v>
      </c>
      <c r="D212" s="143" t="s">
        <v>1170</v>
      </c>
      <c r="E212" s="172" t="s">
        <v>1565</v>
      </c>
      <c r="F212" s="146">
        <v>665</v>
      </c>
      <c r="G212" s="146">
        <v>1276645</v>
      </c>
      <c r="H212" s="7">
        <v>521</v>
      </c>
      <c r="I212" s="7">
        <v>829280</v>
      </c>
      <c r="J212" s="24">
        <v>0.7834586466165413</v>
      </c>
      <c r="K212" s="24">
        <v>0.64957760379745344</v>
      </c>
      <c r="L212" s="24">
        <v>0.23503759398496238</v>
      </c>
      <c r="M212" s="24">
        <v>0.45470432265821736</v>
      </c>
      <c r="N212" s="109">
        <v>0.68974191664317974</v>
      </c>
      <c r="O212" s="144">
        <v>0</v>
      </c>
      <c r="P212" s="7">
        <v>463860</v>
      </c>
      <c r="Q212" s="7">
        <v>362680</v>
      </c>
      <c r="R212" s="137">
        <v>826540</v>
      </c>
      <c r="S212" s="142">
        <v>0.56120695913083452</v>
      </c>
      <c r="T212" s="142">
        <v>0.43879304086916543</v>
      </c>
      <c r="U212" s="137">
        <v>0</v>
      </c>
      <c r="V212" s="137">
        <v>0</v>
      </c>
      <c r="W212" s="2" t="s">
        <v>1646</v>
      </c>
      <c r="X212" s="2">
        <v>1710855460</v>
      </c>
      <c r="Y212" s="2" t="s">
        <v>1647</v>
      </c>
      <c r="Z212" s="2" t="s">
        <v>1649</v>
      </c>
      <c r="AA212" s="2"/>
    </row>
    <row r="213" spans="1:27" x14ac:dyDescent="0.25">
      <c r="A213" s="143">
        <v>209</v>
      </c>
      <c r="B213" s="172" t="s">
        <v>88</v>
      </c>
      <c r="C213" s="174" t="s">
        <v>26</v>
      </c>
      <c r="D213" s="143" t="s">
        <v>732</v>
      </c>
      <c r="E213" s="172" t="s">
        <v>1566</v>
      </c>
      <c r="F213" s="146">
        <v>782</v>
      </c>
      <c r="G213" s="146">
        <v>1389440</v>
      </c>
      <c r="H213" s="7">
        <v>663</v>
      </c>
      <c r="I213" s="7">
        <v>1027235</v>
      </c>
      <c r="J213" s="24">
        <v>0.84782608695652173</v>
      </c>
      <c r="K213" s="24">
        <v>0.73931583947489632</v>
      </c>
      <c r="L213" s="24">
        <v>0.2543478260869565</v>
      </c>
      <c r="M213" s="24">
        <v>0.51752108763242743</v>
      </c>
      <c r="N213" s="109">
        <v>0.77186891371938393</v>
      </c>
      <c r="O213" s="144">
        <v>0</v>
      </c>
      <c r="P213" s="7">
        <v>504265</v>
      </c>
      <c r="Q213" s="7">
        <v>522030</v>
      </c>
      <c r="R213" s="137">
        <v>1026295</v>
      </c>
      <c r="S213" s="142">
        <v>0.49134508109266828</v>
      </c>
      <c r="T213" s="142">
        <v>0.50865491890733172</v>
      </c>
      <c r="U213" s="137">
        <v>0</v>
      </c>
      <c r="V213" s="137">
        <v>0</v>
      </c>
      <c r="W213" s="2" t="s">
        <v>1646</v>
      </c>
      <c r="X213" s="2">
        <v>1780617878</v>
      </c>
      <c r="Y213" s="2" t="s">
        <v>1647</v>
      </c>
      <c r="Z213" s="2" t="s">
        <v>1649</v>
      </c>
      <c r="AA213" s="2"/>
    </row>
    <row r="214" spans="1:27" x14ac:dyDescent="0.25">
      <c r="A214" s="143">
        <v>210</v>
      </c>
      <c r="B214" s="198" t="s">
        <v>27</v>
      </c>
      <c r="C214" s="174" t="s">
        <v>26</v>
      </c>
      <c r="D214" s="199" t="s">
        <v>1176</v>
      </c>
      <c r="E214" s="198" t="s">
        <v>1464</v>
      </c>
      <c r="F214" s="146">
        <v>1817</v>
      </c>
      <c r="G214" s="146">
        <v>2848765</v>
      </c>
      <c r="H214" s="7">
        <v>2060</v>
      </c>
      <c r="I214" s="7">
        <v>2291535</v>
      </c>
      <c r="J214" s="24">
        <v>1.1337369290038526</v>
      </c>
      <c r="K214" s="24">
        <v>0.80439593999505044</v>
      </c>
      <c r="L214" s="24">
        <v>0.3</v>
      </c>
      <c r="M214" s="24">
        <v>0.56307715799653524</v>
      </c>
      <c r="N214" s="109">
        <v>0.86307715799653528</v>
      </c>
      <c r="O214" s="144">
        <v>1630.6595530098482</v>
      </c>
      <c r="P214" s="7">
        <v>1581835</v>
      </c>
      <c r="Q214" s="7">
        <v>709700</v>
      </c>
      <c r="R214" s="137">
        <v>2291535</v>
      </c>
      <c r="S214" s="142">
        <v>0.69029493330889558</v>
      </c>
      <c r="T214" s="142">
        <v>0.30970506669110442</v>
      </c>
      <c r="U214" s="137">
        <v>1125.6360273944467</v>
      </c>
      <c r="V214" s="137">
        <v>505.02352561540158</v>
      </c>
      <c r="W214" s="2" t="s">
        <v>1646</v>
      </c>
      <c r="X214" s="2">
        <v>1679543360</v>
      </c>
      <c r="Y214" s="2" t="s">
        <v>1647</v>
      </c>
      <c r="Z214" s="2" t="s">
        <v>1649</v>
      </c>
      <c r="AA214" s="2"/>
    </row>
    <row r="215" spans="1:27" x14ac:dyDescent="0.25">
      <c r="A215" s="143">
        <v>211</v>
      </c>
      <c r="B215" s="198" t="s">
        <v>27</v>
      </c>
      <c r="C215" s="174" t="s">
        <v>26</v>
      </c>
      <c r="D215" s="199" t="s">
        <v>372</v>
      </c>
      <c r="E215" s="198" t="s">
        <v>1465</v>
      </c>
      <c r="F215" s="146">
        <v>1894</v>
      </c>
      <c r="G215" s="146">
        <v>4134390</v>
      </c>
      <c r="H215" s="7">
        <v>1670</v>
      </c>
      <c r="I215" s="7">
        <v>3307785</v>
      </c>
      <c r="J215" s="24">
        <v>0.88173178458289336</v>
      </c>
      <c r="K215" s="24">
        <v>0.80006603150646161</v>
      </c>
      <c r="L215" s="24">
        <v>0.264519535374868</v>
      </c>
      <c r="M215" s="24">
        <v>0.56004622205452304</v>
      </c>
      <c r="N215" s="109">
        <v>0.82456575742939098</v>
      </c>
      <c r="O215" s="144">
        <v>1557.8978275340191</v>
      </c>
      <c r="P215" s="7">
        <v>1356505</v>
      </c>
      <c r="Q215" s="7">
        <v>1951280</v>
      </c>
      <c r="R215" s="137">
        <v>3307785</v>
      </c>
      <c r="S215" s="142">
        <v>0.41009467060283544</v>
      </c>
      <c r="T215" s="142">
        <v>0.58990532939716456</v>
      </c>
      <c r="U215" s="137">
        <v>638.88559641543657</v>
      </c>
      <c r="V215" s="137">
        <v>919.01223111858258</v>
      </c>
      <c r="W215" s="2" t="s">
        <v>1646</v>
      </c>
      <c r="X215" s="2">
        <v>1911737373</v>
      </c>
      <c r="Y215" s="2" t="s">
        <v>1647</v>
      </c>
      <c r="Z215" s="2" t="s">
        <v>1649</v>
      </c>
      <c r="AA215" s="2"/>
    </row>
    <row r="216" spans="1:27" x14ac:dyDescent="0.25">
      <c r="A216" s="143">
        <v>212</v>
      </c>
      <c r="B216" s="198" t="s">
        <v>27</v>
      </c>
      <c r="C216" s="174" t="s">
        <v>26</v>
      </c>
      <c r="D216" s="199" t="s">
        <v>374</v>
      </c>
      <c r="E216" s="198" t="s">
        <v>1466</v>
      </c>
      <c r="F216" s="146">
        <v>1604</v>
      </c>
      <c r="G216" s="146">
        <v>2533750</v>
      </c>
      <c r="H216" s="7">
        <v>426</v>
      </c>
      <c r="I216" s="7">
        <v>642200</v>
      </c>
      <c r="J216" s="24">
        <v>0.26558603491271821</v>
      </c>
      <c r="K216" s="24">
        <v>0.25345831277750369</v>
      </c>
      <c r="L216" s="24">
        <v>7.9675810473815459E-2</v>
      </c>
      <c r="M216" s="24">
        <v>0.17742081894425257</v>
      </c>
      <c r="N216" s="109">
        <v>0.25709662941806805</v>
      </c>
      <c r="O216" s="144">
        <v>0</v>
      </c>
      <c r="P216" s="7">
        <v>344050</v>
      </c>
      <c r="Q216" s="7">
        <v>298150</v>
      </c>
      <c r="R216" s="137">
        <v>642200</v>
      </c>
      <c r="S216" s="142">
        <v>0.53573653067580196</v>
      </c>
      <c r="T216" s="142">
        <v>0.46426346932419804</v>
      </c>
      <c r="U216" s="137">
        <v>0</v>
      </c>
      <c r="V216" s="137">
        <v>0</v>
      </c>
      <c r="W216" s="2" t="s">
        <v>1646</v>
      </c>
      <c r="X216" s="2">
        <v>1771798657</v>
      </c>
      <c r="Y216" s="2" t="s">
        <v>1647</v>
      </c>
      <c r="Z216" s="2" t="s">
        <v>1649</v>
      </c>
      <c r="AA216" s="2"/>
    </row>
    <row r="217" spans="1:27" x14ac:dyDescent="0.25">
      <c r="A217" s="143">
        <v>213</v>
      </c>
      <c r="B217" s="198" t="s">
        <v>1330</v>
      </c>
      <c r="C217" s="174" t="s">
        <v>41</v>
      </c>
      <c r="D217" s="199" t="s">
        <v>451</v>
      </c>
      <c r="E217" s="198" t="s">
        <v>1467</v>
      </c>
      <c r="F217" s="146">
        <v>2533</v>
      </c>
      <c r="G217" s="146">
        <v>3965590</v>
      </c>
      <c r="H217" s="7">
        <v>3905</v>
      </c>
      <c r="I217" s="7">
        <v>4562810</v>
      </c>
      <c r="J217" s="24">
        <v>1.5416502171338333</v>
      </c>
      <c r="K217" s="24">
        <v>1.1506005411552884</v>
      </c>
      <c r="L217" s="24">
        <v>0.3</v>
      </c>
      <c r="M217" s="24">
        <v>0.7</v>
      </c>
      <c r="N217" s="109">
        <v>1</v>
      </c>
      <c r="O217" s="144">
        <v>1889.3554740750008</v>
      </c>
      <c r="P217" s="7">
        <v>3371730</v>
      </c>
      <c r="Q217" s="7">
        <v>1189740</v>
      </c>
      <c r="R217" s="137">
        <v>4561470</v>
      </c>
      <c r="S217" s="142">
        <v>0.73917618662404883</v>
      </c>
      <c r="T217" s="142">
        <v>0.26082381337595117</v>
      </c>
      <c r="U217" s="137">
        <v>1396.566574504031</v>
      </c>
      <c r="V217" s="137">
        <v>492.78889957096976</v>
      </c>
      <c r="W217" s="2" t="s">
        <v>1646</v>
      </c>
      <c r="X217" s="2">
        <v>1631903222</v>
      </c>
      <c r="Y217" s="2" t="s">
        <v>1647</v>
      </c>
      <c r="Z217" s="2" t="s">
        <v>1649</v>
      </c>
      <c r="AA217" s="2"/>
    </row>
    <row r="218" spans="1:27" x14ac:dyDescent="0.25">
      <c r="A218" s="143">
        <v>214</v>
      </c>
      <c r="B218" s="198" t="s">
        <v>1330</v>
      </c>
      <c r="C218" s="174" t="s">
        <v>41</v>
      </c>
      <c r="D218" s="199" t="s">
        <v>449</v>
      </c>
      <c r="E218" s="198" t="s">
        <v>370</v>
      </c>
      <c r="F218" s="146">
        <v>346</v>
      </c>
      <c r="G218" s="146">
        <v>1513490</v>
      </c>
      <c r="H218" s="7">
        <v>128</v>
      </c>
      <c r="I218" s="7">
        <v>386555</v>
      </c>
      <c r="J218" s="24">
        <v>0.36994219653179189</v>
      </c>
      <c r="K218" s="24">
        <v>0.25540637863481092</v>
      </c>
      <c r="L218" s="24">
        <v>0.11098265895953756</v>
      </c>
      <c r="M218" s="24">
        <v>0.17878446504436762</v>
      </c>
      <c r="N218" s="109">
        <v>0.2897671240039052</v>
      </c>
      <c r="O218" s="144">
        <v>0</v>
      </c>
      <c r="P218" s="7">
        <v>72315</v>
      </c>
      <c r="Q218" s="7">
        <v>314240</v>
      </c>
      <c r="R218" s="137">
        <v>386555</v>
      </c>
      <c r="S218" s="142">
        <v>0.18707557786084775</v>
      </c>
      <c r="T218" s="142">
        <v>0.81292442213915228</v>
      </c>
      <c r="U218" s="137">
        <v>0</v>
      </c>
      <c r="V218" s="137">
        <v>0</v>
      </c>
      <c r="W218" s="2" t="s">
        <v>1646</v>
      </c>
      <c r="X218" s="2">
        <v>1718481394</v>
      </c>
      <c r="Y218" s="2" t="s">
        <v>1647</v>
      </c>
      <c r="Z218" s="2" t="s">
        <v>1649</v>
      </c>
      <c r="AA218" s="2"/>
    </row>
    <row r="219" spans="1:27" x14ac:dyDescent="0.25">
      <c r="A219" s="143">
        <v>215</v>
      </c>
      <c r="B219" s="198" t="s">
        <v>57</v>
      </c>
      <c r="C219" s="174" t="s">
        <v>41</v>
      </c>
      <c r="D219" s="199" t="s">
        <v>1468</v>
      </c>
      <c r="E219" s="198" t="s">
        <v>1469</v>
      </c>
      <c r="F219" s="146">
        <v>1085</v>
      </c>
      <c r="G219" s="146">
        <v>1978665</v>
      </c>
      <c r="H219" s="7">
        <v>470</v>
      </c>
      <c r="I219" s="7">
        <v>634005</v>
      </c>
      <c r="J219" s="24">
        <v>0.43317972350230416</v>
      </c>
      <c r="K219" s="24">
        <v>0.32042058660763695</v>
      </c>
      <c r="L219" s="24">
        <v>0.12995391705069123</v>
      </c>
      <c r="M219" s="24">
        <v>0.22429441062534586</v>
      </c>
      <c r="N219" s="109">
        <v>0.35424832767603709</v>
      </c>
      <c r="O219" s="144">
        <v>0</v>
      </c>
      <c r="P219" s="7">
        <v>370705</v>
      </c>
      <c r="Q219" s="7">
        <v>217040</v>
      </c>
      <c r="R219" s="137">
        <v>587745</v>
      </c>
      <c r="S219" s="142">
        <v>0.63072420862789136</v>
      </c>
      <c r="T219" s="142">
        <v>0.36927579137210864</v>
      </c>
      <c r="U219" s="137">
        <v>0</v>
      </c>
      <c r="V219" s="137">
        <v>0</v>
      </c>
      <c r="W219" s="2" t="s">
        <v>1646</v>
      </c>
      <c r="X219" s="2">
        <v>1863913000</v>
      </c>
      <c r="Y219" s="2" t="s">
        <v>1647</v>
      </c>
      <c r="Z219" s="2" t="s">
        <v>1649</v>
      </c>
      <c r="AA219" s="2"/>
    </row>
    <row r="220" spans="1:27" x14ac:dyDescent="0.25">
      <c r="A220" s="143">
        <v>216</v>
      </c>
      <c r="B220" s="198" t="s">
        <v>57</v>
      </c>
      <c r="C220" s="174" t="s">
        <v>41</v>
      </c>
      <c r="D220" s="199" t="s">
        <v>503</v>
      </c>
      <c r="E220" s="198" t="s">
        <v>1470</v>
      </c>
      <c r="F220" s="146">
        <v>1098</v>
      </c>
      <c r="G220" s="146">
        <v>2095200</v>
      </c>
      <c r="H220" s="7">
        <v>1003</v>
      </c>
      <c r="I220" s="7">
        <v>1506930</v>
      </c>
      <c r="J220" s="24">
        <v>0.9134790528233151</v>
      </c>
      <c r="K220" s="24">
        <v>0.71922966781214204</v>
      </c>
      <c r="L220" s="24">
        <v>0.2740437158469945</v>
      </c>
      <c r="M220" s="24">
        <v>0.50346076746849944</v>
      </c>
      <c r="N220" s="109">
        <v>0.77750448331549393</v>
      </c>
      <c r="O220" s="144">
        <v>0</v>
      </c>
      <c r="P220" s="7">
        <v>806740</v>
      </c>
      <c r="Q220" s="7">
        <v>665710</v>
      </c>
      <c r="R220" s="137">
        <v>1472450</v>
      </c>
      <c r="S220" s="142">
        <v>0.54788957180209852</v>
      </c>
      <c r="T220" s="142">
        <v>0.45211042819790148</v>
      </c>
      <c r="U220" s="137">
        <v>0</v>
      </c>
      <c r="V220" s="137">
        <v>0</v>
      </c>
      <c r="W220" s="2" t="s">
        <v>1646</v>
      </c>
      <c r="X220" s="2">
        <v>1877698854</v>
      </c>
      <c r="Y220" s="2" t="s">
        <v>1647</v>
      </c>
      <c r="Z220" s="2" t="s">
        <v>1649</v>
      </c>
      <c r="AA220" s="2"/>
    </row>
    <row r="221" spans="1:27" x14ac:dyDescent="0.25">
      <c r="A221" s="143">
        <v>217</v>
      </c>
      <c r="B221" s="198" t="s">
        <v>58</v>
      </c>
      <c r="C221" s="174" t="s">
        <v>41</v>
      </c>
      <c r="D221" s="199" t="s">
        <v>509</v>
      </c>
      <c r="E221" s="198" t="s">
        <v>1471</v>
      </c>
      <c r="F221" s="146">
        <v>2926</v>
      </c>
      <c r="G221" s="146">
        <v>5045185</v>
      </c>
      <c r="H221" s="7">
        <v>894</v>
      </c>
      <c r="I221" s="7">
        <v>1358065</v>
      </c>
      <c r="J221" s="24">
        <v>0.30553656869446344</v>
      </c>
      <c r="K221" s="24">
        <v>0.26918041657540803</v>
      </c>
      <c r="L221" s="24">
        <v>9.1660970608339026E-2</v>
      </c>
      <c r="M221" s="24">
        <v>0.18842629160278562</v>
      </c>
      <c r="N221" s="109">
        <v>0.28008726221112468</v>
      </c>
      <c r="O221" s="144">
        <v>0</v>
      </c>
      <c r="P221" s="7">
        <v>643530</v>
      </c>
      <c r="Q221" s="7">
        <v>690990</v>
      </c>
      <c r="R221" s="137">
        <v>1334520</v>
      </c>
      <c r="S221" s="142">
        <v>0.48221832569013579</v>
      </c>
      <c r="T221" s="142">
        <v>0.51778167430986421</v>
      </c>
      <c r="U221" s="137">
        <v>0</v>
      </c>
      <c r="V221" s="137">
        <v>0</v>
      </c>
      <c r="W221" s="2" t="s">
        <v>1646</v>
      </c>
      <c r="X221" s="2">
        <v>1871792094</v>
      </c>
      <c r="Y221" s="2" t="s">
        <v>1647</v>
      </c>
      <c r="Z221" s="2" t="s">
        <v>1649</v>
      </c>
      <c r="AA221" s="2"/>
    </row>
    <row r="222" spans="1:27" x14ac:dyDescent="0.25">
      <c r="A222" s="143">
        <v>218</v>
      </c>
      <c r="B222" s="198" t="s">
        <v>58</v>
      </c>
      <c r="C222" s="174" t="s">
        <v>41</v>
      </c>
      <c r="D222" s="199" t="s">
        <v>511</v>
      </c>
      <c r="E222" s="198" t="s">
        <v>1472</v>
      </c>
      <c r="F222" s="146">
        <v>408</v>
      </c>
      <c r="G222" s="146">
        <v>833955</v>
      </c>
      <c r="H222" s="7">
        <v>207</v>
      </c>
      <c r="I222" s="7">
        <v>267865</v>
      </c>
      <c r="J222" s="24">
        <v>0.50735294117647056</v>
      </c>
      <c r="K222" s="24">
        <v>0.32119838600404099</v>
      </c>
      <c r="L222" s="24">
        <v>0.15220588235294116</v>
      </c>
      <c r="M222" s="24">
        <v>0.22483887020282867</v>
      </c>
      <c r="N222" s="109">
        <v>0.37704475255576986</v>
      </c>
      <c r="O222" s="144">
        <v>0</v>
      </c>
      <c r="P222" s="7">
        <v>138855</v>
      </c>
      <c r="Q222" s="7">
        <v>120710</v>
      </c>
      <c r="R222" s="137">
        <v>259565</v>
      </c>
      <c r="S222" s="142">
        <v>0.53495270934062755</v>
      </c>
      <c r="T222" s="142">
        <v>0.46504729065937239</v>
      </c>
      <c r="U222" s="137">
        <v>0</v>
      </c>
      <c r="V222" s="137">
        <v>0</v>
      </c>
      <c r="W222" s="2" t="s">
        <v>1646</v>
      </c>
      <c r="X222" s="2">
        <v>1740525958</v>
      </c>
      <c r="Y222" s="2" t="s">
        <v>1647</v>
      </c>
      <c r="Z222" s="2" t="s">
        <v>1649</v>
      </c>
      <c r="AA222" s="2"/>
    </row>
    <row r="223" spans="1:27" x14ac:dyDescent="0.25">
      <c r="A223" s="143">
        <v>219</v>
      </c>
      <c r="B223" s="198" t="s">
        <v>58</v>
      </c>
      <c r="C223" s="174" t="s">
        <v>41</v>
      </c>
      <c r="D223" s="199" t="s">
        <v>505</v>
      </c>
      <c r="E223" s="198" t="s">
        <v>506</v>
      </c>
      <c r="F223" s="146">
        <v>1409</v>
      </c>
      <c r="G223" s="146">
        <v>2585895</v>
      </c>
      <c r="H223" s="7">
        <v>446</v>
      </c>
      <c r="I223" s="7">
        <v>930205</v>
      </c>
      <c r="J223" s="24">
        <v>0.31653655074520937</v>
      </c>
      <c r="K223" s="24">
        <v>0.35972264921816238</v>
      </c>
      <c r="L223" s="24">
        <v>9.4960965223562802E-2</v>
      </c>
      <c r="M223" s="24">
        <v>0.25180585445271364</v>
      </c>
      <c r="N223" s="109">
        <v>0.34676681967627643</v>
      </c>
      <c r="O223" s="144">
        <v>0</v>
      </c>
      <c r="P223" s="7">
        <v>271705</v>
      </c>
      <c r="Q223" s="7">
        <v>651810</v>
      </c>
      <c r="R223" s="137">
        <v>923515</v>
      </c>
      <c r="S223" s="142">
        <v>0.29420745737751958</v>
      </c>
      <c r="T223" s="142">
        <v>0.70579254262248037</v>
      </c>
      <c r="U223" s="137">
        <v>0</v>
      </c>
      <c r="V223" s="137">
        <v>0</v>
      </c>
      <c r="W223" s="2" t="s">
        <v>1646</v>
      </c>
      <c r="X223" s="2">
        <v>1881654862</v>
      </c>
      <c r="Y223" s="2" t="s">
        <v>1647</v>
      </c>
      <c r="Z223" s="2" t="s">
        <v>1649</v>
      </c>
      <c r="AA223" s="2"/>
    </row>
    <row r="224" spans="1:27" x14ac:dyDescent="0.25">
      <c r="A224" s="143">
        <v>220</v>
      </c>
      <c r="B224" s="198" t="s">
        <v>58</v>
      </c>
      <c r="C224" s="174" t="s">
        <v>41</v>
      </c>
      <c r="D224" s="199" t="s">
        <v>508</v>
      </c>
      <c r="E224" s="198" t="s">
        <v>1473</v>
      </c>
      <c r="F224" s="146">
        <v>502</v>
      </c>
      <c r="G224" s="146">
        <v>893695</v>
      </c>
      <c r="H224" s="7">
        <v>263</v>
      </c>
      <c r="I224" s="7">
        <v>468660</v>
      </c>
      <c r="J224" s="24">
        <v>0.5239043824701195</v>
      </c>
      <c r="K224" s="24">
        <v>0.52440709638075633</v>
      </c>
      <c r="L224" s="24">
        <v>0.15717131474103585</v>
      </c>
      <c r="M224" s="24">
        <v>0.36708496746652941</v>
      </c>
      <c r="N224" s="109">
        <v>0.52425628220756526</v>
      </c>
      <c r="O224" s="144">
        <v>0</v>
      </c>
      <c r="P224" s="7">
        <v>162780</v>
      </c>
      <c r="Q224" s="7">
        <v>304670</v>
      </c>
      <c r="R224" s="137">
        <v>467450</v>
      </c>
      <c r="S224" s="142">
        <v>0.3482297571932827</v>
      </c>
      <c r="T224" s="142">
        <v>0.65177024280671725</v>
      </c>
      <c r="U224" s="137">
        <v>0</v>
      </c>
      <c r="V224" s="137">
        <v>0</v>
      </c>
      <c r="W224" s="2" t="s">
        <v>1646</v>
      </c>
      <c r="X224" s="2">
        <v>1836726151</v>
      </c>
      <c r="Y224" s="2" t="e">
        <v>#N/A</v>
      </c>
      <c r="Z224" s="2" t="s">
        <v>1650</v>
      </c>
      <c r="AA224" s="2"/>
    </row>
    <row r="225" spans="1:27" x14ac:dyDescent="0.25">
      <c r="A225" s="143">
        <v>221</v>
      </c>
      <c r="B225" s="198" t="s">
        <v>1282</v>
      </c>
      <c r="C225" s="174" t="s">
        <v>41</v>
      </c>
      <c r="D225" s="199" t="s">
        <v>457</v>
      </c>
      <c r="E225" s="198" t="s">
        <v>1474</v>
      </c>
      <c r="F225" s="146">
        <v>818</v>
      </c>
      <c r="G225" s="146">
        <v>1976380</v>
      </c>
      <c r="H225" s="7">
        <v>472</v>
      </c>
      <c r="I225" s="7">
        <v>942520</v>
      </c>
      <c r="J225" s="24">
        <v>0.57701711491442542</v>
      </c>
      <c r="K225" s="24">
        <v>0.47689209564962204</v>
      </c>
      <c r="L225" s="24">
        <v>0.17310513447432763</v>
      </c>
      <c r="M225" s="24">
        <v>0.33382446695473539</v>
      </c>
      <c r="N225" s="109">
        <v>0.50692960142906296</v>
      </c>
      <c r="O225" s="144">
        <v>0</v>
      </c>
      <c r="P225" s="7">
        <v>276380</v>
      </c>
      <c r="Q225" s="7">
        <v>664950</v>
      </c>
      <c r="R225" s="137">
        <v>941330</v>
      </c>
      <c r="S225" s="142">
        <v>0.29360585554481428</v>
      </c>
      <c r="T225" s="142">
        <v>0.70639414445518578</v>
      </c>
      <c r="U225" s="137">
        <v>0</v>
      </c>
      <c r="V225" s="137">
        <v>0</v>
      </c>
      <c r="W225" s="2" t="s">
        <v>1646</v>
      </c>
      <c r="X225" s="2">
        <v>1911439721</v>
      </c>
      <c r="Y225" s="2" t="s">
        <v>1647</v>
      </c>
      <c r="Z225" s="2" t="s">
        <v>1649</v>
      </c>
      <c r="AA225" s="2"/>
    </row>
    <row r="226" spans="1:27" x14ac:dyDescent="0.25">
      <c r="A226" s="143">
        <v>222</v>
      </c>
      <c r="B226" s="198" t="s">
        <v>1282</v>
      </c>
      <c r="C226" s="174" t="s">
        <v>41</v>
      </c>
      <c r="D226" s="199" t="s">
        <v>456</v>
      </c>
      <c r="E226" s="198" t="s">
        <v>1213</v>
      </c>
      <c r="F226" s="146">
        <v>908</v>
      </c>
      <c r="G226" s="146">
        <v>1511870</v>
      </c>
      <c r="H226" s="7">
        <v>688</v>
      </c>
      <c r="I226" s="7">
        <v>1007345</v>
      </c>
      <c r="J226" s="24">
        <v>0.75770925110132159</v>
      </c>
      <c r="K226" s="24">
        <v>0.66629075251179004</v>
      </c>
      <c r="L226" s="24">
        <v>0.22731277533039645</v>
      </c>
      <c r="M226" s="24">
        <v>0.46640352675825297</v>
      </c>
      <c r="N226" s="109">
        <v>0.69371630208864943</v>
      </c>
      <c r="O226" s="144">
        <v>0</v>
      </c>
      <c r="P226" s="7">
        <v>523565</v>
      </c>
      <c r="Q226" s="7">
        <v>483780</v>
      </c>
      <c r="R226" s="137">
        <v>1007345</v>
      </c>
      <c r="S226" s="142">
        <v>0.51974745494344043</v>
      </c>
      <c r="T226" s="142">
        <v>0.48025254505655957</v>
      </c>
      <c r="U226" s="137">
        <v>0</v>
      </c>
      <c r="V226" s="137">
        <v>0</v>
      </c>
      <c r="W226" s="2" t="s">
        <v>1646</v>
      </c>
      <c r="X226" s="2">
        <v>1316043825</v>
      </c>
      <c r="Y226" s="2" t="s">
        <v>1647</v>
      </c>
      <c r="Z226" s="2" t="s">
        <v>1649</v>
      </c>
      <c r="AA226" s="2"/>
    </row>
    <row r="227" spans="1:27" x14ac:dyDescent="0.25">
      <c r="A227" s="143">
        <v>223</v>
      </c>
      <c r="B227" s="198" t="s">
        <v>1282</v>
      </c>
      <c r="C227" s="174" t="s">
        <v>41</v>
      </c>
      <c r="D227" s="199" t="s">
        <v>454</v>
      </c>
      <c r="E227" s="198" t="s">
        <v>1475</v>
      </c>
      <c r="F227" s="146">
        <v>866</v>
      </c>
      <c r="G227" s="146">
        <v>1467090</v>
      </c>
      <c r="H227" s="7">
        <v>780</v>
      </c>
      <c r="I227" s="7">
        <v>1069210</v>
      </c>
      <c r="J227" s="24">
        <v>0.90069284064665123</v>
      </c>
      <c r="K227" s="24">
        <v>0.72879646102147788</v>
      </c>
      <c r="L227" s="24">
        <v>0.27020785219399535</v>
      </c>
      <c r="M227" s="24">
        <v>0.51015752271503445</v>
      </c>
      <c r="N227" s="109">
        <v>0.7803653749090298</v>
      </c>
      <c r="O227" s="144">
        <v>0</v>
      </c>
      <c r="P227" s="7">
        <v>552870</v>
      </c>
      <c r="Q227" s="7">
        <v>510140</v>
      </c>
      <c r="R227" s="137">
        <v>1063010</v>
      </c>
      <c r="S227" s="142">
        <v>0.52009858797189112</v>
      </c>
      <c r="T227" s="142">
        <v>0.47990141202810888</v>
      </c>
      <c r="U227" s="137">
        <v>0</v>
      </c>
      <c r="V227" s="137">
        <v>0</v>
      </c>
      <c r="W227" s="2" t="s">
        <v>1646</v>
      </c>
      <c r="X227" s="2">
        <v>1811761046</v>
      </c>
      <c r="Y227" s="2" t="s">
        <v>1647</v>
      </c>
      <c r="Z227" s="2" t="s">
        <v>1649</v>
      </c>
      <c r="AA227" s="2"/>
    </row>
    <row r="228" spans="1:27" x14ac:dyDescent="0.25">
      <c r="A228" s="143">
        <v>224</v>
      </c>
      <c r="B228" s="198" t="s">
        <v>55</v>
      </c>
      <c r="C228" s="174" t="s">
        <v>41</v>
      </c>
      <c r="D228" s="199" t="s">
        <v>497</v>
      </c>
      <c r="E228" s="198" t="s">
        <v>498</v>
      </c>
      <c r="F228" s="146">
        <v>2822</v>
      </c>
      <c r="G228" s="146">
        <v>3259095</v>
      </c>
      <c r="H228" s="7">
        <v>4170</v>
      </c>
      <c r="I228" s="7">
        <v>4523310</v>
      </c>
      <c r="J228" s="24">
        <v>1.4776754075124026</v>
      </c>
      <c r="K228" s="24">
        <v>1.3879036971920118</v>
      </c>
      <c r="L228" s="24">
        <v>0.3</v>
      </c>
      <c r="M228" s="24">
        <v>0.7</v>
      </c>
      <c r="N228" s="109">
        <v>1</v>
      </c>
      <c r="O228" s="144">
        <v>1889.3554740750008</v>
      </c>
      <c r="P228" s="7">
        <v>3451605</v>
      </c>
      <c r="Q228" s="7">
        <v>1070610</v>
      </c>
      <c r="R228" s="137">
        <v>4522215</v>
      </c>
      <c r="S228" s="142">
        <v>0.76325539586242586</v>
      </c>
      <c r="T228" s="142">
        <v>0.23674460413757417</v>
      </c>
      <c r="U228" s="137">
        <v>1442.0607602899561</v>
      </c>
      <c r="V228" s="137">
        <v>447.29471378504485</v>
      </c>
      <c r="W228" s="2" t="s">
        <v>1646</v>
      </c>
      <c r="X228" s="2">
        <v>1936986484</v>
      </c>
      <c r="Y228" s="2" t="s">
        <v>1647</v>
      </c>
      <c r="Z228" s="2" t="s">
        <v>1649</v>
      </c>
      <c r="AA228" s="2"/>
    </row>
    <row r="229" spans="1:27" x14ac:dyDescent="0.25">
      <c r="A229" s="143">
        <v>225</v>
      </c>
      <c r="B229" s="198" t="s">
        <v>55</v>
      </c>
      <c r="C229" s="174" t="s">
        <v>41</v>
      </c>
      <c r="D229" s="199" t="s">
        <v>493</v>
      </c>
      <c r="E229" s="198" t="s">
        <v>494</v>
      </c>
      <c r="F229" s="146">
        <v>967</v>
      </c>
      <c r="G229" s="146">
        <v>2233875</v>
      </c>
      <c r="H229" s="7">
        <v>854</v>
      </c>
      <c r="I229" s="7">
        <v>1292555</v>
      </c>
      <c r="J229" s="24">
        <v>0.88314374353671143</v>
      </c>
      <c r="K229" s="24">
        <v>0.57861563426780815</v>
      </c>
      <c r="L229" s="24">
        <v>0.26494312306101342</v>
      </c>
      <c r="M229" s="24">
        <v>0.4050309439874657</v>
      </c>
      <c r="N229" s="109">
        <v>0.66997406704847906</v>
      </c>
      <c r="O229" s="144">
        <v>0</v>
      </c>
      <c r="P229" s="7">
        <v>654575</v>
      </c>
      <c r="Q229" s="7">
        <v>585990</v>
      </c>
      <c r="R229" s="137">
        <v>1240565</v>
      </c>
      <c r="S229" s="142">
        <v>0.52764264669727101</v>
      </c>
      <c r="T229" s="142">
        <v>0.47235735330272899</v>
      </c>
      <c r="U229" s="137">
        <v>0</v>
      </c>
      <c r="V229" s="137">
        <v>0</v>
      </c>
      <c r="W229" s="2" t="s">
        <v>1646</v>
      </c>
      <c r="X229" s="2">
        <v>1860322068</v>
      </c>
      <c r="Y229" s="2" t="s">
        <v>1647</v>
      </c>
      <c r="Z229" s="2" t="s">
        <v>1649</v>
      </c>
      <c r="AA229" s="2"/>
    </row>
    <row r="230" spans="1:27" x14ac:dyDescent="0.25">
      <c r="A230" s="143">
        <v>226</v>
      </c>
      <c r="B230" s="198" t="s">
        <v>55</v>
      </c>
      <c r="C230" s="174" t="s">
        <v>41</v>
      </c>
      <c r="D230" s="199" t="s">
        <v>491</v>
      </c>
      <c r="E230" s="198" t="s">
        <v>492</v>
      </c>
      <c r="F230" s="146">
        <v>2002</v>
      </c>
      <c r="G230" s="146">
        <v>3867040</v>
      </c>
      <c r="H230" s="7">
        <v>771</v>
      </c>
      <c r="I230" s="7">
        <v>2214290</v>
      </c>
      <c r="J230" s="24">
        <v>0.38511488511488512</v>
      </c>
      <c r="K230" s="24">
        <v>0.57260592080764616</v>
      </c>
      <c r="L230" s="24">
        <v>0.11553446553446553</v>
      </c>
      <c r="M230" s="24">
        <v>0.40082414456535231</v>
      </c>
      <c r="N230" s="109">
        <v>0.51635861009981787</v>
      </c>
      <c r="O230" s="144">
        <v>0</v>
      </c>
      <c r="P230" s="7">
        <v>744710</v>
      </c>
      <c r="Q230" s="7">
        <v>1441340</v>
      </c>
      <c r="R230" s="137">
        <v>2186050</v>
      </c>
      <c r="S230" s="142">
        <v>0.34066466915212368</v>
      </c>
      <c r="T230" s="142">
        <v>0.65933533084787632</v>
      </c>
      <c r="U230" s="137">
        <v>0</v>
      </c>
      <c r="V230" s="137">
        <v>0</v>
      </c>
      <c r="W230" s="2" t="s">
        <v>1646</v>
      </c>
      <c r="X230" s="2">
        <v>1680851100</v>
      </c>
      <c r="Y230" s="2" t="s">
        <v>1647</v>
      </c>
      <c r="Z230" s="2" t="s">
        <v>1649</v>
      </c>
      <c r="AA230" s="2"/>
    </row>
    <row r="231" spans="1:27" x14ac:dyDescent="0.25">
      <c r="A231" s="143">
        <v>227</v>
      </c>
      <c r="B231" s="198" t="s">
        <v>55</v>
      </c>
      <c r="C231" s="174" t="s">
        <v>41</v>
      </c>
      <c r="D231" s="199" t="s">
        <v>495</v>
      </c>
      <c r="E231" s="198" t="s">
        <v>496</v>
      </c>
      <c r="F231" s="146">
        <v>544</v>
      </c>
      <c r="G231" s="146">
        <v>843525</v>
      </c>
      <c r="H231" s="7">
        <v>367</v>
      </c>
      <c r="I231" s="7">
        <v>529600</v>
      </c>
      <c r="J231" s="24">
        <v>0.67463235294117652</v>
      </c>
      <c r="K231" s="24">
        <v>0.6278414984736671</v>
      </c>
      <c r="L231" s="24">
        <v>0.20238970588235294</v>
      </c>
      <c r="M231" s="24">
        <v>0.43948904893156693</v>
      </c>
      <c r="N231" s="109">
        <v>0.64187875481391987</v>
      </c>
      <c r="O231" s="144">
        <v>0</v>
      </c>
      <c r="P231" s="7">
        <v>317230</v>
      </c>
      <c r="Q231" s="7">
        <v>211310</v>
      </c>
      <c r="R231" s="137">
        <v>528540</v>
      </c>
      <c r="S231" s="142">
        <v>0.6002005524652817</v>
      </c>
      <c r="T231" s="142">
        <v>0.3997994475347183</v>
      </c>
      <c r="U231" s="137">
        <v>0</v>
      </c>
      <c r="V231" s="137">
        <v>0</v>
      </c>
      <c r="W231" s="2" t="s">
        <v>1646</v>
      </c>
      <c r="X231" s="2">
        <v>1818607444</v>
      </c>
      <c r="Y231" s="2" t="s">
        <v>1647</v>
      </c>
      <c r="Z231" s="2" t="s">
        <v>1649</v>
      </c>
      <c r="AA231" s="2"/>
    </row>
    <row r="232" spans="1:27" x14ac:dyDescent="0.25">
      <c r="A232" s="143">
        <v>228</v>
      </c>
      <c r="B232" s="198" t="s">
        <v>55</v>
      </c>
      <c r="C232" s="174" t="s">
        <v>41</v>
      </c>
      <c r="D232" s="199" t="s">
        <v>499</v>
      </c>
      <c r="E232" s="198" t="s">
        <v>500</v>
      </c>
      <c r="F232" s="146">
        <v>1786</v>
      </c>
      <c r="G232" s="146">
        <v>2242825</v>
      </c>
      <c r="H232" s="7">
        <v>1476</v>
      </c>
      <c r="I232" s="7">
        <v>1651210</v>
      </c>
      <c r="J232" s="24">
        <v>0.82642777155655101</v>
      </c>
      <c r="K232" s="24">
        <v>0.73621883116159303</v>
      </c>
      <c r="L232" s="24">
        <v>0.2479283314669653</v>
      </c>
      <c r="M232" s="24">
        <v>0.51535318181311507</v>
      </c>
      <c r="N232" s="109">
        <v>0.76328151328008031</v>
      </c>
      <c r="O232" s="144">
        <v>0</v>
      </c>
      <c r="P232" s="7">
        <v>1237090</v>
      </c>
      <c r="Q232" s="7">
        <v>414120</v>
      </c>
      <c r="R232" s="137">
        <v>1651210</v>
      </c>
      <c r="S232" s="142">
        <v>0.74920210027797796</v>
      </c>
      <c r="T232" s="142">
        <v>0.25079789972202204</v>
      </c>
      <c r="U232" s="137">
        <v>0</v>
      </c>
      <c r="V232" s="137">
        <v>0</v>
      </c>
      <c r="W232" s="2" t="s">
        <v>1646</v>
      </c>
      <c r="X232" s="2">
        <v>1820957879</v>
      </c>
      <c r="Y232" s="2" t="s">
        <v>1647</v>
      </c>
      <c r="Z232" s="2" t="s">
        <v>1649</v>
      </c>
      <c r="AA232" s="2"/>
    </row>
    <row r="233" spans="1:27" x14ac:dyDescent="0.25">
      <c r="A233" s="143">
        <v>229</v>
      </c>
      <c r="B233" s="172" t="s">
        <v>1214</v>
      </c>
      <c r="C233" s="174" t="s">
        <v>41</v>
      </c>
      <c r="D233" s="199" t="s">
        <v>463</v>
      </c>
      <c r="E233" s="198" t="s">
        <v>464</v>
      </c>
      <c r="F233" s="146">
        <v>931</v>
      </c>
      <c r="G233" s="146">
        <v>2201980</v>
      </c>
      <c r="H233" s="7">
        <v>1268</v>
      </c>
      <c r="I233" s="7">
        <v>1642210</v>
      </c>
      <c r="J233" s="24">
        <v>1.3619763694951665</v>
      </c>
      <c r="K233" s="24">
        <v>0.74578788181545697</v>
      </c>
      <c r="L233" s="24">
        <v>0.3</v>
      </c>
      <c r="M233" s="24">
        <v>0.52205151727081989</v>
      </c>
      <c r="N233" s="109">
        <v>0.82205151727081982</v>
      </c>
      <c r="O233" s="144">
        <v>1553.1475341272835</v>
      </c>
      <c r="P233" s="7">
        <v>1031885</v>
      </c>
      <c r="Q233" s="7">
        <v>601510</v>
      </c>
      <c r="R233" s="137">
        <v>1633395</v>
      </c>
      <c r="S233" s="142">
        <v>0.63174247502900405</v>
      </c>
      <c r="T233" s="142">
        <v>0.36825752497099601</v>
      </c>
      <c r="U233" s="137">
        <v>981.18926729476459</v>
      </c>
      <c r="V233" s="137">
        <v>571.95826683251903</v>
      </c>
      <c r="W233" s="2" t="s">
        <v>1646</v>
      </c>
      <c r="X233" s="2">
        <v>1832385090</v>
      </c>
      <c r="Y233" s="2" t="s">
        <v>1647</v>
      </c>
      <c r="Z233" s="2" t="s">
        <v>1649</v>
      </c>
      <c r="AA233" s="2"/>
    </row>
    <row r="234" spans="1:27" x14ac:dyDescent="0.25">
      <c r="A234" s="143">
        <v>230</v>
      </c>
      <c r="B234" s="172" t="s">
        <v>1214</v>
      </c>
      <c r="C234" s="174" t="s">
        <v>41</v>
      </c>
      <c r="D234" s="199" t="s">
        <v>459</v>
      </c>
      <c r="E234" s="198" t="s">
        <v>1025</v>
      </c>
      <c r="F234" s="146">
        <v>1474</v>
      </c>
      <c r="G234" s="146">
        <v>3234960</v>
      </c>
      <c r="H234" s="7">
        <v>1295</v>
      </c>
      <c r="I234" s="7">
        <v>1986055</v>
      </c>
      <c r="J234" s="24">
        <v>0.87856173677069205</v>
      </c>
      <c r="K234" s="24">
        <v>0.61393494819101313</v>
      </c>
      <c r="L234" s="24">
        <v>0.26356852103120759</v>
      </c>
      <c r="M234" s="24">
        <v>0.42975446373370918</v>
      </c>
      <c r="N234" s="109">
        <v>0.69332298476491672</v>
      </c>
      <c r="O234" s="144">
        <v>0</v>
      </c>
      <c r="P234" s="7">
        <v>1016180</v>
      </c>
      <c r="Q234" s="7">
        <v>956940</v>
      </c>
      <c r="R234" s="137">
        <v>1973120</v>
      </c>
      <c r="S234" s="142">
        <v>0.51501175802789489</v>
      </c>
      <c r="T234" s="142">
        <v>0.48498824197210511</v>
      </c>
      <c r="U234" s="137">
        <v>0</v>
      </c>
      <c r="V234" s="137">
        <v>0</v>
      </c>
      <c r="W234" s="2" t="s">
        <v>1646</v>
      </c>
      <c r="X234" s="2">
        <v>1921590125</v>
      </c>
      <c r="Y234" s="2" t="s">
        <v>1647</v>
      </c>
      <c r="Z234" s="2" t="s">
        <v>1649</v>
      </c>
      <c r="AA234" s="2"/>
    </row>
    <row r="235" spans="1:27" x14ac:dyDescent="0.25">
      <c r="A235" s="143">
        <v>231</v>
      </c>
      <c r="B235" s="172" t="s">
        <v>1214</v>
      </c>
      <c r="C235" s="174" t="s">
        <v>41</v>
      </c>
      <c r="D235" s="199" t="s">
        <v>462</v>
      </c>
      <c r="E235" s="198" t="s">
        <v>1026</v>
      </c>
      <c r="F235" s="146">
        <v>414</v>
      </c>
      <c r="G235" s="146">
        <v>1120375</v>
      </c>
      <c r="H235" s="7">
        <v>569</v>
      </c>
      <c r="I235" s="7">
        <v>781425</v>
      </c>
      <c r="J235" s="24">
        <v>1.3743961352657006</v>
      </c>
      <c r="K235" s="24">
        <v>0.69746736583733127</v>
      </c>
      <c r="L235" s="24">
        <v>0.3</v>
      </c>
      <c r="M235" s="24">
        <v>0.48822715608613187</v>
      </c>
      <c r="N235" s="109">
        <v>0.78822715608613181</v>
      </c>
      <c r="O235" s="144">
        <v>0</v>
      </c>
      <c r="P235" s="7">
        <v>469795</v>
      </c>
      <c r="Q235" s="7">
        <v>308510</v>
      </c>
      <c r="R235" s="137">
        <v>778305</v>
      </c>
      <c r="S235" s="142">
        <v>0.60361297948747594</v>
      </c>
      <c r="T235" s="142">
        <v>0.396387020512524</v>
      </c>
      <c r="U235" s="137">
        <v>0</v>
      </c>
      <c r="V235" s="137">
        <v>0</v>
      </c>
      <c r="W235" s="2" t="s">
        <v>1646</v>
      </c>
      <c r="X235" s="2">
        <v>1759122895</v>
      </c>
      <c r="Y235" s="2" t="s">
        <v>1647</v>
      </c>
      <c r="Z235" s="2" t="s">
        <v>1649</v>
      </c>
      <c r="AA235" s="2"/>
    </row>
    <row r="236" spans="1:27" x14ac:dyDescent="0.25">
      <c r="A236" s="143">
        <v>232</v>
      </c>
      <c r="B236" s="172" t="s">
        <v>1214</v>
      </c>
      <c r="C236" s="174" t="s">
        <v>41</v>
      </c>
      <c r="D236" s="199" t="s">
        <v>460</v>
      </c>
      <c r="E236" s="198" t="s">
        <v>461</v>
      </c>
      <c r="F236" s="146">
        <v>946</v>
      </c>
      <c r="G236" s="146">
        <v>1981325</v>
      </c>
      <c r="H236" s="7">
        <v>1235</v>
      </c>
      <c r="I236" s="7">
        <v>1812170</v>
      </c>
      <c r="J236" s="24">
        <v>1.3054968287526427</v>
      </c>
      <c r="K236" s="24">
        <v>0.91462531386824475</v>
      </c>
      <c r="L236" s="24">
        <v>0.3</v>
      </c>
      <c r="M236" s="24">
        <v>0.64023771970777132</v>
      </c>
      <c r="N236" s="109">
        <v>0.94023771970777137</v>
      </c>
      <c r="O236" s="144">
        <v>1776.4432826616739</v>
      </c>
      <c r="P236" s="7">
        <v>972120</v>
      </c>
      <c r="Q236" s="7">
        <v>837500</v>
      </c>
      <c r="R236" s="137">
        <v>1809620</v>
      </c>
      <c r="S236" s="142">
        <v>0.53719565433626948</v>
      </c>
      <c r="T236" s="142">
        <v>0.46280434566373052</v>
      </c>
      <c r="U236" s="137">
        <v>954.29761162070849</v>
      </c>
      <c r="V236" s="137">
        <v>822.14567104096545</v>
      </c>
      <c r="W236" s="2" t="s">
        <v>1646</v>
      </c>
      <c r="X236" s="2">
        <v>1787222501</v>
      </c>
      <c r="Y236" s="2" t="s">
        <v>1647</v>
      </c>
      <c r="Z236" s="2" t="s">
        <v>1649</v>
      </c>
      <c r="AA236" s="2"/>
    </row>
    <row r="237" spans="1:27" x14ac:dyDescent="0.25">
      <c r="A237" s="143">
        <v>233</v>
      </c>
      <c r="B237" s="172" t="s">
        <v>1214</v>
      </c>
      <c r="C237" s="174" t="s">
        <v>41</v>
      </c>
      <c r="D237" s="143" t="s">
        <v>465</v>
      </c>
      <c r="E237" s="172" t="s">
        <v>466</v>
      </c>
      <c r="F237" s="146">
        <v>421</v>
      </c>
      <c r="G237" s="146">
        <v>569495</v>
      </c>
      <c r="H237" s="7">
        <v>183</v>
      </c>
      <c r="I237" s="7">
        <v>195480</v>
      </c>
      <c r="J237" s="24">
        <v>0.43467933491686461</v>
      </c>
      <c r="K237" s="24">
        <v>0.34325147718592786</v>
      </c>
      <c r="L237" s="24">
        <v>0.13040380047505937</v>
      </c>
      <c r="M237" s="24">
        <v>0.24027603403014949</v>
      </c>
      <c r="N237" s="109">
        <v>0.37067983450520886</v>
      </c>
      <c r="O237" s="144">
        <v>0</v>
      </c>
      <c r="P237" s="7">
        <v>149510</v>
      </c>
      <c r="Q237" s="7">
        <v>45970</v>
      </c>
      <c r="R237" s="137">
        <v>195480</v>
      </c>
      <c r="S237" s="142">
        <v>0.76483527726621647</v>
      </c>
      <c r="T237" s="142">
        <v>0.2351647227337835</v>
      </c>
      <c r="U237" s="137">
        <v>0</v>
      </c>
      <c r="V237" s="137">
        <v>0</v>
      </c>
      <c r="W237" s="2" t="s">
        <v>1646</v>
      </c>
      <c r="X237" s="2">
        <v>1730976876</v>
      </c>
      <c r="Y237" s="2" t="s">
        <v>1647</v>
      </c>
      <c r="Z237" s="2" t="s">
        <v>1649</v>
      </c>
      <c r="AA237" s="2"/>
    </row>
    <row r="238" spans="1:27" x14ac:dyDescent="0.25">
      <c r="A238" s="143">
        <v>234</v>
      </c>
      <c r="B238" s="172" t="s">
        <v>48</v>
      </c>
      <c r="C238" s="174" t="s">
        <v>41</v>
      </c>
      <c r="D238" s="143" t="s">
        <v>472</v>
      </c>
      <c r="E238" s="172" t="s">
        <v>1476</v>
      </c>
      <c r="F238" s="146">
        <v>974</v>
      </c>
      <c r="G238" s="146">
        <v>1699250</v>
      </c>
      <c r="H238" s="7">
        <v>969</v>
      </c>
      <c r="I238" s="7">
        <v>1566640</v>
      </c>
      <c r="J238" s="24">
        <v>0.99486652977412726</v>
      </c>
      <c r="K238" s="24">
        <v>0.92195968809769013</v>
      </c>
      <c r="L238" s="24">
        <v>0.29845995893223815</v>
      </c>
      <c r="M238" s="24">
        <v>0.64537178166838305</v>
      </c>
      <c r="N238" s="109">
        <v>0.94383174060062114</v>
      </c>
      <c r="O238" s="144">
        <v>1783.2336657095198</v>
      </c>
      <c r="P238" s="7">
        <v>778950</v>
      </c>
      <c r="Q238" s="7">
        <v>783540</v>
      </c>
      <c r="R238" s="137">
        <v>1562490</v>
      </c>
      <c r="S238" s="142">
        <v>0.49853119059961981</v>
      </c>
      <c r="T238" s="142">
        <v>0.50146880940038019</v>
      </c>
      <c r="U238" s="137">
        <v>888.99760248349128</v>
      </c>
      <c r="V238" s="137">
        <v>894.23606322602848</v>
      </c>
      <c r="W238" s="2" t="s">
        <v>1646</v>
      </c>
      <c r="X238" s="2">
        <v>1960514086</v>
      </c>
      <c r="Y238" s="2" t="s">
        <v>1647</v>
      </c>
      <c r="Z238" s="2" t="s">
        <v>1649</v>
      </c>
      <c r="AA238" s="2"/>
    </row>
    <row r="239" spans="1:27" x14ac:dyDescent="0.25">
      <c r="A239" s="143">
        <v>235</v>
      </c>
      <c r="B239" s="178" t="s">
        <v>48</v>
      </c>
      <c r="C239" s="174" t="s">
        <v>41</v>
      </c>
      <c r="D239" s="179" t="s">
        <v>474</v>
      </c>
      <c r="E239" s="178" t="s">
        <v>1261</v>
      </c>
      <c r="F239" s="146">
        <v>1664</v>
      </c>
      <c r="G239" s="146">
        <v>2938925</v>
      </c>
      <c r="H239" s="7">
        <v>1922</v>
      </c>
      <c r="I239" s="7">
        <v>2351105</v>
      </c>
      <c r="J239" s="24">
        <v>1.1550480769230769</v>
      </c>
      <c r="K239" s="24">
        <v>0.79998809088357137</v>
      </c>
      <c r="L239" s="24">
        <v>0.3</v>
      </c>
      <c r="M239" s="24">
        <v>0.55999166361849995</v>
      </c>
      <c r="N239" s="109">
        <v>0.85999166361849988</v>
      </c>
      <c r="O239" s="144">
        <v>1624.8299573164795</v>
      </c>
      <c r="P239" s="7">
        <v>1649125</v>
      </c>
      <c r="Q239" s="7">
        <v>701980</v>
      </c>
      <c r="R239" s="137">
        <v>2351105</v>
      </c>
      <c r="S239" s="142">
        <v>0.70142549992450354</v>
      </c>
      <c r="T239" s="142">
        <v>0.29857450007549641</v>
      </c>
      <c r="U239" s="137">
        <v>1139.6971651030215</v>
      </c>
      <c r="V239" s="137">
        <v>485.13279221345806</v>
      </c>
      <c r="W239" s="2" t="s">
        <v>1646</v>
      </c>
      <c r="X239" s="2">
        <v>1304192494</v>
      </c>
      <c r="Y239" s="2" t="s">
        <v>1647</v>
      </c>
      <c r="Z239" s="2" t="s">
        <v>1649</v>
      </c>
      <c r="AA239" s="2"/>
    </row>
    <row r="240" spans="1:27" x14ac:dyDescent="0.25">
      <c r="A240" s="143">
        <v>236</v>
      </c>
      <c r="B240" s="178" t="s">
        <v>50</v>
      </c>
      <c r="C240" s="174" t="s">
        <v>41</v>
      </c>
      <c r="D240" s="179" t="s">
        <v>468</v>
      </c>
      <c r="E240" s="178" t="s">
        <v>1154</v>
      </c>
      <c r="F240" s="146">
        <v>729</v>
      </c>
      <c r="G240" s="146">
        <v>1328545</v>
      </c>
      <c r="H240" s="7">
        <v>875</v>
      </c>
      <c r="I240" s="7">
        <v>1016865</v>
      </c>
      <c r="J240" s="24">
        <v>1.2002743484224965</v>
      </c>
      <c r="K240" s="24">
        <v>0.76539748371338567</v>
      </c>
      <c r="L240" s="24">
        <v>0.3</v>
      </c>
      <c r="M240" s="24">
        <v>0.5357782385993699</v>
      </c>
      <c r="N240" s="109">
        <v>0.83577823859936995</v>
      </c>
      <c r="O240" s="144">
        <v>1579.0821902104817</v>
      </c>
      <c r="P240" s="7">
        <v>716465</v>
      </c>
      <c r="Q240" s="7">
        <v>300400</v>
      </c>
      <c r="R240" s="137">
        <v>1016865</v>
      </c>
      <c r="S240" s="142">
        <v>0.70458222084544164</v>
      </c>
      <c r="T240" s="142">
        <v>0.29541777915455836</v>
      </c>
      <c r="U240" s="137">
        <v>1112.5932364759853</v>
      </c>
      <c r="V240" s="137">
        <v>466.48895373449642</v>
      </c>
      <c r="W240" s="2" t="s">
        <v>1646</v>
      </c>
      <c r="X240" s="2">
        <v>1738509388</v>
      </c>
      <c r="Y240" s="2" t="s">
        <v>1647</v>
      </c>
      <c r="Z240" s="2" t="s">
        <v>1649</v>
      </c>
      <c r="AA240" s="2"/>
    </row>
    <row r="241" spans="1:27" s="170" customFormat="1" x14ac:dyDescent="0.25">
      <c r="A241" s="143">
        <v>237</v>
      </c>
      <c r="B241" s="180" t="s">
        <v>50</v>
      </c>
      <c r="C241" s="204" t="s">
        <v>41</v>
      </c>
      <c r="D241" s="181" t="s">
        <v>470</v>
      </c>
      <c r="E241" s="180" t="s">
        <v>1153</v>
      </c>
      <c r="F241" s="165">
        <v>1816</v>
      </c>
      <c r="G241" s="165">
        <v>3334670</v>
      </c>
      <c r="H241" s="7">
        <v>1527</v>
      </c>
      <c r="I241" s="7">
        <v>2248765</v>
      </c>
      <c r="J241" s="166">
        <v>0.84085903083700442</v>
      </c>
      <c r="K241" s="166">
        <v>0.67435908200811479</v>
      </c>
      <c r="L241" s="24">
        <v>0.2522577092511013</v>
      </c>
      <c r="M241" s="24">
        <v>0.47205135740568033</v>
      </c>
      <c r="N241" s="109">
        <v>0.72430906665678163</v>
      </c>
      <c r="O241" s="144">
        <v>0</v>
      </c>
      <c r="P241" s="7">
        <v>1189500</v>
      </c>
      <c r="Q241" s="7">
        <v>1058350</v>
      </c>
      <c r="R241" s="167">
        <v>2247850</v>
      </c>
      <c r="S241" s="168">
        <v>0.52917232021709637</v>
      </c>
      <c r="T241" s="168">
        <v>0.47082767978290369</v>
      </c>
      <c r="U241" s="167">
        <v>0</v>
      </c>
      <c r="V241" s="167">
        <v>0</v>
      </c>
      <c r="W241" s="2" t="s">
        <v>1646</v>
      </c>
      <c r="X241" s="2">
        <v>1700500444</v>
      </c>
      <c r="Y241" s="2" t="s">
        <v>1647</v>
      </c>
      <c r="Z241" s="2" t="s">
        <v>1649</v>
      </c>
      <c r="AA241" s="169"/>
    </row>
    <row r="242" spans="1:27" x14ac:dyDescent="0.25">
      <c r="A242" s="143">
        <v>238</v>
      </c>
      <c r="B242" s="178" t="s">
        <v>50</v>
      </c>
      <c r="C242" s="174" t="s">
        <v>41</v>
      </c>
      <c r="D242" s="179" t="s">
        <v>1177</v>
      </c>
      <c r="E242" s="178" t="s">
        <v>469</v>
      </c>
      <c r="F242" s="146">
        <v>1385</v>
      </c>
      <c r="G242" s="146">
        <v>2419045</v>
      </c>
      <c r="H242" s="7">
        <v>1183</v>
      </c>
      <c r="I242" s="7">
        <v>1712635</v>
      </c>
      <c r="J242" s="24">
        <v>0.8541516245487365</v>
      </c>
      <c r="K242" s="24">
        <v>0.70797980194663601</v>
      </c>
      <c r="L242" s="24">
        <v>0.25624548736462094</v>
      </c>
      <c r="M242" s="24">
        <v>0.49558586136264515</v>
      </c>
      <c r="N242" s="109">
        <v>0.75183134872726609</v>
      </c>
      <c r="O242" s="144">
        <v>0</v>
      </c>
      <c r="P242" s="7">
        <v>910055</v>
      </c>
      <c r="Q242" s="7">
        <v>802580</v>
      </c>
      <c r="R242" s="137">
        <v>1712635</v>
      </c>
      <c r="S242" s="142">
        <v>0.53137708852148879</v>
      </c>
      <c r="T242" s="142">
        <v>0.46862291147851121</v>
      </c>
      <c r="U242" s="137">
        <v>0</v>
      </c>
      <c r="V242" s="137">
        <v>0</v>
      </c>
      <c r="W242" s="2" t="s">
        <v>1646</v>
      </c>
      <c r="X242" s="2">
        <v>1928399254</v>
      </c>
      <c r="Y242" s="2" t="s">
        <v>1647</v>
      </c>
      <c r="Z242" s="2" t="s">
        <v>1649</v>
      </c>
      <c r="AA242" s="2"/>
    </row>
    <row r="243" spans="1:27" x14ac:dyDescent="0.25">
      <c r="A243" s="143">
        <v>239</v>
      </c>
      <c r="B243" s="178" t="s">
        <v>50</v>
      </c>
      <c r="C243" s="174" t="s">
        <v>41</v>
      </c>
      <c r="D243" s="179" t="s">
        <v>1178</v>
      </c>
      <c r="E243" s="178" t="s">
        <v>1477</v>
      </c>
      <c r="F243" s="146">
        <v>1267</v>
      </c>
      <c r="G243" s="146">
        <v>2465525</v>
      </c>
      <c r="H243" s="7">
        <v>1121</v>
      </c>
      <c r="I243" s="7">
        <v>1784620</v>
      </c>
      <c r="J243" s="24">
        <v>0.88476716653512233</v>
      </c>
      <c r="K243" s="24">
        <v>0.72382961032640103</v>
      </c>
      <c r="L243" s="24">
        <v>0.26543014996053671</v>
      </c>
      <c r="M243" s="24">
        <v>0.50668072722848068</v>
      </c>
      <c r="N243" s="109">
        <v>0.77211087718901739</v>
      </c>
      <c r="O243" s="144">
        <v>0</v>
      </c>
      <c r="P243" s="7">
        <v>825100</v>
      </c>
      <c r="Q243" s="7">
        <v>959520</v>
      </c>
      <c r="R243" s="137">
        <v>1784620</v>
      </c>
      <c r="S243" s="142">
        <v>0.46233932153623741</v>
      </c>
      <c r="T243" s="142">
        <v>0.53766067846376264</v>
      </c>
      <c r="U243" s="137">
        <v>0</v>
      </c>
      <c r="V243" s="137">
        <v>0</v>
      </c>
      <c r="W243" s="2" t="s">
        <v>1646</v>
      </c>
      <c r="X243" s="2">
        <v>1716450061</v>
      </c>
      <c r="Y243" s="2" t="s">
        <v>1647</v>
      </c>
      <c r="Z243" s="2" t="s">
        <v>1649</v>
      </c>
      <c r="AA243" s="2"/>
    </row>
    <row r="244" spans="1:27" x14ac:dyDescent="0.25">
      <c r="A244" s="143">
        <v>240</v>
      </c>
      <c r="B244" s="172" t="s">
        <v>1478</v>
      </c>
      <c r="C244" s="174" t="s">
        <v>41</v>
      </c>
      <c r="D244" s="143" t="s">
        <v>478</v>
      </c>
      <c r="E244" s="172" t="s">
        <v>1479</v>
      </c>
      <c r="F244" s="146">
        <v>618</v>
      </c>
      <c r="G244" s="146">
        <v>1244215</v>
      </c>
      <c r="H244" s="7">
        <v>911</v>
      </c>
      <c r="I244" s="7">
        <v>1455820</v>
      </c>
      <c r="J244" s="24">
        <v>1.4741100323624596</v>
      </c>
      <c r="K244" s="24">
        <v>1.1700710889998915</v>
      </c>
      <c r="L244" s="24">
        <v>0.3</v>
      </c>
      <c r="M244" s="24">
        <v>0.7</v>
      </c>
      <c r="N244" s="109">
        <v>1</v>
      </c>
      <c r="O244" s="144">
        <v>1889.3554740750008</v>
      </c>
      <c r="P244" s="7">
        <v>1027890</v>
      </c>
      <c r="Q244" s="7">
        <v>396020</v>
      </c>
      <c r="R244" s="137">
        <v>1423910</v>
      </c>
      <c r="S244" s="142">
        <v>0.72187848951127531</v>
      </c>
      <c r="T244" s="142">
        <v>0.27812151048872469</v>
      </c>
      <c r="U244" s="137">
        <v>1363.8850757751211</v>
      </c>
      <c r="V244" s="137">
        <v>525.47039829987978</v>
      </c>
      <c r="W244" s="2" t="s">
        <v>1646</v>
      </c>
      <c r="X244" s="2">
        <v>1530069822</v>
      </c>
      <c r="Y244" s="2" t="s">
        <v>1647</v>
      </c>
      <c r="Z244" s="2" t="s">
        <v>1649</v>
      </c>
      <c r="AA244" s="2"/>
    </row>
    <row r="245" spans="1:27" x14ac:dyDescent="0.25">
      <c r="A245" s="143">
        <v>241</v>
      </c>
      <c r="B245" s="172" t="s">
        <v>1478</v>
      </c>
      <c r="C245" s="174" t="s">
        <v>41</v>
      </c>
      <c r="D245" s="143" t="s">
        <v>476</v>
      </c>
      <c r="E245" s="172" t="s">
        <v>1480</v>
      </c>
      <c r="F245" s="146">
        <v>777</v>
      </c>
      <c r="G245" s="146">
        <v>1575895</v>
      </c>
      <c r="H245" s="7">
        <v>1071</v>
      </c>
      <c r="I245" s="7">
        <v>1746280</v>
      </c>
      <c r="J245" s="24">
        <v>1.3783783783783783</v>
      </c>
      <c r="K245" s="24">
        <v>1.1081195130386226</v>
      </c>
      <c r="L245" s="24">
        <v>0.3</v>
      </c>
      <c r="M245" s="24">
        <v>0.7</v>
      </c>
      <c r="N245" s="109">
        <v>1</v>
      </c>
      <c r="O245" s="144">
        <v>1889.3554740750008</v>
      </c>
      <c r="P245" s="7">
        <v>1244820</v>
      </c>
      <c r="Q245" s="7">
        <v>467960</v>
      </c>
      <c r="R245" s="137">
        <v>1712780</v>
      </c>
      <c r="S245" s="142">
        <v>0.72678335804948679</v>
      </c>
      <c r="T245" s="142">
        <v>0.27321664195051321</v>
      </c>
      <c r="U245" s="137">
        <v>1373.1521159974091</v>
      </c>
      <c r="V245" s="137">
        <v>516.20335807759159</v>
      </c>
      <c r="W245" s="2" t="s">
        <v>1646</v>
      </c>
      <c r="X245" s="2">
        <v>1930042598</v>
      </c>
      <c r="Y245" s="2" t="s">
        <v>1647</v>
      </c>
      <c r="Z245" s="2" t="s">
        <v>1649</v>
      </c>
      <c r="AA245" s="2"/>
    </row>
    <row r="246" spans="1:27" x14ac:dyDescent="0.25">
      <c r="A246" s="143">
        <v>242</v>
      </c>
      <c r="B246" s="172" t="s">
        <v>1478</v>
      </c>
      <c r="C246" s="174" t="s">
        <v>41</v>
      </c>
      <c r="D246" s="143" t="s">
        <v>479</v>
      </c>
      <c r="E246" s="172" t="s">
        <v>1481</v>
      </c>
      <c r="F246" s="146">
        <v>521</v>
      </c>
      <c r="G246" s="146">
        <v>1062445</v>
      </c>
      <c r="H246" s="7">
        <v>863</v>
      </c>
      <c r="I246" s="7">
        <v>1405585</v>
      </c>
      <c r="J246" s="24">
        <v>1.6564299424184261</v>
      </c>
      <c r="K246" s="24">
        <v>1.3229720126688911</v>
      </c>
      <c r="L246" s="24">
        <v>0.3</v>
      </c>
      <c r="M246" s="24">
        <v>0.7</v>
      </c>
      <c r="N246" s="109">
        <v>1</v>
      </c>
      <c r="O246" s="144">
        <v>1889.3554740750008</v>
      </c>
      <c r="P246" s="7">
        <v>1107575</v>
      </c>
      <c r="Q246" s="7">
        <v>277850</v>
      </c>
      <c r="R246" s="137">
        <v>1385425</v>
      </c>
      <c r="S246" s="142">
        <v>0.79944782287023841</v>
      </c>
      <c r="T246" s="142">
        <v>0.20055217712976162</v>
      </c>
      <c r="U246" s="137">
        <v>1510.4411203772265</v>
      </c>
      <c r="V246" s="137">
        <v>378.91435369777429</v>
      </c>
      <c r="W246" s="2" t="s">
        <v>1646</v>
      </c>
      <c r="X246" s="2">
        <v>1757315468</v>
      </c>
      <c r="Y246" s="2" t="s">
        <v>1647</v>
      </c>
      <c r="Z246" s="2" t="s">
        <v>1649</v>
      </c>
      <c r="AA246" s="2"/>
    </row>
    <row r="247" spans="1:27" x14ac:dyDescent="0.25">
      <c r="A247" s="143">
        <v>243</v>
      </c>
      <c r="B247" s="172" t="s">
        <v>1478</v>
      </c>
      <c r="C247" s="174" t="s">
        <v>41</v>
      </c>
      <c r="D247" s="143" t="s">
        <v>480</v>
      </c>
      <c r="E247" s="172" t="s">
        <v>1482</v>
      </c>
      <c r="F247" s="146">
        <v>652</v>
      </c>
      <c r="G247" s="146">
        <v>1333430</v>
      </c>
      <c r="H247" s="7">
        <v>1327</v>
      </c>
      <c r="I247" s="7">
        <v>1813155</v>
      </c>
      <c r="J247" s="24">
        <v>2.0352760736196318</v>
      </c>
      <c r="K247" s="24">
        <v>1.3597676668441538</v>
      </c>
      <c r="L247" s="24">
        <v>0.3</v>
      </c>
      <c r="M247" s="24">
        <v>0.7</v>
      </c>
      <c r="N247" s="109">
        <v>1</v>
      </c>
      <c r="O247" s="144">
        <v>1889.3554740750008</v>
      </c>
      <c r="P247" s="7">
        <v>1407295</v>
      </c>
      <c r="Q247" s="7">
        <v>377300</v>
      </c>
      <c r="R247" s="137">
        <v>1784595</v>
      </c>
      <c r="S247" s="142">
        <v>0.78857948161907887</v>
      </c>
      <c r="T247" s="142">
        <v>0.21142051838092116</v>
      </c>
      <c r="U247" s="137">
        <v>1489.9069603402331</v>
      </c>
      <c r="V247" s="137">
        <v>399.44851373476769</v>
      </c>
      <c r="W247" s="2" t="s">
        <v>1646</v>
      </c>
      <c r="X247" s="2">
        <v>1911929020</v>
      </c>
      <c r="Y247" s="2" t="s">
        <v>1647</v>
      </c>
      <c r="Z247" s="2" t="s">
        <v>1649</v>
      </c>
      <c r="AA247" s="2"/>
    </row>
    <row r="248" spans="1:27" x14ac:dyDescent="0.25">
      <c r="A248" s="143">
        <v>244</v>
      </c>
      <c r="B248" s="172" t="s">
        <v>1478</v>
      </c>
      <c r="C248" s="174" t="s">
        <v>41</v>
      </c>
      <c r="D248" s="143" t="s">
        <v>475</v>
      </c>
      <c r="E248" s="172" t="s">
        <v>1483</v>
      </c>
      <c r="F248" s="146">
        <v>680</v>
      </c>
      <c r="G248" s="146">
        <v>1370005</v>
      </c>
      <c r="H248" s="7">
        <v>602</v>
      </c>
      <c r="I248" s="7">
        <v>949010</v>
      </c>
      <c r="J248" s="24">
        <v>0.88529411764705879</v>
      </c>
      <c r="K248" s="24">
        <v>0.69270550107481355</v>
      </c>
      <c r="L248" s="24">
        <v>0.26558823529411762</v>
      </c>
      <c r="M248" s="24">
        <v>0.48489385075236946</v>
      </c>
      <c r="N248" s="109">
        <v>0.75048208604648714</v>
      </c>
      <c r="O248" s="144">
        <v>0</v>
      </c>
      <c r="P248" s="7">
        <v>726950</v>
      </c>
      <c r="Q248" s="7">
        <v>219700</v>
      </c>
      <c r="R248" s="137">
        <v>946650</v>
      </c>
      <c r="S248" s="142">
        <v>0.76791844926847308</v>
      </c>
      <c r="T248" s="142">
        <v>0.23208155073152698</v>
      </c>
      <c r="U248" s="137">
        <v>0</v>
      </c>
      <c r="V248" s="137">
        <v>0</v>
      </c>
      <c r="W248" s="2" t="s">
        <v>1646</v>
      </c>
      <c r="X248" s="2">
        <v>1709097727</v>
      </c>
      <c r="Y248" s="2" t="s">
        <v>1647</v>
      </c>
      <c r="Z248" s="2" t="s">
        <v>1649</v>
      </c>
      <c r="AA248" s="2"/>
    </row>
    <row r="249" spans="1:27" x14ac:dyDescent="0.25">
      <c r="A249" s="143">
        <v>245</v>
      </c>
      <c r="B249" s="172" t="s">
        <v>59</v>
      </c>
      <c r="C249" s="174" t="s">
        <v>41</v>
      </c>
      <c r="D249" s="143" t="s">
        <v>436</v>
      </c>
      <c r="E249" s="172" t="s">
        <v>1125</v>
      </c>
      <c r="F249" s="146">
        <v>794</v>
      </c>
      <c r="G249" s="146">
        <v>1430355</v>
      </c>
      <c r="H249" s="7">
        <v>671</v>
      </c>
      <c r="I249" s="7">
        <v>874980</v>
      </c>
      <c r="J249" s="24">
        <v>0.84508816120906805</v>
      </c>
      <c r="K249" s="24">
        <v>0.61172226475245661</v>
      </c>
      <c r="L249" s="24">
        <v>0.25352644836272042</v>
      </c>
      <c r="M249" s="24">
        <v>0.4282055853267196</v>
      </c>
      <c r="N249" s="109">
        <v>0.68173203368944002</v>
      </c>
      <c r="O249" s="144">
        <v>0</v>
      </c>
      <c r="P249" s="7">
        <v>585990</v>
      </c>
      <c r="Q249" s="7">
        <v>288990</v>
      </c>
      <c r="R249" s="137">
        <v>874980</v>
      </c>
      <c r="S249" s="142">
        <v>0.66971816498662828</v>
      </c>
      <c r="T249" s="142">
        <v>0.33028183501337172</v>
      </c>
      <c r="U249" s="137">
        <v>0</v>
      </c>
      <c r="V249" s="137">
        <v>0</v>
      </c>
      <c r="W249" s="2" t="s">
        <v>1646</v>
      </c>
      <c r="X249" s="2">
        <v>1768497450</v>
      </c>
      <c r="Y249" s="2" t="s">
        <v>1647</v>
      </c>
      <c r="Z249" s="2" t="s">
        <v>1649</v>
      </c>
      <c r="AA249" s="2"/>
    </row>
    <row r="250" spans="1:27" x14ac:dyDescent="0.25">
      <c r="A250" s="143">
        <v>246</v>
      </c>
      <c r="B250" s="172" t="s">
        <v>59</v>
      </c>
      <c r="C250" s="174" t="s">
        <v>41</v>
      </c>
      <c r="D250" s="143" t="s">
        <v>439</v>
      </c>
      <c r="E250" s="172" t="s">
        <v>1126</v>
      </c>
      <c r="F250" s="146">
        <v>1658</v>
      </c>
      <c r="G250" s="146">
        <v>2943845</v>
      </c>
      <c r="H250" s="7">
        <v>1661</v>
      </c>
      <c r="I250" s="7">
        <v>2465485</v>
      </c>
      <c r="J250" s="24">
        <v>1.0018094089264173</v>
      </c>
      <c r="K250" s="24">
        <v>0.83750503168475243</v>
      </c>
      <c r="L250" s="24">
        <v>0.3</v>
      </c>
      <c r="M250" s="24">
        <v>0.58625352217932669</v>
      </c>
      <c r="N250" s="109">
        <v>0.88625352217932662</v>
      </c>
      <c r="O250" s="144">
        <v>1674.4479435477608</v>
      </c>
      <c r="P250" s="7">
        <v>1359515</v>
      </c>
      <c r="Q250" s="7">
        <v>1103820</v>
      </c>
      <c r="R250" s="137">
        <v>2463335</v>
      </c>
      <c r="S250" s="142">
        <v>0.55190016786186202</v>
      </c>
      <c r="T250" s="142">
        <v>0.44809983213813792</v>
      </c>
      <c r="U250" s="137">
        <v>924.12810111995884</v>
      </c>
      <c r="V250" s="137">
        <v>750.31984242780186</v>
      </c>
      <c r="W250" s="2" t="s">
        <v>1646</v>
      </c>
      <c r="X250" s="2">
        <v>1874762843</v>
      </c>
      <c r="Y250" s="2" t="s">
        <v>1647</v>
      </c>
      <c r="Z250" s="2" t="s">
        <v>1649</v>
      </c>
      <c r="AA250" s="2"/>
    </row>
    <row r="251" spans="1:27" x14ac:dyDescent="0.25">
      <c r="A251" s="143">
        <v>247</v>
      </c>
      <c r="B251" s="172" t="s">
        <v>59</v>
      </c>
      <c r="C251" s="174" t="s">
        <v>41</v>
      </c>
      <c r="D251" s="143" t="s">
        <v>438</v>
      </c>
      <c r="E251" s="172" t="s">
        <v>1484</v>
      </c>
      <c r="F251" s="146">
        <v>903</v>
      </c>
      <c r="G251" s="146">
        <v>1661940</v>
      </c>
      <c r="H251" s="7">
        <v>885</v>
      </c>
      <c r="I251" s="7">
        <v>1247490</v>
      </c>
      <c r="J251" s="24">
        <v>0.98006644518272423</v>
      </c>
      <c r="K251" s="24">
        <v>0.75062276616484347</v>
      </c>
      <c r="L251" s="24">
        <v>0.29401993355481726</v>
      </c>
      <c r="M251" s="24">
        <v>0.52543593631539043</v>
      </c>
      <c r="N251" s="109">
        <v>0.81945586987020769</v>
      </c>
      <c r="O251" s="144">
        <v>1548.2434335021683</v>
      </c>
      <c r="P251" s="7">
        <v>783640</v>
      </c>
      <c r="Q251" s="7">
        <v>463850</v>
      </c>
      <c r="R251" s="137">
        <v>1247490</v>
      </c>
      <c r="S251" s="142">
        <v>0.62817337213123958</v>
      </c>
      <c r="T251" s="142">
        <v>0.37182662786876047</v>
      </c>
      <c r="U251" s="137">
        <v>972.56529850310562</v>
      </c>
      <c r="V251" s="137">
        <v>575.67813499906276</v>
      </c>
      <c r="W251" s="2" t="s">
        <v>1646</v>
      </c>
      <c r="X251" s="2">
        <v>1726501691</v>
      </c>
      <c r="Y251" s="2" t="s">
        <v>1647</v>
      </c>
      <c r="Z251" s="2" t="s">
        <v>1649</v>
      </c>
      <c r="AA251" s="2"/>
    </row>
    <row r="252" spans="1:27" x14ac:dyDescent="0.25">
      <c r="A252" s="143">
        <v>248</v>
      </c>
      <c r="B252" s="172" t="s">
        <v>59</v>
      </c>
      <c r="C252" s="174" t="s">
        <v>41</v>
      </c>
      <c r="D252" s="143" t="s">
        <v>437</v>
      </c>
      <c r="E252" s="172" t="s">
        <v>1485</v>
      </c>
      <c r="F252" s="146">
        <v>503</v>
      </c>
      <c r="G252" s="146">
        <v>836300</v>
      </c>
      <c r="H252" s="7">
        <v>441</v>
      </c>
      <c r="I252" s="7">
        <v>706950</v>
      </c>
      <c r="J252" s="24">
        <v>0.87673956262425445</v>
      </c>
      <c r="K252" s="24">
        <v>0.84533062298218342</v>
      </c>
      <c r="L252" s="24">
        <v>0.26302186878727635</v>
      </c>
      <c r="M252" s="24">
        <v>0.59173143608752832</v>
      </c>
      <c r="N252" s="109">
        <v>0.85475330487480461</v>
      </c>
      <c r="O252" s="144">
        <v>1614.9328355489101</v>
      </c>
      <c r="P252" s="7">
        <v>424300</v>
      </c>
      <c r="Q252" s="7">
        <v>282650</v>
      </c>
      <c r="R252" s="137">
        <v>706950</v>
      </c>
      <c r="S252" s="142">
        <v>0.60018388853525706</v>
      </c>
      <c r="T252" s="142">
        <v>0.39981611146474288</v>
      </c>
      <c r="U252" s="137">
        <v>969.25666896301368</v>
      </c>
      <c r="V252" s="137">
        <v>645.67616658589634</v>
      </c>
      <c r="W252" s="2" t="s">
        <v>1646</v>
      </c>
      <c r="X252" s="2">
        <v>1734210656</v>
      </c>
      <c r="Y252" s="2" t="s">
        <v>1647</v>
      </c>
      <c r="Z252" s="2" t="s">
        <v>1649</v>
      </c>
      <c r="AA252" s="2"/>
    </row>
    <row r="253" spans="1:27" x14ac:dyDescent="0.25">
      <c r="A253" s="143">
        <v>249</v>
      </c>
      <c r="B253" s="172" t="s">
        <v>40</v>
      </c>
      <c r="C253" s="174" t="s">
        <v>41</v>
      </c>
      <c r="D253" s="143" t="s">
        <v>444</v>
      </c>
      <c r="E253" s="172" t="s">
        <v>1129</v>
      </c>
      <c r="F253" s="146">
        <v>760</v>
      </c>
      <c r="G253" s="146">
        <v>1498845</v>
      </c>
      <c r="H253" s="7">
        <v>547</v>
      </c>
      <c r="I253" s="7">
        <v>721175</v>
      </c>
      <c r="J253" s="24">
        <v>0.71973684210526312</v>
      </c>
      <c r="K253" s="24">
        <v>0.48115382177610094</v>
      </c>
      <c r="L253" s="24">
        <v>0.21592105263157893</v>
      </c>
      <c r="M253" s="24">
        <v>0.33680767524327065</v>
      </c>
      <c r="N253" s="109">
        <v>0.55272872787484961</v>
      </c>
      <c r="O253" s="144">
        <v>0</v>
      </c>
      <c r="P253" s="7">
        <v>469455</v>
      </c>
      <c r="Q253" s="7">
        <v>232300</v>
      </c>
      <c r="R253" s="137">
        <v>701755</v>
      </c>
      <c r="S253" s="142">
        <v>0.66897278964880902</v>
      </c>
      <c r="T253" s="142">
        <v>0.33102721035119093</v>
      </c>
      <c r="U253" s="137">
        <v>0</v>
      </c>
      <c r="V253" s="137">
        <v>0</v>
      </c>
      <c r="W253" s="2" t="s">
        <v>1646</v>
      </c>
      <c r="X253" s="2">
        <v>1318817069</v>
      </c>
      <c r="Y253" s="2" t="s">
        <v>1647</v>
      </c>
      <c r="Z253" s="2" t="s">
        <v>1649</v>
      </c>
      <c r="AA253" s="2"/>
    </row>
    <row r="254" spans="1:27" x14ac:dyDescent="0.25">
      <c r="A254" s="143">
        <v>250</v>
      </c>
      <c r="B254" s="172" t="s">
        <v>40</v>
      </c>
      <c r="C254" s="174" t="s">
        <v>41</v>
      </c>
      <c r="D254" s="143" t="s">
        <v>448</v>
      </c>
      <c r="E254" s="172" t="s">
        <v>1022</v>
      </c>
      <c r="F254" s="146">
        <v>1237</v>
      </c>
      <c r="G254" s="146">
        <v>2465680</v>
      </c>
      <c r="H254" s="7">
        <v>1062</v>
      </c>
      <c r="I254" s="7">
        <v>1359365</v>
      </c>
      <c r="J254" s="24">
        <v>0.85852869846402591</v>
      </c>
      <c r="K254" s="24">
        <v>0.55131444469679769</v>
      </c>
      <c r="L254" s="24">
        <v>0.25755860953920778</v>
      </c>
      <c r="M254" s="24">
        <v>0.38592011128775838</v>
      </c>
      <c r="N254" s="109">
        <v>0.64347872082696611</v>
      </c>
      <c r="O254" s="144">
        <v>0</v>
      </c>
      <c r="P254" s="7">
        <v>870725</v>
      </c>
      <c r="Q254" s="7">
        <v>488640</v>
      </c>
      <c r="R254" s="137">
        <v>1359365</v>
      </c>
      <c r="S254" s="142">
        <v>0.64053804533734504</v>
      </c>
      <c r="T254" s="142">
        <v>0.35946195466265501</v>
      </c>
      <c r="U254" s="137">
        <v>0</v>
      </c>
      <c r="V254" s="137">
        <v>0</v>
      </c>
      <c r="W254" s="2" t="s">
        <v>1646</v>
      </c>
      <c r="X254" s="2">
        <v>1843514065</v>
      </c>
      <c r="Y254" s="2" t="s">
        <v>1647</v>
      </c>
      <c r="Z254" s="2" t="s">
        <v>1649</v>
      </c>
      <c r="AA254" s="2"/>
    </row>
    <row r="255" spans="1:27" x14ac:dyDescent="0.25">
      <c r="A255" s="143">
        <v>251</v>
      </c>
      <c r="B255" s="172" t="s">
        <v>40</v>
      </c>
      <c r="C255" s="174" t="s">
        <v>41</v>
      </c>
      <c r="D255" s="143" t="s">
        <v>447</v>
      </c>
      <c r="E255" s="172" t="s">
        <v>1486</v>
      </c>
      <c r="F255" s="146">
        <v>786</v>
      </c>
      <c r="G255" s="146">
        <v>1640030</v>
      </c>
      <c r="H255" s="7">
        <v>1454</v>
      </c>
      <c r="I255" s="7">
        <v>1852785</v>
      </c>
      <c r="J255" s="24">
        <v>1.8498727735368956</v>
      </c>
      <c r="K255" s="24">
        <v>1.1297262854947776</v>
      </c>
      <c r="L255" s="24">
        <v>0.3</v>
      </c>
      <c r="M255" s="24">
        <v>0.7</v>
      </c>
      <c r="N255" s="109">
        <v>1</v>
      </c>
      <c r="O255" s="144">
        <v>1889.3554740750008</v>
      </c>
      <c r="P255" s="7">
        <v>1157725</v>
      </c>
      <c r="Q255" s="7">
        <v>687080</v>
      </c>
      <c r="R255" s="137">
        <v>1844805</v>
      </c>
      <c r="S255" s="142">
        <v>0.62755955236461303</v>
      </c>
      <c r="T255" s="142">
        <v>0.37244044763538692</v>
      </c>
      <c r="U255" s="137">
        <v>1185.6830755681387</v>
      </c>
      <c r="V255" s="137">
        <v>703.6723985068619</v>
      </c>
      <c r="W255" s="2" t="s">
        <v>1646</v>
      </c>
      <c r="X255" s="2">
        <v>1868401671</v>
      </c>
      <c r="Y255" s="2" t="s">
        <v>1647</v>
      </c>
      <c r="Z255" s="2" t="s">
        <v>1649</v>
      </c>
      <c r="AA255" s="2"/>
    </row>
    <row r="256" spans="1:27" x14ac:dyDescent="0.25">
      <c r="A256" s="143">
        <v>252</v>
      </c>
      <c r="B256" s="172" t="s">
        <v>40</v>
      </c>
      <c r="C256" s="174" t="s">
        <v>41</v>
      </c>
      <c r="D256" s="143" t="s">
        <v>442</v>
      </c>
      <c r="E256" s="172" t="s">
        <v>1024</v>
      </c>
      <c r="F256" s="146">
        <v>1278</v>
      </c>
      <c r="G256" s="146">
        <v>2783890</v>
      </c>
      <c r="H256" s="7">
        <v>1299</v>
      </c>
      <c r="I256" s="7">
        <v>1889890</v>
      </c>
      <c r="J256" s="24">
        <v>1.016431924882629</v>
      </c>
      <c r="K256" s="24">
        <v>0.67886662188520375</v>
      </c>
      <c r="L256" s="24">
        <v>0.3</v>
      </c>
      <c r="M256" s="24">
        <v>0.47520663531964258</v>
      </c>
      <c r="N256" s="109">
        <v>0.77520663531964251</v>
      </c>
      <c r="O256" s="144">
        <v>0</v>
      </c>
      <c r="P256" s="7">
        <v>1082810</v>
      </c>
      <c r="Q256" s="7">
        <v>807080</v>
      </c>
      <c r="R256" s="137">
        <v>1889890</v>
      </c>
      <c r="S256" s="142">
        <v>0.57294869013540473</v>
      </c>
      <c r="T256" s="142">
        <v>0.42705130986459527</v>
      </c>
      <c r="U256" s="137">
        <v>0</v>
      </c>
      <c r="V256" s="137">
        <v>0</v>
      </c>
      <c r="W256" s="2" t="s">
        <v>1646</v>
      </c>
      <c r="X256" s="2">
        <v>1815206030</v>
      </c>
      <c r="Y256" s="2" t="s">
        <v>1647</v>
      </c>
      <c r="Z256" s="2" t="s">
        <v>1649</v>
      </c>
      <c r="AA256" s="2"/>
    </row>
    <row r="257" spans="1:27" x14ac:dyDescent="0.25">
      <c r="A257" s="143">
        <v>253</v>
      </c>
      <c r="B257" s="172" t="s">
        <v>40</v>
      </c>
      <c r="C257" s="174" t="s">
        <v>41</v>
      </c>
      <c r="D257" s="143" t="s">
        <v>443</v>
      </c>
      <c r="E257" s="172" t="s">
        <v>1130</v>
      </c>
      <c r="F257" s="146">
        <v>910</v>
      </c>
      <c r="G257" s="146">
        <v>1861110</v>
      </c>
      <c r="H257" s="7">
        <v>815</v>
      </c>
      <c r="I257" s="7">
        <v>1273755</v>
      </c>
      <c r="J257" s="24">
        <v>0.89560439560439564</v>
      </c>
      <c r="K257" s="24">
        <v>0.68440608024243599</v>
      </c>
      <c r="L257" s="24">
        <v>0.26868131868131867</v>
      </c>
      <c r="M257" s="24">
        <v>0.47908425616970518</v>
      </c>
      <c r="N257" s="109">
        <v>0.74776557485102391</v>
      </c>
      <c r="O257" s="144">
        <v>0</v>
      </c>
      <c r="P257" s="7">
        <v>666135</v>
      </c>
      <c r="Q257" s="7">
        <v>590070</v>
      </c>
      <c r="R257" s="137">
        <v>1256205</v>
      </c>
      <c r="S257" s="142">
        <v>0.5302757113687655</v>
      </c>
      <c r="T257" s="142">
        <v>0.46972428863123455</v>
      </c>
      <c r="U257" s="137">
        <v>0</v>
      </c>
      <c r="V257" s="137">
        <v>0</v>
      </c>
      <c r="W257" s="2" t="s">
        <v>1646</v>
      </c>
      <c r="X257" s="2">
        <v>1880989826</v>
      </c>
      <c r="Y257" s="2" t="s">
        <v>1647</v>
      </c>
      <c r="Z257" s="2" t="s">
        <v>1649</v>
      </c>
      <c r="AA257" s="2"/>
    </row>
    <row r="258" spans="1:27" x14ac:dyDescent="0.25">
      <c r="A258" s="143">
        <v>254</v>
      </c>
      <c r="B258" s="172" t="s">
        <v>40</v>
      </c>
      <c r="C258" s="174" t="s">
        <v>41</v>
      </c>
      <c r="D258" s="143" t="s">
        <v>440</v>
      </c>
      <c r="E258" s="172" t="s">
        <v>441</v>
      </c>
      <c r="F258" s="146">
        <v>657</v>
      </c>
      <c r="G258" s="146">
        <v>924135</v>
      </c>
      <c r="H258" s="7">
        <v>912</v>
      </c>
      <c r="I258" s="7">
        <v>977575</v>
      </c>
      <c r="J258" s="24">
        <v>1.3881278538812785</v>
      </c>
      <c r="K258" s="24">
        <v>1.0578270490783273</v>
      </c>
      <c r="L258" s="24">
        <v>0.3</v>
      </c>
      <c r="M258" s="24">
        <v>0.7</v>
      </c>
      <c r="N258" s="109">
        <v>1</v>
      </c>
      <c r="O258" s="144">
        <v>1889.3554740750008</v>
      </c>
      <c r="P258" s="7">
        <v>822255</v>
      </c>
      <c r="Q258" s="7">
        <v>152020</v>
      </c>
      <c r="R258" s="137">
        <v>974275</v>
      </c>
      <c r="S258" s="142">
        <v>0.84396602601934767</v>
      </c>
      <c r="T258" s="142">
        <v>0.15603397398065227</v>
      </c>
      <c r="U258" s="137">
        <v>1594.5518311929791</v>
      </c>
      <c r="V258" s="137">
        <v>294.80364288202162</v>
      </c>
      <c r="W258" s="2" t="s">
        <v>1646</v>
      </c>
      <c r="X258" s="2">
        <v>1967192289</v>
      </c>
      <c r="Y258" s="2" t="s">
        <v>1647</v>
      </c>
      <c r="Z258" s="2" t="s">
        <v>1649</v>
      </c>
      <c r="AA258" s="2"/>
    </row>
    <row r="259" spans="1:27" x14ac:dyDescent="0.25">
      <c r="A259" s="143">
        <v>255</v>
      </c>
      <c r="B259" s="172" t="s">
        <v>1325</v>
      </c>
      <c r="C259" s="174" t="s">
        <v>41</v>
      </c>
      <c r="D259" s="143" t="s">
        <v>485</v>
      </c>
      <c r="E259" s="172" t="s">
        <v>486</v>
      </c>
      <c r="F259" s="146">
        <v>1305</v>
      </c>
      <c r="G259" s="146">
        <v>3083130</v>
      </c>
      <c r="H259" s="7">
        <v>855</v>
      </c>
      <c r="I259" s="7">
        <v>1720305</v>
      </c>
      <c r="J259" s="24">
        <v>0.65517241379310343</v>
      </c>
      <c r="K259" s="24">
        <v>0.55797355285051231</v>
      </c>
      <c r="L259" s="24">
        <v>0.19655172413793101</v>
      </c>
      <c r="M259" s="24">
        <v>0.39058148699535861</v>
      </c>
      <c r="N259" s="109">
        <v>0.58713321113328965</v>
      </c>
      <c r="O259" s="144">
        <v>0</v>
      </c>
      <c r="P259" s="7">
        <v>548985</v>
      </c>
      <c r="Q259" s="7">
        <v>1171320</v>
      </c>
      <c r="R259" s="137">
        <v>1720305</v>
      </c>
      <c r="S259" s="142">
        <v>0.31912073731111634</v>
      </c>
      <c r="T259" s="142">
        <v>0.68087926268888366</v>
      </c>
      <c r="U259" s="137">
        <v>0</v>
      </c>
      <c r="V259" s="137">
        <v>0</v>
      </c>
      <c r="W259" s="2" t="s">
        <v>1646</v>
      </c>
      <c r="X259" s="2">
        <v>1811933420</v>
      </c>
      <c r="Y259" s="2" t="s">
        <v>1647</v>
      </c>
      <c r="Z259" s="2" t="s">
        <v>1649</v>
      </c>
      <c r="AA259" s="2"/>
    </row>
    <row r="260" spans="1:27" x14ac:dyDescent="0.25">
      <c r="A260" s="143">
        <v>256</v>
      </c>
      <c r="B260" s="172" t="s">
        <v>1325</v>
      </c>
      <c r="C260" s="174" t="s">
        <v>41</v>
      </c>
      <c r="D260" s="143" t="s">
        <v>484</v>
      </c>
      <c r="E260" s="172" t="s">
        <v>1027</v>
      </c>
      <c r="F260" s="146">
        <v>448</v>
      </c>
      <c r="G260" s="146">
        <v>904875</v>
      </c>
      <c r="H260" s="7">
        <v>858</v>
      </c>
      <c r="I260" s="7">
        <v>1048485</v>
      </c>
      <c r="J260" s="24">
        <v>1.9151785714285714</v>
      </c>
      <c r="K260" s="24">
        <v>1.1587070037297968</v>
      </c>
      <c r="L260" s="24">
        <v>0.3</v>
      </c>
      <c r="M260" s="24">
        <v>0.7</v>
      </c>
      <c r="N260" s="109">
        <v>1</v>
      </c>
      <c r="O260" s="144">
        <v>1889.3554740750008</v>
      </c>
      <c r="P260" s="7">
        <v>696925</v>
      </c>
      <c r="Q260" s="7">
        <v>349720</v>
      </c>
      <c r="R260" s="137">
        <v>1046645</v>
      </c>
      <c r="S260" s="142">
        <v>0.6658656946720235</v>
      </c>
      <c r="T260" s="142">
        <v>0.33413430532797656</v>
      </c>
      <c r="U260" s="137">
        <v>1258.0569952273406</v>
      </c>
      <c r="V260" s="137">
        <v>631.29847884766025</v>
      </c>
      <c r="W260" s="2" t="s">
        <v>1646</v>
      </c>
      <c r="X260" s="2" t="e">
        <v>#N/A</v>
      </c>
      <c r="Y260" s="2" t="e">
        <v>#N/A</v>
      </c>
      <c r="Z260" s="2" t="s">
        <v>1650</v>
      </c>
      <c r="AA260" s="2"/>
    </row>
    <row r="261" spans="1:27" x14ac:dyDescent="0.25">
      <c r="A261" s="143">
        <v>257</v>
      </c>
      <c r="B261" s="172" t="s">
        <v>1325</v>
      </c>
      <c r="C261" s="174" t="s">
        <v>41</v>
      </c>
      <c r="D261" s="143" t="s">
        <v>482</v>
      </c>
      <c r="E261" s="172" t="s">
        <v>1028</v>
      </c>
      <c r="F261" s="146">
        <v>871</v>
      </c>
      <c r="G261" s="146">
        <v>1495830</v>
      </c>
      <c r="H261" s="7">
        <v>1922</v>
      </c>
      <c r="I261" s="7">
        <v>2126285</v>
      </c>
      <c r="J261" s="24">
        <v>2.2066590126291619</v>
      </c>
      <c r="K261" s="24">
        <v>1.4214750339276523</v>
      </c>
      <c r="L261" s="24">
        <v>0.3</v>
      </c>
      <c r="M261" s="24">
        <v>0.7</v>
      </c>
      <c r="N261" s="109">
        <v>1</v>
      </c>
      <c r="O261" s="144">
        <v>1889.3554740750008</v>
      </c>
      <c r="P261" s="7">
        <v>1681515</v>
      </c>
      <c r="Q261" s="7">
        <v>444770</v>
      </c>
      <c r="R261" s="137">
        <v>2126285</v>
      </c>
      <c r="S261" s="142">
        <v>0.79082296117406647</v>
      </c>
      <c r="T261" s="142">
        <v>0.2091770388259335</v>
      </c>
      <c r="U261" s="137">
        <v>1494.1456907184242</v>
      </c>
      <c r="V261" s="137">
        <v>395.20978335657645</v>
      </c>
      <c r="W261" s="2" t="s">
        <v>1646</v>
      </c>
      <c r="X261" s="2">
        <v>1615500769</v>
      </c>
      <c r="Y261" s="2" t="s">
        <v>1647</v>
      </c>
      <c r="Z261" s="2" t="s">
        <v>1649</v>
      </c>
      <c r="AA261" s="2"/>
    </row>
    <row r="262" spans="1:27" x14ac:dyDescent="0.25">
      <c r="A262" s="143">
        <v>258</v>
      </c>
      <c r="B262" s="172" t="s">
        <v>1325</v>
      </c>
      <c r="C262" s="174" t="s">
        <v>41</v>
      </c>
      <c r="D262" s="143" t="s">
        <v>483</v>
      </c>
      <c r="E262" s="172" t="s">
        <v>446</v>
      </c>
      <c r="F262" s="146">
        <v>1511</v>
      </c>
      <c r="G262" s="146">
        <v>4300170</v>
      </c>
      <c r="H262" s="7">
        <v>1318</v>
      </c>
      <c r="I262" s="7">
        <v>3182810</v>
      </c>
      <c r="J262" s="24">
        <v>0.87227001985440111</v>
      </c>
      <c r="K262" s="24">
        <v>0.74015910998867485</v>
      </c>
      <c r="L262" s="24">
        <v>0.26168100595632032</v>
      </c>
      <c r="M262" s="24">
        <v>0.51811137699207233</v>
      </c>
      <c r="N262" s="109">
        <v>0.77979238294839259</v>
      </c>
      <c r="O262" s="144">
        <v>0</v>
      </c>
      <c r="P262" s="7">
        <v>875110</v>
      </c>
      <c r="Q262" s="7">
        <v>2303620</v>
      </c>
      <c r="R262" s="137">
        <v>3178730</v>
      </c>
      <c r="S262" s="142">
        <v>0.27530177146218771</v>
      </c>
      <c r="T262" s="142">
        <v>0.72469822853781229</v>
      </c>
      <c r="U262" s="137">
        <v>0</v>
      </c>
      <c r="V262" s="137">
        <v>0</v>
      </c>
      <c r="W262" s="2" t="s">
        <v>1646</v>
      </c>
      <c r="X262" s="2">
        <v>1951912679</v>
      </c>
      <c r="Y262" s="2" t="s">
        <v>1647</v>
      </c>
      <c r="Z262" s="2" t="s">
        <v>1649</v>
      </c>
      <c r="AA262" s="2"/>
    </row>
    <row r="263" spans="1:27" x14ac:dyDescent="0.25">
      <c r="A263" s="143">
        <v>259</v>
      </c>
      <c r="B263" s="172" t="s">
        <v>176</v>
      </c>
      <c r="C263" s="174" t="s">
        <v>41</v>
      </c>
      <c r="D263" s="143" t="s">
        <v>488</v>
      </c>
      <c r="E263" s="172" t="s">
        <v>1487</v>
      </c>
      <c r="F263" s="146">
        <v>652</v>
      </c>
      <c r="G263" s="146">
        <v>1337465</v>
      </c>
      <c r="H263" s="7">
        <v>937</v>
      </c>
      <c r="I263" s="7">
        <v>1275720</v>
      </c>
      <c r="J263" s="24">
        <v>1.4371165644171779</v>
      </c>
      <c r="K263" s="24">
        <v>0.95383430594445462</v>
      </c>
      <c r="L263" s="24">
        <v>0.3</v>
      </c>
      <c r="M263" s="24">
        <v>0.66768401416111822</v>
      </c>
      <c r="N263" s="109">
        <v>0.96768401416111827</v>
      </c>
      <c r="O263" s="144">
        <v>1828.2990893301794</v>
      </c>
      <c r="P263" s="7">
        <v>746610</v>
      </c>
      <c r="Q263" s="7">
        <v>525370</v>
      </c>
      <c r="R263" s="137">
        <v>1271980</v>
      </c>
      <c r="S263" s="142">
        <v>0.58696677620717308</v>
      </c>
      <c r="T263" s="142">
        <v>0.41303322379282692</v>
      </c>
      <c r="U263" s="137">
        <v>1073.1508224066458</v>
      </c>
      <c r="V263" s="137">
        <v>755.1482669235337</v>
      </c>
      <c r="W263" s="2" t="s">
        <v>1646</v>
      </c>
      <c r="X263" s="2">
        <v>1858870161</v>
      </c>
      <c r="Y263" s="2" t="s">
        <v>1647</v>
      </c>
      <c r="Z263" s="2" t="s">
        <v>1649</v>
      </c>
      <c r="AA263" s="2"/>
    </row>
    <row r="264" spans="1:27" x14ac:dyDescent="0.25">
      <c r="A264" s="143">
        <v>260</v>
      </c>
      <c r="B264" s="172" t="s">
        <v>176</v>
      </c>
      <c r="C264" s="174" t="s">
        <v>41</v>
      </c>
      <c r="D264" s="143" t="s">
        <v>487</v>
      </c>
      <c r="E264" s="172" t="s">
        <v>1488</v>
      </c>
      <c r="F264" s="146">
        <v>834</v>
      </c>
      <c r="G264" s="146">
        <v>1736655</v>
      </c>
      <c r="H264" s="7">
        <v>1049</v>
      </c>
      <c r="I264" s="7">
        <v>1605820</v>
      </c>
      <c r="J264" s="24">
        <v>1.2577937649880095</v>
      </c>
      <c r="K264" s="24">
        <v>0.92466264168761214</v>
      </c>
      <c r="L264" s="24">
        <v>0.3</v>
      </c>
      <c r="M264" s="24">
        <v>0.64726384918132851</v>
      </c>
      <c r="N264" s="109">
        <v>0.94726384918132855</v>
      </c>
      <c r="O264" s="144">
        <v>1789.718138844099</v>
      </c>
      <c r="P264" s="7">
        <v>875050</v>
      </c>
      <c r="Q264" s="7">
        <v>726020</v>
      </c>
      <c r="R264" s="137">
        <v>1601070</v>
      </c>
      <c r="S264" s="142">
        <v>0.54654075087285381</v>
      </c>
      <c r="T264" s="142">
        <v>0.45345924912714625</v>
      </c>
      <c r="U264" s="137">
        <v>978.15389545462028</v>
      </c>
      <c r="V264" s="137">
        <v>811.56424338947886</v>
      </c>
      <c r="W264" s="2" t="s">
        <v>1646</v>
      </c>
      <c r="X264" s="2">
        <v>1302722999</v>
      </c>
      <c r="Y264" s="2" t="s">
        <v>1647</v>
      </c>
      <c r="Z264" s="2" t="s">
        <v>1649</v>
      </c>
      <c r="AA264" s="2"/>
    </row>
    <row r="265" spans="1:27" x14ac:dyDescent="0.25">
      <c r="A265" s="143">
        <v>261</v>
      </c>
      <c r="B265" s="172" t="s">
        <v>176</v>
      </c>
      <c r="C265" s="174" t="s">
        <v>41</v>
      </c>
      <c r="D265" s="143" t="s">
        <v>489</v>
      </c>
      <c r="E265" s="172" t="s">
        <v>1489</v>
      </c>
      <c r="F265" s="146">
        <v>1053</v>
      </c>
      <c r="G265" s="146">
        <v>2294555</v>
      </c>
      <c r="H265" s="7">
        <v>1369</v>
      </c>
      <c r="I265" s="7">
        <v>2006260</v>
      </c>
      <c r="J265" s="24">
        <v>1.3000949667616335</v>
      </c>
      <c r="K265" s="24">
        <v>0.87435690144712153</v>
      </c>
      <c r="L265" s="24">
        <v>0.3</v>
      </c>
      <c r="M265" s="24">
        <v>0.61204983101298505</v>
      </c>
      <c r="N265" s="109">
        <v>0.91204983101298498</v>
      </c>
      <c r="O265" s="144">
        <v>1723.1863408535626</v>
      </c>
      <c r="P265" s="7">
        <v>1146250</v>
      </c>
      <c r="Q265" s="7">
        <v>857330</v>
      </c>
      <c r="R265" s="137">
        <v>2003580</v>
      </c>
      <c r="S265" s="142">
        <v>0.57210093931861972</v>
      </c>
      <c r="T265" s="142">
        <v>0.42789906068138034</v>
      </c>
      <c r="U265" s="137">
        <v>985.8365242233383</v>
      </c>
      <c r="V265" s="137">
        <v>737.34981663022427</v>
      </c>
      <c r="W265" s="2" t="s">
        <v>1646</v>
      </c>
      <c r="X265" s="2">
        <v>1317499945</v>
      </c>
      <c r="Y265" s="2" t="s">
        <v>1647</v>
      </c>
      <c r="Z265" s="2" t="s">
        <v>1649</v>
      </c>
      <c r="AA265" s="2"/>
    </row>
    <row r="266" spans="1:27" x14ac:dyDescent="0.25">
      <c r="A266" s="143">
        <v>262</v>
      </c>
      <c r="B266" s="172" t="s">
        <v>176</v>
      </c>
      <c r="C266" s="174" t="s">
        <v>41</v>
      </c>
      <c r="D266" s="143" t="s">
        <v>490</v>
      </c>
      <c r="E266" s="172" t="s">
        <v>1084</v>
      </c>
      <c r="F266" s="146">
        <v>1014</v>
      </c>
      <c r="G266" s="146">
        <v>2087755</v>
      </c>
      <c r="H266" s="7">
        <v>1071</v>
      </c>
      <c r="I266" s="7">
        <v>1845775</v>
      </c>
      <c r="J266" s="24">
        <v>1.0562130177514792</v>
      </c>
      <c r="K266" s="24">
        <v>0.88409559550809358</v>
      </c>
      <c r="L266" s="24">
        <v>0.3</v>
      </c>
      <c r="M266" s="24">
        <v>0.61886691685566542</v>
      </c>
      <c r="N266" s="109">
        <v>0.91886691685566535</v>
      </c>
      <c r="O266" s="144">
        <v>1736.06623930767</v>
      </c>
      <c r="P266" s="7">
        <v>866045</v>
      </c>
      <c r="Q266" s="7">
        <v>979730</v>
      </c>
      <c r="R266" s="137">
        <v>1845775</v>
      </c>
      <c r="S266" s="142">
        <v>0.46920399290271025</v>
      </c>
      <c r="T266" s="142">
        <v>0.5307960070972898</v>
      </c>
      <c r="U266" s="137">
        <v>814.56921142675083</v>
      </c>
      <c r="V266" s="137">
        <v>921.49702788091918</v>
      </c>
      <c r="W266" s="2" t="s">
        <v>1646</v>
      </c>
      <c r="X266" s="2">
        <v>1788024254</v>
      </c>
      <c r="Y266" s="2" t="s">
        <v>1647</v>
      </c>
      <c r="Z266" s="2" t="s">
        <v>1649</v>
      </c>
      <c r="AA266" s="2"/>
    </row>
    <row r="267" spans="1:27" x14ac:dyDescent="0.25">
      <c r="A267" s="143">
        <v>263</v>
      </c>
      <c r="B267" s="172" t="s">
        <v>77</v>
      </c>
      <c r="C267" s="174" t="s">
        <v>41</v>
      </c>
      <c r="D267" s="143" t="s">
        <v>677</v>
      </c>
      <c r="E267" s="172" t="s">
        <v>1460</v>
      </c>
      <c r="F267" s="146">
        <v>2312</v>
      </c>
      <c r="G267" s="146">
        <v>3456690</v>
      </c>
      <c r="H267" s="7">
        <v>1373</v>
      </c>
      <c r="I267" s="7">
        <v>1900940</v>
      </c>
      <c r="J267" s="24">
        <v>0.59385813148788924</v>
      </c>
      <c r="K267" s="24">
        <v>0.54993071406461091</v>
      </c>
      <c r="L267" s="24">
        <v>0.17815743944636678</v>
      </c>
      <c r="M267" s="24">
        <v>0.38495149984522764</v>
      </c>
      <c r="N267" s="109">
        <v>0.56310893929159445</v>
      </c>
      <c r="O267" s="144">
        <v>0</v>
      </c>
      <c r="P267" s="7">
        <v>1053895</v>
      </c>
      <c r="Q267" s="7">
        <v>820390</v>
      </c>
      <c r="R267" s="137">
        <v>1874285</v>
      </c>
      <c r="S267" s="142">
        <v>0.56229175392216235</v>
      </c>
      <c r="T267" s="142">
        <v>0.4377082460778377</v>
      </c>
      <c r="U267" s="137">
        <v>0</v>
      </c>
      <c r="V267" s="137">
        <v>0</v>
      </c>
      <c r="W267" s="2" t="s">
        <v>1646</v>
      </c>
      <c r="X267" s="2">
        <v>1878879833</v>
      </c>
      <c r="Y267" s="2" t="s">
        <v>1647</v>
      </c>
      <c r="Z267" s="2" t="s">
        <v>1649</v>
      </c>
      <c r="AA267" s="2"/>
    </row>
    <row r="268" spans="1:27" x14ac:dyDescent="0.25">
      <c r="A268" s="143">
        <v>264</v>
      </c>
      <c r="B268" s="172" t="s">
        <v>77</v>
      </c>
      <c r="C268" s="174" t="s">
        <v>41</v>
      </c>
      <c r="D268" s="143" t="s">
        <v>679</v>
      </c>
      <c r="E268" s="172" t="s">
        <v>680</v>
      </c>
      <c r="F268" s="146">
        <v>863</v>
      </c>
      <c r="G268" s="146">
        <v>1306720</v>
      </c>
      <c r="H268" s="7">
        <v>879</v>
      </c>
      <c r="I268" s="7">
        <v>1066155</v>
      </c>
      <c r="J268" s="24">
        <v>1.0185399768250289</v>
      </c>
      <c r="K268" s="24">
        <v>0.81590164687155631</v>
      </c>
      <c r="L268" s="24">
        <v>0.3</v>
      </c>
      <c r="M268" s="24">
        <v>0.57113115281008942</v>
      </c>
      <c r="N268" s="109">
        <v>0.87113115281008935</v>
      </c>
      <c r="O268" s="144">
        <v>1645.8764121990082</v>
      </c>
      <c r="P268" s="7">
        <v>634290</v>
      </c>
      <c r="Q268" s="7">
        <v>420430</v>
      </c>
      <c r="R268" s="137">
        <v>1054720</v>
      </c>
      <c r="S268" s="142">
        <v>0.60138235740291257</v>
      </c>
      <c r="T268" s="142">
        <v>0.39861764259708737</v>
      </c>
      <c r="U268" s="137">
        <v>989.80103676208739</v>
      </c>
      <c r="V268" s="137">
        <v>656.07537543692069</v>
      </c>
      <c r="W268" s="2" t="s">
        <v>1646</v>
      </c>
      <c r="X268" s="2">
        <v>1862040032</v>
      </c>
      <c r="Y268" s="2" t="s">
        <v>1647</v>
      </c>
      <c r="Z268" s="2" t="s">
        <v>1649</v>
      </c>
      <c r="AA268" s="2"/>
    </row>
    <row r="269" spans="1:27" x14ac:dyDescent="0.25">
      <c r="A269" s="143">
        <v>265</v>
      </c>
      <c r="B269" s="172" t="s">
        <v>139</v>
      </c>
      <c r="C269" s="174" t="s">
        <v>41</v>
      </c>
      <c r="D269" s="143" t="s">
        <v>950</v>
      </c>
      <c r="E269" s="172" t="s">
        <v>1490</v>
      </c>
      <c r="F269" s="146">
        <v>624</v>
      </c>
      <c r="G269" s="146">
        <v>1203485</v>
      </c>
      <c r="H269" s="7">
        <v>859</v>
      </c>
      <c r="I269" s="7">
        <v>1089000</v>
      </c>
      <c r="J269" s="24">
        <v>1.3766025641025641</v>
      </c>
      <c r="K269" s="24">
        <v>0.90487210060781809</v>
      </c>
      <c r="L269" s="24">
        <v>0.3</v>
      </c>
      <c r="M269" s="24">
        <v>0.6334104704254726</v>
      </c>
      <c r="N269" s="109">
        <v>0.93341047042547265</v>
      </c>
      <c r="O269" s="144">
        <v>1763.5441818572883</v>
      </c>
      <c r="P269" s="7">
        <v>715360</v>
      </c>
      <c r="Q269" s="7">
        <v>373640</v>
      </c>
      <c r="R269" s="137">
        <v>1089000</v>
      </c>
      <c r="S269" s="142">
        <v>0.65689623507805328</v>
      </c>
      <c r="T269" s="142">
        <v>0.34310376492194672</v>
      </c>
      <c r="U269" s="137">
        <v>1158.4655334558583</v>
      </c>
      <c r="V269" s="137">
        <v>605.07864840142986</v>
      </c>
      <c r="W269" s="2" t="s">
        <v>1646</v>
      </c>
      <c r="X269" s="2">
        <v>1670550713</v>
      </c>
      <c r="Y269" s="2" t="s">
        <v>1647</v>
      </c>
      <c r="Z269" s="2" t="s">
        <v>1649</v>
      </c>
      <c r="AA269" s="2"/>
    </row>
    <row r="270" spans="1:27" x14ac:dyDescent="0.25">
      <c r="A270" s="143">
        <v>266</v>
      </c>
      <c r="B270" s="172" t="s">
        <v>139</v>
      </c>
      <c r="C270" s="174" t="s">
        <v>41</v>
      </c>
      <c r="D270" s="143" t="s">
        <v>948</v>
      </c>
      <c r="E270" s="172" t="s">
        <v>1491</v>
      </c>
      <c r="F270" s="146">
        <v>821</v>
      </c>
      <c r="G270" s="146">
        <v>1588855</v>
      </c>
      <c r="H270" s="7">
        <v>945</v>
      </c>
      <c r="I270" s="7">
        <v>1410230</v>
      </c>
      <c r="J270" s="24">
        <v>1.1510353227771011</v>
      </c>
      <c r="K270" s="24">
        <v>0.88757627347995882</v>
      </c>
      <c r="L270" s="24">
        <v>0.3</v>
      </c>
      <c r="M270" s="24">
        <v>0.62130339143597113</v>
      </c>
      <c r="N270" s="109">
        <v>0.92130339143597118</v>
      </c>
      <c r="O270" s="144">
        <v>1740.6696058934153</v>
      </c>
      <c r="P270" s="7">
        <v>760970</v>
      </c>
      <c r="Q270" s="7">
        <v>649260</v>
      </c>
      <c r="R270" s="137">
        <v>1410230</v>
      </c>
      <c r="S270" s="142">
        <v>0.53960701445863446</v>
      </c>
      <c r="T270" s="142">
        <v>0.4603929855413656</v>
      </c>
      <c r="U270" s="137">
        <v>939.27752919503371</v>
      </c>
      <c r="V270" s="137">
        <v>801.39207669838174</v>
      </c>
      <c r="W270" s="2" t="s">
        <v>1646</v>
      </c>
      <c r="X270" s="2">
        <v>1753466302</v>
      </c>
      <c r="Y270" s="2" t="s">
        <v>1647</v>
      </c>
      <c r="Z270" s="2" t="s">
        <v>1649</v>
      </c>
      <c r="AA270" s="2"/>
    </row>
    <row r="271" spans="1:27" x14ac:dyDescent="0.25">
      <c r="A271" s="143">
        <v>267</v>
      </c>
      <c r="B271" s="172" t="s">
        <v>139</v>
      </c>
      <c r="C271" s="174" t="s">
        <v>41</v>
      </c>
      <c r="D271" s="143" t="s">
        <v>946</v>
      </c>
      <c r="E271" s="172" t="s">
        <v>947</v>
      </c>
      <c r="F271" s="146">
        <v>1305</v>
      </c>
      <c r="G271" s="146">
        <v>2475920</v>
      </c>
      <c r="H271" s="7">
        <v>1426</v>
      </c>
      <c r="I271" s="7">
        <v>2262035</v>
      </c>
      <c r="J271" s="24">
        <v>1.0927203065134099</v>
      </c>
      <c r="K271" s="24">
        <v>0.91361392936766939</v>
      </c>
      <c r="L271" s="24">
        <v>0.3</v>
      </c>
      <c r="M271" s="24">
        <v>0.63952975055736849</v>
      </c>
      <c r="N271" s="109">
        <v>0.93952975055736854</v>
      </c>
      <c r="O271" s="144">
        <v>1775.1056772718841</v>
      </c>
      <c r="P271" s="7">
        <v>1137285</v>
      </c>
      <c r="Q271" s="7">
        <v>1122570</v>
      </c>
      <c r="R271" s="137">
        <v>2259855</v>
      </c>
      <c r="S271" s="142">
        <v>0.50325573985941574</v>
      </c>
      <c r="T271" s="142">
        <v>0.49674426014058426</v>
      </c>
      <c r="U271" s="137">
        <v>893.33212094411135</v>
      </c>
      <c r="V271" s="137">
        <v>881.77355632777278</v>
      </c>
      <c r="W271" s="2" t="s">
        <v>1646</v>
      </c>
      <c r="X271" s="2">
        <v>1718570550</v>
      </c>
      <c r="Y271" s="2" t="s">
        <v>1647</v>
      </c>
      <c r="Z271" s="2" t="s">
        <v>1649</v>
      </c>
      <c r="AA271" s="2"/>
    </row>
    <row r="272" spans="1:27" x14ac:dyDescent="0.25">
      <c r="A272" s="143">
        <v>268</v>
      </c>
      <c r="B272" s="172" t="s">
        <v>139</v>
      </c>
      <c r="C272" s="174" t="s">
        <v>41</v>
      </c>
      <c r="D272" s="143" t="s">
        <v>952</v>
      </c>
      <c r="E272" s="172" t="s">
        <v>953</v>
      </c>
      <c r="F272" s="146">
        <v>1483</v>
      </c>
      <c r="G272" s="146">
        <v>2847630</v>
      </c>
      <c r="H272" s="7">
        <v>1307</v>
      </c>
      <c r="I272" s="7">
        <v>2542600</v>
      </c>
      <c r="J272" s="24">
        <v>0.88132164531355361</v>
      </c>
      <c r="K272" s="24">
        <v>0.89288285346059704</v>
      </c>
      <c r="L272" s="24">
        <v>0.26439649359406608</v>
      </c>
      <c r="M272" s="24">
        <v>0.62501799742241793</v>
      </c>
      <c r="N272" s="109">
        <v>0.88941449101648407</v>
      </c>
      <c r="O272" s="144">
        <v>1680.4201373236247</v>
      </c>
      <c r="P272" s="7">
        <v>966060</v>
      </c>
      <c r="Q272" s="7">
        <v>1574420</v>
      </c>
      <c r="R272" s="137">
        <v>2540480</v>
      </c>
      <c r="S272" s="142">
        <v>0.38026672124952765</v>
      </c>
      <c r="T272" s="142">
        <v>0.61973327875047235</v>
      </c>
      <c r="U272" s="137">
        <v>639.00785594173578</v>
      </c>
      <c r="V272" s="137">
        <v>1041.412281381889</v>
      </c>
      <c r="W272" s="2" t="s">
        <v>1646</v>
      </c>
      <c r="X272" s="2">
        <v>1671169464</v>
      </c>
      <c r="Y272" s="2" t="s">
        <v>1647</v>
      </c>
      <c r="Z272" s="2" t="s">
        <v>1649</v>
      </c>
      <c r="AA272" s="2"/>
    </row>
    <row r="273" spans="1:27" x14ac:dyDescent="0.25">
      <c r="A273" s="143">
        <v>269</v>
      </c>
      <c r="B273" s="172" t="s">
        <v>139</v>
      </c>
      <c r="C273" s="174" t="s">
        <v>41</v>
      </c>
      <c r="D273" s="143" t="s">
        <v>955</v>
      </c>
      <c r="E273" s="172" t="s">
        <v>1492</v>
      </c>
      <c r="F273" s="146">
        <v>636</v>
      </c>
      <c r="G273" s="146">
        <v>1217685</v>
      </c>
      <c r="H273" s="7">
        <v>728</v>
      </c>
      <c r="I273" s="7">
        <v>919625</v>
      </c>
      <c r="J273" s="24">
        <v>1.1446540880503144</v>
      </c>
      <c r="K273" s="24">
        <v>0.7552240521974074</v>
      </c>
      <c r="L273" s="24">
        <v>0.3</v>
      </c>
      <c r="M273" s="24">
        <v>0.52865683653818518</v>
      </c>
      <c r="N273" s="109">
        <v>0.82865683653818523</v>
      </c>
      <c r="O273" s="144">
        <v>1565.6273302430934</v>
      </c>
      <c r="P273" s="7">
        <v>591635</v>
      </c>
      <c r="Q273" s="7">
        <v>326710</v>
      </c>
      <c r="R273" s="137">
        <v>918345</v>
      </c>
      <c r="S273" s="142">
        <v>0.64424045429549892</v>
      </c>
      <c r="T273" s="142">
        <v>0.35575954570450102</v>
      </c>
      <c r="U273" s="137">
        <v>1008.6404624932596</v>
      </c>
      <c r="V273" s="137">
        <v>556.98686774983366</v>
      </c>
      <c r="W273" s="2" t="s">
        <v>1646</v>
      </c>
      <c r="X273" s="2">
        <v>1710896017</v>
      </c>
      <c r="Y273" s="2" t="s">
        <v>1647</v>
      </c>
      <c r="Z273" s="2" t="s">
        <v>1649</v>
      </c>
      <c r="AA273" s="2"/>
    </row>
    <row r="274" spans="1:27" x14ac:dyDescent="0.25">
      <c r="A274" s="143">
        <v>270</v>
      </c>
      <c r="B274" s="172" t="s">
        <v>129</v>
      </c>
      <c r="C274" s="174" t="s">
        <v>41</v>
      </c>
      <c r="D274" s="143" t="s">
        <v>956</v>
      </c>
      <c r="E274" s="172" t="s">
        <v>1493</v>
      </c>
      <c r="F274" s="146">
        <v>603</v>
      </c>
      <c r="G274" s="146">
        <v>1077435</v>
      </c>
      <c r="H274" s="7">
        <v>860</v>
      </c>
      <c r="I274" s="7">
        <v>954190</v>
      </c>
      <c r="J274" s="24">
        <v>1.4262023217247097</v>
      </c>
      <c r="K274" s="24">
        <v>0.88561258915851071</v>
      </c>
      <c r="L274" s="24">
        <v>0.3</v>
      </c>
      <c r="M274" s="24">
        <v>0.61992881241095743</v>
      </c>
      <c r="N274" s="109">
        <v>0.91992881241095747</v>
      </c>
      <c r="O274" s="144">
        <v>1738.0725374879571</v>
      </c>
      <c r="P274" s="7">
        <v>759615</v>
      </c>
      <c r="Q274" s="7">
        <v>193580</v>
      </c>
      <c r="R274" s="137">
        <v>953195</v>
      </c>
      <c r="S274" s="142">
        <v>0.79691458725654252</v>
      </c>
      <c r="T274" s="142">
        <v>0.20308541274345754</v>
      </c>
      <c r="U274" s="137">
        <v>1385.095358834147</v>
      </c>
      <c r="V274" s="137">
        <v>352.97717865381037</v>
      </c>
      <c r="W274" s="2" t="s">
        <v>1646</v>
      </c>
      <c r="X274" s="2">
        <v>1559998444</v>
      </c>
      <c r="Y274" s="2" t="s">
        <v>1647</v>
      </c>
      <c r="Z274" s="2" t="s">
        <v>1649</v>
      </c>
      <c r="AA274" s="2"/>
    </row>
    <row r="275" spans="1:27" x14ac:dyDescent="0.25">
      <c r="A275" s="143">
        <v>271</v>
      </c>
      <c r="B275" s="172" t="s">
        <v>129</v>
      </c>
      <c r="C275" s="174" t="s">
        <v>41</v>
      </c>
      <c r="D275" s="143" t="s">
        <v>1494</v>
      </c>
      <c r="E275" s="172" t="s">
        <v>1495</v>
      </c>
      <c r="F275" s="146">
        <v>740</v>
      </c>
      <c r="G275" s="146">
        <v>1318895</v>
      </c>
      <c r="H275" s="7">
        <v>772</v>
      </c>
      <c r="I275" s="7">
        <v>1079540</v>
      </c>
      <c r="J275" s="24">
        <v>1.0432432432432432</v>
      </c>
      <c r="K275" s="24">
        <v>0.81851853255945317</v>
      </c>
      <c r="L275" s="24">
        <v>0.3</v>
      </c>
      <c r="M275" s="24">
        <v>0.57296297279161723</v>
      </c>
      <c r="N275" s="109">
        <v>0.87296297279161728</v>
      </c>
      <c r="O275" s="144">
        <v>1649.337371308628</v>
      </c>
      <c r="P275" s="7">
        <v>598680</v>
      </c>
      <c r="Q275" s="7">
        <v>479650</v>
      </c>
      <c r="R275" s="137">
        <v>1078330</v>
      </c>
      <c r="S275" s="142">
        <v>0.55519182439512949</v>
      </c>
      <c r="T275" s="142">
        <v>0.44480817560487051</v>
      </c>
      <c r="U275" s="137">
        <v>915.69862421990433</v>
      </c>
      <c r="V275" s="137">
        <v>733.63874708872368</v>
      </c>
      <c r="W275" s="2" t="s">
        <v>1646</v>
      </c>
      <c r="X275" s="2">
        <v>1760743286</v>
      </c>
      <c r="Y275" s="2" t="s">
        <v>1647</v>
      </c>
      <c r="Z275" s="2" t="s">
        <v>1649</v>
      </c>
      <c r="AA275" s="2"/>
    </row>
    <row r="276" spans="1:27" x14ac:dyDescent="0.25">
      <c r="A276" s="143">
        <v>272</v>
      </c>
      <c r="B276" s="172" t="s">
        <v>129</v>
      </c>
      <c r="C276" s="174" t="s">
        <v>41</v>
      </c>
      <c r="D276" s="143" t="s">
        <v>959</v>
      </c>
      <c r="E276" s="172" t="s">
        <v>951</v>
      </c>
      <c r="F276" s="146">
        <v>677</v>
      </c>
      <c r="G276" s="146">
        <v>1200450</v>
      </c>
      <c r="H276" s="7">
        <v>986</v>
      </c>
      <c r="I276" s="7">
        <v>1286185</v>
      </c>
      <c r="J276" s="24">
        <v>1.4564254062038404</v>
      </c>
      <c r="K276" s="24">
        <v>1.0714190511891375</v>
      </c>
      <c r="L276" s="24">
        <v>0.3</v>
      </c>
      <c r="M276" s="24">
        <v>0.7</v>
      </c>
      <c r="N276" s="109">
        <v>1</v>
      </c>
      <c r="O276" s="144">
        <v>1889.3554740750008</v>
      </c>
      <c r="P276" s="7">
        <v>764935</v>
      </c>
      <c r="Q276" s="7">
        <v>521250</v>
      </c>
      <c r="R276" s="137">
        <v>1286185</v>
      </c>
      <c r="S276" s="142">
        <v>0.59473170655854324</v>
      </c>
      <c r="T276" s="142">
        <v>0.40526829344145671</v>
      </c>
      <c r="U276" s="137">
        <v>1123.6596053923506</v>
      </c>
      <c r="V276" s="137">
        <v>765.69586868264992</v>
      </c>
      <c r="W276" s="2" t="s">
        <v>1646</v>
      </c>
      <c r="X276" s="2">
        <v>1756454945</v>
      </c>
      <c r="Y276" s="2" t="s">
        <v>1647</v>
      </c>
      <c r="Z276" s="2" t="s">
        <v>1649</v>
      </c>
      <c r="AA276" s="2"/>
    </row>
    <row r="277" spans="1:27" x14ac:dyDescent="0.25">
      <c r="A277" s="143">
        <v>273</v>
      </c>
      <c r="B277" s="172" t="s">
        <v>129</v>
      </c>
      <c r="C277" s="174" t="s">
        <v>41</v>
      </c>
      <c r="D277" s="143" t="s">
        <v>957</v>
      </c>
      <c r="E277" s="172" t="s">
        <v>958</v>
      </c>
      <c r="F277" s="146">
        <v>952</v>
      </c>
      <c r="G277" s="146">
        <v>1723115</v>
      </c>
      <c r="H277" s="7">
        <v>991</v>
      </c>
      <c r="I277" s="7">
        <v>1929435</v>
      </c>
      <c r="J277" s="24">
        <v>1.0409663865546219</v>
      </c>
      <c r="K277" s="24">
        <v>1.1197366397483628</v>
      </c>
      <c r="L277" s="24">
        <v>0.3</v>
      </c>
      <c r="M277" s="24">
        <v>0.7</v>
      </c>
      <c r="N277" s="109">
        <v>1</v>
      </c>
      <c r="O277" s="144">
        <v>1889.3554740750008</v>
      </c>
      <c r="P277" s="7">
        <v>717305</v>
      </c>
      <c r="Q277" s="7">
        <v>1210730</v>
      </c>
      <c r="R277" s="137">
        <v>1928035</v>
      </c>
      <c r="S277" s="142">
        <v>0.37203940799829877</v>
      </c>
      <c r="T277" s="142">
        <v>0.62796059200170118</v>
      </c>
      <c r="U277" s="137">
        <v>702.91469207320836</v>
      </c>
      <c r="V277" s="137">
        <v>1186.4407820017923</v>
      </c>
      <c r="W277" s="2" t="s">
        <v>1646</v>
      </c>
      <c r="X277" s="2">
        <v>1923149822</v>
      </c>
      <c r="Y277" s="2" t="s">
        <v>1647</v>
      </c>
      <c r="Z277" s="2" t="s">
        <v>1649</v>
      </c>
      <c r="AA277" s="2"/>
    </row>
    <row r="278" spans="1:27" x14ac:dyDescent="0.25">
      <c r="A278" s="143">
        <v>274</v>
      </c>
      <c r="B278" s="172" t="s">
        <v>132</v>
      </c>
      <c r="C278" s="174" t="s">
        <v>1312</v>
      </c>
      <c r="D278" s="143" t="s">
        <v>938</v>
      </c>
      <c r="E278" s="172" t="s">
        <v>1496</v>
      </c>
      <c r="F278" s="146">
        <v>653</v>
      </c>
      <c r="G278" s="146">
        <v>879355</v>
      </c>
      <c r="H278" s="7">
        <v>843</v>
      </c>
      <c r="I278" s="7">
        <v>1036470</v>
      </c>
      <c r="J278" s="24">
        <v>1.2909647779479325</v>
      </c>
      <c r="K278" s="24">
        <v>1.1786707302511501</v>
      </c>
      <c r="L278" s="24">
        <v>0.3</v>
      </c>
      <c r="M278" s="24">
        <v>0.7</v>
      </c>
      <c r="N278" s="109">
        <v>1</v>
      </c>
      <c r="O278" s="144">
        <v>1889.3554740750008</v>
      </c>
      <c r="P278" s="7">
        <v>711880</v>
      </c>
      <c r="Q278" s="7">
        <v>324590</v>
      </c>
      <c r="R278" s="137">
        <v>1036470</v>
      </c>
      <c r="S278" s="142">
        <v>0.68683126380888981</v>
      </c>
      <c r="T278" s="142">
        <v>0.31316873619111019</v>
      </c>
      <c r="U278" s="137">
        <v>1297.6684080431769</v>
      </c>
      <c r="V278" s="137">
        <v>591.68706603182386</v>
      </c>
      <c r="W278" s="2" t="s">
        <v>1646</v>
      </c>
      <c r="X278" s="2">
        <v>1772027445</v>
      </c>
      <c r="Y278" s="2" t="s">
        <v>1647</v>
      </c>
      <c r="Z278" s="2" t="s">
        <v>1649</v>
      </c>
      <c r="AA278" s="2"/>
    </row>
    <row r="279" spans="1:27" x14ac:dyDescent="0.25">
      <c r="A279" s="143">
        <v>275</v>
      </c>
      <c r="B279" s="172" t="s">
        <v>132</v>
      </c>
      <c r="C279" s="174" t="s">
        <v>1312</v>
      </c>
      <c r="D279" s="143" t="s">
        <v>940</v>
      </c>
      <c r="E279" s="172" t="s">
        <v>1497</v>
      </c>
      <c r="F279" s="146">
        <v>1185</v>
      </c>
      <c r="G279" s="146">
        <v>1651470</v>
      </c>
      <c r="H279" s="7">
        <v>1681</v>
      </c>
      <c r="I279" s="7">
        <v>2395210</v>
      </c>
      <c r="J279" s="24">
        <v>1.4185654008438819</v>
      </c>
      <c r="K279" s="24">
        <v>1.4503502939805144</v>
      </c>
      <c r="L279" s="24">
        <v>0.3</v>
      </c>
      <c r="M279" s="24">
        <v>0.7</v>
      </c>
      <c r="N279" s="109">
        <v>1</v>
      </c>
      <c r="O279" s="144">
        <v>1889.3554740750008</v>
      </c>
      <c r="P279" s="7">
        <v>1414160</v>
      </c>
      <c r="Q279" s="7">
        <v>981050</v>
      </c>
      <c r="R279" s="137">
        <v>2395210</v>
      </c>
      <c r="S279" s="142">
        <v>0.59041169667795312</v>
      </c>
      <c r="T279" s="142">
        <v>0.40958830332204693</v>
      </c>
      <c r="U279" s="137">
        <v>1115.4975710763997</v>
      </c>
      <c r="V279" s="137">
        <v>773.85790299860116</v>
      </c>
      <c r="W279" s="2" t="s">
        <v>1646</v>
      </c>
      <c r="X279" s="2" t="e">
        <v>#N/A</v>
      </c>
      <c r="Y279" s="2" t="e">
        <v>#N/A</v>
      </c>
      <c r="Z279" s="2" t="s">
        <v>1650</v>
      </c>
      <c r="AA279" s="2"/>
    </row>
    <row r="280" spans="1:27" x14ac:dyDescent="0.25">
      <c r="A280" s="143">
        <v>276</v>
      </c>
      <c r="B280" s="172" t="s">
        <v>132</v>
      </c>
      <c r="C280" s="174" t="s">
        <v>1312</v>
      </c>
      <c r="D280" s="143" t="s">
        <v>942</v>
      </c>
      <c r="E280" s="172" t="s">
        <v>943</v>
      </c>
      <c r="F280" s="146">
        <v>843</v>
      </c>
      <c r="G280" s="146">
        <v>1149290</v>
      </c>
      <c r="H280" s="7">
        <v>1129</v>
      </c>
      <c r="I280" s="7">
        <v>1277795</v>
      </c>
      <c r="J280" s="24">
        <v>1.33926453143535</v>
      </c>
      <c r="K280" s="24">
        <v>1.1118125103324661</v>
      </c>
      <c r="L280" s="24">
        <v>0.3</v>
      </c>
      <c r="M280" s="24">
        <v>0.7</v>
      </c>
      <c r="N280" s="109">
        <v>1</v>
      </c>
      <c r="O280" s="144">
        <v>1889.3554740750008</v>
      </c>
      <c r="P280" s="7">
        <v>1046875</v>
      </c>
      <c r="Q280" s="7">
        <v>230920</v>
      </c>
      <c r="R280" s="137">
        <v>1277795</v>
      </c>
      <c r="S280" s="142">
        <v>0.81928243575847459</v>
      </c>
      <c r="T280" s="142">
        <v>0.18071756424152544</v>
      </c>
      <c r="U280" s="137">
        <v>1547.9157548137741</v>
      </c>
      <c r="V280" s="137">
        <v>341.43971926122668</v>
      </c>
      <c r="W280" s="2" t="s">
        <v>1646</v>
      </c>
      <c r="X280" s="2">
        <v>1724361591</v>
      </c>
      <c r="Y280" s="2" t="s">
        <v>1647</v>
      </c>
      <c r="Z280" s="2" t="s">
        <v>1649</v>
      </c>
      <c r="AA280" s="2"/>
    </row>
    <row r="281" spans="1:27" x14ac:dyDescent="0.25">
      <c r="A281" s="143">
        <v>277</v>
      </c>
      <c r="B281" s="172" t="s">
        <v>132</v>
      </c>
      <c r="C281" s="174" t="s">
        <v>1312</v>
      </c>
      <c r="D281" s="143" t="s">
        <v>944</v>
      </c>
      <c r="E281" s="172" t="s">
        <v>1498</v>
      </c>
      <c r="F281" s="146">
        <v>843</v>
      </c>
      <c r="G281" s="146">
        <v>1149290</v>
      </c>
      <c r="H281" s="7">
        <v>605</v>
      </c>
      <c r="I281" s="7">
        <v>794040</v>
      </c>
      <c r="J281" s="24">
        <v>0.71767497034400951</v>
      </c>
      <c r="K281" s="24">
        <v>0.69089611847314425</v>
      </c>
      <c r="L281" s="24">
        <v>0.21530249110320285</v>
      </c>
      <c r="M281" s="24">
        <v>0.48362728293120094</v>
      </c>
      <c r="N281" s="109">
        <v>0.69892977403440382</v>
      </c>
      <c r="O281" s="144">
        <v>0</v>
      </c>
      <c r="P281" s="7">
        <v>532460</v>
      </c>
      <c r="Q281" s="7">
        <v>261580</v>
      </c>
      <c r="R281" s="137">
        <v>794040</v>
      </c>
      <c r="S281" s="142">
        <v>0.67057075210316863</v>
      </c>
      <c r="T281" s="142">
        <v>0.32942924789683137</v>
      </c>
      <c r="U281" s="137">
        <v>0</v>
      </c>
      <c r="V281" s="137">
        <v>0</v>
      </c>
      <c r="W281" s="2" t="s">
        <v>1646</v>
      </c>
      <c r="X281" s="2" t="e">
        <v>#N/A</v>
      </c>
      <c r="Y281" s="2" t="e">
        <v>#N/A</v>
      </c>
      <c r="Z281" s="2" t="s">
        <v>1650</v>
      </c>
      <c r="AA281" s="2"/>
    </row>
    <row r="282" spans="1:27" x14ac:dyDescent="0.25">
      <c r="A282" s="143">
        <v>278</v>
      </c>
      <c r="B282" s="172" t="s">
        <v>132</v>
      </c>
      <c r="C282" s="174" t="s">
        <v>1312</v>
      </c>
      <c r="D282" s="143" t="s">
        <v>931</v>
      </c>
      <c r="E282" s="172" t="s">
        <v>1499</v>
      </c>
      <c r="F282" s="146">
        <v>896</v>
      </c>
      <c r="G282" s="146">
        <v>1293805</v>
      </c>
      <c r="H282" s="7">
        <v>1349</v>
      </c>
      <c r="I282" s="7">
        <v>1506275</v>
      </c>
      <c r="J282" s="24">
        <v>1.5055803571428572</v>
      </c>
      <c r="K282" s="24">
        <v>1.164221037946213</v>
      </c>
      <c r="L282" s="24">
        <v>0.3</v>
      </c>
      <c r="M282" s="24">
        <v>0.7</v>
      </c>
      <c r="N282" s="109">
        <v>1</v>
      </c>
      <c r="O282" s="144">
        <v>1889.3554740750008</v>
      </c>
      <c r="P282" s="7">
        <v>1242865</v>
      </c>
      <c r="Q282" s="7">
        <v>263410</v>
      </c>
      <c r="R282" s="137">
        <v>1506275</v>
      </c>
      <c r="S282" s="142">
        <v>0.82512489419262747</v>
      </c>
      <c r="T282" s="142">
        <v>0.17487510580737251</v>
      </c>
      <c r="U282" s="137">
        <v>1558.9542356383965</v>
      </c>
      <c r="V282" s="137">
        <v>330.40123843660422</v>
      </c>
      <c r="W282" s="2" t="s">
        <v>1646</v>
      </c>
      <c r="X282" s="2">
        <v>1754105002</v>
      </c>
      <c r="Y282" s="2" t="s">
        <v>1647</v>
      </c>
      <c r="Z282" s="2" t="s">
        <v>1649</v>
      </c>
      <c r="AA282" s="2"/>
    </row>
    <row r="283" spans="1:27" x14ac:dyDescent="0.25">
      <c r="A283" s="143">
        <v>279</v>
      </c>
      <c r="B283" s="172" t="s">
        <v>130</v>
      </c>
      <c r="C283" s="174" t="s">
        <v>1312</v>
      </c>
      <c r="D283" s="143" t="s">
        <v>911</v>
      </c>
      <c r="E283" s="172" t="s">
        <v>780</v>
      </c>
      <c r="F283" s="146">
        <v>1095</v>
      </c>
      <c r="G283" s="146">
        <v>1777665</v>
      </c>
      <c r="H283" s="7">
        <v>811</v>
      </c>
      <c r="I283" s="7">
        <v>1153820</v>
      </c>
      <c r="J283" s="24">
        <v>0.74063926940639269</v>
      </c>
      <c r="K283" s="24">
        <v>0.6490649250561833</v>
      </c>
      <c r="L283" s="24">
        <v>0.22219178082191779</v>
      </c>
      <c r="M283" s="24">
        <v>0.45434544753932826</v>
      </c>
      <c r="N283" s="109">
        <v>0.67653722836124608</v>
      </c>
      <c r="O283" s="144">
        <v>0</v>
      </c>
      <c r="P283" s="7">
        <v>682025</v>
      </c>
      <c r="Q283" s="7">
        <v>463770</v>
      </c>
      <c r="R283" s="137">
        <v>1145795</v>
      </c>
      <c r="S283" s="142">
        <v>0.59524173172338857</v>
      </c>
      <c r="T283" s="142">
        <v>0.40475826827661143</v>
      </c>
      <c r="U283" s="137">
        <v>0</v>
      </c>
      <c r="V283" s="137">
        <v>0</v>
      </c>
      <c r="W283" s="2" t="s">
        <v>1646</v>
      </c>
      <c r="X283" s="2">
        <v>1716588312</v>
      </c>
      <c r="Y283" s="2" t="s">
        <v>1647</v>
      </c>
      <c r="Z283" s="2" t="s">
        <v>1649</v>
      </c>
      <c r="AA283" s="2"/>
    </row>
    <row r="284" spans="1:27" x14ac:dyDescent="0.25">
      <c r="A284" s="143">
        <v>280</v>
      </c>
      <c r="B284" s="172" t="s">
        <v>130</v>
      </c>
      <c r="C284" s="174" t="s">
        <v>1312</v>
      </c>
      <c r="D284" s="143" t="s">
        <v>913</v>
      </c>
      <c r="E284" s="172" t="s">
        <v>1232</v>
      </c>
      <c r="F284" s="146">
        <v>1354</v>
      </c>
      <c r="G284" s="146">
        <v>2050310</v>
      </c>
      <c r="H284" s="7">
        <v>730</v>
      </c>
      <c r="I284" s="7">
        <v>933235</v>
      </c>
      <c r="J284" s="24">
        <v>0.53914327917282123</v>
      </c>
      <c r="K284" s="24">
        <v>0.4551677551199575</v>
      </c>
      <c r="L284" s="24">
        <v>0.16174298375184637</v>
      </c>
      <c r="M284" s="24">
        <v>0.31861742858397024</v>
      </c>
      <c r="N284" s="109">
        <v>0.48036041233581661</v>
      </c>
      <c r="O284" s="144">
        <v>0</v>
      </c>
      <c r="P284" s="7">
        <v>634695</v>
      </c>
      <c r="Q284" s="7">
        <v>290750</v>
      </c>
      <c r="R284" s="137">
        <v>925445</v>
      </c>
      <c r="S284" s="142">
        <v>0.68582681844950266</v>
      </c>
      <c r="T284" s="142">
        <v>0.31417318155049734</v>
      </c>
      <c r="U284" s="137">
        <v>0</v>
      </c>
      <c r="V284" s="137">
        <v>0</v>
      </c>
      <c r="W284" s="2" t="s">
        <v>1646</v>
      </c>
      <c r="X284" s="2">
        <v>1925312298</v>
      </c>
      <c r="Y284" s="2" t="s">
        <v>1647</v>
      </c>
      <c r="Z284" s="2" t="s">
        <v>1649</v>
      </c>
      <c r="AA284" s="2"/>
    </row>
    <row r="285" spans="1:27" x14ac:dyDescent="0.25">
      <c r="A285" s="143">
        <v>281</v>
      </c>
      <c r="B285" s="172" t="s">
        <v>130</v>
      </c>
      <c r="C285" s="174" t="s">
        <v>1312</v>
      </c>
      <c r="D285" s="143" t="s">
        <v>910</v>
      </c>
      <c r="E285" s="172" t="s">
        <v>1154</v>
      </c>
      <c r="F285" s="146">
        <v>1456</v>
      </c>
      <c r="G285" s="146">
        <v>2240445</v>
      </c>
      <c r="H285" s="7">
        <v>830</v>
      </c>
      <c r="I285" s="7">
        <v>1112105</v>
      </c>
      <c r="J285" s="24">
        <v>0.57005494505494503</v>
      </c>
      <c r="K285" s="24">
        <v>0.49637683585180625</v>
      </c>
      <c r="L285" s="24">
        <v>0.17101648351648349</v>
      </c>
      <c r="M285" s="24">
        <v>0.34746378509626435</v>
      </c>
      <c r="N285" s="109">
        <v>0.51848026861274787</v>
      </c>
      <c r="O285" s="144">
        <v>0</v>
      </c>
      <c r="P285" s="7">
        <v>652785</v>
      </c>
      <c r="Q285" s="7">
        <v>452360</v>
      </c>
      <c r="R285" s="137">
        <v>1105145</v>
      </c>
      <c r="S285" s="142">
        <v>0.59067814630659321</v>
      </c>
      <c r="T285" s="142">
        <v>0.40932185369340673</v>
      </c>
      <c r="U285" s="137">
        <v>0</v>
      </c>
      <c r="V285" s="137">
        <v>0</v>
      </c>
      <c r="W285" s="2" t="s">
        <v>1646</v>
      </c>
      <c r="X285" s="2">
        <v>1629190596</v>
      </c>
      <c r="Y285" s="2" t="s">
        <v>1647</v>
      </c>
      <c r="Z285" s="2" t="s">
        <v>1649</v>
      </c>
      <c r="AA285" s="2"/>
    </row>
    <row r="286" spans="1:27" x14ac:dyDescent="0.25">
      <c r="A286" s="143">
        <v>282</v>
      </c>
      <c r="B286" s="172" t="s">
        <v>130</v>
      </c>
      <c r="C286" s="174" t="s">
        <v>1312</v>
      </c>
      <c r="D286" s="143" t="s">
        <v>912</v>
      </c>
      <c r="E286" s="172" t="s">
        <v>1500</v>
      </c>
      <c r="F286" s="146">
        <v>805</v>
      </c>
      <c r="G286" s="146">
        <v>1243645</v>
      </c>
      <c r="H286" s="7">
        <v>584</v>
      </c>
      <c r="I286" s="7">
        <v>1106985</v>
      </c>
      <c r="J286" s="24">
        <v>0.72546583850931678</v>
      </c>
      <c r="K286" s="24">
        <v>0.89011333620124711</v>
      </c>
      <c r="L286" s="24">
        <v>0.21763975155279502</v>
      </c>
      <c r="M286" s="24">
        <v>0.6230793353408729</v>
      </c>
      <c r="N286" s="109">
        <v>0.84071908689366792</v>
      </c>
      <c r="O286" s="144">
        <v>1588.4172089818878</v>
      </c>
      <c r="P286" s="7">
        <v>466965</v>
      </c>
      <c r="Q286" s="7">
        <v>635930</v>
      </c>
      <c r="R286" s="137">
        <v>1102895</v>
      </c>
      <c r="S286" s="142">
        <v>0.42339932631846189</v>
      </c>
      <c r="T286" s="142">
        <v>0.57660067368153811</v>
      </c>
      <c r="U286" s="137">
        <v>672.53477619558282</v>
      </c>
      <c r="V286" s="137">
        <v>915.882432786305</v>
      </c>
      <c r="W286" s="2" t="s">
        <v>1646</v>
      </c>
      <c r="X286" s="2">
        <v>1853162331</v>
      </c>
      <c r="Y286" s="2" t="s">
        <v>1647</v>
      </c>
      <c r="Z286" s="2" t="s">
        <v>1649</v>
      </c>
      <c r="AA286" s="2"/>
    </row>
    <row r="287" spans="1:27" x14ac:dyDescent="0.25">
      <c r="A287" s="143">
        <v>283</v>
      </c>
      <c r="B287" s="198" t="s">
        <v>1335</v>
      </c>
      <c r="C287" s="174" t="s">
        <v>1312</v>
      </c>
      <c r="D287" s="143" t="s">
        <v>933</v>
      </c>
      <c r="E287" s="172" t="s">
        <v>1501</v>
      </c>
      <c r="F287" s="146">
        <v>628</v>
      </c>
      <c r="G287" s="146">
        <v>1020145</v>
      </c>
      <c r="H287" s="7">
        <v>273</v>
      </c>
      <c r="I287" s="7">
        <v>329800</v>
      </c>
      <c r="J287" s="24">
        <v>0.43471337579617836</v>
      </c>
      <c r="K287" s="24">
        <v>0.32328737581422251</v>
      </c>
      <c r="L287" s="24">
        <v>0.1304140127388535</v>
      </c>
      <c r="M287" s="24">
        <v>0.22630116306995574</v>
      </c>
      <c r="N287" s="109">
        <v>0.35671517580880924</v>
      </c>
      <c r="O287" s="144">
        <v>0</v>
      </c>
      <c r="P287" s="7">
        <v>215645</v>
      </c>
      <c r="Q287" s="7">
        <v>93340</v>
      </c>
      <c r="R287" s="137">
        <v>308985</v>
      </c>
      <c r="S287" s="142">
        <v>0.69791413822677473</v>
      </c>
      <c r="T287" s="142">
        <v>0.30208586177322522</v>
      </c>
      <c r="U287" s="137">
        <v>0</v>
      </c>
      <c r="V287" s="137">
        <v>0</v>
      </c>
      <c r="W287" s="2" t="s">
        <v>1646</v>
      </c>
      <c r="X287" s="2">
        <v>1720087041</v>
      </c>
      <c r="Y287" s="2" t="s">
        <v>1647</v>
      </c>
      <c r="Z287" s="2" t="s">
        <v>1649</v>
      </c>
      <c r="AA287" s="2"/>
    </row>
    <row r="288" spans="1:27" x14ac:dyDescent="0.25">
      <c r="A288" s="143">
        <v>284</v>
      </c>
      <c r="B288" s="198" t="s">
        <v>1335</v>
      </c>
      <c r="C288" s="174" t="s">
        <v>1312</v>
      </c>
      <c r="D288" s="143" t="s">
        <v>929</v>
      </c>
      <c r="E288" s="172" t="s">
        <v>1502</v>
      </c>
      <c r="F288" s="146">
        <v>803</v>
      </c>
      <c r="G288" s="146">
        <v>1270400</v>
      </c>
      <c r="H288" s="7">
        <v>302</v>
      </c>
      <c r="I288" s="7">
        <v>403995</v>
      </c>
      <c r="J288" s="24">
        <v>0.37608966376089664</v>
      </c>
      <c r="K288" s="24">
        <v>0.31800613979848869</v>
      </c>
      <c r="L288" s="24">
        <v>0.11282689912826899</v>
      </c>
      <c r="M288" s="24">
        <v>0.22260429785894206</v>
      </c>
      <c r="N288" s="109">
        <v>0.33543119698721102</v>
      </c>
      <c r="O288" s="144">
        <v>0</v>
      </c>
      <c r="P288" s="7">
        <v>269005</v>
      </c>
      <c r="Q288" s="7">
        <v>131080</v>
      </c>
      <c r="R288" s="137">
        <v>400085</v>
      </c>
      <c r="S288" s="142">
        <v>0.67236962145544077</v>
      </c>
      <c r="T288" s="142">
        <v>0.32763037854455929</v>
      </c>
      <c r="U288" s="137">
        <v>0</v>
      </c>
      <c r="V288" s="137">
        <v>0</v>
      </c>
      <c r="W288" s="2" t="s">
        <v>1646</v>
      </c>
      <c r="X288" s="2">
        <v>1639842365</v>
      </c>
      <c r="Y288" s="2" t="s">
        <v>1647</v>
      </c>
      <c r="Z288" s="2" t="s">
        <v>1649</v>
      </c>
      <c r="AA288" s="2"/>
    </row>
    <row r="289" spans="1:27" x14ac:dyDescent="0.25">
      <c r="A289" s="143">
        <v>285</v>
      </c>
      <c r="B289" s="198" t="s">
        <v>1335</v>
      </c>
      <c r="C289" s="174" t="s">
        <v>1312</v>
      </c>
      <c r="D289" s="143" t="s">
        <v>936</v>
      </c>
      <c r="E289" s="172" t="s">
        <v>1503</v>
      </c>
      <c r="F289" s="146">
        <v>616</v>
      </c>
      <c r="G289" s="146">
        <v>916525</v>
      </c>
      <c r="H289" s="7">
        <v>691</v>
      </c>
      <c r="I289" s="7">
        <v>1033855</v>
      </c>
      <c r="J289" s="24">
        <v>1.1217532467532467</v>
      </c>
      <c r="K289" s="24">
        <v>1.1280161479501378</v>
      </c>
      <c r="L289" s="24">
        <v>0.3</v>
      </c>
      <c r="M289" s="24">
        <v>0.7</v>
      </c>
      <c r="N289" s="109">
        <v>1</v>
      </c>
      <c r="O289" s="144">
        <v>1889.3554740750008</v>
      </c>
      <c r="P289" s="7">
        <v>560105</v>
      </c>
      <c r="Q289" s="7">
        <v>461740</v>
      </c>
      <c r="R289" s="137">
        <v>1021845</v>
      </c>
      <c r="S289" s="142">
        <v>0.54813107663099592</v>
      </c>
      <c r="T289" s="142">
        <v>0.45186892336900408</v>
      </c>
      <c r="U289" s="137">
        <v>1035.614450143396</v>
      </c>
      <c r="V289" s="137">
        <v>853.7410239316049</v>
      </c>
      <c r="W289" s="2" t="s">
        <v>1646</v>
      </c>
      <c r="X289" s="2">
        <v>1743221313</v>
      </c>
      <c r="Y289" s="2" t="s">
        <v>1647</v>
      </c>
      <c r="Z289" s="2" t="s">
        <v>1649</v>
      </c>
      <c r="AA289" s="2"/>
    </row>
    <row r="290" spans="1:27" x14ac:dyDescent="0.25">
      <c r="A290" s="143">
        <v>286</v>
      </c>
      <c r="B290" s="198" t="s">
        <v>1335</v>
      </c>
      <c r="C290" s="174" t="s">
        <v>1312</v>
      </c>
      <c r="D290" s="143" t="s">
        <v>935</v>
      </c>
      <c r="E290" s="172" t="s">
        <v>1504</v>
      </c>
      <c r="F290" s="146">
        <v>799</v>
      </c>
      <c r="G290" s="146">
        <v>1302240</v>
      </c>
      <c r="H290" s="7">
        <v>643</v>
      </c>
      <c r="I290" s="7">
        <v>1004840</v>
      </c>
      <c r="J290" s="24">
        <v>0.80475594493116398</v>
      </c>
      <c r="K290" s="24">
        <v>0.77162427816685097</v>
      </c>
      <c r="L290" s="24">
        <v>0.24142678347934918</v>
      </c>
      <c r="M290" s="24">
        <v>0.54013699471679566</v>
      </c>
      <c r="N290" s="109">
        <v>0.78156377819614486</v>
      </c>
      <c r="O290" s="144">
        <v>0</v>
      </c>
      <c r="P290" s="7">
        <v>342025</v>
      </c>
      <c r="Q290" s="7">
        <v>368010</v>
      </c>
      <c r="R290" s="137">
        <v>710035</v>
      </c>
      <c r="S290" s="142">
        <v>0.48170160625884639</v>
      </c>
      <c r="T290" s="142">
        <v>0.51829839374115361</v>
      </c>
      <c r="U290" s="137">
        <v>0</v>
      </c>
      <c r="V290" s="137">
        <v>0</v>
      </c>
      <c r="W290" s="2" t="s">
        <v>1646</v>
      </c>
      <c r="X290" s="2">
        <v>1703530689</v>
      </c>
      <c r="Y290" s="2" t="s">
        <v>1647</v>
      </c>
      <c r="Z290" s="2" t="s">
        <v>1649</v>
      </c>
      <c r="AA290" s="2"/>
    </row>
    <row r="291" spans="1:27" x14ac:dyDescent="0.25">
      <c r="A291" s="143">
        <v>287</v>
      </c>
      <c r="B291" s="198" t="s">
        <v>1335</v>
      </c>
      <c r="C291" s="174" t="s">
        <v>1312</v>
      </c>
      <c r="D291" s="143" t="s">
        <v>1505</v>
      </c>
      <c r="E291" s="172" t="s">
        <v>1506</v>
      </c>
      <c r="F291" s="146">
        <v>391</v>
      </c>
      <c r="G291" s="146">
        <v>561375</v>
      </c>
      <c r="H291" s="7">
        <v>150</v>
      </c>
      <c r="I291" s="7">
        <v>213995</v>
      </c>
      <c r="J291" s="24">
        <v>0.38363171355498721</v>
      </c>
      <c r="K291" s="24">
        <v>0.38119795145847252</v>
      </c>
      <c r="L291" s="24">
        <v>0.11508951406649616</v>
      </c>
      <c r="M291" s="24">
        <v>0.26683856602093076</v>
      </c>
      <c r="N291" s="109">
        <v>0.3819280800874269</v>
      </c>
      <c r="O291" s="144">
        <v>0</v>
      </c>
      <c r="P291" s="7">
        <v>128045</v>
      </c>
      <c r="Q291" s="7">
        <v>78710</v>
      </c>
      <c r="R291" s="137">
        <v>206755</v>
      </c>
      <c r="S291" s="142">
        <v>0.61930787647215302</v>
      </c>
      <c r="T291" s="142">
        <v>0.38069212352784698</v>
      </c>
      <c r="U291" s="137">
        <v>0</v>
      </c>
      <c r="V291" s="137">
        <v>0</v>
      </c>
      <c r="W291" s="2" t="s">
        <v>1646</v>
      </c>
      <c r="X291" s="2">
        <v>1722279315</v>
      </c>
      <c r="Y291" s="2" t="s">
        <v>1647</v>
      </c>
      <c r="Z291" s="2" t="s">
        <v>1649</v>
      </c>
      <c r="AA291" s="2"/>
    </row>
    <row r="292" spans="1:27" x14ac:dyDescent="0.25">
      <c r="A292" s="143">
        <v>288</v>
      </c>
      <c r="B292" s="172" t="s">
        <v>135</v>
      </c>
      <c r="C292" s="174" t="s">
        <v>1312</v>
      </c>
      <c r="D292" s="143" t="s">
        <v>966</v>
      </c>
      <c r="E292" s="172" t="s">
        <v>967</v>
      </c>
      <c r="F292" s="146">
        <v>1544</v>
      </c>
      <c r="G292" s="146">
        <v>2563625</v>
      </c>
      <c r="H292" s="7">
        <v>1425</v>
      </c>
      <c r="I292" s="7">
        <v>2293255</v>
      </c>
      <c r="J292" s="24">
        <v>0.92292746113989632</v>
      </c>
      <c r="K292" s="24">
        <v>0.89453605734067965</v>
      </c>
      <c r="L292" s="24">
        <v>0.2768782383419689</v>
      </c>
      <c r="M292" s="24">
        <v>0.6261752401384757</v>
      </c>
      <c r="N292" s="109">
        <v>0.90305347848044459</v>
      </c>
      <c r="O292" s="144">
        <v>1706.1890329494988</v>
      </c>
      <c r="P292" s="7">
        <v>1068455</v>
      </c>
      <c r="Q292" s="7">
        <v>1224800</v>
      </c>
      <c r="R292" s="137">
        <v>2293255</v>
      </c>
      <c r="S292" s="142">
        <v>0.46591198972639325</v>
      </c>
      <c r="T292" s="142">
        <v>0.53408801027360675</v>
      </c>
      <c r="U292" s="137">
        <v>794.9339271908517</v>
      </c>
      <c r="V292" s="137">
        <v>911.25510575864712</v>
      </c>
      <c r="W292" s="2" t="s">
        <v>1646</v>
      </c>
      <c r="X292" s="2">
        <v>1724615165</v>
      </c>
      <c r="Y292" s="2" t="s">
        <v>1647</v>
      </c>
      <c r="Z292" s="2" t="s">
        <v>1649</v>
      </c>
      <c r="AA292" s="2"/>
    </row>
    <row r="293" spans="1:27" x14ac:dyDescent="0.25">
      <c r="A293" s="143">
        <v>289</v>
      </c>
      <c r="B293" s="172" t="s">
        <v>135</v>
      </c>
      <c r="C293" s="174" t="s">
        <v>1312</v>
      </c>
      <c r="D293" s="143" t="s">
        <v>963</v>
      </c>
      <c r="E293" s="172" t="s">
        <v>1103</v>
      </c>
      <c r="F293" s="146">
        <v>1076</v>
      </c>
      <c r="G293" s="146">
        <v>1687560</v>
      </c>
      <c r="H293" s="7">
        <v>1252</v>
      </c>
      <c r="I293" s="7">
        <v>1597295</v>
      </c>
      <c r="J293" s="24">
        <v>1.1635687732342008</v>
      </c>
      <c r="K293" s="24">
        <v>0.94651153144184508</v>
      </c>
      <c r="L293" s="24">
        <v>0.3</v>
      </c>
      <c r="M293" s="24">
        <v>0.66255807200929151</v>
      </c>
      <c r="N293" s="109">
        <v>0.96255807200929144</v>
      </c>
      <c r="O293" s="144">
        <v>1818.6143624658334</v>
      </c>
      <c r="P293" s="7">
        <v>1023875</v>
      </c>
      <c r="Q293" s="7">
        <v>573420</v>
      </c>
      <c r="R293" s="137">
        <v>1597295</v>
      </c>
      <c r="S293" s="142">
        <v>0.64100557505031941</v>
      </c>
      <c r="T293" s="142">
        <v>0.35899442494968054</v>
      </c>
      <c r="U293" s="137">
        <v>1165.7419452071815</v>
      </c>
      <c r="V293" s="137">
        <v>652.87241725865181</v>
      </c>
      <c r="W293" s="2" t="s">
        <v>1646</v>
      </c>
      <c r="X293" s="2">
        <v>1740464638</v>
      </c>
      <c r="Y293" s="2" t="s">
        <v>1647</v>
      </c>
      <c r="Z293" s="2" t="s">
        <v>1649</v>
      </c>
      <c r="AA293" s="2"/>
    </row>
    <row r="294" spans="1:27" x14ac:dyDescent="0.25">
      <c r="A294" s="143">
        <v>290</v>
      </c>
      <c r="B294" s="172" t="s">
        <v>135</v>
      </c>
      <c r="C294" s="174" t="s">
        <v>1312</v>
      </c>
      <c r="D294" s="143" t="s">
        <v>964</v>
      </c>
      <c r="E294" s="172" t="s">
        <v>965</v>
      </c>
      <c r="F294" s="146">
        <v>1373</v>
      </c>
      <c r="G294" s="146">
        <v>3295650</v>
      </c>
      <c r="H294" s="7">
        <v>1212</v>
      </c>
      <c r="I294" s="7">
        <v>2192025</v>
      </c>
      <c r="J294" s="24">
        <v>0.88273852876911874</v>
      </c>
      <c r="K294" s="24">
        <v>0.66512675799918075</v>
      </c>
      <c r="L294" s="24">
        <v>0.26482155863073559</v>
      </c>
      <c r="M294" s="24">
        <v>0.46558873059942651</v>
      </c>
      <c r="N294" s="109">
        <v>0.73041028923016205</v>
      </c>
      <c r="O294" s="144">
        <v>0</v>
      </c>
      <c r="P294" s="7">
        <v>916505</v>
      </c>
      <c r="Q294" s="7">
        <v>1275520</v>
      </c>
      <c r="R294" s="137">
        <v>2192025</v>
      </c>
      <c r="S294" s="142">
        <v>0.41810882631356849</v>
      </c>
      <c r="T294" s="142">
        <v>0.58189117368643151</v>
      </c>
      <c r="U294" s="137">
        <v>0</v>
      </c>
      <c r="V294" s="137">
        <v>0</v>
      </c>
      <c r="W294" s="2" t="s">
        <v>1646</v>
      </c>
      <c r="X294" s="2">
        <v>1740700999</v>
      </c>
      <c r="Y294" s="2" t="s">
        <v>1647</v>
      </c>
      <c r="Z294" s="2" t="s">
        <v>1649</v>
      </c>
      <c r="AA294" s="2"/>
    </row>
    <row r="295" spans="1:27" x14ac:dyDescent="0.25">
      <c r="A295" s="143">
        <v>291</v>
      </c>
      <c r="B295" s="172" t="s">
        <v>135</v>
      </c>
      <c r="C295" s="174" t="s">
        <v>1312</v>
      </c>
      <c r="D295" s="143" t="s">
        <v>1145</v>
      </c>
      <c r="E295" s="172" t="s">
        <v>1507</v>
      </c>
      <c r="F295" s="146">
        <v>685</v>
      </c>
      <c r="G295" s="146">
        <v>1242775</v>
      </c>
      <c r="H295" s="7">
        <v>623</v>
      </c>
      <c r="I295" s="7">
        <v>824470</v>
      </c>
      <c r="J295" s="24">
        <v>0.90948905109489053</v>
      </c>
      <c r="K295" s="24">
        <v>0.66341051276377461</v>
      </c>
      <c r="L295" s="24">
        <v>0.27284671532846716</v>
      </c>
      <c r="M295" s="24">
        <v>0.46438735893464217</v>
      </c>
      <c r="N295" s="109">
        <v>0.73723407426310938</v>
      </c>
      <c r="O295" s="144">
        <v>0</v>
      </c>
      <c r="P295" s="7">
        <v>457700</v>
      </c>
      <c r="Q295" s="7">
        <v>366770</v>
      </c>
      <c r="R295" s="137">
        <v>824470</v>
      </c>
      <c r="S295" s="142">
        <v>0.55514451708370227</v>
      </c>
      <c r="T295" s="142">
        <v>0.44485548291629773</v>
      </c>
      <c r="U295" s="137">
        <v>0</v>
      </c>
      <c r="V295" s="137">
        <v>0</v>
      </c>
      <c r="W295" s="2" t="s">
        <v>1646</v>
      </c>
      <c r="X295" s="2" t="e">
        <v>#N/A</v>
      </c>
      <c r="Y295" s="2" t="e">
        <v>#N/A</v>
      </c>
      <c r="Z295" s="2" t="s">
        <v>1650</v>
      </c>
      <c r="AA295" s="2"/>
    </row>
    <row r="296" spans="1:27" x14ac:dyDescent="0.25">
      <c r="A296" s="143">
        <v>292</v>
      </c>
      <c r="B296" s="172" t="s">
        <v>136</v>
      </c>
      <c r="C296" s="174" t="s">
        <v>1312</v>
      </c>
      <c r="D296" s="143" t="s">
        <v>972</v>
      </c>
      <c r="E296" s="172" t="s">
        <v>973</v>
      </c>
      <c r="F296" s="146">
        <v>1439</v>
      </c>
      <c r="G296" s="146">
        <v>2390120</v>
      </c>
      <c r="H296" s="7">
        <v>862</v>
      </c>
      <c r="I296" s="7">
        <v>1175035</v>
      </c>
      <c r="J296" s="24">
        <v>0.59902710215427379</v>
      </c>
      <c r="K296" s="24">
        <v>0.491621759576925</v>
      </c>
      <c r="L296" s="24">
        <v>0.17970813064628213</v>
      </c>
      <c r="M296" s="24">
        <v>0.34413523170384747</v>
      </c>
      <c r="N296" s="109">
        <v>0.52384336235012963</v>
      </c>
      <c r="O296" s="144">
        <v>0</v>
      </c>
      <c r="P296" s="7">
        <v>691235</v>
      </c>
      <c r="Q296" s="7">
        <v>482670</v>
      </c>
      <c r="R296" s="137">
        <v>1173905</v>
      </c>
      <c r="S296" s="142">
        <v>0.58883384941711636</v>
      </c>
      <c r="T296" s="142">
        <v>0.41116615058288364</v>
      </c>
      <c r="U296" s="137">
        <v>0</v>
      </c>
      <c r="V296" s="137">
        <v>0</v>
      </c>
      <c r="W296" s="2" t="s">
        <v>1646</v>
      </c>
      <c r="X296" s="2">
        <v>1712177683</v>
      </c>
      <c r="Y296" s="2" t="s">
        <v>1647</v>
      </c>
      <c r="Z296" s="2" t="s">
        <v>1649</v>
      </c>
      <c r="AA296" s="2"/>
    </row>
    <row r="297" spans="1:27" x14ac:dyDescent="0.25">
      <c r="A297" s="143">
        <v>293</v>
      </c>
      <c r="B297" s="172" t="s">
        <v>136</v>
      </c>
      <c r="C297" s="174" t="s">
        <v>1312</v>
      </c>
      <c r="D297" s="143" t="s">
        <v>978</v>
      </c>
      <c r="E297" s="172" t="s">
        <v>979</v>
      </c>
      <c r="F297" s="146">
        <v>818</v>
      </c>
      <c r="G297" s="146">
        <v>1286715</v>
      </c>
      <c r="H297" s="7">
        <v>450</v>
      </c>
      <c r="I297" s="7">
        <v>638395</v>
      </c>
      <c r="J297" s="24">
        <v>0.55012224938875309</v>
      </c>
      <c r="K297" s="24">
        <v>0.4961432795918288</v>
      </c>
      <c r="L297" s="24">
        <v>0.16503667481662593</v>
      </c>
      <c r="M297" s="24">
        <v>0.34730029571428012</v>
      </c>
      <c r="N297" s="109">
        <v>0.51233697053090599</v>
      </c>
      <c r="O297" s="144">
        <v>0</v>
      </c>
      <c r="P297" s="7">
        <v>391035</v>
      </c>
      <c r="Q297" s="7">
        <v>247360</v>
      </c>
      <c r="R297" s="137">
        <v>638395</v>
      </c>
      <c r="S297" s="142">
        <v>0.61252829361132211</v>
      </c>
      <c r="T297" s="142">
        <v>0.38747170638867784</v>
      </c>
      <c r="U297" s="137">
        <v>0</v>
      </c>
      <c r="V297" s="137">
        <v>0</v>
      </c>
      <c r="W297" s="2" t="s">
        <v>1646</v>
      </c>
      <c r="X297" s="2">
        <v>1712374823</v>
      </c>
      <c r="Y297" s="2" t="s">
        <v>1647</v>
      </c>
      <c r="Z297" s="2" t="s">
        <v>1649</v>
      </c>
      <c r="AA297" s="2"/>
    </row>
    <row r="298" spans="1:27" x14ac:dyDescent="0.25">
      <c r="A298" s="143">
        <v>294</v>
      </c>
      <c r="B298" s="172" t="s">
        <v>136</v>
      </c>
      <c r="C298" s="174" t="s">
        <v>1312</v>
      </c>
      <c r="D298" s="143" t="s">
        <v>983</v>
      </c>
      <c r="E298" s="172" t="s">
        <v>1508</v>
      </c>
      <c r="F298" s="146">
        <v>369</v>
      </c>
      <c r="G298" s="146">
        <v>882320</v>
      </c>
      <c r="H298" s="7">
        <v>88</v>
      </c>
      <c r="I298" s="7">
        <v>383955</v>
      </c>
      <c r="J298" s="24">
        <v>0.23848238482384823</v>
      </c>
      <c r="K298" s="24">
        <v>0.43516524616919033</v>
      </c>
      <c r="L298" s="24">
        <v>7.1544715447154461E-2</v>
      </c>
      <c r="M298" s="24">
        <v>0.30461567231843323</v>
      </c>
      <c r="N298" s="109">
        <v>0.37616038776558769</v>
      </c>
      <c r="O298" s="144">
        <v>0</v>
      </c>
      <c r="P298" s="7">
        <v>46155</v>
      </c>
      <c r="Q298" s="7">
        <v>337800</v>
      </c>
      <c r="R298" s="137">
        <v>383955</v>
      </c>
      <c r="S298" s="142">
        <v>0.12020939953900847</v>
      </c>
      <c r="T298" s="142">
        <v>0.87979060046099156</v>
      </c>
      <c r="U298" s="137">
        <v>0</v>
      </c>
      <c r="V298" s="137">
        <v>0</v>
      </c>
      <c r="W298" s="2" t="s">
        <v>1646</v>
      </c>
      <c r="X298" s="2">
        <v>1784515048</v>
      </c>
      <c r="Y298" s="2" t="s">
        <v>1647</v>
      </c>
      <c r="Z298" s="2" t="s">
        <v>1649</v>
      </c>
      <c r="AA298" s="2"/>
    </row>
    <row r="299" spans="1:27" x14ac:dyDescent="0.25">
      <c r="A299" s="143">
        <v>295</v>
      </c>
      <c r="B299" s="172" t="s">
        <v>136</v>
      </c>
      <c r="C299" s="174" t="s">
        <v>1312</v>
      </c>
      <c r="D299" s="143" t="s">
        <v>975</v>
      </c>
      <c r="E299" s="172" t="s">
        <v>1207</v>
      </c>
      <c r="F299" s="146">
        <v>818</v>
      </c>
      <c r="G299" s="146">
        <v>1355840</v>
      </c>
      <c r="H299" s="7">
        <v>374</v>
      </c>
      <c r="I299" s="7">
        <v>663185</v>
      </c>
      <c r="J299" s="24">
        <v>0.45721271393643031</v>
      </c>
      <c r="K299" s="24">
        <v>0.48913219848949729</v>
      </c>
      <c r="L299" s="24">
        <v>0.1371638141809291</v>
      </c>
      <c r="M299" s="24">
        <v>0.34239253894264809</v>
      </c>
      <c r="N299" s="109">
        <v>0.47955635312357719</v>
      </c>
      <c r="O299" s="144">
        <v>0</v>
      </c>
      <c r="P299" s="7">
        <v>310255</v>
      </c>
      <c r="Q299" s="7">
        <v>352930</v>
      </c>
      <c r="R299" s="137">
        <v>663185</v>
      </c>
      <c r="S299" s="142">
        <v>0.46782571982176918</v>
      </c>
      <c r="T299" s="142">
        <v>0.53217428017823076</v>
      </c>
      <c r="U299" s="137">
        <v>0</v>
      </c>
      <c r="V299" s="137">
        <v>0</v>
      </c>
      <c r="W299" s="2" t="s">
        <v>1646</v>
      </c>
      <c r="X299" s="2">
        <v>1766352529</v>
      </c>
      <c r="Y299" s="2" t="s">
        <v>1647</v>
      </c>
      <c r="Z299" s="2" t="s">
        <v>1649</v>
      </c>
      <c r="AA299" s="2"/>
    </row>
    <row r="300" spans="1:27" x14ac:dyDescent="0.25">
      <c r="A300" s="143">
        <v>296</v>
      </c>
      <c r="B300" s="172" t="s">
        <v>136</v>
      </c>
      <c r="C300" s="174" t="s">
        <v>1312</v>
      </c>
      <c r="D300" s="143" t="s">
        <v>980</v>
      </c>
      <c r="E300" s="172" t="s">
        <v>981</v>
      </c>
      <c r="F300" s="146">
        <v>685</v>
      </c>
      <c r="G300" s="146">
        <v>1768770</v>
      </c>
      <c r="H300" s="7">
        <v>626</v>
      </c>
      <c r="I300" s="7">
        <v>1610340</v>
      </c>
      <c r="J300" s="24">
        <v>0.91386861313868617</v>
      </c>
      <c r="K300" s="24">
        <v>0.91042928136501633</v>
      </c>
      <c r="L300" s="24">
        <v>0.27416058394160586</v>
      </c>
      <c r="M300" s="24">
        <v>0.63730049695551139</v>
      </c>
      <c r="N300" s="109">
        <v>0.9114610808971173</v>
      </c>
      <c r="O300" s="144">
        <v>1722.0739825992857</v>
      </c>
      <c r="P300" s="7">
        <v>417960</v>
      </c>
      <c r="Q300" s="7">
        <v>1192380</v>
      </c>
      <c r="R300" s="137">
        <v>1610340</v>
      </c>
      <c r="S300" s="142">
        <v>0.25954767316218935</v>
      </c>
      <c r="T300" s="142">
        <v>0.7404523268378107</v>
      </c>
      <c r="U300" s="137">
        <v>446.96029519678916</v>
      </c>
      <c r="V300" s="137">
        <v>1275.1136874024967</v>
      </c>
      <c r="W300" s="2" t="s">
        <v>1646</v>
      </c>
      <c r="X300" s="2">
        <v>1732663060</v>
      </c>
      <c r="Y300" s="2" t="s">
        <v>1647</v>
      </c>
      <c r="Z300" s="2" t="s">
        <v>1649</v>
      </c>
      <c r="AA300" s="2"/>
    </row>
    <row r="301" spans="1:27" x14ac:dyDescent="0.25">
      <c r="A301" s="143">
        <v>297</v>
      </c>
      <c r="B301" s="172" t="s">
        <v>136</v>
      </c>
      <c r="C301" s="174" t="s">
        <v>1312</v>
      </c>
      <c r="D301" s="143" t="s">
        <v>974</v>
      </c>
      <c r="E301" s="172" t="s">
        <v>1274</v>
      </c>
      <c r="F301" s="146">
        <v>822</v>
      </c>
      <c r="G301" s="146">
        <v>1828660</v>
      </c>
      <c r="H301" s="7">
        <v>881</v>
      </c>
      <c r="I301" s="7">
        <v>1416345</v>
      </c>
      <c r="J301" s="24">
        <v>1.0717761557177616</v>
      </c>
      <c r="K301" s="24">
        <v>0.77452615576433015</v>
      </c>
      <c r="L301" s="24">
        <v>0.3</v>
      </c>
      <c r="M301" s="24">
        <v>0.5421683090350311</v>
      </c>
      <c r="N301" s="109">
        <v>0.84216830903503115</v>
      </c>
      <c r="O301" s="144">
        <v>1591.1553047678231</v>
      </c>
      <c r="P301" s="7">
        <v>727400</v>
      </c>
      <c r="Q301" s="7">
        <v>672120</v>
      </c>
      <c r="R301" s="137">
        <v>1399520</v>
      </c>
      <c r="S301" s="142">
        <v>0.51974962844403794</v>
      </c>
      <c r="T301" s="142">
        <v>0.48025037155596206</v>
      </c>
      <c r="U301" s="137">
        <v>827.00237844983599</v>
      </c>
      <c r="V301" s="137">
        <v>764.15292631798707</v>
      </c>
      <c r="W301" s="2" t="s">
        <v>1646</v>
      </c>
      <c r="X301" s="2">
        <v>1714274873</v>
      </c>
      <c r="Y301" s="2" t="s">
        <v>1647</v>
      </c>
      <c r="Z301" s="2" t="s">
        <v>1649</v>
      </c>
      <c r="AA301" s="2"/>
    </row>
    <row r="302" spans="1:27" x14ac:dyDescent="0.25">
      <c r="A302" s="143">
        <v>298</v>
      </c>
      <c r="B302" s="172" t="s">
        <v>136</v>
      </c>
      <c r="C302" s="174" t="s">
        <v>1312</v>
      </c>
      <c r="D302" s="143" t="s">
        <v>982</v>
      </c>
      <c r="E302" s="172" t="s">
        <v>1509</v>
      </c>
      <c r="F302" s="146">
        <v>588</v>
      </c>
      <c r="G302" s="146">
        <v>880405</v>
      </c>
      <c r="H302" s="7">
        <v>341</v>
      </c>
      <c r="I302" s="7">
        <v>376825</v>
      </c>
      <c r="J302" s="24">
        <v>0.57993197278911568</v>
      </c>
      <c r="K302" s="24">
        <v>0.42801324390479384</v>
      </c>
      <c r="L302" s="24">
        <v>0.1739795918367347</v>
      </c>
      <c r="M302" s="24">
        <v>0.29960927073335569</v>
      </c>
      <c r="N302" s="109">
        <v>0.47358886257009036</v>
      </c>
      <c r="O302" s="144">
        <v>0</v>
      </c>
      <c r="P302" s="7">
        <v>311605</v>
      </c>
      <c r="Q302" s="7">
        <v>64160</v>
      </c>
      <c r="R302" s="137">
        <v>375765</v>
      </c>
      <c r="S302" s="142">
        <v>0.82925498649421847</v>
      </c>
      <c r="T302" s="142">
        <v>0.17074501350578153</v>
      </c>
      <c r="U302" s="137">
        <v>0</v>
      </c>
      <c r="V302" s="137">
        <v>0</v>
      </c>
      <c r="W302" s="2" t="s">
        <v>1646</v>
      </c>
      <c r="X302" s="2">
        <v>1315554112</v>
      </c>
      <c r="Y302" s="2" t="s">
        <v>1647</v>
      </c>
      <c r="Z302" s="2" t="s">
        <v>1649</v>
      </c>
      <c r="AA302" s="2"/>
    </row>
    <row r="303" spans="1:27" x14ac:dyDescent="0.25">
      <c r="A303" s="143">
        <v>299</v>
      </c>
      <c r="B303" s="172" t="s">
        <v>136</v>
      </c>
      <c r="C303" s="174" t="s">
        <v>1312</v>
      </c>
      <c r="D303" s="143" t="s">
        <v>976</v>
      </c>
      <c r="E303" s="172" t="s">
        <v>977</v>
      </c>
      <c r="F303" s="146">
        <v>1123</v>
      </c>
      <c r="G303" s="146">
        <v>1650910</v>
      </c>
      <c r="H303" s="7">
        <v>892</v>
      </c>
      <c r="I303" s="7">
        <v>1201375</v>
      </c>
      <c r="J303" s="24">
        <v>0.79430097951914513</v>
      </c>
      <c r="K303" s="24">
        <v>0.72770472042691603</v>
      </c>
      <c r="L303" s="24">
        <v>0.23829029385574352</v>
      </c>
      <c r="M303" s="24">
        <v>0.50939330429884122</v>
      </c>
      <c r="N303" s="109">
        <v>0.74768359815458474</v>
      </c>
      <c r="O303" s="144">
        <v>0</v>
      </c>
      <c r="P303" s="7">
        <v>749485</v>
      </c>
      <c r="Q303" s="7">
        <v>450830</v>
      </c>
      <c r="R303" s="137">
        <v>1200315</v>
      </c>
      <c r="S303" s="142">
        <v>0.62440692651512308</v>
      </c>
      <c r="T303" s="142">
        <v>0.37559307348487686</v>
      </c>
      <c r="U303" s="137">
        <v>0</v>
      </c>
      <c r="V303" s="137">
        <v>0</v>
      </c>
      <c r="W303" s="2" t="s">
        <v>1646</v>
      </c>
      <c r="X303" s="2">
        <v>1796589886</v>
      </c>
      <c r="Y303" s="2" t="s">
        <v>1647</v>
      </c>
      <c r="Z303" s="2" t="s">
        <v>1649</v>
      </c>
      <c r="AA303" s="2"/>
    </row>
    <row r="304" spans="1:27" x14ac:dyDescent="0.25">
      <c r="A304" s="143">
        <v>300</v>
      </c>
      <c r="B304" s="172" t="s">
        <v>140</v>
      </c>
      <c r="C304" s="174" t="s">
        <v>1312</v>
      </c>
      <c r="D304" s="143" t="s">
        <v>968</v>
      </c>
      <c r="E304" s="172" t="s">
        <v>969</v>
      </c>
      <c r="F304" s="146">
        <v>1458</v>
      </c>
      <c r="G304" s="146">
        <v>1908140</v>
      </c>
      <c r="H304" s="7">
        <v>903</v>
      </c>
      <c r="I304" s="7">
        <v>1260065</v>
      </c>
      <c r="J304" s="24">
        <v>0.61934156378600824</v>
      </c>
      <c r="K304" s="24">
        <v>0.66036297127045185</v>
      </c>
      <c r="L304" s="24">
        <v>0.18580246913580248</v>
      </c>
      <c r="M304" s="24">
        <v>0.46225407988931627</v>
      </c>
      <c r="N304" s="109">
        <v>0.64805654902511878</v>
      </c>
      <c r="O304" s="144">
        <v>0</v>
      </c>
      <c r="P304" s="7">
        <v>712930</v>
      </c>
      <c r="Q304" s="7">
        <v>501820</v>
      </c>
      <c r="R304" s="137">
        <v>1214750</v>
      </c>
      <c r="S304" s="142">
        <v>0.58689442272072445</v>
      </c>
      <c r="T304" s="142">
        <v>0.41310557727927555</v>
      </c>
      <c r="U304" s="137">
        <v>0</v>
      </c>
      <c r="V304" s="137">
        <v>0</v>
      </c>
      <c r="W304" s="2" t="s">
        <v>1646</v>
      </c>
      <c r="X304" s="2">
        <v>1715171616</v>
      </c>
      <c r="Y304" s="2" t="s">
        <v>1647</v>
      </c>
      <c r="Z304" s="2" t="s">
        <v>1649</v>
      </c>
      <c r="AA304" s="2"/>
    </row>
    <row r="305" spans="1:27" x14ac:dyDescent="0.25">
      <c r="A305" s="143">
        <v>301</v>
      </c>
      <c r="B305" s="172" t="s">
        <v>140</v>
      </c>
      <c r="C305" s="174" t="s">
        <v>1312</v>
      </c>
      <c r="D305" s="143" t="s">
        <v>971</v>
      </c>
      <c r="E305" s="172" t="s">
        <v>1236</v>
      </c>
      <c r="F305" s="146">
        <v>1134</v>
      </c>
      <c r="G305" s="146">
        <v>1447985</v>
      </c>
      <c r="H305" s="7">
        <v>630</v>
      </c>
      <c r="I305" s="7">
        <v>836715</v>
      </c>
      <c r="J305" s="24">
        <v>0.55555555555555558</v>
      </c>
      <c r="K305" s="24">
        <v>0.57784783682151408</v>
      </c>
      <c r="L305" s="24">
        <v>0.16666666666666666</v>
      </c>
      <c r="M305" s="24">
        <v>0.40449348577505984</v>
      </c>
      <c r="N305" s="109">
        <v>0.57116015244172647</v>
      </c>
      <c r="O305" s="144">
        <v>0</v>
      </c>
      <c r="P305" s="7">
        <v>556195</v>
      </c>
      <c r="Q305" s="7">
        <v>278640</v>
      </c>
      <c r="R305" s="137">
        <v>834835</v>
      </c>
      <c r="S305" s="142">
        <v>0.66623344732791512</v>
      </c>
      <c r="T305" s="142">
        <v>0.33376655267208488</v>
      </c>
      <c r="U305" s="137">
        <v>0</v>
      </c>
      <c r="V305" s="137">
        <v>0</v>
      </c>
      <c r="W305" s="2" t="s">
        <v>1646</v>
      </c>
      <c r="X305" s="2">
        <v>1741337735</v>
      </c>
      <c r="Y305" s="2" t="s">
        <v>1647</v>
      </c>
      <c r="Z305" s="2" t="s">
        <v>1649</v>
      </c>
      <c r="AA305" s="2"/>
    </row>
    <row r="306" spans="1:27" x14ac:dyDescent="0.25">
      <c r="A306" s="143">
        <v>302</v>
      </c>
      <c r="B306" s="172" t="s">
        <v>140</v>
      </c>
      <c r="C306" s="174" t="s">
        <v>1312</v>
      </c>
      <c r="D306" s="143" t="s">
        <v>970</v>
      </c>
      <c r="E306" s="172" t="s">
        <v>1102</v>
      </c>
      <c r="F306" s="146">
        <v>1133</v>
      </c>
      <c r="G306" s="146">
        <v>1666280</v>
      </c>
      <c r="H306" s="7">
        <v>762</v>
      </c>
      <c r="I306" s="7">
        <v>1033865</v>
      </c>
      <c r="J306" s="24">
        <v>0.67255075022065314</v>
      </c>
      <c r="K306" s="24">
        <v>0.6204629474037977</v>
      </c>
      <c r="L306" s="24">
        <v>0.20176522506619593</v>
      </c>
      <c r="M306" s="24">
        <v>0.43432406318265837</v>
      </c>
      <c r="N306" s="109">
        <v>0.63608928824885425</v>
      </c>
      <c r="O306" s="144">
        <v>0</v>
      </c>
      <c r="P306" s="7">
        <v>698075</v>
      </c>
      <c r="Q306" s="7">
        <v>335790</v>
      </c>
      <c r="R306" s="137">
        <v>1033865</v>
      </c>
      <c r="S306" s="142">
        <v>0.67520904566843831</v>
      </c>
      <c r="T306" s="142">
        <v>0.32479095433156169</v>
      </c>
      <c r="U306" s="137">
        <v>0</v>
      </c>
      <c r="V306" s="137">
        <v>0</v>
      </c>
      <c r="W306" s="2" t="s">
        <v>1646</v>
      </c>
      <c r="X306" s="2">
        <v>1644112192</v>
      </c>
      <c r="Y306" s="2" t="s">
        <v>1647</v>
      </c>
      <c r="Z306" s="2" t="s">
        <v>1649</v>
      </c>
      <c r="AA306" s="2"/>
    </row>
    <row r="307" spans="1:27" x14ac:dyDescent="0.25">
      <c r="A307" s="143">
        <v>303</v>
      </c>
      <c r="B307" s="198" t="s">
        <v>161</v>
      </c>
      <c r="C307" s="174" t="s">
        <v>172</v>
      </c>
      <c r="D307" s="143" t="s">
        <v>535</v>
      </c>
      <c r="E307" s="172" t="s">
        <v>536</v>
      </c>
      <c r="F307" s="146">
        <v>1497</v>
      </c>
      <c r="G307" s="146">
        <v>2942720</v>
      </c>
      <c r="H307" s="7">
        <v>1411</v>
      </c>
      <c r="I307" s="7">
        <v>2552030</v>
      </c>
      <c r="J307" s="24">
        <v>0.94255177020708081</v>
      </c>
      <c r="K307" s="24">
        <v>0.86723507503262287</v>
      </c>
      <c r="L307" s="24">
        <v>0.28276553106212421</v>
      </c>
      <c r="M307" s="24">
        <v>0.60706455252283598</v>
      </c>
      <c r="N307" s="109">
        <v>0.88983008358496019</v>
      </c>
      <c r="O307" s="144">
        <v>1681.2053394178599</v>
      </c>
      <c r="P307" s="7">
        <v>1211890</v>
      </c>
      <c r="Q307" s="7">
        <v>1336460</v>
      </c>
      <c r="R307" s="137">
        <v>2548350</v>
      </c>
      <c r="S307" s="142">
        <v>0.47555869484176033</v>
      </c>
      <c r="T307" s="142">
        <v>0.52444130515823961</v>
      </c>
      <c r="U307" s="137">
        <v>799.51181697455615</v>
      </c>
      <c r="V307" s="137">
        <v>881.69352244330366</v>
      </c>
      <c r="W307" s="2" t="s">
        <v>1646</v>
      </c>
      <c r="X307" s="2">
        <v>1716169630</v>
      </c>
      <c r="Y307" s="2" t="s">
        <v>1647</v>
      </c>
      <c r="Z307" s="2" t="s">
        <v>1649</v>
      </c>
      <c r="AA307" s="2"/>
    </row>
    <row r="308" spans="1:27" x14ac:dyDescent="0.25">
      <c r="A308" s="143">
        <v>304</v>
      </c>
      <c r="B308" s="198" t="s">
        <v>161</v>
      </c>
      <c r="C308" s="174" t="s">
        <v>172</v>
      </c>
      <c r="D308" s="143" t="s">
        <v>541</v>
      </c>
      <c r="E308" s="172" t="s">
        <v>1131</v>
      </c>
      <c r="F308" s="146">
        <v>1305</v>
      </c>
      <c r="G308" s="146">
        <v>2043940</v>
      </c>
      <c r="H308" s="7">
        <v>1380</v>
      </c>
      <c r="I308" s="7">
        <v>1830675</v>
      </c>
      <c r="J308" s="24">
        <v>1.0574712643678161</v>
      </c>
      <c r="K308" s="24">
        <v>0.8956598530289539</v>
      </c>
      <c r="L308" s="24">
        <v>0.3</v>
      </c>
      <c r="M308" s="24">
        <v>0.62696189712026773</v>
      </c>
      <c r="N308" s="109">
        <v>0.92696189712026777</v>
      </c>
      <c r="O308" s="144">
        <v>1751.3605345831256</v>
      </c>
      <c r="P308" s="7">
        <v>1209245</v>
      </c>
      <c r="Q308" s="7">
        <v>621430</v>
      </c>
      <c r="R308" s="137">
        <v>1830675</v>
      </c>
      <c r="S308" s="142">
        <v>0.66054597347972743</v>
      </c>
      <c r="T308" s="142">
        <v>0.33945402652027257</v>
      </c>
      <c r="U308" s="137">
        <v>1156.8541492301865</v>
      </c>
      <c r="V308" s="137">
        <v>594.50638535293911</v>
      </c>
      <c r="W308" s="2" t="s">
        <v>1646</v>
      </c>
      <c r="X308" s="2">
        <v>1915902614</v>
      </c>
      <c r="Y308" s="2" t="s">
        <v>1647</v>
      </c>
      <c r="Z308" s="2" t="s">
        <v>1649</v>
      </c>
      <c r="AA308" s="2"/>
    </row>
    <row r="309" spans="1:27" x14ac:dyDescent="0.25">
      <c r="A309" s="143">
        <v>305</v>
      </c>
      <c r="B309" s="198" t="s">
        <v>161</v>
      </c>
      <c r="C309" s="174" t="s">
        <v>172</v>
      </c>
      <c r="D309" s="143" t="s">
        <v>542</v>
      </c>
      <c r="E309" s="172" t="s">
        <v>543</v>
      </c>
      <c r="F309" s="146">
        <v>1115</v>
      </c>
      <c r="G309" s="146">
        <v>2105805</v>
      </c>
      <c r="H309" s="7">
        <v>1213</v>
      </c>
      <c r="I309" s="7">
        <v>2076040</v>
      </c>
      <c r="J309" s="24">
        <v>1.0878923766816144</v>
      </c>
      <c r="K309" s="24">
        <v>0.98586526292795396</v>
      </c>
      <c r="L309" s="24">
        <v>0.3</v>
      </c>
      <c r="M309" s="24">
        <v>0.69010568404956774</v>
      </c>
      <c r="N309" s="109">
        <v>0.99010568404956767</v>
      </c>
      <c r="O309" s="144">
        <v>1870.6615940718239</v>
      </c>
      <c r="P309" s="7">
        <v>986020</v>
      </c>
      <c r="Q309" s="7">
        <v>1090020</v>
      </c>
      <c r="R309" s="137">
        <v>2076040</v>
      </c>
      <c r="S309" s="142">
        <v>0.47495231305755187</v>
      </c>
      <c r="T309" s="142">
        <v>0.52504768694244808</v>
      </c>
      <c r="U309" s="137">
        <v>888.47505105233995</v>
      </c>
      <c r="V309" s="137">
        <v>982.18654301948391</v>
      </c>
      <c r="W309" s="2" t="s">
        <v>1646</v>
      </c>
      <c r="X309" s="2">
        <v>1922710924</v>
      </c>
      <c r="Y309" s="2" t="s">
        <v>1647</v>
      </c>
      <c r="Z309" s="2" t="s">
        <v>1649</v>
      </c>
      <c r="AA309" s="2"/>
    </row>
    <row r="310" spans="1:27" x14ac:dyDescent="0.25">
      <c r="A310" s="143">
        <v>306</v>
      </c>
      <c r="B310" s="198" t="s">
        <v>161</v>
      </c>
      <c r="C310" s="174" t="s">
        <v>172</v>
      </c>
      <c r="D310" s="143" t="s">
        <v>533</v>
      </c>
      <c r="E310" s="172" t="s">
        <v>534</v>
      </c>
      <c r="F310" s="146">
        <v>1071</v>
      </c>
      <c r="G310" s="146">
        <v>2069705</v>
      </c>
      <c r="H310" s="7">
        <v>602</v>
      </c>
      <c r="I310" s="7">
        <v>1090195</v>
      </c>
      <c r="J310" s="24">
        <v>0.56209150326797386</v>
      </c>
      <c r="K310" s="24">
        <v>0.52673931792211937</v>
      </c>
      <c r="L310" s="24">
        <v>0.16862745098039214</v>
      </c>
      <c r="M310" s="24">
        <v>0.36871752254548351</v>
      </c>
      <c r="N310" s="109">
        <v>0.53734497352587562</v>
      </c>
      <c r="O310" s="144">
        <v>0</v>
      </c>
      <c r="P310" s="7">
        <v>534245</v>
      </c>
      <c r="Q310" s="7">
        <v>555950</v>
      </c>
      <c r="R310" s="137">
        <v>1090195</v>
      </c>
      <c r="S310" s="142">
        <v>0.49004535885781902</v>
      </c>
      <c r="T310" s="142">
        <v>0.50995464114218103</v>
      </c>
      <c r="U310" s="137">
        <v>0</v>
      </c>
      <c r="V310" s="137">
        <v>0</v>
      </c>
      <c r="W310" s="2" t="s">
        <v>1646</v>
      </c>
      <c r="X310" s="2">
        <v>1721099946</v>
      </c>
      <c r="Y310" s="2" t="s">
        <v>1647</v>
      </c>
      <c r="Z310" s="2" t="s">
        <v>1649</v>
      </c>
      <c r="AA310" s="2"/>
    </row>
    <row r="311" spans="1:27" x14ac:dyDescent="0.25">
      <c r="A311" s="143">
        <v>307</v>
      </c>
      <c r="B311" s="198" t="s">
        <v>161</v>
      </c>
      <c r="C311" s="174" t="s">
        <v>172</v>
      </c>
      <c r="D311" s="143" t="s">
        <v>529</v>
      </c>
      <c r="E311" s="172" t="s">
        <v>530</v>
      </c>
      <c r="F311" s="146">
        <v>1049</v>
      </c>
      <c r="G311" s="146">
        <v>2858805</v>
      </c>
      <c r="H311" s="7">
        <v>1425</v>
      </c>
      <c r="I311" s="7">
        <v>3078185</v>
      </c>
      <c r="J311" s="24">
        <v>1.3584366062917064</v>
      </c>
      <c r="K311" s="24">
        <v>1.0767383574605474</v>
      </c>
      <c r="L311" s="24">
        <v>0.3</v>
      </c>
      <c r="M311" s="24">
        <v>0.7</v>
      </c>
      <c r="N311" s="109">
        <v>1</v>
      </c>
      <c r="O311" s="144">
        <v>1889.3554740750008</v>
      </c>
      <c r="P311" s="7">
        <v>1149645</v>
      </c>
      <c r="Q311" s="7">
        <v>1928540</v>
      </c>
      <c r="R311" s="137">
        <v>3078185</v>
      </c>
      <c r="S311" s="142">
        <v>0.37348145091994145</v>
      </c>
      <c r="T311" s="142">
        <v>0.62651854908005855</v>
      </c>
      <c r="U311" s="137">
        <v>705.63922376106507</v>
      </c>
      <c r="V311" s="137">
        <v>1183.7162503139357</v>
      </c>
      <c r="W311" s="2" t="s">
        <v>1646</v>
      </c>
      <c r="X311" s="2">
        <v>1913703614</v>
      </c>
      <c r="Y311" s="2" t="s">
        <v>1647</v>
      </c>
      <c r="Z311" s="2" t="s">
        <v>1649</v>
      </c>
      <c r="AA311" s="2"/>
    </row>
    <row r="312" spans="1:27" x14ac:dyDescent="0.25">
      <c r="A312" s="143">
        <v>308</v>
      </c>
      <c r="B312" s="198" t="s">
        <v>161</v>
      </c>
      <c r="C312" s="174" t="s">
        <v>172</v>
      </c>
      <c r="D312" s="143" t="s">
        <v>539</v>
      </c>
      <c r="E312" s="172" t="s">
        <v>1510</v>
      </c>
      <c r="F312" s="146">
        <v>1973</v>
      </c>
      <c r="G312" s="146">
        <v>4937970</v>
      </c>
      <c r="H312" s="7">
        <v>825</v>
      </c>
      <c r="I312" s="7">
        <v>1446795</v>
      </c>
      <c r="J312" s="24">
        <v>0.41814495691839837</v>
      </c>
      <c r="K312" s="24">
        <v>0.29299388210134936</v>
      </c>
      <c r="L312" s="24">
        <v>0.1254434870755195</v>
      </c>
      <c r="M312" s="24">
        <v>0.20509571747094454</v>
      </c>
      <c r="N312" s="109">
        <v>0.33053920454646402</v>
      </c>
      <c r="O312" s="144">
        <v>0</v>
      </c>
      <c r="P312" s="7">
        <v>721105</v>
      </c>
      <c r="Q312" s="7">
        <v>725690</v>
      </c>
      <c r="R312" s="137">
        <v>1446795</v>
      </c>
      <c r="S312" s="142">
        <v>0.4984154631443985</v>
      </c>
      <c r="T312" s="142">
        <v>0.50158453685560156</v>
      </c>
      <c r="U312" s="137">
        <v>0</v>
      </c>
      <c r="V312" s="137">
        <v>0</v>
      </c>
      <c r="W312" s="2" t="s">
        <v>1646</v>
      </c>
      <c r="X312" s="2">
        <v>1729586381</v>
      </c>
      <c r="Y312" s="2" t="s">
        <v>1647</v>
      </c>
      <c r="Z312" s="2" t="s">
        <v>1649</v>
      </c>
      <c r="AA312" s="2"/>
    </row>
    <row r="313" spans="1:27" x14ac:dyDescent="0.25">
      <c r="A313" s="143">
        <v>309</v>
      </c>
      <c r="B313" s="198" t="s">
        <v>161</v>
      </c>
      <c r="C313" s="174" t="s">
        <v>172</v>
      </c>
      <c r="D313" s="143" t="s">
        <v>527</v>
      </c>
      <c r="E313" s="172" t="s">
        <v>528</v>
      </c>
      <c r="F313" s="146">
        <v>756</v>
      </c>
      <c r="G313" s="146">
        <v>1224665</v>
      </c>
      <c r="H313" s="7">
        <v>431</v>
      </c>
      <c r="I313" s="7">
        <v>794505</v>
      </c>
      <c r="J313" s="24">
        <v>0.57010582010582012</v>
      </c>
      <c r="K313" s="24">
        <v>0.64875292426908582</v>
      </c>
      <c r="L313" s="24">
        <v>0.17103174603174603</v>
      </c>
      <c r="M313" s="24">
        <v>0.45412704698836004</v>
      </c>
      <c r="N313" s="109">
        <v>0.62515879302010613</v>
      </c>
      <c r="O313" s="144">
        <v>0</v>
      </c>
      <c r="P313" s="7">
        <v>494625</v>
      </c>
      <c r="Q313" s="7">
        <v>299880</v>
      </c>
      <c r="R313" s="137">
        <v>794505</v>
      </c>
      <c r="S313" s="142">
        <v>0.62255744142579339</v>
      </c>
      <c r="T313" s="142">
        <v>0.37744255857420655</v>
      </c>
      <c r="U313" s="137">
        <v>0</v>
      </c>
      <c r="V313" s="137">
        <v>0</v>
      </c>
      <c r="W313" s="2" t="s">
        <v>1646</v>
      </c>
      <c r="X313" s="2">
        <v>1725918891</v>
      </c>
      <c r="Y313" s="2" t="s">
        <v>1647</v>
      </c>
      <c r="Z313" s="2" t="s">
        <v>1649</v>
      </c>
      <c r="AA313" s="2"/>
    </row>
    <row r="314" spans="1:27" x14ac:dyDescent="0.25">
      <c r="A314" s="143">
        <v>310</v>
      </c>
      <c r="B314" s="198" t="s">
        <v>161</v>
      </c>
      <c r="C314" s="174" t="s">
        <v>172</v>
      </c>
      <c r="D314" s="143" t="s">
        <v>537</v>
      </c>
      <c r="E314" s="172" t="s">
        <v>1155</v>
      </c>
      <c r="F314" s="146">
        <v>744</v>
      </c>
      <c r="G314" s="146">
        <v>1187705</v>
      </c>
      <c r="H314" s="7">
        <v>1000</v>
      </c>
      <c r="I314" s="7">
        <v>1583385</v>
      </c>
      <c r="J314" s="24">
        <v>1.3440860215053763</v>
      </c>
      <c r="K314" s="24">
        <v>1.3331466988856659</v>
      </c>
      <c r="L314" s="24">
        <v>0.3</v>
      </c>
      <c r="M314" s="24">
        <v>0.7</v>
      </c>
      <c r="N314" s="109">
        <v>1</v>
      </c>
      <c r="O314" s="144">
        <v>1889.3554740750008</v>
      </c>
      <c r="P314" s="7">
        <v>854825</v>
      </c>
      <c r="Q314" s="7">
        <v>728560</v>
      </c>
      <c r="R314" s="137">
        <v>1583385</v>
      </c>
      <c r="S314" s="142">
        <v>0.53987185681309346</v>
      </c>
      <c r="T314" s="142">
        <v>0.46012814318690654</v>
      </c>
      <c r="U314" s="137">
        <v>1020.0098479688531</v>
      </c>
      <c r="V314" s="137">
        <v>869.34562610614762</v>
      </c>
      <c r="W314" s="2" t="s">
        <v>1646</v>
      </c>
      <c r="X314" s="2">
        <v>1929890523</v>
      </c>
      <c r="Y314" s="2" t="s">
        <v>1647</v>
      </c>
      <c r="Z314" s="2" t="s">
        <v>1649</v>
      </c>
      <c r="AA314" s="2"/>
    </row>
    <row r="315" spans="1:27" x14ac:dyDescent="0.25">
      <c r="A315" s="143">
        <v>311</v>
      </c>
      <c r="B315" s="198" t="s">
        <v>161</v>
      </c>
      <c r="C315" s="174" t="s">
        <v>172</v>
      </c>
      <c r="D315" s="143" t="s">
        <v>538</v>
      </c>
      <c r="E315" s="172" t="s">
        <v>1511</v>
      </c>
      <c r="F315" s="146">
        <v>923</v>
      </c>
      <c r="G315" s="146">
        <v>1914600</v>
      </c>
      <c r="H315" s="7">
        <v>596</v>
      </c>
      <c r="I315" s="7">
        <v>1532810</v>
      </c>
      <c r="J315" s="24">
        <v>0.64572047670639221</v>
      </c>
      <c r="K315" s="24">
        <v>0.8005902016086911</v>
      </c>
      <c r="L315" s="24">
        <v>0.19371614301191767</v>
      </c>
      <c r="M315" s="24">
        <v>0.56041314112608376</v>
      </c>
      <c r="N315" s="109">
        <v>0.7541292841380014</v>
      </c>
      <c r="O315" s="144">
        <v>0</v>
      </c>
      <c r="P315" s="7">
        <v>812330</v>
      </c>
      <c r="Q315" s="7">
        <v>720480</v>
      </c>
      <c r="R315" s="137">
        <v>1532810</v>
      </c>
      <c r="S315" s="142">
        <v>0.52996131288287529</v>
      </c>
      <c r="T315" s="142">
        <v>0.47003868711712476</v>
      </c>
      <c r="U315" s="137">
        <v>0</v>
      </c>
      <c r="V315" s="137">
        <v>0</v>
      </c>
      <c r="W315" s="2" t="s">
        <v>1646</v>
      </c>
      <c r="X315" s="2">
        <v>1953340124</v>
      </c>
      <c r="Y315" s="2" t="s">
        <v>1647</v>
      </c>
      <c r="Z315" s="2" t="s">
        <v>1649</v>
      </c>
      <c r="AA315" s="2"/>
    </row>
    <row r="316" spans="1:27" x14ac:dyDescent="0.25">
      <c r="A316" s="143">
        <v>312</v>
      </c>
      <c r="B316" s="198" t="s">
        <v>161</v>
      </c>
      <c r="C316" s="174" t="s">
        <v>172</v>
      </c>
      <c r="D316" s="143" t="s">
        <v>531</v>
      </c>
      <c r="E316" s="172" t="s">
        <v>1263</v>
      </c>
      <c r="F316" s="146">
        <v>963</v>
      </c>
      <c r="G316" s="146">
        <v>2011950</v>
      </c>
      <c r="H316" s="7">
        <v>911</v>
      </c>
      <c r="I316" s="7">
        <v>1295550</v>
      </c>
      <c r="J316" s="24">
        <v>0.94600207684319837</v>
      </c>
      <c r="K316" s="24">
        <v>0.64392753299038241</v>
      </c>
      <c r="L316" s="24">
        <v>0.2838006230529595</v>
      </c>
      <c r="M316" s="24">
        <v>0.45074927309326768</v>
      </c>
      <c r="N316" s="109">
        <v>0.73454989614622712</v>
      </c>
      <c r="O316" s="144">
        <v>0</v>
      </c>
      <c r="P316" s="7">
        <v>827880</v>
      </c>
      <c r="Q316" s="7">
        <v>467670</v>
      </c>
      <c r="R316" s="137">
        <v>1295550</v>
      </c>
      <c r="S316" s="142">
        <v>0.63901817760796575</v>
      </c>
      <c r="T316" s="142">
        <v>0.36098182239203425</v>
      </c>
      <c r="U316" s="137">
        <v>0</v>
      </c>
      <c r="V316" s="137">
        <v>0</v>
      </c>
      <c r="W316" s="2" t="s">
        <v>1646</v>
      </c>
      <c r="X316" s="2" t="e">
        <v>#N/A</v>
      </c>
      <c r="Y316" s="2" t="e">
        <v>#N/A</v>
      </c>
      <c r="Z316" s="2" t="s">
        <v>1650</v>
      </c>
      <c r="AA316" s="2"/>
    </row>
    <row r="317" spans="1:27" x14ac:dyDescent="0.25">
      <c r="A317" s="143">
        <v>313</v>
      </c>
      <c r="B317" s="198" t="s">
        <v>160</v>
      </c>
      <c r="C317" s="174" t="s">
        <v>172</v>
      </c>
      <c r="D317" s="143" t="s">
        <v>525</v>
      </c>
      <c r="E317" s="172" t="s">
        <v>526</v>
      </c>
      <c r="F317" s="146">
        <v>1542</v>
      </c>
      <c r="G317" s="146">
        <v>3185425</v>
      </c>
      <c r="H317" s="7">
        <v>1265</v>
      </c>
      <c r="I317" s="7">
        <v>1716115</v>
      </c>
      <c r="J317" s="24">
        <v>0.82036316472114135</v>
      </c>
      <c r="K317" s="24">
        <v>0.53873972860764263</v>
      </c>
      <c r="L317" s="24">
        <v>0.2461089494163424</v>
      </c>
      <c r="M317" s="24">
        <v>0.37711781002534983</v>
      </c>
      <c r="N317" s="109">
        <v>0.62322675944169226</v>
      </c>
      <c r="O317" s="144">
        <v>0</v>
      </c>
      <c r="P317" s="7">
        <v>894505</v>
      </c>
      <c r="Q317" s="7">
        <v>820550</v>
      </c>
      <c r="R317" s="137">
        <v>1715055</v>
      </c>
      <c r="S317" s="142">
        <v>0.52156053304412975</v>
      </c>
      <c r="T317" s="142">
        <v>0.4784394669558702</v>
      </c>
      <c r="U317" s="137">
        <v>0</v>
      </c>
      <c r="V317" s="137">
        <v>0</v>
      </c>
      <c r="W317" s="2" t="s">
        <v>1646</v>
      </c>
      <c r="X317" s="2">
        <v>1775932763</v>
      </c>
      <c r="Y317" s="2" t="s">
        <v>1647</v>
      </c>
      <c r="Z317" s="2" t="s">
        <v>1649</v>
      </c>
      <c r="AA317" s="2"/>
    </row>
    <row r="318" spans="1:27" x14ac:dyDescent="0.25">
      <c r="A318" s="143">
        <v>314</v>
      </c>
      <c r="B318" s="198" t="s">
        <v>160</v>
      </c>
      <c r="C318" s="174" t="s">
        <v>172</v>
      </c>
      <c r="D318" s="143" t="s">
        <v>524</v>
      </c>
      <c r="E318" s="143" t="s">
        <v>1030</v>
      </c>
      <c r="F318" s="146">
        <v>1421</v>
      </c>
      <c r="G318" s="146">
        <v>2924760</v>
      </c>
      <c r="H318" s="7">
        <v>1215</v>
      </c>
      <c r="I318" s="7">
        <v>1701305</v>
      </c>
      <c r="J318" s="24">
        <v>0.85503166783954965</v>
      </c>
      <c r="K318" s="24">
        <v>0.58169046349102149</v>
      </c>
      <c r="L318" s="24">
        <v>0.25650950035186487</v>
      </c>
      <c r="M318" s="24">
        <v>0.40718332444371502</v>
      </c>
      <c r="N318" s="109">
        <v>0.66369282479557989</v>
      </c>
      <c r="O318" s="144">
        <v>0</v>
      </c>
      <c r="P318" s="7">
        <v>844840</v>
      </c>
      <c r="Q318" s="7">
        <v>846820</v>
      </c>
      <c r="R318" s="137">
        <v>1691660</v>
      </c>
      <c r="S318" s="142">
        <v>0.49941477601882173</v>
      </c>
      <c r="T318" s="142">
        <v>0.50058522398117822</v>
      </c>
      <c r="U318" s="137">
        <v>0</v>
      </c>
      <c r="V318" s="137">
        <v>0</v>
      </c>
      <c r="W318" s="2" t="s">
        <v>1646</v>
      </c>
      <c r="X318" s="2">
        <v>1621620289</v>
      </c>
      <c r="Y318" s="2" t="s">
        <v>1647</v>
      </c>
      <c r="Z318" s="2" t="s">
        <v>1649</v>
      </c>
      <c r="AA318" s="2"/>
    </row>
    <row r="319" spans="1:27" x14ac:dyDescent="0.25">
      <c r="A319" s="143">
        <v>315</v>
      </c>
      <c r="B319" s="198" t="s">
        <v>17</v>
      </c>
      <c r="C319" s="174" t="s">
        <v>172</v>
      </c>
      <c r="D319" s="143" t="s">
        <v>194</v>
      </c>
      <c r="E319" s="172" t="s">
        <v>879</v>
      </c>
      <c r="F319" s="146">
        <v>494</v>
      </c>
      <c r="G319" s="146">
        <v>792715</v>
      </c>
      <c r="H319" s="7">
        <v>559</v>
      </c>
      <c r="I319" s="7">
        <v>672890</v>
      </c>
      <c r="J319" s="24">
        <v>1.131578947368421</v>
      </c>
      <c r="K319" s="24">
        <v>0.84884226992046319</v>
      </c>
      <c r="L319" s="24">
        <v>0.3</v>
      </c>
      <c r="M319" s="24">
        <v>0.59418958894432417</v>
      </c>
      <c r="N319" s="109">
        <v>0.8941895889443241</v>
      </c>
      <c r="O319" s="144">
        <v>1689.4419947328336</v>
      </c>
      <c r="P319" s="7">
        <v>456780</v>
      </c>
      <c r="Q319" s="7">
        <v>216110</v>
      </c>
      <c r="R319" s="137">
        <v>672890</v>
      </c>
      <c r="S319" s="142">
        <v>0.67883309307613426</v>
      </c>
      <c r="T319" s="142">
        <v>0.32116690692386574</v>
      </c>
      <c r="U319" s="137">
        <v>1146.8491348572036</v>
      </c>
      <c r="V319" s="137">
        <v>542.59285987562998</v>
      </c>
      <c r="W319" s="2" t="s">
        <v>1646</v>
      </c>
      <c r="X319" s="2">
        <v>1855849459</v>
      </c>
      <c r="Y319" s="2" t="s">
        <v>1647</v>
      </c>
      <c r="Z319" s="2" t="s">
        <v>1649</v>
      </c>
      <c r="AA319" s="2"/>
    </row>
    <row r="320" spans="1:27" x14ac:dyDescent="0.25">
      <c r="A320" s="143">
        <v>316</v>
      </c>
      <c r="B320" s="198" t="s">
        <v>17</v>
      </c>
      <c r="C320" s="174" t="s">
        <v>172</v>
      </c>
      <c r="D320" s="143" t="s">
        <v>191</v>
      </c>
      <c r="E320" s="172" t="s">
        <v>1095</v>
      </c>
      <c r="F320" s="146">
        <v>1062</v>
      </c>
      <c r="G320" s="146">
        <v>1702265</v>
      </c>
      <c r="H320" s="7">
        <v>1208</v>
      </c>
      <c r="I320" s="7">
        <v>1511090</v>
      </c>
      <c r="J320" s="24">
        <v>1.1374764595103579</v>
      </c>
      <c r="K320" s="24">
        <v>0.88769374921061062</v>
      </c>
      <c r="L320" s="24">
        <v>0.3</v>
      </c>
      <c r="M320" s="24">
        <v>0.6213856244474274</v>
      </c>
      <c r="N320" s="109">
        <v>0.92138562444742744</v>
      </c>
      <c r="O320" s="144">
        <v>1740.8249732837598</v>
      </c>
      <c r="P320" s="7">
        <v>834260</v>
      </c>
      <c r="Q320" s="7">
        <v>655510</v>
      </c>
      <c r="R320" s="137">
        <v>1489770</v>
      </c>
      <c r="S320" s="142">
        <v>0.55999248206098928</v>
      </c>
      <c r="T320" s="142">
        <v>0.44000751793901072</v>
      </c>
      <c r="U320" s="137">
        <v>974.84889762292801</v>
      </c>
      <c r="V320" s="137">
        <v>765.97607566083184</v>
      </c>
      <c r="W320" s="2" t="s">
        <v>1646</v>
      </c>
      <c r="X320" s="2">
        <v>1728732491</v>
      </c>
      <c r="Y320" s="2" t="s">
        <v>1647</v>
      </c>
      <c r="Z320" s="2" t="s">
        <v>1649</v>
      </c>
      <c r="AA320" s="2"/>
    </row>
    <row r="321" spans="1:27" x14ac:dyDescent="0.25">
      <c r="A321" s="143">
        <v>317</v>
      </c>
      <c r="B321" s="198" t="s">
        <v>17</v>
      </c>
      <c r="C321" s="174" t="s">
        <v>172</v>
      </c>
      <c r="D321" s="143" t="s">
        <v>195</v>
      </c>
      <c r="E321" s="172" t="s">
        <v>1512</v>
      </c>
      <c r="F321" s="146">
        <v>991</v>
      </c>
      <c r="G321" s="146">
        <v>1594195</v>
      </c>
      <c r="H321" s="7">
        <v>1106</v>
      </c>
      <c r="I321" s="7">
        <v>1450405</v>
      </c>
      <c r="J321" s="24">
        <v>1.1160443995963674</v>
      </c>
      <c r="K321" s="24">
        <v>0.90980400766531067</v>
      </c>
      <c r="L321" s="24">
        <v>0.3</v>
      </c>
      <c r="M321" s="24">
        <v>0.63686280536571738</v>
      </c>
      <c r="N321" s="109">
        <v>0.93686280536571731</v>
      </c>
      <c r="O321" s="144">
        <v>1770.06686977498</v>
      </c>
      <c r="P321" s="7">
        <v>898635</v>
      </c>
      <c r="Q321" s="7">
        <v>541350</v>
      </c>
      <c r="R321" s="137">
        <v>1439985</v>
      </c>
      <c r="S321" s="142">
        <v>0.62405858394358271</v>
      </c>
      <c r="T321" s="142">
        <v>0.37594141605641723</v>
      </c>
      <c r="U321" s="137">
        <v>1104.625424237224</v>
      </c>
      <c r="V321" s="137">
        <v>665.44144553775584</v>
      </c>
      <c r="W321" s="2" t="s">
        <v>1646</v>
      </c>
      <c r="X321" s="2">
        <v>1714718822</v>
      </c>
      <c r="Y321" s="2" t="s">
        <v>1648</v>
      </c>
      <c r="Z321" s="2" t="s">
        <v>1650</v>
      </c>
      <c r="AA321" s="2"/>
    </row>
    <row r="322" spans="1:27" x14ac:dyDescent="0.25">
      <c r="A322" s="143">
        <v>318</v>
      </c>
      <c r="B322" s="198" t="s">
        <v>17</v>
      </c>
      <c r="C322" s="174" t="s">
        <v>172</v>
      </c>
      <c r="D322" s="143" t="s">
        <v>192</v>
      </c>
      <c r="E322" s="172" t="s">
        <v>1513</v>
      </c>
      <c r="F322" s="146">
        <v>1838</v>
      </c>
      <c r="G322" s="146">
        <v>2929035</v>
      </c>
      <c r="H322" s="7">
        <v>1896</v>
      </c>
      <c r="I322" s="7">
        <v>2255355</v>
      </c>
      <c r="J322" s="24">
        <v>1.0315560391730141</v>
      </c>
      <c r="K322" s="24">
        <v>0.76999933425172451</v>
      </c>
      <c r="L322" s="24">
        <v>0.3</v>
      </c>
      <c r="M322" s="24">
        <v>0.53899953397620715</v>
      </c>
      <c r="N322" s="109">
        <v>0.83899953397620708</v>
      </c>
      <c r="O322" s="144">
        <v>1585.1683622643213</v>
      </c>
      <c r="P322" s="7">
        <v>1544565</v>
      </c>
      <c r="Q322" s="7">
        <v>692200</v>
      </c>
      <c r="R322" s="137">
        <v>2236765</v>
      </c>
      <c r="S322" s="142">
        <v>0.69053521491976133</v>
      </c>
      <c r="T322" s="142">
        <v>0.30946478508023867</v>
      </c>
      <c r="U322" s="137">
        <v>1094.6145757201991</v>
      </c>
      <c r="V322" s="137">
        <v>490.55378654412209</v>
      </c>
      <c r="W322" s="2" t="s">
        <v>1646</v>
      </c>
      <c r="X322" s="2">
        <v>1754985227</v>
      </c>
      <c r="Y322" s="2" t="s">
        <v>1647</v>
      </c>
      <c r="Z322" s="2" t="s">
        <v>1649</v>
      </c>
      <c r="AA322" s="2"/>
    </row>
    <row r="323" spans="1:27" x14ac:dyDescent="0.25">
      <c r="A323" s="143">
        <v>319</v>
      </c>
      <c r="B323" s="198" t="s">
        <v>17</v>
      </c>
      <c r="C323" s="174" t="s">
        <v>172</v>
      </c>
      <c r="D323" s="143" t="s">
        <v>189</v>
      </c>
      <c r="E323" s="172" t="s">
        <v>1514</v>
      </c>
      <c r="F323" s="146">
        <v>1130</v>
      </c>
      <c r="G323" s="146">
        <v>1795040</v>
      </c>
      <c r="H323" s="7">
        <v>2463</v>
      </c>
      <c r="I323" s="7">
        <v>3127090</v>
      </c>
      <c r="J323" s="24">
        <v>2.179646017699115</v>
      </c>
      <c r="K323" s="24">
        <v>1.7420726000534807</v>
      </c>
      <c r="L323" s="24">
        <v>0.3</v>
      </c>
      <c r="M323" s="24">
        <v>0.7</v>
      </c>
      <c r="N323" s="109">
        <v>1</v>
      </c>
      <c r="O323" s="144">
        <v>1889.3554740750008</v>
      </c>
      <c r="P323" s="7">
        <v>1824455</v>
      </c>
      <c r="Q323" s="7">
        <v>1205580</v>
      </c>
      <c r="R323" s="137">
        <v>3030035</v>
      </c>
      <c r="S323" s="142">
        <v>0.60212340781542129</v>
      </c>
      <c r="T323" s="142">
        <v>0.39787659218457871</v>
      </c>
      <c r="U323" s="137">
        <v>1137.6251566247604</v>
      </c>
      <c r="V323" s="137">
        <v>751.73031745024048</v>
      </c>
      <c r="W323" s="2" t="s">
        <v>1646</v>
      </c>
      <c r="X323" s="2">
        <v>1306018410</v>
      </c>
      <c r="Y323" s="2" t="s">
        <v>1647</v>
      </c>
      <c r="Z323" s="2" t="s">
        <v>1649</v>
      </c>
      <c r="AA323" s="2"/>
    </row>
    <row r="324" spans="1:27" x14ac:dyDescent="0.25">
      <c r="A324" s="143">
        <v>320</v>
      </c>
      <c r="B324" s="198" t="s">
        <v>17</v>
      </c>
      <c r="C324" s="174" t="s">
        <v>172</v>
      </c>
      <c r="D324" s="143" t="s">
        <v>190</v>
      </c>
      <c r="E324" s="172" t="s">
        <v>1515</v>
      </c>
      <c r="F324" s="146">
        <v>1559</v>
      </c>
      <c r="G324" s="146">
        <v>2490350</v>
      </c>
      <c r="H324" s="7">
        <v>1542</v>
      </c>
      <c r="I324" s="7">
        <v>2339950</v>
      </c>
      <c r="J324" s="24">
        <v>0.9890955740859525</v>
      </c>
      <c r="K324" s="24">
        <v>0.93960688256670755</v>
      </c>
      <c r="L324" s="24">
        <v>0.29672867222578575</v>
      </c>
      <c r="M324" s="24">
        <v>0.65772481779669523</v>
      </c>
      <c r="N324" s="109">
        <v>0.95445349002248103</v>
      </c>
      <c r="O324" s="144">
        <v>1803.3019261239638</v>
      </c>
      <c r="P324" s="7">
        <v>1196950</v>
      </c>
      <c r="Q324" s="7">
        <v>1140870</v>
      </c>
      <c r="R324" s="137">
        <v>2337820</v>
      </c>
      <c r="S324" s="142">
        <v>0.51199407995482971</v>
      </c>
      <c r="T324" s="142">
        <v>0.48800592004517029</v>
      </c>
      <c r="U324" s="137">
        <v>923.27991054661106</v>
      </c>
      <c r="V324" s="137">
        <v>880.0220155773527</v>
      </c>
      <c r="W324" s="2" t="s">
        <v>1646</v>
      </c>
      <c r="X324" s="2">
        <v>1318351294</v>
      </c>
      <c r="Y324" s="2" t="s">
        <v>1647</v>
      </c>
      <c r="Z324" s="2" t="s">
        <v>1649</v>
      </c>
      <c r="AA324" s="2"/>
    </row>
    <row r="325" spans="1:27" x14ac:dyDescent="0.25">
      <c r="A325" s="143">
        <v>321</v>
      </c>
      <c r="B325" s="198" t="s">
        <v>1237</v>
      </c>
      <c r="C325" s="174" t="s">
        <v>172</v>
      </c>
      <c r="D325" s="143" t="s">
        <v>226</v>
      </c>
      <c r="E325" s="172" t="s">
        <v>1516</v>
      </c>
      <c r="F325" s="146">
        <v>610</v>
      </c>
      <c r="G325" s="146">
        <v>1090455</v>
      </c>
      <c r="H325" s="7">
        <v>899</v>
      </c>
      <c r="I325" s="7">
        <v>1197610</v>
      </c>
      <c r="J325" s="24">
        <v>1.4737704918032788</v>
      </c>
      <c r="K325" s="24">
        <v>1.0982663200223759</v>
      </c>
      <c r="L325" s="24">
        <v>0.3</v>
      </c>
      <c r="M325" s="24">
        <v>0.7</v>
      </c>
      <c r="N325" s="109">
        <v>1</v>
      </c>
      <c r="O325" s="144">
        <v>1889.3554740750008</v>
      </c>
      <c r="P325" s="7">
        <v>704390</v>
      </c>
      <c r="Q325" s="7">
        <v>478990</v>
      </c>
      <c r="R325" s="137">
        <v>1183380</v>
      </c>
      <c r="S325" s="142">
        <v>0.59523568084638911</v>
      </c>
      <c r="T325" s="142">
        <v>0.40476431915361083</v>
      </c>
      <c r="U325" s="137">
        <v>1124.6117919718854</v>
      </c>
      <c r="V325" s="137">
        <v>764.74368210311525</v>
      </c>
      <c r="W325" s="2" t="s">
        <v>1646</v>
      </c>
      <c r="X325" s="2">
        <v>1714121220</v>
      </c>
      <c r="Y325" s="2" t="s">
        <v>1647</v>
      </c>
      <c r="Z325" s="2" t="s">
        <v>1649</v>
      </c>
      <c r="AA325" s="2"/>
    </row>
    <row r="326" spans="1:27" x14ac:dyDescent="0.25">
      <c r="A326" s="143">
        <v>322</v>
      </c>
      <c r="B326" s="198" t="s">
        <v>1237</v>
      </c>
      <c r="C326" s="174" t="s">
        <v>172</v>
      </c>
      <c r="D326" s="143" t="s">
        <v>228</v>
      </c>
      <c r="E326" s="172" t="s">
        <v>1517</v>
      </c>
      <c r="F326" s="146">
        <v>758</v>
      </c>
      <c r="G326" s="146">
        <v>1368570</v>
      </c>
      <c r="H326" s="7">
        <v>944</v>
      </c>
      <c r="I326" s="7">
        <v>1308425</v>
      </c>
      <c r="J326" s="24">
        <v>1.2453825857519789</v>
      </c>
      <c r="K326" s="24">
        <v>0.95605266811343226</v>
      </c>
      <c r="L326" s="24">
        <v>0.3</v>
      </c>
      <c r="M326" s="24">
        <v>0.66923686767940249</v>
      </c>
      <c r="N326" s="109">
        <v>0.96923686767940254</v>
      </c>
      <c r="O326" s="144">
        <v>1831.2329816253864</v>
      </c>
      <c r="P326" s="7">
        <v>707115</v>
      </c>
      <c r="Q326" s="7">
        <v>599220</v>
      </c>
      <c r="R326" s="137">
        <v>1306335</v>
      </c>
      <c r="S326" s="142">
        <v>0.54129683427298514</v>
      </c>
      <c r="T326" s="142">
        <v>0.45870316572701492</v>
      </c>
      <c r="U326" s="137">
        <v>991.24061577010127</v>
      </c>
      <c r="V326" s="137">
        <v>839.99236585528524</v>
      </c>
      <c r="W326" s="2" t="s">
        <v>1646</v>
      </c>
      <c r="X326" s="2">
        <v>1705325839</v>
      </c>
      <c r="Y326" s="2" t="s">
        <v>1647</v>
      </c>
      <c r="Z326" s="2" t="s">
        <v>1649</v>
      </c>
      <c r="AA326" s="2"/>
    </row>
    <row r="327" spans="1:27" x14ac:dyDescent="0.25">
      <c r="A327" s="143">
        <v>323</v>
      </c>
      <c r="B327" s="198" t="s">
        <v>1237</v>
      </c>
      <c r="C327" s="174" t="s">
        <v>172</v>
      </c>
      <c r="D327" s="143" t="s">
        <v>227</v>
      </c>
      <c r="E327" s="172" t="s">
        <v>1518</v>
      </c>
      <c r="F327" s="146">
        <v>743</v>
      </c>
      <c r="G327" s="146">
        <v>1374010</v>
      </c>
      <c r="H327" s="7">
        <v>843</v>
      </c>
      <c r="I327" s="7">
        <v>1176315</v>
      </c>
      <c r="J327" s="24">
        <v>1.1345895020188426</v>
      </c>
      <c r="K327" s="24">
        <v>0.85611822330259602</v>
      </c>
      <c r="L327" s="24">
        <v>0.3</v>
      </c>
      <c r="M327" s="24">
        <v>0.59928275631181716</v>
      </c>
      <c r="N327" s="109">
        <v>0.89928275631181709</v>
      </c>
      <c r="O327" s="144">
        <v>1699.0647983789866</v>
      </c>
      <c r="P327" s="7">
        <v>646605</v>
      </c>
      <c r="Q327" s="7">
        <v>528580</v>
      </c>
      <c r="R327" s="137">
        <v>1175185</v>
      </c>
      <c r="S327" s="142">
        <v>0.55021549798542357</v>
      </c>
      <c r="T327" s="142">
        <v>0.44978450201457643</v>
      </c>
      <c r="U327" s="137">
        <v>934.85178414959739</v>
      </c>
      <c r="V327" s="137">
        <v>764.21301422938916</v>
      </c>
      <c r="W327" s="2" t="s">
        <v>1646</v>
      </c>
      <c r="X327" s="2">
        <v>1811133922</v>
      </c>
      <c r="Y327" s="2" t="s">
        <v>1647</v>
      </c>
      <c r="Z327" s="2" t="s">
        <v>1649</v>
      </c>
      <c r="AA327" s="2"/>
    </row>
    <row r="328" spans="1:27" x14ac:dyDescent="0.25">
      <c r="A328" s="143">
        <v>324</v>
      </c>
      <c r="B328" s="198" t="s">
        <v>1334</v>
      </c>
      <c r="C328" s="174" t="s">
        <v>172</v>
      </c>
      <c r="D328" s="143" t="s">
        <v>201</v>
      </c>
      <c r="E328" s="172" t="s">
        <v>1637</v>
      </c>
      <c r="F328" s="146">
        <v>1154</v>
      </c>
      <c r="G328" s="146">
        <v>1813575</v>
      </c>
      <c r="H328" s="7">
        <v>1283</v>
      </c>
      <c r="I328" s="7">
        <v>1793605</v>
      </c>
      <c r="J328" s="24">
        <v>1.1117850953206239</v>
      </c>
      <c r="K328" s="24">
        <v>0.98898859986490772</v>
      </c>
      <c r="L328" s="24">
        <v>0.3</v>
      </c>
      <c r="M328" s="24">
        <v>0.69229201990543532</v>
      </c>
      <c r="N328" s="109">
        <v>0.99229201990543525</v>
      </c>
      <c r="O328" s="144">
        <v>1874.7923596892738</v>
      </c>
      <c r="P328" s="7">
        <v>965505</v>
      </c>
      <c r="Q328" s="7">
        <v>797140</v>
      </c>
      <c r="R328" s="137">
        <v>1762645</v>
      </c>
      <c r="S328" s="142">
        <v>0.54775919144240615</v>
      </c>
      <c r="T328" s="142">
        <v>0.45224080855759385</v>
      </c>
      <c r="U328" s="137">
        <v>1026.9347470657972</v>
      </c>
      <c r="V328" s="137">
        <v>847.85761262347648</v>
      </c>
      <c r="W328" s="2" t="s">
        <v>1646</v>
      </c>
      <c r="X328" s="2">
        <v>1951999096</v>
      </c>
      <c r="Y328" s="2" t="s">
        <v>1647</v>
      </c>
      <c r="Z328" s="2" t="s">
        <v>1649</v>
      </c>
      <c r="AA328" s="2"/>
    </row>
    <row r="329" spans="1:27" x14ac:dyDescent="0.25">
      <c r="A329" s="143">
        <v>325</v>
      </c>
      <c r="B329" s="198" t="s">
        <v>1334</v>
      </c>
      <c r="C329" s="174" t="s">
        <v>172</v>
      </c>
      <c r="D329" s="143" t="s">
        <v>202</v>
      </c>
      <c r="E329" s="172" t="s">
        <v>1519</v>
      </c>
      <c r="F329" s="146">
        <v>766</v>
      </c>
      <c r="G329" s="146">
        <v>1186840</v>
      </c>
      <c r="H329" s="7">
        <v>1215</v>
      </c>
      <c r="I329" s="7">
        <v>1490550</v>
      </c>
      <c r="J329" s="24">
        <v>1.5861618798955615</v>
      </c>
      <c r="K329" s="24">
        <v>1.2558980148967005</v>
      </c>
      <c r="L329" s="24">
        <v>0.3</v>
      </c>
      <c r="M329" s="24">
        <v>0.7</v>
      </c>
      <c r="N329" s="109">
        <v>1</v>
      </c>
      <c r="O329" s="144">
        <v>1889.3554740750008</v>
      </c>
      <c r="P329" s="7">
        <v>971200</v>
      </c>
      <c r="Q329" s="7">
        <v>511120</v>
      </c>
      <c r="R329" s="137">
        <v>1482320</v>
      </c>
      <c r="S329" s="142">
        <v>0.65518916293377949</v>
      </c>
      <c r="T329" s="142">
        <v>0.34481083706622051</v>
      </c>
      <c r="U329" s="137">
        <v>1237.8852315435538</v>
      </c>
      <c r="V329" s="137">
        <v>651.47024253144684</v>
      </c>
      <c r="W329" s="2" t="s">
        <v>1646</v>
      </c>
      <c r="X329" s="2">
        <v>1920521313</v>
      </c>
      <c r="Y329" s="2" t="s">
        <v>1647</v>
      </c>
      <c r="Z329" s="2" t="s">
        <v>1649</v>
      </c>
      <c r="AA329" s="2"/>
    </row>
    <row r="330" spans="1:27" x14ac:dyDescent="0.25">
      <c r="A330" s="143">
        <v>326</v>
      </c>
      <c r="B330" s="198" t="s">
        <v>9</v>
      </c>
      <c r="C330" s="174" t="s">
        <v>172</v>
      </c>
      <c r="D330" s="143" t="s">
        <v>243</v>
      </c>
      <c r="E330" s="172" t="s">
        <v>1520</v>
      </c>
      <c r="F330" s="146">
        <v>826</v>
      </c>
      <c r="G330" s="146">
        <v>1699150</v>
      </c>
      <c r="H330" s="7">
        <v>583</v>
      </c>
      <c r="I330" s="7">
        <v>1091300</v>
      </c>
      <c r="J330" s="24">
        <v>0.70581113801452788</v>
      </c>
      <c r="K330" s="24">
        <v>0.6422623076244004</v>
      </c>
      <c r="L330" s="24">
        <v>0.21174334140435835</v>
      </c>
      <c r="M330" s="24">
        <v>0.44958361533708024</v>
      </c>
      <c r="N330" s="109">
        <v>0.6613269567414386</v>
      </c>
      <c r="O330" s="144">
        <v>0</v>
      </c>
      <c r="P330" s="7">
        <v>408980</v>
      </c>
      <c r="Q330" s="7">
        <v>682320</v>
      </c>
      <c r="R330" s="137">
        <v>1091300</v>
      </c>
      <c r="S330" s="142">
        <v>0.374764042884633</v>
      </c>
      <c r="T330" s="142">
        <v>0.62523595711536695</v>
      </c>
      <c r="U330" s="137">
        <v>0</v>
      </c>
      <c r="V330" s="137">
        <v>0</v>
      </c>
      <c r="W330" s="2" t="s">
        <v>1646</v>
      </c>
      <c r="X330" s="2" t="e">
        <v>#N/A</v>
      </c>
      <c r="Y330" s="2" t="e">
        <v>#N/A</v>
      </c>
      <c r="Z330" s="2" t="s">
        <v>1650</v>
      </c>
      <c r="AA330" s="2"/>
    </row>
    <row r="331" spans="1:27" x14ac:dyDescent="0.25">
      <c r="A331" s="143">
        <v>327</v>
      </c>
      <c r="B331" s="198" t="s">
        <v>9</v>
      </c>
      <c r="C331" s="174" t="s">
        <v>172</v>
      </c>
      <c r="D331" s="143" t="s">
        <v>244</v>
      </c>
      <c r="E331" s="172" t="s">
        <v>1521</v>
      </c>
      <c r="F331" s="146">
        <v>764</v>
      </c>
      <c r="G331" s="146">
        <v>1587930</v>
      </c>
      <c r="H331" s="7">
        <v>1025</v>
      </c>
      <c r="I331" s="7">
        <v>1447295</v>
      </c>
      <c r="J331" s="24">
        <v>1.3416230366492146</v>
      </c>
      <c r="K331" s="24">
        <v>0.91143501287840145</v>
      </c>
      <c r="L331" s="24">
        <v>0.3</v>
      </c>
      <c r="M331" s="24">
        <v>0.63800450901488093</v>
      </c>
      <c r="N331" s="109">
        <v>0.93800450901488097</v>
      </c>
      <c r="O331" s="144">
        <v>1772.2239538142987</v>
      </c>
      <c r="P331" s="7">
        <v>846495</v>
      </c>
      <c r="Q331" s="7">
        <v>600800</v>
      </c>
      <c r="R331" s="137">
        <v>1447295</v>
      </c>
      <c r="S331" s="142">
        <v>0.5848807603149323</v>
      </c>
      <c r="T331" s="142">
        <v>0.41511923968506764</v>
      </c>
      <c r="U331" s="137">
        <v>1036.5396935552426</v>
      </c>
      <c r="V331" s="137">
        <v>735.68426025905615</v>
      </c>
      <c r="W331" s="2" t="s">
        <v>1646</v>
      </c>
      <c r="X331" s="2">
        <v>1622223366</v>
      </c>
      <c r="Y331" s="2" t="s">
        <v>1647</v>
      </c>
      <c r="Z331" s="2" t="s">
        <v>1649</v>
      </c>
      <c r="AA331" s="2"/>
    </row>
    <row r="332" spans="1:27" x14ac:dyDescent="0.25">
      <c r="A332" s="143">
        <v>328</v>
      </c>
      <c r="B332" s="198" t="s">
        <v>10</v>
      </c>
      <c r="C332" s="174" t="s">
        <v>172</v>
      </c>
      <c r="D332" s="143" t="s">
        <v>245</v>
      </c>
      <c r="E332" s="172" t="s">
        <v>246</v>
      </c>
      <c r="F332" s="146">
        <v>781</v>
      </c>
      <c r="G332" s="146">
        <v>1399075</v>
      </c>
      <c r="H332" s="7">
        <v>890</v>
      </c>
      <c r="I332" s="7">
        <v>1456350</v>
      </c>
      <c r="J332" s="24">
        <v>1.1395646606914211</v>
      </c>
      <c r="K332" s="24">
        <v>1.0409377624501903</v>
      </c>
      <c r="L332" s="24">
        <v>0.3</v>
      </c>
      <c r="M332" s="24">
        <v>0.7</v>
      </c>
      <c r="N332" s="109">
        <v>1</v>
      </c>
      <c r="O332" s="144">
        <v>1889.3554740750008</v>
      </c>
      <c r="P332" s="7">
        <v>697755</v>
      </c>
      <c r="Q332" s="7">
        <v>747100</v>
      </c>
      <c r="R332" s="137">
        <v>1444855</v>
      </c>
      <c r="S332" s="142">
        <v>0.48292389201684599</v>
      </c>
      <c r="T332" s="142">
        <v>0.51707610798315407</v>
      </c>
      <c r="U332" s="137">
        <v>912.41489894363258</v>
      </c>
      <c r="V332" s="137">
        <v>976.94057513136829</v>
      </c>
      <c r="W332" s="2" t="s">
        <v>1646</v>
      </c>
      <c r="X332" s="2">
        <v>1752799443</v>
      </c>
      <c r="Y332" s="2" t="s">
        <v>1647</v>
      </c>
      <c r="Z332" s="2" t="s">
        <v>1649</v>
      </c>
      <c r="AA332" s="2"/>
    </row>
    <row r="333" spans="1:27" x14ac:dyDescent="0.25">
      <c r="A333" s="143">
        <v>329</v>
      </c>
      <c r="B333" s="198" t="s">
        <v>10</v>
      </c>
      <c r="C333" s="174" t="s">
        <v>172</v>
      </c>
      <c r="D333" s="143" t="s">
        <v>248</v>
      </c>
      <c r="E333" s="172" t="s">
        <v>1522</v>
      </c>
      <c r="F333" s="146">
        <v>2018</v>
      </c>
      <c r="G333" s="146">
        <v>3640550</v>
      </c>
      <c r="H333" s="7">
        <v>1919</v>
      </c>
      <c r="I333" s="7">
        <v>3279690</v>
      </c>
      <c r="J333" s="24">
        <v>0.95094152626362738</v>
      </c>
      <c r="K333" s="24">
        <v>0.90087761464613858</v>
      </c>
      <c r="L333" s="24">
        <v>0.28528245787908818</v>
      </c>
      <c r="M333" s="24">
        <v>0.63061433025229696</v>
      </c>
      <c r="N333" s="109">
        <v>0.91589678813138509</v>
      </c>
      <c r="O333" s="144">
        <v>1730.4546103437435</v>
      </c>
      <c r="P333" s="7">
        <v>1503090</v>
      </c>
      <c r="Q333" s="7">
        <v>1776600</v>
      </c>
      <c r="R333" s="137">
        <v>3279690</v>
      </c>
      <c r="S333" s="142">
        <v>0.45830246151313081</v>
      </c>
      <c r="T333" s="142">
        <v>0.54169753848686919</v>
      </c>
      <c r="U333" s="137">
        <v>793.07160745728333</v>
      </c>
      <c r="V333" s="137">
        <v>937.38300288646019</v>
      </c>
      <c r="W333" s="2" t="s">
        <v>1646</v>
      </c>
      <c r="X333" s="2">
        <v>1910408070</v>
      </c>
      <c r="Y333" s="2" t="s">
        <v>1647</v>
      </c>
      <c r="Z333" s="2" t="s">
        <v>1649</v>
      </c>
      <c r="AA333" s="2"/>
    </row>
    <row r="334" spans="1:27" x14ac:dyDescent="0.25">
      <c r="A334" s="143">
        <v>330</v>
      </c>
      <c r="B334" s="198" t="s">
        <v>11</v>
      </c>
      <c r="C334" s="174" t="s">
        <v>172</v>
      </c>
      <c r="D334" s="143" t="s">
        <v>249</v>
      </c>
      <c r="E334" s="172" t="s">
        <v>1117</v>
      </c>
      <c r="F334" s="146">
        <v>1496</v>
      </c>
      <c r="G334" s="146">
        <v>2318090</v>
      </c>
      <c r="H334" s="7">
        <v>1596</v>
      </c>
      <c r="I334" s="7">
        <v>2209715</v>
      </c>
      <c r="J334" s="24">
        <v>1.0668449197860963</v>
      </c>
      <c r="K334" s="24">
        <v>0.95324814825998994</v>
      </c>
      <c r="L334" s="24">
        <v>0.3</v>
      </c>
      <c r="M334" s="24">
        <v>0.66727370378199291</v>
      </c>
      <c r="N334" s="109">
        <v>0.96727370378199296</v>
      </c>
      <c r="O334" s="144">
        <v>1827.5238671693091</v>
      </c>
      <c r="P334" s="7">
        <v>1591065</v>
      </c>
      <c r="Q334" s="7">
        <v>618650</v>
      </c>
      <c r="R334" s="137">
        <v>2209715</v>
      </c>
      <c r="S334" s="142">
        <v>0.7200317688027642</v>
      </c>
      <c r="T334" s="142">
        <v>0.27996823119723585</v>
      </c>
      <c r="U334" s="137">
        <v>1315.8752426071856</v>
      </c>
      <c r="V334" s="137">
        <v>511.6486245621237</v>
      </c>
      <c r="W334" s="2" t="s">
        <v>1646</v>
      </c>
      <c r="X334" s="2">
        <v>1724060700</v>
      </c>
      <c r="Y334" s="2" t="s">
        <v>1647</v>
      </c>
      <c r="Z334" s="2" t="s">
        <v>1649</v>
      </c>
      <c r="AA334" s="2"/>
    </row>
    <row r="335" spans="1:27" x14ac:dyDescent="0.25">
      <c r="A335" s="143">
        <v>331</v>
      </c>
      <c r="B335" s="198" t="s">
        <v>11</v>
      </c>
      <c r="C335" s="174" t="s">
        <v>172</v>
      </c>
      <c r="D335" s="143" t="s">
        <v>250</v>
      </c>
      <c r="E335" s="172" t="s">
        <v>1523</v>
      </c>
      <c r="F335" s="146">
        <v>2444</v>
      </c>
      <c r="G335" s="146">
        <v>3809575</v>
      </c>
      <c r="H335" s="7">
        <v>1950</v>
      </c>
      <c r="I335" s="7">
        <v>3510035</v>
      </c>
      <c r="J335" s="24">
        <v>0.7978723404255319</v>
      </c>
      <c r="K335" s="24">
        <v>0.92137180656634932</v>
      </c>
      <c r="L335" s="24">
        <v>0.23936170212765956</v>
      </c>
      <c r="M335" s="24">
        <v>0.64496026459644451</v>
      </c>
      <c r="N335" s="109">
        <v>0.88432196672410401</v>
      </c>
      <c r="O335" s="144">
        <v>1670.7985486749567</v>
      </c>
      <c r="P335" s="7">
        <v>2545785</v>
      </c>
      <c r="Q335" s="7">
        <v>932290</v>
      </c>
      <c r="R335" s="137">
        <v>3478075</v>
      </c>
      <c r="S335" s="142">
        <v>0.73195230120109545</v>
      </c>
      <c r="T335" s="142">
        <v>0.26804769879890455</v>
      </c>
      <c r="U335" s="137">
        <v>1222.9448425460851</v>
      </c>
      <c r="V335" s="137">
        <v>447.85370612887164</v>
      </c>
      <c r="W335" s="2" t="s">
        <v>1646</v>
      </c>
      <c r="X335" s="2">
        <v>1316180612</v>
      </c>
      <c r="Y335" s="2" t="s">
        <v>1648</v>
      </c>
      <c r="Z335" s="2" t="s">
        <v>1650</v>
      </c>
      <c r="AA335" s="2"/>
    </row>
    <row r="336" spans="1:27" x14ac:dyDescent="0.25">
      <c r="A336" s="143">
        <v>332</v>
      </c>
      <c r="B336" s="198" t="s">
        <v>1628</v>
      </c>
      <c r="C336" s="174" t="s">
        <v>172</v>
      </c>
      <c r="D336" s="143" t="s">
        <v>234</v>
      </c>
      <c r="E336" s="172" t="s">
        <v>1240</v>
      </c>
      <c r="F336" s="146">
        <v>901</v>
      </c>
      <c r="G336" s="146">
        <v>1701860</v>
      </c>
      <c r="H336" s="7">
        <v>969</v>
      </c>
      <c r="I336" s="7">
        <v>1485910</v>
      </c>
      <c r="J336" s="24">
        <v>1.0754716981132075</v>
      </c>
      <c r="K336" s="24">
        <v>0.87310942145652404</v>
      </c>
      <c r="L336" s="24">
        <v>0.3</v>
      </c>
      <c r="M336" s="24">
        <v>0.61117659501956678</v>
      </c>
      <c r="N336" s="109">
        <v>0.91117659501956672</v>
      </c>
      <c r="O336" s="144">
        <v>1721.5364876492386</v>
      </c>
      <c r="P336" s="7">
        <v>777050</v>
      </c>
      <c r="Q336" s="7">
        <v>708860</v>
      </c>
      <c r="R336" s="137">
        <v>1485910</v>
      </c>
      <c r="S336" s="142">
        <v>0.52294553505932395</v>
      </c>
      <c r="T336" s="142">
        <v>0.4770544649406761</v>
      </c>
      <c r="U336" s="137">
        <v>900.26981965788025</v>
      </c>
      <c r="V336" s="137">
        <v>821.2666679913583</v>
      </c>
      <c r="W336" s="2" t="s">
        <v>1646</v>
      </c>
      <c r="X336" s="2">
        <v>1684470357</v>
      </c>
      <c r="Y336" s="2" t="s">
        <v>1647</v>
      </c>
      <c r="Z336" s="2" t="s">
        <v>1649</v>
      </c>
      <c r="AA336" s="2"/>
    </row>
    <row r="337" spans="1:27" x14ac:dyDescent="0.25">
      <c r="A337" s="143">
        <v>333</v>
      </c>
      <c r="B337" s="198" t="s">
        <v>1628</v>
      </c>
      <c r="C337" s="174" t="s">
        <v>172</v>
      </c>
      <c r="D337" s="143" t="s">
        <v>231</v>
      </c>
      <c r="E337" s="172" t="s">
        <v>232</v>
      </c>
      <c r="F337" s="146">
        <v>835</v>
      </c>
      <c r="G337" s="146">
        <v>1590850</v>
      </c>
      <c r="H337" s="7">
        <v>1244</v>
      </c>
      <c r="I337" s="7">
        <v>1583300</v>
      </c>
      <c r="J337" s="24">
        <v>1.4898203592814372</v>
      </c>
      <c r="K337" s="24">
        <v>0.99525410943835058</v>
      </c>
      <c r="L337" s="24">
        <v>0.3</v>
      </c>
      <c r="M337" s="24">
        <v>0.69667787660684533</v>
      </c>
      <c r="N337" s="109">
        <v>0.99667787660684537</v>
      </c>
      <c r="O337" s="144">
        <v>1883.0788020565915</v>
      </c>
      <c r="P337" s="7">
        <v>961380</v>
      </c>
      <c r="Q337" s="7">
        <v>619500</v>
      </c>
      <c r="R337" s="137">
        <v>1580880</v>
      </c>
      <c r="S337" s="142">
        <v>0.60812964930924551</v>
      </c>
      <c r="T337" s="142">
        <v>0.39187035069075454</v>
      </c>
      <c r="U337" s="137">
        <v>1145.1560515163492</v>
      </c>
      <c r="V337" s="137">
        <v>737.92275054024242</v>
      </c>
      <c r="W337" s="2" t="s">
        <v>1646</v>
      </c>
      <c r="X337" s="2">
        <v>1966315161</v>
      </c>
      <c r="Y337" s="2" t="s">
        <v>1647</v>
      </c>
      <c r="Z337" s="2" t="s">
        <v>1649</v>
      </c>
      <c r="AA337" s="2"/>
    </row>
    <row r="338" spans="1:27" x14ac:dyDescent="0.25">
      <c r="A338" s="143">
        <v>334</v>
      </c>
      <c r="B338" s="198" t="s">
        <v>1628</v>
      </c>
      <c r="C338" s="174" t="s">
        <v>172</v>
      </c>
      <c r="D338" s="143" t="s">
        <v>233</v>
      </c>
      <c r="E338" s="172" t="s">
        <v>1522</v>
      </c>
      <c r="F338" s="146">
        <v>582</v>
      </c>
      <c r="G338" s="146">
        <v>1093990</v>
      </c>
      <c r="H338" s="7">
        <v>701</v>
      </c>
      <c r="I338" s="7">
        <v>878020</v>
      </c>
      <c r="J338" s="24">
        <v>1.20446735395189</v>
      </c>
      <c r="K338" s="24">
        <v>0.80258503276995219</v>
      </c>
      <c r="L338" s="24">
        <v>0.3</v>
      </c>
      <c r="M338" s="24">
        <v>0.56180952293896647</v>
      </c>
      <c r="N338" s="109">
        <v>0.8618095229389664</v>
      </c>
      <c r="O338" s="144">
        <v>1628.264539774701</v>
      </c>
      <c r="P338" s="7">
        <v>577480</v>
      </c>
      <c r="Q338" s="7">
        <v>283410</v>
      </c>
      <c r="R338" s="137">
        <v>860890</v>
      </c>
      <c r="S338" s="142">
        <v>0.67079417811799413</v>
      </c>
      <c r="T338" s="142">
        <v>0.32920582188200581</v>
      </c>
      <c r="U338" s="137">
        <v>1092.2303737168445</v>
      </c>
      <c r="V338" s="137">
        <v>536.0341660578564</v>
      </c>
      <c r="W338" s="2" t="s">
        <v>1646</v>
      </c>
      <c r="X338" s="2">
        <v>1316600938</v>
      </c>
      <c r="Y338" s="2" t="s">
        <v>1647</v>
      </c>
      <c r="Z338" s="2" t="s">
        <v>1649</v>
      </c>
      <c r="AA338" s="2"/>
    </row>
    <row r="339" spans="1:27" x14ac:dyDescent="0.25">
      <c r="A339" s="143">
        <v>335</v>
      </c>
      <c r="B339" s="198" t="s">
        <v>162</v>
      </c>
      <c r="C339" s="174" t="s">
        <v>172</v>
      </c>
      <c r="D339" s="143" t="s">
        <v>554</v>
      </c>
      <c r="E339" s="172" t="s">
        <v>1524</v>
      </c>
      <c r="F339" s="146">
        <v>2191</v>
      </c>
      <c r="G339" s="146">
        <v>4328395</v>
      </c>
      <c r="H339" s="7">
        <v>2591</v>
      </c>
      <c r="I339" s="7">
        <v>4646790</v>
      </c>
      <c r="J339" s="24">
        <v>1.1825650387950708</v>
      </c>
      <c r="K339" s="24">
        <v>1.0735595988813404</v>
      </c>
      <c r="L339" s="24">
        <v>0.3</v>
      </c>
      <c r="M339" s="24">
        <v>0.7</v>
      </c>
      <c r="N339" s="109">
        <v>1</v>
      </c>
      <c r="O339" s="144">
        <v>1889.3554740750008</v>
      </c>
      <c r="P339" s="7">
        <v>1833660</v>
      </c>
      <c r="Q339" s="7">
        <v>2800650</v>
      </c>
      <c r="R339" s="137">
        <v>4634310</v>
      </c>
      <c r="S339" s="142">
        <v>0.39567055289784242</v>
      </c>
      <c r="T339" s="142">
        <v>0.60432944710215764</v>
      </c>
      <c r="U339" s="137">
        <v>747.56232504782076</v>
      </c>
      <c r="V339" s="137">
        <v>1141.7931490271801</v>
      </c>
      <c r="W339" s="2" t="s">
        <v>1646</v>
      </c>
      <c r="X339" s="2">
        <v>1736422212</v>
      </c>
      <c r="Y339" s="2" t="s">
        <v>1647</v>
      </c>
      <c r="Z339" s="2" t="s">
        <v>1649</v>
      </c>
      <c r="AA339" s="2"/>
    </row>
    <row r="340" spans="1:27" x14ac:dyDescent="0.25">
      <c r="A340" s="143">
        <v>336</v>
      </c>
      <c r="B340" s="198" t="s">
        <v>162</v>
      </c>
      <c r="C340" s="174" t="s">
        <v>172</v>
      </c>
      <c r="D340" s="143" t="s">
        <v>548</v>
      </c>
      <c r="E340" s="172" t="s">
        <v>549</v>
      </c>
      <c r="F340" s="146">
        <v>2207</v>
      </c>
      <c r="G340" s="146">
        <v>4073205</v>
      </c>
      <c r="H340" s="7">
        <v>2363</v>
      </c>
      <c r="I340" s="7">
        <v>4056935</v>
      </c>
      <c r="J340" s="24">
        <v>1.0706841866787495</v>
      </c>
      <c r="K340" s="24">
        <v>0.99600560246783554</v>
      </c>
      <c r="L340" s="24">
        <v>0.3</v>
      </c>
      <c r="M340" s="24">
        <v>0.6972039217274848</v>
      </c>
      <c r="N340" s="109">
        <v>0.99720392172748484</v>
      </c>
      <c r="O340" s="144">
        <v>1884.0726882848821</v>
      </c>
      <c r="P340" s="7">
        <v>1644170</v>
      </c>
      <c r="Q340" s="7">
        <v>2377620</v>
      </c>
      <c r="R340" s="137">
        <v>4021790</v>
      </c>
      <c r="S340" s="142">
        <v>0.40881547768530929</v>
      </c>
      <c r="T340" s="142">
        <v>0.59118452231469076</v>
      </c>
      <c r="U340" s="137">
        <v>770.23807605502896</v>
      </c>
      <c r="V340" s="137">
        <v>1113.8346122298533</v>
      </c>
      <c r="W340" s="2" t="s">
        <v>1646</v>
      </c>
      <c r="X340" s="2">
        <v>1740991134</v>
      </c>
      <c r="Y340" s="2" t="s">
        <v>1647</v>
      </c>
      <c r="Z340" s="2" t="s">
        <v>1649</v>
      </c>
      <c r="AA340" s="2"/>
    </row>
    <row r="341" spans="1:27" x14ac:dyDescent="0.25">
      <c r="A341" s="143">
        <v>337</v>
      </c>
      <c r="B341" s="198" t="s">
        <v>162</v>
      </c>
      <c r="C341" s="174" t="s">
        <v>172</v>
      </c>
      <c r="D341" s="143" t="s">
        <v>552</v>
      </c>
      <c r="E341" s="172" t="s">
        <v>553</v>
      </c>
      <c r="F341" s="146">
        <v>1649</v>
      </c>
      <c r="G341" s="146">
        <v>4190960</v>
      </c>
      <c r="H341" s="7">
        <v>1297</v>
      </c>
      <c r="I341" s="7">
        <v>2277600</v>
      </c>
      <c r="J341" s="24">
        <v>0.78653729533050332</v>
      </c>
      <c r="K341" s="24">
        <v>0.54345543741767999</v>
      </c>
      <c r="L341" s="24">
        <v>0.23596118859915099</v>
      </c>
      <c r="M341" s="24">
        <v>0.38041880619237595</v>
      </c>
      <c r="N341" s="109">
        <v>0.61637999479152694</v>
      </c>
      <c r="O341" s="144">
        <v>0</v>
      </c>
      <c r="P341" s="7">
        <v>1034960</v>
      </c>
      <c r="Q341" s="7">
        <v>1222450</v>
      </c>
      <c r="R341" s="137">
        <v>2257410</v>
      </c>
      <c r="S341" s="142">
        <v>0.45847232004819682</v>
      </c>
      <c r="T341" s="142">
        <v>0.54152767995180318</v>
      </c>
      <c r="U341" s="137">
        <v>0</v>
      </c>
      <c r="V341" s="137">
        <v>0</v>
      </c>
      <c r="W341" s="2" t="s">
        <v>1646</v>
      </c>
      <c r="X341" s="2">
        <v>1911412342</v>
      </c>
      <c r="Y341" s="2" t="s">
        <v>1647</v>
      </c>
      <c r="Z341" s="2" t="s">
        <v>1649</v>
      </c>
      <c r="AA341" s="2"/>
    </row>
    <row r="342" spans="1:27" x14ac:dyDescent="0.25">
      <c r="A342" s="143">
        <v>338</v>
      </c>
      <c r="B342" s="198" t="s">
        <v>162</v>
      </c>
      <c r="C342" s="174" t="s">
        <v>172</v>
      </c>
      <c r="D342" s="143" t="s">
        <v>544</v>
      </c>
      <c r="E342" s="172" t="s">
        <v>545</v>
      </c>
      <c r="F342" s="146">
        <v>1678</v>
      </c>
      <c r="G342" s="146">
        <v>4188870</v>
      </c>
      <c r="H342" s="7">
        <v>1359</v>
      </c>
      <c r="I342" s="7">
        <v>3736925</v>
      </c>
      <c r="J342" s="24">
        <v>0.80989272943980928</v>
      </c>
      <c r="K342" s="24">
        <v>0.89210813417461032</v>
      </c>
      <c r="L342" s="24">
        <v>0.24296781883194277</v>
      </c>
      <c r="M342" s="24">
        <v>0.62447569392222724</v>
      </c>
      <c r="N342" s="109">
        <v>0.86744351275416998</v>
      </c>
      <c r="O342" s="144">
        <v>1638.9091492729387</v>
      </c>
      <c r="P342" s="7">
        <v>750910</v>
      </c>
      <c r="Q342" s="7">
        <v>2972810</v>
      </c>
      <c r="R342" s="137">
        <v>3723720</v>
      </c>
      <c r="S342" s="142">
        <v>0.20165587101070973</v>
      </c>
      <c r="T342" s="142">
        <v>0.7983441289892903</v>
      </c>
      <c r="U342" s="137">
        <v>330.49565200405573</v>
      </c>
      <c r="V342" s="137">
        <v>1308.413497268883</v>
      </c>
      <c r="W342" s="2" t="s">
        <v>1646</v>
      </c>
      <c r="X342" s="2">
        <v>1911806486</v>
      </c>
      <c r="Y342" s="2" t="s">
        <v>1647</v>
      </c>
      <c r="Z342" s="2" t="s">
        <v>1649</v>
      </c>
      <c r="AA342" s="2"/>
    </row>
    <row r="343" spans="1:27" x14ac:dyDescent="0.25">
      <c r="A343" s="143">
        <v>339</v>
      </c>
      <c r="B343" s="198" t="s">
        <v>162</v>
      </c>
      <c r="C343" s="174" t="s">
        <v>172</v>
      </c>
      <c r="D343" s="143" t="s">
        <v>550</v>
      </c>
      <c r="E343" s="172" t="s">
        <v>1525</v>
      </c>
      <c r="F343" s="146">
        <v>1142</v>
      </c>
      <c r="G343" s="146">
        <v>2080920</v>
      </c>
      <c r="H343" s="7">
        <v>1049</v>
      </c>
      <c r="I343" s="7">
        <v>1993840</v>
      </c>
      <c r="J343" s="24">
        <v>0.91856392294220668</v>
      </c>
      <c r="K343" s="24">
        <v>0.95815312457951296</v>
      </c>
      <c r="L343" s="24">
        <v>0.27556917688266197</v>
      </c>
      <c r="M343" s="24">
        <v>0.67070718720565903</v>
      </c>
      <c r="N343" s="109">
        <v>0.94627636408832094</v>
      </c>
      <c r="O343" s="144">
        <v>1787.8524284780576</v>
      </c>
      <c r="P343" s="7">
        <v>718055</v>
      </c>
      <c r="Q343" s="7">
        <v>1242070</v>
      </c>
      <c r="R343" s="137">
        <v>1960125</v>
      </c>
      <c r="S343" s="142">
        <v>0.36633122887570946</v>
      </c>
      <c r="T343" s="142">
        <v>0.63366877112429054</v>
      </c>
      <c r="U343" s="137">
        <v>654.94617717278834</v>
      </c>
      <c r="V343" s="137">
        <v>1132.9062513052693</v>
      </c>
      <c r="W343" s="2" t="s">
        <v>1646</v>
      </c>
      <c r="X343" s="2">
        <v>1997763111</v>
      </c>
      <c r="Y343" s="2" t="s">
        <v>1647</v>
      </c>
      <c r="Z343" s="2" t="s">
        <v>1649</v>
      </c>
      <c r="AA343" s="2"/>
    </row>
    <row r="344" spans="1:27" x14ac:dyDescent="0.25">
      <c r="A344" s="143">
        <v>340</v>
      </c>
      <c r="B344" s="198" t="s">
        <v>163</v>
      </c>
      <c r="C344" s="174" t="s">
        <v>172</v>
      </c>
      <c r="D344" s="143" t="s">
        <v>558</v>
      </c>
      <c r="E344" s="172" t="s">
        <v>559</v>
      </c>
      <c r="F344" s="146">
        <v>767</v>
      </c>
      <c r="G344" s="146">
        <v>1496945</v>
      </c>
      <c r="H344" s="7">
        <v>902</v>
      </c>
      <c r="I344" s="7">
        <v>1617995</v>
      </c>
      <c r="J344" s="24">
        <v>1.1760104302477183</v>
      </c>
      <c r="K344" s="24">
        <v>1.080864694427651</v>
      </c>
      <c r="L344" s="24">
        <v>0.3</v>
      </c>
      <c r="M344" s="24">
        <v>0.7</v>
      </c>
      <c r="N344" s="109">
        <v>1</v>
      </c>
      <c r="O344" s="144">
        <v>1889.3554740750008</v>
      </c>
      <c r="P344" s="7">
        <v>944825</v>
      </c>
      <c r="Q344" s="7">
        <v>673170</v>
      </c>
      <c r="R344" s="137">
        <v>1617995</v>
      </c>
      <c r="S344" s="142">
        <v>0.58394803445004462</v>
      </c>
      <c r="T344" s="142">
        <v>0.41605196554995533</v>
      </c>
      <c r="U344" s="137">
        <v>1103.285415463529</v>
      </c>
      <c r="V344" s="137">
        <v>786.07005861147172</v>
      </c>
      <c r="W344" s="2" t="s">
        <v>1646</v>
      </c>
      <c r="X344" s="2">
        <v>1971756075</v>
      </c>
      <c r="Y344" s="2" t="e">
        <v>#N/A</v>
      </c>
      <c r="Z344" s="2" t="s">
        <v>1650</v>
      </c>
      <c r="AA344" s="2"/>
    </row>
    <row r="345" spans="1:27" x14ac:dyDescent="0.25">
      <c r="A345" s="143">
        <v>341</v>
      </c>
      <c r="B345" s="198" t="s">
        <v>163</v>
      </c>
      <c r="C345" s="174" t="s">
        <v>172</v>
      </c>
      <c r="D345" s="143" t="s">
        <v>556</v>
      </c>
      <c r="E345" s="172" t="s">
        <v>557</v>
      </c>
      <c r="F345" s="146">
        <v>1457</v>
      </c>
      <c r="G345" s="146">
        <v>2840925</v>
      </c>
      <c r="H345" s="7">
        <v>1282</v>
      </c>
      <c r="I345" s="7">
        <v>2456550</v>
      </c>
      <c r="J345" s="24">
        <v>0.87989018531228547</v>
      </c>
      <c r="K345" s="24">
        <v>0.86470075767575705</v>
      </c>
      <c r="L345" s="24">
        <v>0.26396705559368561</v>
      </c>
      <c r="M345" s="24">
        <v>0.60529053037302993</v>
      </c>
      <c r="N345" s="109">
        <v>0.86925758596671554</v>
      </c>
      <c r="O345" s="144">
        <v>1642.3365784274345</v>
      </c>
      <c r="P345" s="7">
        <v>1614430</v>
      </c>
      <c r="Q345" s="7">
        <v>842120</v>
      </c>
      <c r="R345" s="137">
        <v>2456550</v>
      </c>
      <c r="S345" s="142">
        <v>0.65719403228104456</v>
      </c>
      <c r="T345" s="142">
        <v>0.34280596771895544</v>
      </c>
      <c r="U345" s="137">
        <v>1079.3337983393797</v>
      </c>
      <c r="V345" s="137">
        <v>563.00278008805481</v>
      </c>
      <c r="W345" s="2" t="s">
        <v>1646</v>
      </c>
      <c r="X345" s="2">
        <v>1914614920</v>
      </c>
      <c r="Y345" s="2" t="s">
        <v>1647</v>
      </c>
      <c r="Z345" s="2" t="s">
        <v>1649</v>
      </c>
      <c r="AA345" s="2"/>
    </row>
    <row r="346" spans="1:27" x14ac:dyDescent="0.25">
      <c r="A346" s="143">
        <v>342</v>
      </c>
      <c r="B346" s="198" t="s">
        <v>163</v>
      </c>
      <c r="C346" s="174" t="s">
        <v>172</v>
      </c>
      <c r="D346" s="143" t="s">
        <v>562</v>
      </c>
      <c r="E346" s="172" t="s">
        <v>1526</v>
      </c>
      <c r="F346" s="146">
        <v>811</v>
      </c>
      <c r="G346" s="146">
        <v>1607030</v>
      </c>
      <c r="H346" s="7">
        <v>811</v>
      </c>
      <c r="I346" s="7">
        <v>1249755</v>
      </c>
      <c r="J346" s="24">
        <v>1</v>
      </c>
      <c r="K346" s="24">
        <v>0.77767994374716087</v>
      </c>
      <c r="L346" s="24">
        <v>0.3</v>
      </c>
      <c r="M346" s="24">
        <v>0.54437596062301252</v>
      </c>
      <c r="N346" s="109">
        <v>0.84437596062301257</v>
      </c>
      <c r="O346" s="144">
        <v>1595.3263433804261</v>
      </c>
      <c r="P346" s="7">
        <v>785555</v>
      </c>
      <c r="Q346" s="7">
        <v>464200</v>
      </c>
      <c r="R346" s="137">
        <v>1249755</v>
      </c>
      <c r="S346" s="142">
        <v>0.62856719917103754</v>
      </c>
      <c r="T346" s="142">
        <v>0.37143280082896246</v>
      </c>
      <c r="U346" s="137">
        <v>1002.7698114224073</v>
      </c>
      <c r="V346" s="137">
        <v>592.55653195801881</v>
      </c>
      <c r="W346" s="2" t="s">
        <v>1646</v>
      </c>
      <c r="X346" s="2">
        <v>1743143054</v>
      </c>
      <c r="Y346" s="2" t="s">
        <v>1647</v>
      </c>
      <c r="Z346" s="2" t="s">
        <v>1649</v>
      </c>
      <c r="AA346" s="2"/>
    </row>
    <row r="347" spans="1:27" x14ac:dyDescent="0.25">
      <c r="A347" s="143">
        <v>343</v>
      </c>
      <c r="B347" s="198" t="s">
        <v>163</v>
      </c>
      <c r="C347" s="174" t="s">
        <v>172</v>
      </c>
      <c r="D347" s="143" t="s">
        <v>560</v>
      </c>
      <c r="E347" s="172" t="s">
        <v>561</v>
      </c>
      <c r="F347" s="146">
        <v>697</v>
      </c>
      <c r="G347" s="146">
        <v>1357220</v>
      </c>
      <c r="H347" s="7">
        <v>901</v>
      </c>
      <c r="I347" s="7">
        <v>1394570</v>
      </c>
      <c r="J347" s="24">
        <v>1.2926829268292683</v>
      </c>
      <c r="K347" s="24">
        <v>1.0275194883659244</v>
      </c>
      <c r="L347" s="24">
        <v>0.3</v>
      </c>
      <c r="M347" s="24">
        <v>0.7</v>
      </c>
      <c r="N347" s="109">
        <v>1</v>
      </c>
      <c r="O347" s="144">
        <v>1889.3554740750008</v>
      </c>
      <c r="P347" s="7">
        <v>978640</v>
      </c>
      <c r="Q347" s="7">
        <v>415930</v>
      </c>
      <c r="R347" s="137">
        <v>1394570</v>
      </c>
      <c r="S347" s="142">
        <v>0.70175036032612204</v>
      </c>
      <c r="T347" s="142">
        <v>0.29824963967387796</v>
      </c>
      <c r="U347" s="137">
        <v>1325.8558847162628</v>
      </c>
      <c r="V347" s="137">
        <v>563.49958935873781</v>
      </c>
      <c r="W347" s="2" t="s">
        <v>1646</v>
      </c>
      <c r="X347" s="2">
        <v>1789778882</v>
      </c>
      <c r="Y347" s="2" t="s">
        <v>1647</v>
      </c>
      <c r="Z347" s="2" t="s">
        <v>1649</v>
      </c>
      <c r="AA347" s="2"/>
    </row>
    <row r="348" spans="1:27" x14ac:dyDescent="0.25">
      <c r="A348" s="143">
        <v>344</v>
      </c>
      <c r="B348" s="198" t="s">
        <v>4</v>
      </c>
      <c r="C348" s="174" t="s">
        <v>41</v>
      </c>
      <c r="D348" s="143" t="s">
        <v>211</v>
      </c>
      <c r="E348" s="172" t="s">
        <v>1536</v>
      </c>
      <c r="F348" s="146">
        <v>773</v>
      </c>
      <c r="G348" s="146">
        <v>1252045</v>
      </c>
      <c r="H348" s="7">
        <v>578</v>
      </c>
      <c r="I348" s="7">
        <v>723720</v>
      </c>
      <c r="J348" s="24">
        <v>0.74773609314359635</v>
      </c>
      <c r="K348" s="24">
        <v>0.57803034235989925</v>
      </c>
      <c r="L348" s="24">
        <v>0.22432082794307889</v>
      </c>
      <c r="M348" s="24">
        <v>0.40462123965192948</v>
      </c>
      <c r="N348" s="109">
        <v>0.62894206759500837</v>
      </c>
      <c r="O348" s="144">
        <v>0</v>
      </c>
      <c r="P348" s="7">
        <v>494185</v>
      </c>
      <c r="Q348" s="7">
        <v>221610</v>
      </c>
      <c r="R348" s="137">
        <v>715795</v>
      </c>
      <c r="S348" s="142">
        <v>0.6904001844103409</v>
      </c>
      <c r="T348" s="142">
        <v>0.30959981558965904</v>
      </c>
      <c r="U348" s="137">
        <v>0</v>
      </c>
      <c r="V348" s="137">
        <v>0</v>
      </c>
      <c r="W348" s="2" t="s">
        <v>1646</v>
      </c>
      <c r="X348" s="2" t="e">
        <v>#N/A</v>
      </c>
      <c r="Y348" s="2" t="e">
        <v>#N/A</v>
      </c>
      <c r="Z348" s="2" t="s">
        <v>1650</v>
      </c>
      <c r="AA348" s="2"/>
    </row>
    <row r="349" spans="1:27" x14ac:dyDescent="0.25">
      <c r="A349" s="143">
        <v>345</v>
      </c>
      <c r="B349" s="198" t="s">
        <v>4</v>
      </c>
      <c r="C349" s="174" t="s">
        <v>41</v>
      </c>
      <c r="D349" s="143" t="s">
        <v>209</v>
      </c>
      <c r="E349" s="172" t="s">
        <v>210</v>
      </c>
      <c r="F349" s="146">
        <v>823</v>
      </c>
      <c r="G349" s="146">
        <v>1322095</v>
      </c>
      <c r="H349" s="7">
        <v>479</v>
      </c>
      <c r="I349" s="7">
        <v>615930</v>
      </c>
      <c r="J349" s="24">
        <v>0.58201701093560143</v>
      </c>
      <c r="K349" s="24">
        <v>0.46587423747915241</v>
      </c>
      <c r="L349" s="24">
        <v>0.17460510328068043</v>
      </c>
      <c r="M349" s="24">
        <v>0.32611196623540667</v>
      </c>
      <c r="N349" s="109">
        <v>0.50071706951608708</v>
      </c>
      <c r="O349" s="144">
        <v>0</v>
      </c>
      <c r="P349" s="7">
        <v>433990</v>
      </c>
      <c r="Q349" s="7">
        <v>156710</v>
      </c>
      <c r="R349" s="137">
        <v>590700</v>
      </c>
      <c r="S349" s="142">
        <v>0.73470458777721348</v>
      </c>
      <c r="T349" s="142">
        <v>0.26529541222278652</v>
      </c>
      <c r="U349" s="137">
        <v>0</v>
      </c>
      <c r="V349" s="137">
        <v>0</v>
      </c>
      <c r="W349" s="2" t="s">
        <v>1646</v>
      </c>
      <c r="X349" s="2">
        <v>1869011575</v>
      </c>
      <c r="Y349" s="2" t="s">
        <v>1647</v>
      </c>
      <c r="Z349" s="2" t="s">
        <v>1649</v>
      </c>
      <c r="AA349" s="2"/>
    </row>
    <row r="350" spans="1:27" x14ac:dyDescent="0.25">
      <c r="A350" s="143">
        <v>346</v>
      </c>
      <c r="B350" s="198" t="s">
        <v>4</v>
      </c>
      <c r="C350" s="174" t="s">
        <v>41</v>
      </c>
      <c r="D350" s="143" t="s">
        <v>207</v>
      </c>
      <c r="E350" s="172" t="s">
        <v>208</v>
      </c>
      <c r="F350" s="146">
        <v>1233</v>
      </c>
      <c r="G350" s="146">
        <v>1999245</v>
      </c>
      <c r="H350" s="7">
        <v>287</v>
      </c>
      <c r="I350" s="7">
        <v>399180</v>
      </c>
      <c r="J350" s="24">
        <v>0.23276561232765614</v>
      </c>
      <c r="K350" s="24">
        <v>0.19966537367856366</v>
      </c>
      <c r="L350" s="24">
        <v>6.9829683698296841E-2</v>
      </c>
      <c r="M350" s="24">
        <v>0.13976576157499454</v>
      </c>
      <c r="N350" s="109">
        <v>0.20959544527329138</v>
      </c>
      <c r="O350" s="144">
        <v>0</v>
      </c>
      <c r="P350" s="7">
        <v>206750</v>
      </c>
      <c r="Q350" s="7">
        <v>184700</v>
      </c>
      <c r="R350" s="137">
        <v>391450</v>
      </c>
      <c r="S350" s="142">
        <v>0.52816451654106522</v>
      </c>
      <c r="T350" s="142">
        <v>0.47183548345893472</v>
      </c>
      <c r="U350" s="137">
        <v>0</v>
      </c>
      <c r="V350" s="137">
        <v>0</v>
      </c>
      <c r="W350" s="2" t="s">
        <v>1646</v>
      </c>
      <c r="X350" s="2">
        <v>1817540263</v>
      </c>
      <c r="Y350" s="2" t="s">
        <v>1647</v>
      </c>
      <c r="Z350" s="2" t="s">
        <v>1649</v>
      </c>
      <c r="AA350" s="2"/>
    </row>
    <row r="351" spans="1:27" x14ac:dyDescent="0.25">
      <c r="A351" s="143">
        <v>347</v>
      </c>
      <c r="B351" s="198" t="s">
        <v>4</v>
      </c>
      <c r="C351" s="174" t="s">
        <v>41</v>
      </c>
      <c r="D351" s="143" t="s">
        <v>205</v>
      </c>
      <c r="E351" s="172" t="s">
        <v>1537</v>
      </c>
      <c r="F351" s="146">
        <v>980</v>
      </c>
      <c r="G351" s="146">
        <v>1632670</v>
      </c>
      <c r="H351" s="7">
        <v>1097</v>
      </c>
      <c r="I351" s="7">
        <v>1906000</v>
      </c>
      <c r="J351" s="24">
        <v>1.1193877551020408</v>
      </c>
      <c r="K351" s="24">
        <v>1.167412888091286</v>
      </c>
      <c r="L351" s="24">
        <v>0.3</v>
      </c>
      <c r="M351" s="24">
        <v>0.7</v>
      </c>
      <c r="N351" s="109">
        <v>1</v>
      </c>
      <c r="O351" s="144">
        <v>1889.3554740750008</v>
      </c>
      <c r="P351" s="7">
        <v>821155</v>
      </c>
      <c r="Q351" s="7">
        <v>951540</v>
      </c>
      <c r="R351" s="137">
        <v>1772695</v>
      </c>
      <c r="S351" s="142">
        <v>0.46322407407929733</v>
      </c>
      <c r="T351" s="142">
        <v>0.53677592592070267</v>
      </c>
      <c r="U351" s="137">
        <v>875.1949400850441</v>
      </c>
      <c r="V351" s="137">
        <v>1014.1605339899567</v>
      </c>
      <c r="W351" s="2" t="s">
        <v>1646</v>
      </c>
      <c r="X351" s="2">
        <v>1745835803</v>
      </c>
      <c r="Y351" s="2" t="s">
        <v>1647</v>
      </c>
      <c r="Z351" s="2" t="s">
        <v>1649</v>
      </c>
      <c r="AA351" s="2"/>
    </row>
    <row r="352" spans="1:27" x14ac:dyDescent="0.25">
      <c r="A352" s="143">
        <v>348</v>
      </c>
      <c r="B352" s="198" t="s">
        <v>4</v>
      </c>
      <c r="C352" s="174" t="s">
        <v>41</v>
      </c>
      <c r="D352" s="143" t="s">
        <v>213</v>
      </c>
      <c r="E352" s="172" t="s">
        <v>1538</v>
      </c>
      <c r="F352" s="146">
        <v>565</v>
      </c>
      <c r="G352" s="146">
        <v>869305</v>
      </c>
      <c r="H352" s="7">
        <v>356</v>
      </c>
      <c r="I352" s="7">
        <v>617975</v>
      </c>
      <c r="J352" s="24">
        <v>0.63008849557522129</v>
      </c>
      <c r="K352" s="24">
        <v>0.71088398203162295</v>
      </c>
      <c r="L352" s="24">
        <v>0.18902654867256638</v>
      </c>
      <c r="M352" s="24">
        <v>0.49761878742213606</v>
      </c>
      <c r="N352" s="109">
        <v>0.68664533609470246</v>
      </c>
      <c r="O352" s="144">
        <v>0</v>
      </c>
      <c r="P352" s="7">
        <v>274350</v>
      </c>
      <c r="Q352" s="7">
        <v>289330</v>
      </c>
      <c r="R352" s="137">
        <v>563680</v>
      </c>
      <c r="S352" s="142">
        <v>0.48671231904626738</v>
      </c>
      <c r="T352" s="142">
        <v>0.51328768095373256</v>
      </c>
      <c r="U352" s="137">
        <v>0</v>
      </c>
      <c r="V352" s="137">
        <v>0</v>
      </c>
      <c r="W352" s="2" t="s">
        <v>1646</v>
      </c>
      <c r="X352" s="2">
        <v>1799480712</v>
      </c>
      <c r="Y352" s="2" t="s">
        <v>1647</v>
      </c>
      <c r="Z352" s="2" t="s">
        <v>1649</v>
      </c>
      <c r="AA352" s="2"/>
    </row>
    <row r="353" spans="1:27" x14ac:dyDescent="0.25">
      <c r="A353" s="143">
        <v>349</v>
      </c>
      <c r="B353" s="198" t="s">
        <v>4</v>
      </c>
      <c r="C353" s="174" t="s">
        <v>41</v>
      </c>
      <c r="D353" s="143" t="s">
        <v>204</v>
      </c>
      <c r="E353" s="172" t="s">
        <v>1539</v>
      </c>
      <c r="F353" s="146">
        <v>773</v>
      </c>
      <c r="G353" s="146">
        <v>1252045</v>
      </c>
      <c r="H353" s="7">
        <v>907</v>
      </c>
      <c r="I353" s="7">
        <v>1212840</v>
      </c>
      <c r="J353" s="24">
        <v>1.1733505821474774</v>
      </c>
      <c r="K353" s="24">
        <v>0.96868722769549021</v>
      </c>
      <c r="L353" s="24">
        <v>0.3</v>
      </c>
      <c r="M353" s="24">
        <v>0.67808105938684315</v>
      </c>
      <c r="N353" s="109">
        <v>0.9780810593868432</v>
      </c>
      <c r="O353" s="144">
        <v>1847.9428036416082</v>
      </c>
      <c r="P353" s="7">
        <v>725170</v>
      </c>
      <c r="Q353" s="7">
        <v>478580</v>
      </c>
      <c r="R353" s="137">
        <v>1203750</v>
      </c>
      <c r="S353" s="142">
        <v>0.60242575285565936</v>
      </c>
      <c r="T353" s="142">
        <v>0.39757424714434059</v>
      </c>
      <c r="U353" s="137">
        <v>1113.2483347179937</v>
      </c>
      <c r="V353" s="137">
        <v>734.69446892361441</v>
      </c>
      <c r="W353" s="2" t="s">
        <v>1646</v>
      </c>
      <c r="X353" s="2">
        <v>1733291885</v>
      </c>
      <c r="Y353" s="2" t="s">
        <v>1647</v>
      </c>
      <c r="Z353" s="2" t="s">
        <v>1649</v>
      </c>
      <c r="AA353" s="2"/>
    </row>
    <row r="354" spans="1:27" x14ac:dyDescent="0.25">
      <c r="A354" s="143">
        <v>350</v>
      </c>
      <c r="B354" s="198" t="s">
        <v>7</v>
      </c>
      <c r="C354" s="174" t="s">
        <v>41</v>
      </c>
      <c r="D354" s="143" t="s">
        <v>241</v>
      </c>
      <c r="E354" s="172" t="s">
        <v>242</v>
      </c>
      <c r="F354" s="146">
        <v>822</v>
      </c>
      <c r="G354" s="146">
        <v>1270595</v>
      </c>
      <c r="H354" s="7">
        <v>740</v>
      </c>
      <c r="I354" s="7">
        <v>1041405</v>
      </c>
      <c r="J354" s="24">
        <v>0.9002433090024331</v>
      </c>
      <c r="K354" s="24">
        <v>0.81961994183827258</v>
      </c>
      <c r="L354" s="24">
        <v>0.27007299270072993</v>
      </c>
      <c r="M354" s="24">
        <v>0.57373395928679072</v>
      </c>
      <c r="N354" s="109">
        <v>0.84380695198752065</v>
      </c>
      <c r="O354" s="144">
        <v>1594.2512838001635</v>
      </c>
      <c r="P354" s="7">
        <v>629845</v>
      </c>
      <c r="Q354" s="7">
        <v>411560</v>
      </c>
      <c r="R354" s="137">
        <v>1041405</v>
      </c>
      <c r="S354" s="142">
        <v>0.60480312654538815</v>
      </c>
      <c r="T354" s="142">
        <v>0.3951968734546118</v>
      </c>
      <c r="U354" s="137">
        <v>964.20816094133784</v>
      </c>
      <c r="V354" s="137">
        <v>630.04312285882565</v>
      </c>
      <c r="W354" s="2" t="s">
        <v>1646</v>
      </c>
      <c r="X354" s="2">
        <v>1756688555</v>
      </c>
      <c r="Y354" s="2" t="s">
        <v>1647</v>
      </c>
      <c r="Z354" s="2" t="s">
        <v>1649</v>
      </c>
      <c r="AA354" s="2"/>
    </row>
    <row r="355" spans="1:27" x14ac:dyDescent="0.25">
      <c r="A355" s="143">
        <v>351</v>
      </c>
      <c r="B355" s="198" t="s">
        <v>7</v>
      </c>
      <c r="C355" s="174" t="s">
        <v>41</v>
      </c>
      <c r="D355" s="143" t="s">
        <v>237</v>
      </c>
      <c r="E355" s="172" t="s">
        <v>238</v>
      </c>
      <c r="F355" s="146">
        <v>1001</v>
      </c>
      <c r="G355" s="146">
        <v>1539125</v>
      </c>
      <c r="H355" s="7">
        <v>784</v>
      </c>
      <c r="I355" s="7">
        <v>1018985</v>
      </c>
      <c r="J355" s="24">
        <v>0.78321678321678323</v>
      </c>
      <c r="K355" s="24">
        <v>0.66205473889385202</v>
      </c>
      <c r="L355" s="24">
        <v>0.23496503496503496</v>
      </c>
      <c r="M355" s="24">
        <v>0.46343831722569639</v>
      </c>
      <c r="N355" s="109">
        <v>0.69840335219073135</v>
      </c>
      <c r="O355" s="144">
        <v>0</v>
      </c>
      <c r="P355" s="7">
        <v>632245</v>
      </c>
      <c r="Q355" s="7">
        <v>386740</v>
      </c>
      <c r="R355" s="137">
        <v>1018985</v>
      </c>
      <c r="S355" s="142">
        <v>0.6204654631814992</v>
      </c>
      <c r="T355" s="142">
        <v>0.37953453681850075</v>
      </c>
      <c r="U355" s="137">
        <v>0</v>
      </c>
      <c r="V355" s="137">
        <v>0</v>
      </c>
      <c r="W355" s="2" t="s">
        <v>1646</v>
      </c>
      <c r="X355" s="2">
        <v>1737304430</v>
      </c>
      <c r="Y355" s="2" t="s">
        <v>1647</v>
      </c>
      <c r="Z355" s="2" t="s">
        <v>1649</v>
      </c>
      <c r="AA355" s="2"/>
    </row>
    <row r="356" spans="1:27" x14ac:dyDescent="0.25">
      <c r="A356" s="143">
        <v>352</v>
      </c>
      <c r="B356" s="198" t="s">
        <v>7</v>
      </c>
      <c r="C356" s="174" t="s">
        <v>41</v>
      </c>
      <c r="D356" s="143" t="s">
        <v>235</v>
      </c>
      <c r="E356" s="172" t="s">
        <v>236</v>
      </c>
      <c r="F356" s="146">
        <v>789</v>
      </c>
      <c r="G356" s="146">
        <v>1203085</v>
      </c>
      <c r="H356" s="7">
        <v>629</v>
      </c>
      <c r="I356" s="7">
        <v>966915</v>
      </c>
      <c r="J356" s="24">
        <v>0.79721166032953106</v>
      </c>
      <c r="K356" s="24">
        <v>0.8036963306832019</v>
      </c>
      <c r="L356" s="24">
        <v>0.23916349809885931</v>
      </c>
      <c r="M356" s="24">
        <v>0.56258743147824131</v>
      </c>
      <c r="N356" s="109">
        <v>0.80175092957710059</v>
      </c>
      <c r="O356" s="144">
        <v>1514.7925076412155</v>
      </c>
      <c r="P356" s="7">
        <v>485805</v>
      </c>
      <c r="Q356" s="7">
        <v>481110</v>
      </c>
      <c r="R356" s="137">
        <v>966915</v>
      </c>
      <c r="S356" s="142">
        <v>0.50242782457610025</v>
      </c>
      <c r="T356" s="142">
        <v>0.4975721754238997</v>
      </c>
      <c r="U356" s="137">
        <v>761.07390429835164</v>
      </c>
      <c r="V356" s="137">
        <v>753.71860334286384</v>
      </c>
      <c r="W356" s="2" t="s">
        <v>1646</v>
      </c>
      <c r="X356" s="2">
        <v>1737293452</v>
      </c>
      <c r="Y356" s="2" t="s">
        <v>1647</v>
      </c>
      <c r="Z356" s="2" t="s">
        <v>1649</v>
      </c>
      <c r="AA356" s="2"/>
    </row>
    <row r="357" spans="1:27" x14ac:dyDescent="0.25">
      <c r="A357" s="143">
        <v>353</v>
      </c>
      <c r="B357" s="198" t="s">
        <v>7</v>
      </c>
      <c r="C357" s="174" t="s">
        <v>41</v>
      </c>
      <c r="D357" s="143" t="s">
        <v>239</v>
      </c>
      <c r="E357" s="172" t="s">
        <v>1540</v>
      </c>
      <c r="F357" s="146">
        <v>1967</v>
      </c>
      <c r="G357" s="146">
        <v>3006750</v>
      </c>
      <c r="H357" s="7">
        <v>3266</v>
      </c>
      <c r="I357" s="7">
        <v>3903090</v>
      </c>
      <c r="J357" s="24">
        <v>1.6603965429588206</v>
      </c>
      <c r="K357" s="24">
        <v>1.2981092541780992</v>
      </c>
      <c r="L357" s="24">
        <v>0.3</v>
      </c>
      <c r="M357" s="24">
        <v>0.7</v>
      </c>
      <c r="N357" s="109">
        <v>1</v>
      </c>
      <c r="O357" s="144">
        <v>1889.3554740750008</v>
      </c>
      <c r="P357" s="7">
        <v>2886090</v>
      </c>
      <c r="Q357" s="7">
        <v>1017000</v>
      </c>
      <c r="R357" s="137">
        <v>3903090</v>
      </c>
      <c r="S357" s="142">
        <v>0.73943721512955118</v>
      </c>
      <c r="T357" s="142">
        <v>0.26056278487044882</v>
      </c>
      <c r="U357" s="137">
        <v>1397.0597501397915</v>
      </c>
      <c r="V357" s="137">
        <v>492.29572393520925</v>
      </c>
      <c r="W357" s="2" t="s">
        <v>1646</v>
      </c>
      <c r="X357" s="2">
        <v>1736888926</v>
      </c>
      <c r="Y357" s="2" t="s">
        <v>1647</v>
      </c>
      <c r="Z357" s="2" t="s">
        <v>1649</v>
      </c>
      <c r="AA357" s="2"/>
    </row>
    <row r="358" spans="1:27" x14ac:dyDescent="0.25">
      <c r="A358" s="143">
        <v>354</v>
      </c>
      <c r="B358" s="198" t="s">
        <v>15</v>
      </c>
      <c r="C358" s="174" t="s">
        <v>41</v>
      </c>
      <c r="D358" s="143" t="s">
        <v>217</v>
      </c>
      <c r="E358" s="172" t="s">
        <v>1541</v>
      </c>
      <c r="F358" s="146">
        <v>659</v>
      </c>
      <c r="G358" s="146">
        <v>1194040</v>
      </c>
      <c r="H358" s="7">
        <v>888</v>
      </c>
      <c r="I358" s="7">
        <v>1197610</v>
      </c>
      <c r="J358" s="24">
        <v>1.3474962063732929</v>
      </c>
      <c r="K358" s="24">
        <v>1.0029898495862786</v>
      </c>
      <c r="L358" s="24">
        <v>0.3</v>
      </c>
      <c r="M358" s="24">
        <v>0.7</v>
      </c>
      <c r="N358" s="109">
        <v>1</v>
      </c>
      <c r="O358" s="144">
        <v>1889.3554740750008</v>
      </c>
      <c r="P358" s="7">
        <v>666710</v>
      </c>
      <c r="Q358" s="7">
        <v>530900</v>
      </c>
      <c r="R358" s="137">
        <v>1197610</v>
      </c>
      <c r="S358" s="142">
        <v>0.55670042835313671</v>
      </c>
      <c r="T358" s="142">
        <v>0.44329957164686334</v>
      </c>
      <c r="U358" s="137">
        <v>1051.8050017288965</v>
      </c>
      <c r="V358" s="137">
        <v>837.55047234610424</v>
      </c>
      <c r="W358" s="2" t="s">
        <v>1646</v>
      </c>
      <c r="X358" s="2">
        <v>1755758589</v>
      </c>
      <c r="Y358" s="2" t="s">
        <v>1647</v>
      </c>
      <c r="Z358" s="2" t="s">
        <v>1649</v>
      </c>
      <c r="AA358" s="2"/>
    </row>
    <row r="359" spans="1:27" x14ac:dyDescent="0.25">
      <c r="A359" s="143">
        <v>355</v>
      </c>
      <c r="B359" s="198" t="s">
        <v>15</v>
      </c>
      <c r="C359" s="174" t="s">
        <v>41</v>
      </c>
      <c r="D359" s="143" t="s">
        <v>215</v>
      </c>
      <c r="E359" s="172" t="s">
        <v>1542</v>
      </c>
      <c r="F359" s="146">
        <v>681</v>
      </c>
      <c r="G359" s="146">
        <v>1236680</v>
      </c>
      <c r="H359" s="7">
        <v>517</v>
      </c>
      <c r="I359" s="7">
        <v>641775</v>
      </c>
      <c r="J359" s="24">
        <v>0.75917767988252571</v>
      </c>
      <c r="K359" s="24">
        <v>0.51894993045897075</v>
      </c>
      <c r="L359" s="24">
        <v>0.22775330396475771</v>
      </c>
      <c r="M359" s="24">
        <v>0.36326495132127951</v>
      </c>
      <c r="N359" s="109">
        <v>0.59101825528603724</v>
      </c>
      <c r="O359" s="144">
        <v>0</v>
      </c>
      <c r="P359" s="7">
        <v>400255</v>
      </c>
      <c r="Q359" s="7">
        <v>229130</v>
      </c>
      <c r="R359" s="137">
        <v>629385</v>
      </c>
      <c r="S359" s="142">
        <v>0.63594620145062242</v>
      </c>
      <c r="T359" s="142">
        <v>0.36405379854937758</v>
      </c>
      <c r="U359" s="137">
        <v>0</v>
      </c>
      <c r="V359" s="137">
        <v>0</v>
      </c>
      <c r="W359" s="2" t="s">
        <v>1646</v>
      </c>
      <c r="X359" s="2">
        <v>1912143413</v>
      </c>
      <c r="Y359" s="2" t="s">
        <v>1647</v>
      </c>
      <c r="Z359" s="2" t="s">
        <v>1649</v>
      </c>
      <c r="AA359" s="2"/>
    </row>
    <row r="360" spans="1:27" x14ac:dyDescent="0.25">
      <c r="A360" s="143">
        <v>356</v>
      </c>
      <c r="B360" s="198" t="s">
        <v>15</v>
      </c>
      <c r="C360" s="174" t="s">
        <v>41</v>
      </c>
      <c r="D360" s="143" t="s">
        <v>219</v>
      </c>
      <c r="E360" s="172" t="s">
        <v>220</v>
      </c>
      <c r="F360" s="146">
        <v>713</v>
      </c>
      <c r="G360" s="146">
        <v>1306215</v>
      </c>
      <c r="H360" s="7">
        <v>816</v>
      </c>
      <c r="I360" s="7">
        <v>1188765</v>
      </c>
      <c r="J360" s="24">
        <v>1.1444600280504909</v>
      </c>
      <c r="K360" s="24">
        <v>0.91008371516174591</v>
      </c>
      <c r="L360" s="24">
        <v>0.3</v>
      </c>
      <c r="M360" s="24">
        <v>0.63705860061322206</v>
      </c>
      <c r="N360" s="109">
        <v>0.93705860061322199</v>
      </c>
      <c r="O360" s="144">
        <v>1770.4367965976508</v>
      </c>
      <c r="P360" s="7">
        <v>503655</v>
      </c>
      <c r="Q360" s="7">
        <v>675820</v>
      </c>
      <c r="R360" s="137">
        <v>1179475</v>
      </c>
      <c r="S360" s="142">
        <v>0.427016257233091</v>
      </c>
      <c r="T360" s="142">
        <v>0.572983742766909</v>
      </c>
      <c r="U360" s="137">
        <v>756.00529455087201</v>
      </c>
      <c r="V360" s="137">
        <v>1014.4315020467787</v>
      </c>
      <c r="W360" s="2" t="s">
        <v>1646</v>
      </c>
      <c r="X360" s="2">
        <v>1715223338</v>
      </c>
      <c r="Y360" s="2" t="s">
        <v>1647</v>
      </c>
      <c r="Z360" s="2" t="s">
        <v>1649</v>
      </c>
      <c r="AA360" s="2"/>
    </row>
    <row r="361" spans="1:27" x14ac:dyDescent="0.25">
      <c r="A361" s="143">
        <v>357</v>
      </c>
      <c r="B361" s="198" t="s">
        <v>15</v>
      </c>
      <c r="C361" s="174" t="s">
        <v>41</v>
      </c>
      <c r="D361" s="143" t="s">
        <v>221</v>
      </c>
      <c r="E361" s="172" t="s">
        <v>1543</v>
      </c>
      <c r="F361" s="146">
        <v>687</v>
      </c>
      <c r="G361" s="146">
        <v>1233540</v>
      </c>
      <c r="H361" s="7">
        <v>495</v>
      </c>
      <c r="I361" s="7">
        <v>742655</v>
      </c>
      <c r="J361" s="24">
        <v>0.72052401746724892</v>
      </c>
      <c r="K361" s="24">
        <v>0.60205181834395316</v>
      </c>
      <c r="L361" s="24">
        <v>0.21615720524017468</v>
      </c>
      <c r="M361" s="24">
        <v>0.42143627284076718</v>
      </c>
      <c r="N361" s="109">
        <v>0.6375934780809418</v>
      </c>
      <c r="O361" s="144">
        <v>0</v>
      </c>
      <c r="P361" s="7">
        <v>380360</v>
      </c>
      <c r="Q361" s="7">
        <v>319350</v>
      </c>
      <c r="R361" s="137">
        <v>699710</v>
      </c>
      <c r="S361" s="142">
        <v>0.54359663289076898</v>
      </c>
      <c r="T361" s="142">
        <v>0.45640336710923096</v>
      </c>
      <c r="U361" s="137">
        <v>0</v>
      </c>
      <c r="V361" s="137">
        <v>0</v>
      </c>
      <c r="W361" s="2" t="s">
        <v>1646</v>
      </c>
      <c r="X361" s="2">
        <v>1318594572</v>
      </c>
      <c r="Y361" s="2" t="e">
        <v>#N/A</v>
      </c>
      <c r="Z361" s="2" t="s">
        <v>1650</v>
      </c>
      <c r="AA361" s="2"/>
    </row>
    <row r="362" spans="1:27" x14ac:dyDescent="0.25">
      <c r="A362" s="143">
        <v>358</v>
      </c>
      <c r="B362" s="198" t="s">
        <v>6</v>
      </c>
      <c r="C362" s="174" t="s">
        <v>41</v>
      </c>
      <c r="D362" s="143" t="s">
        <v>225</v>
      </c>
      <c r="E362" s="172" t="s">
        <v>1544</v>
      </c>
      <c r="F362" s="146">
        <v>793</v>
      </c>
      <c r="G362" s="146">
        <v>1409375</v>
      </c>
      <c r="H362" s="7">
        <v>834</v>
      </c>
      <c r="I362" s="7">
        <v>1104295</v>
      </c>
      <c r="J362" s="24">
        <v>1.051702395964691</v>
      </c>
      <c r="K362" s="24">
        <v>0.78353525498891352</v>
      </c>
      <c r="L362" s="24">
        <v>0.3</v>
      </c>
      <c r="M362" s="24">
        <v>0.54847467849223941</v>
      </c>
      <c r="N362" s="109">
        <v>0.84847467849223945</v>
      </c>
      <c r="O362" s="144">
        <v>1603.070278423339</v>
      </c>
      <c r="P362" s="7">
        <v>618290</v>
      </c>
      <c r="Q362" s="7">
        <v>472140</v>
      </c>
      <c r="R362" s="137">
        <v>1090430</v>
      </c>
      <c r="S362" s="142">
        <v>0.56701484735379626</v>
      </c>
      <c r="T362" s="142">
        <v>0.4329851526462038</v>
      </c>
      <c r="U362" s="137">
        <v>908.96464921761719</v>
      </c>
      <c r="V362" s="137">
        <v>694.10562920572181</v>
      </c>
      <c r="W362" s="2" t="s">
        <v>1646</v>
      </c>
      <c r="X362" s="2">
        <v>1718357354</v>
      </c>
      <c r="Y362" s="2" t="s">
        <v>1647</v>
      </c>
      <c r="Z362" s="2" t="s">
        <v>1649</v>
      </c>
      <c r="AA362" s="2"/>
    </row>
    <row r="363" spans="1:27" x14ac:dyDescent="0.25">
      <c r="A363" s="143">
        <v>359</v>
      </c>
      <c r="B363" s="198" t="s">
        <v>6</v>
      </c>
      <c r="C363" s="174" t="s">
        <v>41</v>
      </c>
      <c r="D363" s="143" t="s">
        <v>223</v>
      </c>
      <c r="E363" s="172" t="s">
        <v>1466</v>
      </c>
      <c r="F363" s="146">
        <v>959</v>
      </c>
      <c r="G363" s="146">
        <v>1678455</v>
      </c>
      <c r="H363" s="7">
        <v>627</v>
      </c>
      <c r="I363" s="7">
        <v>1195690</v>
      </c>
      <c r="J363" s="24">
        <v>0.65380604796663189</v>
      </c>
      <c r="K363" s="24">
        <v>0.71237536901495724</v>
      </c>
      <c r="L363" s="24">
        <v>0.19614181438998957</v>
      </c>
      <c r="M363" s="24">
        <v>0.49866275831047002</v>
      </c>
      <c r="N363" s="109">
        <v>0.69480457270045959</v>
      </c>
      <c r="O363" s="144">
        <v>0</v>
      </c>
      <c r="P363" s="7">
        <v>429400</v>
      </c>
      <c r="Q363" s="7">
        <v>759580</v>
      </c>
      <c r="R363" s="137">
        <v>1188980</v>
      </c>
      <c r="S363" s="142">
        <v>0.36114989318575585</v>
      </c>
      <c r="T363" s="142">
        <v>0.63885010681424415</v>
      </c>
      <c r="U363" s="137">
        <v>0</v>
      </c>
      <c r="V363" s="137">
        <v>0</v>
      </c>
      <c r="W363" s="2" t="s">
        <v>1646</v>
      </c>
      <c r="X363" s="2" t="e">
        <v>#N/A</v>
      </c>
      <c r="Y363" s="2" t="e">
        <v>#N/A</v>
      </c>
      <c r="Z363" s="2" t="s">
        <v>1650</v>
      </c>
      <c r="AA363" s="2"/>
    </row>
    <row r="364" spans="1:27" x14ac:dyDescent="0.25">
      <c r="A364" s="143">
        <v>360</v>
      </c>
      <c r="B364" s="198" t="s">
        <v>169</v>
      </c>
      <c r="C364" s="174" t="s">
        <v>172</v>
      </c>
      <c r="D364" s="143" t="s">
        <v>583</v>
      </c>
      <c r="E364" s="172" t="s">
        <v>366</v>
      </c>
      <c r="F364" s="146">
        <v>754</v>
      </c>
      <c r="G364" s="146">
        <v>1334120</v>
      </c>
      <c r="H364" s="7">
        <v>734</v>
      </c>
      <c r="I364" s="7">
        <v>998745</v>
      </c>
      <c r="J364" s="24">
        <v>0.97347480106100792</v>
      </c>
      <c r="K364" s="24">
        <v>0.74861706593110067</v>
      </c>
      <c r="L364" s="24">
        <v>0.29204244031830234</v>
      </c>
      <c r="M364" s="24">
        <v>0.5240319461517704</v>
      </c>
      <c r="N364" s="109">
        <v>0.8160743864700728</v>
      </c>
      <c r="O364" s="144">
        <v>1541.8546093296297</v>
      </c>
      <c r="P364" s="7">
        <v>541915</v>
      </c>
      <c r="Q364" s="7">
        <v>450290</v>
      </c>
      <c r="R364" s="137">
        <v>992205</v>
      </c>
      <c r="S364" s="142">
        <v>0.54617241396687177</v>
      </c>
      <c r="T364" s="142">
        <v>0.45382758603312823</v>
      </c>
      <c r="U364" s="137">
        <v>842.11845396351191</v>
      </c>
      <c r="V364" s="137">
        <v>699.73615536611783</v>
      </c>
      <c r="W364" s="2" t="s">
        <v>1646</v>
      </c>
      <c r="X364" s="2">
        <v>1703405745</v>
      </c>
      <c r="Y364" s="2" t="s">
        <v>1647</v>
      </c>
      <c r="Z364" s="2" t="s">
        <v>1649</v>
      </c>
      <c r="AA364" s="2"/>
    </row>
    <row r="365" spans="1:27" x14ac:dyDescent="0.25">
      <c r="A365" s="143">
        <v>361</v>
      </c>
      <c r="B365" s="198" t="s">
        <v>169</v>
      </c>
      <c r="C365" s="174" t="s">
        <v>172</v>
      </c>
      <c r="D365" s="143" t="s">
        <v>586</v>
      </c>
      <c r="E365" s="172" t="s">
        <v>587</v>
      </c>
      <c r="F365" s="146">
        <v>1017</v>
      </c>
      <c r="G365" s="146">
        <v>1800485</v>
      </c>
      <c r="H365" s="7">
        <v>646</v>
      </c>
      <c r="I365" s="7">
        <v>1000800</v>
      </c>
      <c r="J365" s="24">
        <v>0.63520157325467064</v>
      </c>
      <c r="K365" s="24">
        <v>0.55585022924378713</v>
      </c>
      <c r="L365" s="24">
        <v>0.19056047197640119</v>
      </c>
      <c r="M365" s="24">
        <v>0.38909516047065096</v>
      </c>
      <c r="N365" s="109">
        <v>0.57965563244705209</v>
      </c>
      <c r="O365" s="144">
        <v>0</v>
      </c>
      <c r="P365" s="7">
        <v>426865</v>
      </c>
      <c r="Q365" s="7">
        <v>554530</v>
      </c>
      <c r="R365" s="137">
        <v>981395</v>
      </c>
      <c r="S365" s="142">
        <v>0.4349573820938562</v>
      </c>
      <c r="T365" s="142">
        <v>0.56504261790614385</v>
      </c>
      <c r="U365" s="137">
        <v>0</v>
      </c>
      <c r="V365" s="137">
        <v>0</v>
      </c>
      <c r="W365" s="2" t="s">
        <v>1646</v>
      </c>
      <c r="X365" s="2">
        <v>1862113330</v>
      </c>
      <c r="Y365" s="2" t="s">
        <v>1647</v>
      </c>
      <c r="Z365" s="2" t="s">
        <v>1649</v>
      </c>
      <c r="AA365" s="2"/>
    </row>
    <row r="366" spans="1:27" x14ac:dyDescent="0.25">
      <c r="A366" s="143">
        <v>362</v>
      </c>
      <c r="B366" s="198" t="s">
        <v>169</v>
      </c>
      <c r="C366" s="174" t="s">
        <v>172</v>
      </c>
      <c r="D366" s="143" t="s">
        <v>590</v>
      </c>
      <c r="E366" s="172" t="s">
        <v>1180</v>
      </c>
      <c r="F366" s="146">
        <v>903</v>
      </c>
      <c r="G366" s="146">
        <v>1471955</v>
      </c>
      <c r="H366" s="7">
        <v>744</v>
      </c>
      <c r="I366" s="7">
        <v>1049590</v>
      </c>
      <c r="J366" s="24">
        <v>0.82392026578073085</v>
      </c>
      <c r="K366" s="24">
        <v>0.71305848344548572</v>
      </c>
      <c r="L366" s="24">
        <v>0.24717607973421923</v>
      </c>
      <c r="M366" s="24">
        <v>0.49914093841183999</v>
      </c>
      <c r="N366" s="109">
        <v>0.74631701814605922</v>
      </c>
      <c r="O366" s="144">
        <v>0</v>
      </c>
      <c r="P366" s="7">
        <v>555460</v>
      </c>
      <c r="Q366" s="7">
        <v>494130</v>
      </c>
      <c r="R366" s="137">
        <v>1049590</v>
      </c>
      <c r="S366" s="142">
        <v>0.52921617012357203</v>
      </c>
      <c r="T366" s="142">
        <v>0.47078382987642792</v>
      </c>
      <c r="U366" s="137">
        <v>0</v>
      </c>
      <c r="V366" s="137">
        <v>0</v>
      </c>
      <c r="W366" s="2" t="s">
        <v>1646</v>
      </c>
      <c r="X366" s="2">
        <v>1834087088</v>
      </c>
      <c r="Y366" s="2" t="s">
        <v>1647</v>
      </c>
      <c r="Z366" s="2" t="s">
        <v>1649</v>
      </c>
      <c r="AA366" s="2"/>
    </row>
    <row r="367" spans="1:27" x14ac:dyDescent="0.25">
      <c r="A367" s="143">
        <v>363</v>
      </c>
      <c r="B367" s="198" t="s">
        <v>169</v>
      </c>
      <c r="C367" s="174" t="s">
        <v>172</v>
      </c>
      <c r="D367" s="143" t="s">
        <v>584</v>
      </c>
      <c r="E367" s="172" t="s">
        <v>585</v>
      </c>
      <c r="F367" s="146">
        <v>1230</v>
      </c>
      <c r="G367" s="146">
        <v>2162590</v>
      </c>
      <c r="H367" s="7">
        <v>955</v>
      </c>
      <c r="I367" s="7">
        <v>1528455</v>
      </c>
      <c r="J367" s="24">
        <v>0.77642276422764223</v>
      </c>
      <c r="K367" s="24">
        <v>0.70677058527043957</v>
      </c>
      <c r="L367" s="24">
        <v>0.23292682926829267</v>
      </c>
      <c r="M367" s="24">
        <v>0.49473940968930769</v>
      </c>
      <c r="N367" s="109">
        <v>0.7276662389576003</v>
      </c>
      <c r="O367" s="144">
        <v>0</v>
      </c>
      <c r="P367" s="7">
        <v>796385</v>
      </c>
      <c r="Q367" s="7">
        <v>732070</v>
      </c>
      <c r="R367" s="137">
        <v>1528455</v>
      </c>
      <c r="S367" s="142">
        <v>0.52103921934240782</v>
      </c>
      <c r="T367" s="142">
        <v>0.47896078065759212</v>
      </c>
      <c r="U367" s="137">
        <v>0</v>
      </c>
      <c r="V367" s="137">
        <v>0</v>
      </c>
      <c r="W367" s="2" t="s">
        <v>1646</v>
      </c>
      <c r="X367" s="2">
        <v>1738978120</v>
      </c>
      <c r="Y367" s="2" t="s">
        <v>1647</v>
      </c>
      <c r="Z367" s="2" t="s">
        <v>1649</v>
      </c>
      <c r="AA367" s="2"/>
    </row>
    <row r="368" spans="1:27" x14ac:dyDescent="0.25">
      <c r="A368" s="143">
        <v>364</v>
      </c>
      <c r="B368" s="198" t="s">
        <v>169</v>
      </c>
      <c r="C368" s="174" t="s">
        <v>172</v>
      </c>
      <c r="D368" s="143" t="s">
        <v>588</v>
      </c>
      <c r="E368" s="172" t="s">
        <v>589</v>
      </c>
      <c r="F368" s="146">
        <v>873</v>
      </c>
      <c r="G368" s="146">
        <v>1544435</v>
      </c>
      <c r="H368" s="7">
        <v>350</v>
      </c>
      <c r="I368" s="7">
        <v>571495</v>
      </c>
      <c r="J368" s="24">
        <v>0.40091638029782362</v>
      </c>
      <c r="K368" s="24">
        <v>0.37003499661688577</v>
      </c>
      <c r="L368" s="24">
        <v>0.12027491408934708</v>
      </c>
      <c r="M368" s="24">
        <v>0.25902449763182001</v>
      </c>
      <c r="N368" s="109">
        <v>0.3792994117211671</v>
      </c>
      <c r="O368" s="144">
        <v>0</v>
      </c>
      <c r="P368" s="7">
        <v>234320</v>
      </c>
      <c r="Q368" s="7">
        <v>334640</v>
      </c>
      <c r="R368" s="137">
        <v>568960</v>
      </c>
      <c r="S368" s="142">
        <v>0.41183914510686165</v>
      </c>
      <c r="T368" s="142">
        <v>0.58816085489313841</v>
      </c>
      <c r="U368" s="137">
        <v>0</v>
      </c>
      <c r="V368" s="137">
        <v>0</v>
      </c>
      <c r="W368" s="2" t="s">
        <v>1646</v>
      </c>
      <c r="X368" s="2">
        <v>1955790769</v>
      </c>
      <c r="Y368" s="2" t="e">
        <v>#N/A</v>
      </c>
      <c r="Z368" s="2" t="s">
        <v>1650</v>
      </c>
      <c r="AA368" s="2"/>
    </row>
    <row r="369" spans="1:27" x14ac:dyDescent="0.25">
      <c r="A369" s="143">
        <v>365</v>
      </c>
      <c r="B369" s="198" t="s">
        <v>164</v>
      </c>
      <c r="C369" s="174" t="s">
        <v>172</v>
      </c>
      <c r="D369" s="143" t="s">
        <v>570</v>
      </c>
      <c r="E369" s="172" t="s">
        <v>1527</v>
      </c>
      <c r="F369" s="146">
        <v>659</v>
      </c>
      <c r="G369" s="146">
        <v>1252285</v>
      </c>
      <c r="H369" s="7">
        <v>1107</v>
      </c>
      <c r="I369" s="7">
        <v>1396925</v>
      </c>
      <c r="J369" s="24">
        <v>1.6798179059180576</v>
      </c>
      <c r="K369" s="24">
        <v>1.1155008644198405</v>
      </c>
      <c r="L369" s="24">
        <v>0.3</v>
      </c>
      <c r="M369" s="24">
        <v>0.7</v>
      </c>
      <c r="N369" s="109">
        <v>1</v>
      </c>
      <c r="O369" s="144">
        <v>1889.3554740750008</v>
      </c>
      <c r="P369" s="7">
        <v>811735</v>
      </c>
      <c r="Q369" s="7">
        <v>581490</v>
      </c>
      <c r="R369" s="137">
        <v>1393225</v>
      </c>
      <c r="S369" s="142">
        <v>0.58263022842685142</v>
      </c>
      <c r="T369" s="142">
        <v>0.41736977157314864</v>
      </c>
      <c r="U369" s="137">
        <v>1100.7956114398398</v>
      </c>
      <c r="V369" s="137">
        <v>788.55986263516104</v>
      </c>
      <c r="W369" s="2" t="s">
        <v>1646</v>
      </c>
      <c r="X369" s="2">
        <v>1944332943</v>
      </c>
      <c r="Y369" s="2" t="s">
        <v>1647</v>
      </c>
      <c r="Z369" s="2" t="s">
        <v>1649</v>
      </c>
      <c r="AA369" s="2"/>
    </row>
    <row r="370" spans="1:27" x14ac:dyDescent="0.25">
      <c r="A370" s="143">
        <v>366</v>
      </c>
      <c r="B370" s="198" t="s">
        <v>164</v>
      </c>
      <c r="C370" s="174" t="s">
        <v>172</v>
      </c>
      <c r="D370" s="143" t="s">
        <v>564</v>
      </c>
      <c r="E370" s="172" t="s">
        <v>1528</v>
      </c>
      <c r="F370" s="146">
        <v>970</v>
      </c>
      <c r="G370" s="146">
        <v>1637300</v>
      </c>
      <c r="H370" s="7">
        <v>1005</v>
      </c>
      <c r="I370" s="7">
        <v>1976360</v>
      </c>
      <c r="J370" s="24">
        <v>1.0360824742268042</v>
      </c>
      <c r="K370" s="24">
        <v>1.2070848347889818</v>
      </c>
      <c r="L370" s="24">
        <v>0.3</v>
      </c>
      <c r="M370" s="24">
        <v>0.7</v>
      </c>
      <c r="N370" s="109">
        <v>1</v>
      </c>
      <c r="O370" s="144">
        <v>1889.3554740750008</v>
      </c>
      <c r="P370" s="7">
        <v>631900</v>
      </c>
      <c r="Q370" s="7">
        <v>1343240</v>
      </c>
      <c r="R370" s="137">
        <v>1975140</v>
      </c>
      <c r="S370" s="142">
        <v>0.31992668874105129</v>
      </c>
      <c r="T370" s="142">
        <v>0.68007331125894877</v>
      </c>
      <c r="U370" s="137">
        <v>604.45524067559415</v>
      </c>
      <c r="V370" s="137">
        <v>1284.9002333994067</v>
      </c>
      <c r="W370" s="2" t="s">
        <v>1646</v>
      </c>
      <c r="X370" s="2">
        <v>1406052752</v>
      </c>
      <c r="Y370" s="2" t="s">
        <v>1647</v>
      </c>
      <c r="Z370" s="2" t="s">
        <v>1649</v>
      </c>
      <c r="AA370" s="2"/>
    </row>
    <row r="371" spans="1:27" x14ac:dyDescent="0.25">
      <c r="A371" s="143">
        <v>367</v>
      </c>
      <c r="B371" s="198" t="s">
        <v>164</v>
      </c>
      <c r="C371" s="174" t="s">
        <v>172</v>
      </c>
      <c r="D371" s="143" t="s">
        <v>565</v>
      </c>
      <c r="E371" s="172" t="s">
        <v>1217</v>
      </c>
      <c r="F371" s="146">
        <v>578</v>
      </c>
      <c r="G371" s="146">
        <v>1108265</v>
      </c>
      <c r="H371" s="7">
        <v>233</v>
      </c>
      <c r="I371" s="7">
        <v>511420</v>
      </c>
      <c r="J371" s="24">
        <v>0.40311418685121109</v>
      </c>
      <c r="K371" s="24">
        <v>0.46146002986650303</v>
      </c>
      <c r="L371" s="24">
        <v>0.12093425605536332</v>
      </c>
      <c r="M371" s="24">
        <v>0.32302202090655208</v>
      </c>
      <c r="N371" s="109">
        <v>0.44395627696191542</v>
      </c>
      <c r="O371" s="144">
        <v>0</v>
      </c>
      <c r="P371" s="7">
        <v>138820</v>
      </c>
      <c r="Q371" s="7">
        <v>372600</v>
      </c>
      <c r="R371" s="137">
        <v>511420</v>
      </c>
      <c r="S371" s="142">
        <v>0.27144030346877324</v>
      </c>
      <c r="T371" s="142">
        <v>0.72855969653122676</v>
      </c>
      <c r="U371" s="137">
        <v>0</v>
      </c>
      <c r="V371" s="137">
        <v>0</v>
      </c>
      <c r="W371" s="2" t="s">
        <v>1646</v>
      </c>
      <c r="X371" s="2" t="e">
        <v>#N/A</v>
      </c>
      <c r="Y371" s="2" t="e">
        <v>#N/A</v>
      </c>
      <c r="Z371" s="2" t="s">
        <v>1650</v>
      </c>
      <c r="AA371" s="2"/>
    </row>
    <row r="372" spans="1:27" x14ac:dyDescent="0.25">
      <c r="A372" s="143">
        <v>368</v>
      </c>
      <c r="B372" s="198" t="s">
        <v>164</v>
      </c>
      <c r="C372" s="174" t="s">
        <v>172</v>
      </c>
      <c r="D372" s="143" t="s">
        <v>572</v>
      </c>
      <c r="E372" s="172" t="s">
        <v>1529</v>
      </c>
      <c r="F372" s="146">
        <v>2305</v>
      </c>
      <c r="G372" s="146">
        <v>4265905</v>
      </c>
      <c r="H372" s="7">
        <v>1743</v>
      </c>
      <c r="I372" s="7">
        <v>3695425</v>
      </c>
      <c r="J372" s="24">
        <v>0.75618221258134488</v>
      </c>
      <c r="K372" s="24">
        <v>0.86626987708352621</v>
      </c>
      <c r="L372" s="24">
        <v>0.22685466377440344</v>
      </c>
      <c r="M372" s="24">
        <v>0.60638891395846828</v>
      </c>
      <c r="N372" s="109">
        <v>0.83324357773287172</v>
      </c>
      <c r="O372" s="144">
        <v>1574.2933148274396</v>
      </c>
      <c r="P372" s="7">
        <v>1300515</v>
      </c>
      <c r="Q372" s="7">
        <v>2384050</v>
      </c>
      <c r="R372" s="137">
        <v>3684565</v>
      </c>
      <c r="S372" s="142">
        <v>0.35296296849153158</v>
      </c>
      <c r="T372" s="142">
        <v>0.64703703150846847</v>
      </c>
      <c r="U372" s="137">
        <v>555.6672416778664</v>
      </c>
      <c r="V372" s="137">
        <v>1018.6260731495734</v>
      </c>
      <c r="W372" s="2" t="s">
        <v>1646</v>
      </c>
      <c r="X372" s="2">
        <v>1969802942</v>
      </c>
      <c r="Y372" s="2" t="s">
        <v>1647</v>
      </c>
      <c r="Z372" s="2" t="s">
        <v>1649</v>
      </c>
      <c r="AA372" s="2"/>
    </row>
    <row r="373" spans="1:27" x14ac:dyDescent="0.25">
      <c r="A373" s="143">
        <v>369</v>
      </c>
      <c r="B373" s="198" t="s">
        <v>164</v>
      </c>
      <c r="C373" s="174" t="s">
        <v>172</v>
      </c>
      <c r="D373" s="143" t="s">
        <v>573</v>
      </c>
      <c r="E373" s="172" t="s">
        <v>1530</v>
      </c>
      <c r="F373" s="146">
        <v>700</v>
      </c>
      <c r="G373" s="146">
        <v>1325245</v>
      </c>
      <c r="H373" s="7">
        <v>1102</v>
      </c>
      <c r="I373" s="7">
        <v>1873910</v>
      </c>
      <c r="J373" s="24">
        <v>1.5742857142857143</v>
      </c>
      <c r="K373" s="24">
        <v>1.414010239616071</v>
      </c>
      <c r="L373" s="24">
        <v>0.3</v>
      </c>
      <c r="M373" s="24">
        <v>0.7</v>
      </c>
      <c r="N373" s="109">
        <v>1</v>
      </c>
      <c r="O373" s="144">
        <v>1889.3554740750008</v>
      </c>
      <c r="P373" s="7">
        <v>846125</v>
      </c>
      <c r="Q373" s="7">
        <v>1023880</v>
      </c>
      <c r="R373" s="137">
        <v>1870005</v>
      </c>
      <c r="S373" s="142">
        <v>0.45247205221376413</v>
      </c>
      <c r="T373" s="142">
        <v>0.54752794778623581</v>
      </c>
      <c r="U373" s="137">
        <v>854.8805487160248</v>
      </c>
      <c r="V373" s="137">
        <v>1034.4749253589757</v>
      </c>
      <c r="W373" s="2" t="s">
        <v>1646</v>
      </c>
      <c r="X373" s="2">
        <v>1946576221</v>
      </c>
      <c r="Y373" s="2" t="s">
        <v>1647</v>
      </c>
      <c r="Z373" s="2" t="s">
        <v>1649</v>
      </c>
      <c r="AA373" s="2"/>
    </row>
    <row r="374" spans="1:27" x14ac:dyDescent="0.25">
      <c r="A374" s="143">
        <v>370</v>
      </c>
      <c r="B374" s="198" t="s">
        <v>164</v>
      </c>
      <c r="C374" s="174" t="s">
        <v>172</v>
      </c>
      <c r="D374" s="143" t="s">
        <v>568</v>
      </c>
      <c r="E374" s="172" t="s">
        <v>569</v>
      </c>
      <c r="F374" s="146">
        <v>2126</v>
      </c>
      <c r="G374" s="146">
        <v>3954645</v>
      </c>
      <c r="H374" s="7">
        <v>961</v>
      </c>
      <c r="I374" s="7">
        <v>2536030</v>
      </c>
      <c r="J374" s="24">
        <v>0.45202257761053621</v>
      </c>
      <c r="K374" s="24">
        <v>0.64127879999342541</v>
      </c>
      <c r="L374" s="24">
        <v>0.13560677328316087</v>
      </c>
      <c r="M374" s="24">
        <v>0.44889515999539775</v>
      </c>
      <c r="N374" s="109">
        <v>0.58450193327855859</v>
      </c>
      <c r="O374" s="144">
        <v>0</v>
      </c>
      <c r="P374" s="7">
        <v>574775</v>
      </c>
      <c r="Q374" s="7">
        <v>1944650</v>
      </c>
      <c r="R374" s="137">
        <v>2519425</v>
      </c>
      <c r="S374" s="142">
        <v>0.22813737261478315</v>
      </c>
      <c r="T374" s="142">
        <v>0.77186262738521683</v>
      </c>
      <c r="U374" s="137">
        <v>0</v>
      </c>
      <c r="V374" s="137">
        <v>0</v>
      </c>
      <c r="W374" s="2" t="s">
        <v>1646</v>
      </c>
      <c r="X374" s="2">
        <v>1684354302</v>
      </c>
      <c r="Y374" s="2" t="s">
        <v>1647</v>
      </c>
      <c r="Z374" s="2" t="s">
        <v>1649</v>
      </c>
      <c r="AA374" s="2"/>
    </row>
    <row r="375" spans="1:27" x14ac:dyDescent="0.25">
      <c r="A375" s="143">
        <v>371</v>
      </c>
      <c r="B375" s="198" t="s">
        <v>164</v>
      </c>
      <c r="C375" s="174" t="s">
        <v>172</v>
      </c>
      <c r="D375" s="143" t="s">
        <v>566</v>
      </c>
      <c r="E375" s="172" t="s">
        <v>567</v>
      </c>
      <c r="F375" s="146">
        <v>1248</v>
      </c>
      <c r="G375" s="146">
        <v>2339285</v>
      </c>
      <c r="H375" s="7">
        <v>1752</v>
      </c>
      <c r="I375" s="7">
        <v>2728465</v>
      </c>
      <c r="J375" s="24">
        <v>1.4038461538461537</v>
      </c>
      <c r="K375" s="24">
        <v>1.1663670736998699</v>
      </c>
      <c r="L375" s="24">
        <v>0.3</v>
      </c>
      <c r="M375" s="24">
        <v>0.7</v>
      </c>
      <c r="N375" s="109">
        <v>1</v>
      </c>
      <c r="O375" s="144">
        <v>1889.3554740750008</v>
      </c>
      <c r="P375" s="7">
        <v>1108035</v>
      </c>
      <c r="Q375" s="7">
        <v>1616380</v>
      </c>
      <c r="R375" s="137">
        <v>2724415</v>
      </c>
      <c r="S375" s="142">
        <v>0.4067056597471384</v>
      </c>
      <c r="T375" s="142">
        <v>0.59329434025286165</v>
      </c>
      <c r="U375" s="137">
        <v>768.41156458054058</v>
      </c>
      <c r="V375" s="137">
        <v>1120.9439094944603</v>
      </c>
      <c r="W375" s="2" t="s">
        <v>1646</v>
      </c>
      <c r="X375" s="2">
        <v>1759737884</v>
      </c>
      <c r="Y375" s="2" t="s">
        <v>1647</v>
      </c>
      <c r="Z375" s="2" t="s">
        <v>1649</v>
      </c>
      <c r="AA375" s="2"/>
    </row>
    <row r="376" spans="1:27" x14ac:dyDescent="0.25">
      <c r="A376" s="143">
        <v>372</v>
      </c>
      <c r="B376" s="198" t="s">
        <v>164</v>
      </c>
      <c r="C376" s="174" t="s">
        <v>172</v>
      </c>
      <c r="D376" s="143" t="s">
        <v>574</v>
      </c>
      <c r="E376" s="172" t="s">
        <v>1531</v>
      </c>
      <c r="F376" s="146">
        <v>1004</v>
      </c>
      <c r="G376" s="146">
        <v>1896720</v>
      </c>
      <c r="H376" s="7">
        <v>1217</v>
      </c>
      <c r="I376" s="7">
        <v>2083705</v>
      </c>
      <c r="J376" s="24">
        <v>1.2121513944223108</v>
      </c>
      <c r="K376" s="24">
        <v>1.0985833438778523</v>
      </c>
      <c r="L376" s="24">
        <v>0.3</v>
      </c>
      <c r="M376" s="24">
        <v>0.7</v>
      </c>
      <c r="N376" s="109">
        <v>1</v>
      </c>
      <c r="O376" s="144">
        <v>1889.3554740750008</v>
      </c>
      <c r="P376" s="7">
        <v>959975</v>
      </c>
      <c r="Q376" s="7">
        <v>1120090</v>
      </c>
      <c r="R376" s="137">
        <v>2080065</v>
      </c>
      <c r="S376" s="142">
        <v>0.46151202005706554</v>
      </c>
      <c r="T376" s="142">
        <v>0.53848797994293451</v>
      </c>
      <c r="U376" s="137">
        <v>871.96026144622829</v>
      </c>
      <c r="V376" s="137">
        <v>1017.3952126287726</v>
      </c>
      <c r="W376" s="2" t="s">
        <v>1646</v>
      </c>
      <c r="X376" s="2">
        <v>1926776258</v>
      </c>
      <c r="Y376" s="2" t="s">
        <v>1647</v>
      </c>
      <c r="Z376" s="2" t="s">
        <v>1649</v>
      </c>
      <c r="AA376" s="2"/>
    </row>
    <row r="377" spans="1:27" x14ac:dyDescent="0.25">
      <c r="A377" s="143">
        <v>373</v>
      </c>
      <c r="B377" s="198" t="s">
        <v>170</v>
      </c>
      <c r="C377" s="174" t="s">
        <v>172</v>
      </c>
      <c r="D377" s="143" t="s">
        <v>597</v>
      </c>
      <c r="E377" s="172" t="s">
        <v>598</v>
      </c>
      <c r="F377" s="146">
        <v>845</v>
      </c>
      <c r="G377" s="146">
        <v>1519335</v>
      </c>
      <c r="H377" s="7">
        <v>1067</v>
      </c>
      <c r="I377" s="7">
        <v>1359455</v>
      </c>
      <c r="J377" s="24">
        <v>1.2627218934911242</v>
      </c>
      <c r="K377" s="24">
        <v>0.8947697512398517</v>
      </c>
      <c r="L377" s="24">
        <v>0.3</v>
      </c>
      <c r="M377" s="24">
        <v>0.62633882586789613</v>
      </c>
      <c r="N377" s="109">
        <v>0.92633882586789618</v>
      </c>
      <c r="O377" s="144">
        <v>1750.1833315017186</v>
      </c>
      <c r="P377" s="7">
        <v>668805</v>
      </c>
      <c r="Q377" s="7">
        <v>674870</v>
      </c>
      <c r="R377" s="137">
        <v>1343675</v>
      </c>
      <c r="S377" s="142">
        <v>0.49774312984910785</v>
      </c>
      <c r="T377" s="142">
        <v>0.50225687015089215</v>
      </c>
      <c r="U377" s="137">
        <v>871.14172923140404</v>
      </c>
      <c r="V377" s="137">
        <v>879.04160227031457</v>
      </c>
      <c r="W377" s="2" t="s">
        <v>1646</v>
      </c>
      <c r="X377" s="2">
        <v>1735276475</v>
      </c>
      <c r="Y377" s="2" t="s">
        <v>1647</v>
      </c>
      <c r="Z377" s="2" t="s">
        <v>1649</v>
      </c>
      <c r="AA377" s="2"/>
    </row>
    <row r="378" spans="1:27" x14ac:dyDescent="0.25">
      <c r="A378" s="143">
        <v>374</v>
      </c>
      <c r="B378" s="198" t="s">
        <v>170</v>
      </c>
      <c r="C378" s="174" t="s">
        <v>172</v>
      </c>
      <c r="D378" s="143" t="s">
        <v>595</v>
      </c>
      <c r="E378" s="172" t="s">
        <v>1532</v>
      </c>
      <c r="F378" s="146">
        <v>783</v>
      </c>
      <c r="G378" s="146">
        <v>1445560</v>
      </c>
      <c r="H378" s="7">
        <v>627</v>
      </c>
      <c r="I378" s="7">
        <v>872285</v>
      </c>
      <c r="J378" s="24">
        <v>0.8007662835249042</v>
      </c>
      <c r="K378" s="24">
        <v>0.60342358670688179</v>
      </c>
      <c r="L378" s="24">
        <v>0.24022988505747125</v>
      </c>
      <c r="M378" s="24">
        <v>0.42239651069481721</v>
      </c>
      <c r="N378" s="109">
        <v>0.66262639575228843</v>
      </c>
      <c r="O378" s="144">
        <v>0</v>
      </c>
      <c r="P378" s="7">
        <v>465885</v>
      </c>
      <c r="Q378" s="7">
        <v>405480</v>
      </c>
      <c r="R378" s="137">
        <v>871365</v>
      </c>
      <c r="S378" s="142">
        <v>0.53466113511559454</v>
      </c>
      <c r="T378" s="142">
        <v>0.46533886488440551</v>
      </c>
      <c r="U378" s="137">
        <v>0</v>
      </c>
      <c r="V378" s="137">
        <v>0</v>
      </c>
      <c r="W378" s="2" t="s">
        <v>1646</v>
      </c>
      <c r="X378" s="2">
        <v>1765627262</v>
      </c>
      <c r="Y378" s="2" t="s">
        <v>1647</v>
      </c>
      <c r="Z378" s="2" t="s">
        <v>1649</v>
      </c>
      <c r="AA378" s="2"/>
    </row>
    <row r="379" spans="1:27" x14ac:dyDescent="0.25">
      <c r="A379" s="143">
        <v>375</v>
      </c>
      <c r="B379" s="198" t="s">
        <v>170</v>
      </c>
      <c r="C379" s="174" t="s">
        <v>172</v>
      </c>
      <c r="D379" s="143" t="s">
        <v>593</v>
      </c>
      <c r="E379" s="172" t="s">
        <v>594</v>
      </c>
      <c r="F379" s="146">
        <v>812</v>
      </c>
      <c r="G379" s="146">
        <v>1488880</v>
      </c>
      <c r="H379" s="7">
        <v>890</v>
      </c>
      <c r="I379" s="7">
        <v>1208110</v>
      </c>
      <c r="J379" s="24">
        <v>1.0960591133004927</v>
      </c>
      <c r="K379" s="24">
        <v>0.81142200848960289</v>
      </c>
      <c r="L379" s="24">
        <v>0.3</v>
      </c>
      <c r="M379" s="24">
        <v>0.56799540594272202</v>
      </c>
      <c r="N379" s="109">
        <v>0.86799540594272195</v>
      </c>
      <c r="O379" s="144">
        <v>1639.9518716898342</v>
      </c>
      <c r="P379" s="7">
        <v>644880</v>
      </c>
      <c r="Q379" s="7">
        <v>563230</v>
      </c>
      <c r="R379" s="137">
        <v>1208110</v>
      </c>
      <c r="S379" s="142">
        <v>0.53379245267401143</v>
      </c>
      <c r="T379" s="142">
        <v>0.46620754732598851</v>
      </c>
      <c r="U379" s="137">
        <v>875.39393185665233</v>
      </c>
      <c r="V379" s="137">
        <v>764.55793983318188</v>
      </c>
      <c r="W379" s="2" t="s">
        <v>1646</v>
      </c>
      <c r="X379" s="2">
        <v>1942248969</v>
      </c>
      <c r="Y379" s="2" t="s">
        <v>1647</v>
      </c>
      <c r="Z379" s="2" t="s">
        <v>1649</v>
      </c>
      <c r="AA379" s="2"/>
    </row>
    <row r="380" spans="1:27" x14ac:dyDescent="0.25">
      <c r="A380" s="143">
        <v>376</v>
      </c>
      <c r="B380" s="198" t="s">
        <v>170</v>
      </c>
      <c r="C380" s="174" t="s">
        <v>172</v>
      </c>
      <c r="D380" s="143" t="s">
        <v>591</v>
      </c>
      <c r="E380" s="172" t="s">
        <v>1533</v>
      </c>
      <c r="F380" s="146">
        <v>647</v>
      </c>
      <c r="G380" s="146">
        <v>1188855</v>
      </c>
      <c r="H380" s="7">
        <v>525</v>
      </c>
      <c r="I380" s="7">
        <v>700230</v>
      </c>
      <c r="J380" s="24">
        <v>0.81143740340030912</v>
      </c>
      <c r="K380" s="24">
        <v>0.58899529379108473</v>
      </c>
      <c r="L380" s="24">
        <v>0.24343122102009274</v>
      </c>
      <c r="M380" s="24">
        <v>0.41229670565375931</v>
      </c>
      <c r="N380" s="109">
        <v>0.65572792667385205</v>
      </c>
      <c r="O380" s="144">
        <v>0</v>
      </c>
      <c r="P380" s="7">
        <v>363960</v>
      </c>
      <c r="Q380" s="7">
        <v>321740</v>
      </c>
      <c r="R380" s="137">
        <v>685700</v>
      </c>
      <c r="S380" s="142">
        <v>0.53078605804287593</v>
      </c>
      <c r="T380" s="142">
        <v>0.46921394195712413</v>
      </c>
      <c r="U380" s="137">
        <v>0</v>
      </c>
      <c r="V380" s="137">
        <v>0</v>
      </c>
      <c r="W380" s="2" t="s">
        <v>1646</v>
      </c>
      <c r="X380" s="2">
        <v>1720226799</v>
      </c>
      <c r="Y380" s="2" t="s">
        <v>1647</v>
      </c>
      <c r="Z380" s="2" t="s">
        <v>1649</v>
      </c>
      <c r="AA380" s="2"/>
    </row>
    <row r="381" spans="1:27" x14ac:dyDescent="0.25">
      <c r="A381" s="143">
        <v>377</v>
      </c>
      <c r="B381" s="198" t="s">
        <v>170</v>
      </c>
      <c r="C381" s="174" t="s">
        <v>172</v>
      </c>
      <c r="D381" s="143" t="s">
        <v>601</v>
      </c>
      <c r="E381" s="172" t="s">
        <v>1534</v>
      </c>
      <c r="F381" s="146">
        <v>944</v>
      </c>
      <c r="G381" s="146">
        <v>1738385</v>
      </c>
      <c r="H381" s="7">
        <v>690</v>
      </c>
      <c r="I381" s="7">
        <v>1437635</v>
      </c>
      <c r="J381" s="24">
        <v>0.73093220338983056</v>
      </c>
      <c r="K381" s="24">
        <v>0.82699459555852128</v>
      </c>
      <c r="L381" s="24">
        <v>0.21927966101694915</v>
      </c>
      <c r="M381" s="24">
        <v>0.57889621689096482</v>
      </c>
      <c r="N381" s="109">
        <v>0.798175877907914</v>
      </c>
      <c r="O381" s="144">
        <v>1508.0379641999368</v>
      </c>
      <c r="P381" s="7">
        <v>448835</v>
      </c>
      <c r="Q381" s="7">
        <v>982860</v>
      </c>
      <c r="R381" s="137">
        <v>1431695</v>
      </c>
      <c r="S381" s="142">
        <v>0.31349903436136889</v>
      </c>
      <c r="T381" s="142">
        <v>0.68650096563863117</v>
      </c>
      <c r="U381" s="137">
        <v>472.76844555696476</v>
      </c>
      <c r="V381" s="137">
        <v>1035.2695186429721</v>
      </c>
      <c r="W381" s="2" t="s">
        <v>1646</v>
      </c>
      <c r="X381" s="2">
        <v>1711038636</v>
      </c>
      <c r="Y381" s="2" t="s">
        <v>1647</v>
      </c>
      <c r="Z381" s="2" t="s">
        <v>1649</v>
      </c>
      <c r="AA381" s="2"/>
    </row>
    <row r="382" spans="1:27" x14ac:dyDescent="0.25">
      <c r="A382" s="143">
        <v>378</v>
      </c>
      <c r="B382" s="198" t="s">
        <v>170</v>
      </c>
      <c r="C382" s="174" t="s">
        <v>172</v>
      </c>
      <c r="D382" s="143" t="s">
        <v>599</v>
      </c>
      <c r="E382" s="172" t="s">
        <v>1535</v>
      </c>
      <c r="F382" s="146">
        <v>515</v>
      </c>
      <c r="G382" s="146">
        <v>984725</v>
      </c>
      <c r="H382" s="7">
        <v>470</v>
      </c>
      <c r="I382" s="7">
        <v>614645</v>
      </c>
      <c r="J382" s="24">
        <v>0.91262135922330101</v>
      </c>
      <c r="K382" s="24">
        <v>0.62417933940947978</v>
      </c>
      <c r="L382" s="24">
        <v>0.27378640776699031</v>
      </c>
      <c r="M382" s="24">
        <v>0.43692553758663583</v>
      </c>
      <c r="N382" s="109">
        <v>0.71071194535362614</v>
      </c>
      <c r="O382" s="144">
        <v>0</v>
      </c>
      <c r="P382" s="7">
        <v>347835</v>
      </c>
      <c r="Q382" s="7">
        <v>266810</v>
      </c>
      <c r="R382" s="137">
        <v>614645</v>
      </c>
      <c r="S382" s="142">
        <v>0.56591203052168326</v>
      </c>
      <c r="T382" s="142">
        <v>0.43408796947831674</v>
      </c>
      <c r="U382" s="137">
        <v>0</v>
      </c>
      <c r="V382" s="137">
        <v>0</v>
      </c>
      <c r="W382" s="2" t="s">
        <v>1646</v>
      </c>
      <c r="X382" s="2">
        <v>1790790661</v>
      </c>
      <c r="Y382" s="2" t="s">
        <v>1647</v>
      </c>
      <c r="Z382" s="2" t="s">
        <v>1649</v>
      </c>
      <c r="AA382" s="2"/>
    </row>
    <row r="383" spans="1:27" x14ac:dyDescent="0.25">
      <c r="A383" s="143">
        <v>379</v>
      </c>
      <c r="B383" s="198" t="s">
        <v>1308</v>
      </c>
      <c r="C383" s="174" t="s">
        <v>172</v>
      </c>
      <c r="D383" s="143" t="s">
        <v>255</v>
      </c>
      <c r="E383" s="172" t="s">
        <v>1087</v>
      </c>
      <c r="F383" s="146">
        <v>1964</v>
      </c>
      <c r="G383" s="146">
        <v>2837830</v>
      </c>
      <c r="H383" s="7">
        <v>1861</v>
      </c>
      <c r="I383" s="7">
        <v>2558665</v>
      </c>
      <c r="J383" s="24">
        <v>0.94755600814663954</v>
      </c>
      <c r="K383" s="24">
        <v>0.90162729973254208</v>
      </c>
      <c r="L383" s="24">
        <v>0.28426680244399183</v>
      </c>
      <c r="M383" s="24">
        <v>0.63113910981277943</v>
      </c>
      <c r="N383" s="109">
        <v>0.91540591225677126</v>
      </c>
      <c r="O383" s="144">
        <v>1729.5271713229506</v>
      </c>
      <c r="P383" s="7">
        <v>1222320</v>
      </c>
      <c r="Q383" s="7">
        <v>1326050</v>
      </c>
      <c r="R383" s="137">
        <v>2548370</v>
      </c>
      <c r="S383" s="142">
        <v>0.47964777485216042</v>
      </c>
      <c r="T383" s="142">
        <v>0.52035222514783963</v>
      </c>
      <c r="U383" s="137">
        <v>829.56385927140445</v>
      </c>
      <c r="V383" s="137">
        <v>899.96331205154615</v>
      </c>
      <c r="W383" s="2" t="s">
        <v>1646</v>
      </c>
      <c r="X383" s="2">
        <v>1745044905</v>
      </c>
      <c r="Y383" s="2" t="s">
        <v>1647</v>
      </c>
      <c r="Z383" s="2" t="s">
        <v>1649</v>
      </c>
      <c r="AA383" s="2"/>
    </row>
    <row r="384" spans="1:27" x14ac:dyDescent="0.25">
      <c r="A384" s="143">
        <v>380</v>
      </c>
      <c r="B384" s="198" t="s">
        <v>1308</v>
      </c>
      <c r="C384" s="174" t="s">
        <v>172</v>
      </c>
      <c r="D384" s="143" t="s">
        <v>257</v>
      </c>
      <c r="E384" s="172" t="s">
        <v>1549</v>
      </c>
      <c r="F384" s="146">
        <v>997</v>
      </c>
      <c r="G384" s="146">
        <v>1565025</v>
      </c>
      <c r="H384" s="7">
        <v>1157</v>
      </c>
      <c r="I384" s="7">
        <v>1689100</v>
      </c>
      <c r="J384" s="24">
        <v>1.1604814443329989</v>
      </c>
      <c r="K384" s="24">
        <v>1.079279883707928</v>
      </c>
      <c r="L384" s="24">
        <v>0.3</v>
      </c>
      <c r="M384" s="24">
        <v>0.7</v>
      </c>
      <c r="N384" s="109">
        <v>1</v>
      </c>
      <c r="O384" s="144">
        <v>1889.3554740750008</v>
      </c>
      <c r="P384" s="7">
        <v>791820</v>
      </c>
      <c r="Q384" s="7">
        <v>895840</v>
      </c>
      <c r="R384" s="137">
        <v>1687660</v>
      </c>
      <c r="S384" s="142">
        <v>0.46918218124503752</v>
      </c>
      <c r="T384" s="142">
        <v>0.53081781875496248</v>
      </c>
      <c r="U384" s="137">
        <v>886.45192247376076</v>
      </c>
      <c r="V384" s="137">
        <v>1002.90355160124</v>
      </c>
      <c r="W384" s="2" t="s">
        <v>1646</v>
      </c>
      <c r="X384" s="2">
        <v>1712621942</v>
      </c>
      <c r="Y384" s="2" t="s">
        <v>1647</v>
      </c>
      <c r="Z384" s="2" t="s">
        <v>1649</v>
      </c>
      <c r="AA384" s="2"/>
    </row>
    <row r="385" spans="1:27" x14ac:dyDescent="0.25">
      <c r="A385" s="143">
        <v>381</v>
      </c>
      <c r="B385" s="198" t="s">
        <v>1308</v>
      </c>
      <c r="C385" s="174" t="s">
        <v>172</v>
      </c>
      <c r="D385" s="143" t="s">
        <v>256</v>
      </c>
      <c r="E385" s="172" t="s">
        <v>1638</v>
      </c>
      <c r="F385" s="146">
        <v>543</v>
      </c>
      <c r="G385" s="146">
        <v>881825</v>
      </c>
      <c r="H385" s="7">
        <v>760</v>
      </c>
      <c r="I385" s="7">
        <v>1137165</v>
      </c>
      <c r="J385" s="24">
        <v>1.3996316758747698</v>
      </c>
      <c r="K385" s="24">
        <v>1.2895585858872225</v>
      </c>
      <c r="L385" s="24">
        <v>0.3</v>
      </c>
      <c r="M385" s="24">
        <v>0.7</v>
      </c>
      <c r="N385" s="109">
        <v>1</v>
      </c>
      <c r="O385" s="144">
        <v>1889.3554740750008</v>
      </c>
      <c r="P385" s="7">
        <v>553785</v>
      </c>
      <c r="Q385" s="7">
        <v>580700</v>
      </c>
      <c r="R385" s="137">
        <v>1134485</v>
      </c>
      <c r="S385" s="142">
        <v>0.48813778939342523</v>
      </c>
      <c r="T385" s="142">
        <v>0.51186221060657477</v>
      </c>
      <c r="U385" s="137">
        <v>922.26580449333778</v>
      </c>
      <c r="V385" s="137">
        <v>967.08966958166297</v>
      </c>
      <c r="W385" s="2" t="s">
        <v>1646</v>
      </c>
      <c r="X385" s="2">
        <v>1614809306</v>
      </c>
      <c r="Y385" s="2" t="s">
        <v>1647</v>
      </c>
      <c r="Z385" s="2" t="s">
        <v>1649</v>
      </c>
      <c r="AA385" s="2"/>
    </row>
    <row r="386" spans="1:27" x14ac:dyDescent="0.25">
      <c r="A386" s="143">
        <v>382</v>
      </c>
      <c r="B386" s="198" t="s">
        <v>2</v>
      </c>
      <c r="C386" s="174" t="s">
        <v>172</v>
      </c>
      <c r="D386" s="143" t="s">
        <v>196</v>
      </c>
      <c r="E386" s="172" t="s">
        <v>1550</v>
      </c>
      <c r="F386" s="146">
        <v>3000</v>
      </c>
      <c r="G386" s="146">
        <v>4659745</v>
      </c>
      <c r="H386" s="7">
        <v>3671</v>
      </c>
      <c r="I386" s="7">
        <v>4844540</v>
      </c>
      <c r="J386" s="24">
        <v>1.2236666666666667</v>
      </c>
      <c r="K386" s="24">
        <v>1.039657749512044</v>
      </c>
      <c r="L386" s="24">
        <v>0.3</v>
      </c>
      <c r="M386" s="24">
        <v>0.7</v>
      </c>
      <c r="N386" s="109">
        <v>1</v>
      </c>
      <c r="O386" s="144">
        <v>1889.3554740750008</v>
      </c>
      <c r="P386" s="7">
        <v>2293770</v>
      </c>
      <c r="Q386" s="7">
        <v>2542590</v>
      </c>
      <c r="R386" s="137">
        <v>4836360</v>
      </c>
      <c r="S386" s="142">
        <v>0.47427610847827706</v>
      </c>
      <c r="T386" s="142">
        <v>0.52572389152172294</v>
      </c>
      <c r="U386" s="137">
        <v>896.0761617764216</v>
      </c>
      <c r="V386" s="137">
        <v>993.27931229857916</v>
      </c>
      <c r="W386" s="2" t="s">
        <v>1646</v>
      </c>
      <c r="X386" s="2">
        <v>1921212220</v>
      </c>
      <c r="Y386" s="2" t="s">
        <v>1647</v>
      </c>
      <c r="Z386" s="2" t="s">
        <v>1649</v>
      </c>
      <c r="AA386" s="2"/>
    </row>
    <row r="387" spans="1:27" x14ac:dyDescent="0.25">
      <c r="A387" s="143">
        <v>383</v>
      </c>
      <c r="B387" s="198" t="s">
        <v>2</v>
      </c>
      <c r="C387" s="174" t="s">
        <v>172</v>
      </c>
      <c r="D387" s="143" t="s">
        <v>199</v>
      </c>
      <c r="E387" s="172" t="s">
        <v>1551</v>
      </c>
      <c r="F387" s="146">
        <v>873</v>
      </c>
      <c r="G387" s="146">
        <v>1428490</v>
      </c>
      <c r="H387" s="7">
        <v>1007</v>
      </c>
      <c r="I387" s="7">
        <v>1522840</v>
      </c>
      <c r="J387" s="24">
        <v>1.1534936998854524</v>
      </c>
      <c r="K387" s="24">
        <v>1.0660487647795924</v>
      </c>
      <c r="L387" s="24">
        <v>0.3</v>
      </c>
      <c r="M387" s="24">
        <v>0.7</v>
      </c>
      <c r="N387" s="109">
        <v>1</v>
      </c>
      <c r="O387" s="144">
        <v>1889.3554740750008</v>
      </c>
      <c r="P387" s="7">
        <v>689675</v>
      </c>
      <c r="Q387" s="7">
        <v>832070</v>
      </c>
      <c r="R387" s="137">
        <v>1521745</v>
      </c>
      <c r="S387" s="142">
        <v>0.45321325189174272</v>
      </c>
      <c r="T387" s="142">
        <v>0.54678674810825734</v>
      </c>
      <c r="U387" s="137">
        <v>856.28093838499626</v>
      </c>
      <c r="V387" s="137">
        <v>1033.0745356900045</v>
      </c>
      <c r="W387" s="2" t="s">
        <v>1646</v>
      </c>
      <c r="X387" s="2">
        <v>1753692918</v>
      </c>
      <c r="Y387" s="2" t="s">
        <v>1647</v>
      </c>
      <c r="Z387" s="2" t="s">
        <v>1649</v>
      </c>
      <c r="AA387" s="2"/>
    </row>
    <row r="388" spans="1:27" x14ac:dyDescent="0.25">
      <c r="A388" s="143">
        <v>384</v>
      </c>
      <c r="B388" s="198" t="s">
        <v>2</v>
      </c>
      <c r="C388" s="174" t="s">
        <v>172</v>
      </c>
      <c r="D388" s="143" t="s">
        <v>197</v>
      </c>
      <c r="E388" s="172" t="s">
        <v>1552</v>
      </c>
      <c r="F388" s="146">
        <v>2313</v>
      </c>
      <c r="G388" s="146">
        <v>3538030</v>
      </c>
      <c r="H388" s="7">
        <v>3194</v>
      </c>
      <c r="I388" s="7">
        <v>3751270</v>
      </c>
      <c r="J388" s="24">
        <v>1.3808906182447038</v>
      </c>
      <c r="K388" s="24">
        <v>1.0602708286814979</v>
      </c>
      <c r="L388" s="24">
        <v>0.3</v>
      </c>
      <c r="M388" s="24">
        <v>0.7</v>
      </c>
      <c r="N388" s="109">
        <v>1</v>
      </c>
      <c r="O388" s="144">
        <v>1889.3554740750008</v>
      </c>
      <c r="P388" s="7">
        <v>2405510</v>
      </c>
      <c r="Q388" s="7">
        <v>1341800</v>
      </c>
      <c r="R388" s="137">
        <v>3747310</v>
      </c>
      <c r="S388" s="142">
        <v>0.64192981098441282</v>
      </c>
      <c r="T388" s="142">
        <v>0.35807018901558718</v>
      </c>
      <c r="U388" s="137">
        <v>1212.8336023553309</v>
      </c>
      <c r="V388" s="137">
        <v>676.52187171966989</v>
      </c>
      <c r="W388" s="2" t="s">
        <v>1646</v>
      </c>
      <c r="X388" s="2">
        <v>1716392959</v>
      </c>
      <c r="Y388" s="2" t="s">
        <v>1647</v>
      </c>
      <c r="Z388" s="2" t="s">
        <v>1649</v>
      </c>
      <c r="AA388" s="2"/>
    </row>
    <row r="389" spans="1:27" x14ac:dyDescent="0.25">
      <c r="A389" s="143">
        <v>385</v>
      </c>
      <c r="B389" s="198" t="s">
        <v>2</v>
      </c>
      <c r="C389" s="174" t="s">
        <v>172</v>
      </c>
      <c r="D389" s="143" t="s">
        <v>200</v>
      </c>
      <c r="E389" s="172" t="s">
        <v>1553</v>
      </c>
      <c r="F389" s="146">
        <v>942</v>
      </c>
      <c r="G389" s="146">
        <v>1510005</v>
      </c>
      <c r="H389" s="7">
        <v>1403</v>
      </c>
      <c r="I389" s="7">
        <v>1628900</v>
      </c>
      <c r="J389" s="24">
        <v>1.4893842887473461</v>
      </c>
      <c r="K389" s="24">
        <v>1.0787381498736759</v>
      </c>
      <c r="L389" s="24">
        <v>0.3</v>
      </c>
      <c r="M389" s="24">
        <v>0.7</v>
      </c>
      <c r="N389" s="109">
        <v>1</v>
      </c>
      <c r="O389" s="144">
        <v>1889.3554740750008</v>
      </c>
      <c r="P389" s="7">
        <v>1172740</v>
      </c>
      <c r="Q389" s="7">
        <v>455220</v>
      </c>
      <c r="R389" s="137">
        <v>1627960</v>
      </c>
      <c r="S389" s="142">
        <v>0.72037396496228412</v>
      </c>
      <c r="T389" s="142">
        <v>0.27962603503771594</v>
      </c>
      <c r="U389" s="137">
        <v>1361.0424940826042</v>
      </c>
      <c r="V389" s="137">
        <v>528.31297999239655</v>
      </c>
      <c r="W389" s="2" t="s">
        <v>1646</v>
      </c>
      <c r="X389" s="2">
        <v>1609547073</v>
      </c>
      <c r="Y389" s="2" t="s">
        <v>1647</v>
      </c>
      <c r="Z389" s="2" t="s">
        <v>1649</v>
      </c>
      <c r="AA389" s="2"/>
    </row>
    <row r="390" spans="1:27" x14ac:dyDescent="0.25">
      <c r="A390" s="143">
        <v>386</v>
      </c>
      <c r="B390" s="198" t="s">
        <v>12</v>
      </c>
      <c r="C390" s="174" t="s">
        <v>172</v>
      </c>
      <c r="D390" s="143" t="s">
        <v>252</v>
      </c>
      <c r="E390" s="172" t="s">
        <v>1086</v>
      </c>
      <c r="F390" s="146">
        <v>1167</v>
      </c>
      <c r="G390" s="146">
        <v>1662635</v>
      </c>
      <c r="H390" s="7">
        <v>2064</v>
      </c>
      <c r="I390" s="7">
        <v>2650210</v>
      </c>
      <c r="J390" s="24">
        <v>1.768637532133676</v>
      </c>
      <c r="K390" s="24">
        <v>1.5939818420759817</v>
      </c>
      <c r="L390" s="24">
        <v>0.3</v>
      </c>
      <c r="M390" s="24">
        <v>0.7</v>
      </c>
      <c r="N390" s="109">
        <v>1</v>
      </c>
      <c r="O390" s="144">
        <v>1889.3554740750008</v>
      </c>
      <c r="P390" s="7">
        <v>1292570</v>
      </c>
      <c r="Q390" s="7">
        <v>1332970</v>
      </c>
      <c r="R390" s="137">
        <v>2625540</v>
      </c>
      <c r="S390" s="142">
        <v>0.49230634459958711</v>
      </c>
      <c r="T390" s="142">
        <v>0.50769365540041289</v>
      </c>
      <c r="U390" s="137">
        <v>930.14168709108355</v>
      </c>
      <c r="V390" s="137">
        <v>959.2137869839172</v>
      </c>
      <c r="W390" s="2" t="s">
        <v>1646</v>
      </c>
      <c r="X390" s="2">
        <v>1790944995</v>
      </c>
      <c r="Y390" s="2" t="s">
        <v>1647</v>
      </c>
      <c r="Z390" s="2" t="s">
        <v>1649</v>
      </c>
      <c r="AA390" s="2"/>
    </row>
    <row r="391" spans="1:27" x14ac:dyDescent="0.25">
      <c r="A391" s="143">
        <v>387</v>
      </c>
      <c r="B391" s="198" t="s">
        <v>12</v>
      </c>
      <c r="C391" s="174" t="s">
        <v>172</v>
      </c>
      <c r="D391" s="143" t="s">
        <v>253</v>
      </c>
      <c r="E391" s="172" t="s">
        <v>1554</v>
      </c>
      <c r="F391" s="146">
        <v>1673</v>
      </c>
      <c r="G391" s="146">
        <v>2395095</v>
      </c>
      <c r="H391" s="7">
        <v>1738</v>
      </c>
      <c r="I391" s="7">
        <v>2223730</v>
      </c>
      <c r="J391" s="24">
        <v>1.0388523610280933</v>
      </c>
      <c r="K391" s="24">
        <v>0.9284516898077112</v>
      </c>
      <c r="L391" s="24">
        <v>0.3</v>
      </c>
      <c r="M391" s="24">
        <v>0.64991618286539776</v>
      </c>
      <c r="N391" s="109">
        <v>0.9499161828653977</v>
      </c>
      <c r="O391" s="144">
        <v>1794.7293400091685</v>
      </c>
      <c r="P391" s="7">
        <v>1105340</v>
      </c>
      <c r="Q391" s="7">
        <v>1112580</v>
      </c>
      <c r="R391" s="137">
        <v>2217920</v>
      </c>
      <c r="S391" s="142">
        <v>0.49836784013850816</v>
      </c>
      <c r="T391" s="142">
        <v>0.5016321598614919</v>
      </c>
      <c r="U391" s="137">
        <v>894.4353848135795</v>
      </c>
      <c r="V391" s="137">
        <v>900.29395519558909</v>
      </c>
      <c r="W391" s="2" t="s">
        <v>1646</v>
      </c>
      <c r="X391" s="2">
        <v>1721134272</v>
      </c>
      <c r="Y391" s="2" t="s">
        <v>1647</v>
      </c>
      <c r="Z391" s="2" t="s">
        <v>1649</v>
      </c>
      <c r="AA391" s="2"/>
    </row>
    <row r="392" spans="1:27" x14ac:dyDescent="0.25">
      <c r="A392" s="143">
        <v>388</v>
      </c>
      <c r="B392" s="198" t="s">
        <v>12</v>
      </c>
      <c r="C392" s="174" t="s">
        <v>172</v>
      </c>
      <c r="D392" s="143" t="s">
        <v>251</v>
      </c>
      <c r="E392" s="172" t="s">
        <v>1555</v>
      </c>
      <c r="F392" s="146">
        <v>1998</v>
      </c>
      <c r="G392" s="146">
        <v>3565400</v>
      </c>
      <c r="H392" s="7">
        <v>2227</v>
      </c>
      <c r="I392" s="7">
        <v>3346080</v>
      </c>
      <c r="J392" s="24">
        <v>1.1146146146146145</v>
      </c>
      <c r="K392" s="24">
        <v>0.93848656532226393</v>
      </c>
      <c r="L392" s="24">
        <v>0.3</v>
      </c>
      <c r="M392" s="24">
        <v>0.65694059572558472</v>
      </c>
      <c r="N392" s="109">
        <v>0.95694059572558476</v>
      </c>
      <c r="O392" s="144">
        <v>1808.0009528987259</v>
      </c>
      <c r="P392" s="7">
        <v>1630970</v>
      </c>
      <c r="Q392" s="7">
        <v>1713710</v>
      </c>
      <c r="R392" s="137">
        <v>3344680</v>
      </c>
      <c r="S392" s="142">
        <v>0.48763110372292717</v>
      </c>
      <c r="T392" s="142">
        <v>0.51236889627707283</v>
      </c>
      <c r="U392" s="137">
        <v>881.63750019410975</v>
      </c>
      <c r="V392" s="137">
        <v>926.36345270461618</v>
      </c>
      <c r="W392" s="2" t="s">
        <v>1646</v>
      </c>
      <c r="X392" s="2">
        <v>1723228483</v>
      </c>
      <c r="Y392" s="2" t="s">
        <v>1647</v>
      </c>
      <c r="Z392" s="2" t="s">
        <v>1649</v>
      </c>
      <c r="AA392" s="2"/>
    </row>
    <row r="393" spans="1:27" x14ac:dyDescent="0.25">
      <c r="A393" s="143">
        <v>389</v>
      </c>
      <c r="B393" s="198" t="s">
        <v>12</v>
      </c>
      <c r="C393" s="174" t="s">
        <v>172</v>
      </c>
      <c r="D393" s="143" t="s">
        <v>254</v>
      </c>
      <c r="E393" s="172" t="s">
        <v>1556</v>
      </c>
      <c r="F393" s="146">
        <v>1202</v>
      </c>
      <c r="G393" s="146">
        <v>2413875</v>
      </c>
      <c r="H393" s="7">
        <v>1952</v>
      </c>
      <c r="I393" s="7">
        <v>2775795</v>
      </c>
      <c r="J393" s="24">
        <v>1.6239600665557403</v>
      </c>
      <c r="K393" s="24">
        <v>1.1499331986950443</v>
      </c>
      <c r="L393" s="24">
        <v>0.3</v>
      </c>
      <c r="M393" s="24">
        <v>0.7</v>
      </c>
      <c r="N393" s="109">
        <v>1</v>
      </c>
      <c r="O393" s="144">
        <v>1889.3554740750008</v>
      </c>
      <c r="P393" s="7">
        <v>1188915</v>
      </c>
      <c r="Q393" s="7">
        <v>1574210</v>
      </c>
      <c r="R393" s="137">
        <v>2763125</v>
      </c>
      <c r="S393" s="142">
        <v>0.43027912237050442</v>
      </c>
      <c r="T393" s="142">
        <v>0.56972087762949564</v>
      </c>
      <c r="U393" s="137">
        <v>812.95021523089963</v>
      </c>
      <c r="V393" s="137">
        <v>1076.4052588441011</v>
      </c>
      <c r="W393" s="2" t="s">
        <v>1646</v>
      </c>
      <c r="X393" s="2">
        <v>1303081257</v>
      </c>
      <c r="Y393" s="2" t="s">
        <v>1647</v>
      </c>
      <c r="Z393" s="2" t="s">
        <v>1649</v>
      </c>
      <c r="AA393" s="2"/>
    </row>
    <row r="394" spans="1:27" x14ac:dyDescent="0.25">
      <c r="A394" s="143">
        <v>390</v>
      </c>
      <c r="B394" s="198" t="s">
        <v>12</v>
      </c>
      <c r="C394" s="174" t="s">
        <v>172</v>
      </c>
      <c r="D394" s="143" t="s">
        <v>1114</v>
      </c>
      <c r="E394" s="172" t="s">
        <v>1557</v>
      </c>
      <c r="F394" s="146">
        <v>383</v>
      </c>
      <c r="G394" s="146">
        <v>618850</v>
      </c>
      <c r="H394" s="7">
        <v>454</v>
      </c>
      <c r="I394" s="7">
        <v>539495</v>
      </c>
      <c r="J394" s="24">
        <v>1.1853785900783289</v>
      </c>
      <c r="K394" s="24">
        <v>0.87177021895451245</v>
      </c>
      <c r="L394" s="24">
        <v>0.3</v>
      </c>
      <c r="M394" s="24">
        <v>0.6102391532681587</v>
      </c>
      <c r="N394" s="109">
        <v>0.91023915326815863</v>
      </c>
      <c r="O394" s="144">
        <v>1719.7653269445891</v>
      </c>
      <c r="P394" s="7">
        <v>321615</v>
      </c>
      <c r="Q394" s="7">
        <v>215460</v>
      </c>
      <c r="R394" s="137">
        <v>537075</v>
      </c>
      <c r="S394" s="142">
        <v>0.59882697947214081</v>
      </c>
      <c r="T394" s="142">
        <v>0.40117302052785925</v>
      </c>
      <c r="U394" s="137">
        <v>1029.841876135147</v>
      </c>
      <c r="V394" s="137">
        <v>689.92345080944222</v>
      </c>
      <c r="W394" s="2" t="s">
        <v>1646</v>
      </c>
      <c r="X394" s="2">
        <v>1749978774</v>
      </c>
      <c r="Y394" s="2" t="s">
        <v>1647</v>
      </c>
      <c r="Z394" s="2" t="s">
        <v>1649</v>
      </c>
      <c r="AA394" s="2"/>
    </row>
    <row r="395" spans="1:27" x14ac:dyDescent="0.25">
      <c r="A395" s="143">
        <v>391</v>
      </c>
      <c r="B395" s="198" t="s">
        <v>12</v>
      </c>
      <c r="C395" s="174" t="s">
        <v>172</v>
      </c>
      <c r="D395" s="143" t="s">
        <v>1558</v>
      </c>
      <c r="E395" s="172" t="s">
        <v>1559</v>
      </c>
      <c r="F395" s="146">
        <v>1013</v>
      </c>
      <c r="G395" s="146">
        <v>1287575</v>
      </c>
      <c r="H395" s="7">
        <v>961</v>
      </c>
      <c r="I395" s="7">
        <v>1225225</v>
      </c>
      <c r="J395" s="24">
        <v>0.94866732477788751</v>
      </c>
      <c r="K395" s="24">
        <v>0.95157563637069686</v>
      </c>
      <c r="L395" s="24">
        <v>0.28460019743336623</v>
      </c>
      <c r="M395" s="24">
        <v>0.66610294545948778</v>
      </c>
      <c r="N395" s="109">
        <v>0.95070314289285407</v>
      </c>
      <c r="O395" s="144">
        <v>1796.2161872449215</v>
      </c>
      <c r="P395" s="7">
        <v>573295</v>
      </c>
      <c r="Q395" s="7">
        <v>637560</v>
      </c>
      <c r="R395" s="137">
        <v>1210855</v>
      </c>
      <c r="S395" s="142">
        <v>0.47346296625112005</v>
      </c>
      <c r="T395" s="142">
        <v>0.52653703374887995</v>
      </c>
      <c r="U395" s="137">
        <v>850.44184404125781</v>
      </c>
      <c r="V395" s="137">
        <v>945.77434320366365</v>
      </c>
      <c r="W395" s="2" t="s">
        <v>1646</v>
      </c>
      <c r="X395" s="2">
        <v>1716048346</v>
      </c>
      <c r="Y395" s="2" t="s">
        <v>1647</v>
      </c>
      <c r="Z395" s="2" t="s">
        <v>1649</v>
      </c>
      <c r="AA395" s="2"/>
    </row>
    <row r="396" spans="1:27" x14ac:dyDescent="0.25">
      <c r="A396" s="143">
        <v>392</v>
      </c>
      <c r="B396" s="198" t="s">
        <v>165</v>
      </c>
      <c r="C396" s="174" t="s">
        <v>172</v>
      </c>
      <c r="D396" s="143" t="s">
        <v>606</v>
      </c>
      <c r="E396" s="172" t="s">
        <v>1545</v>
      </c>
      <c r="F396" s="146">
        <v>1617</v>
      </c>
      <c r="G396" s="146">
        <v>3074145</v>
      </c>
      <c r="H396" s="7">
        <v>556</v>
      </c>
      <c r="I396" s="7">
        <v>1242785</v>
      </c>
      <c r="J396" s="24">
        <v>0.34384662956091527</v>
      </c>
      <c r="K396" s="24">
        <v>0.40427013039397947</v>
      </c>
      <c r="L396" s="24">
        <v>0.10315398886827458</v>
      </c>
      <c r="M396" s="24">
        <v>0.28298909127578559</v>
      </c>
      <c r="N396" s="109">
        <v>0.38614308014406018</v>
      </c>
      <c r="O396" s="144">
        <v>0</v>
      </c>
      <c r="P396" s="7">
        <v>405715</v>
      </c>
      <c r="Q396" s="7">
        <v>837070</v>
      </c>
      <c r="R396" s="137">
        <v>1242785</v>
      </c>
      <c r="S396" s="142">
        <v>0.32645630579706064</v>
      </c>
      <c r="T396" s="142">
        <v>0.67354369420293936</v>
      </c>
      <c r="U396" s="137">
        <v>0</v>
      </c>
      <c r="V396" s="137">
        <v>0</v>
      </c>
      <c r="W396" s="2" t="s">
        <v>1646</v>
      </c>
      <c r="X396" s="2">
        <v>1914845930</v>
      </c>
      <c r="Y396" s="2" t="s">
        <v>1647</v>
      </c>
      <c r="Z396" s="2" t="s">
        <v>1649</v>
      </c>
      <c r="AA396" s="2"/>
    </row>
    <row r="397" spans="1:27" x14ac:dyDescent="0.25">
      <c r="A397" s="143">
        <v>393</v>
      </c>
      <c r="B397" s="198" t="s">
        <v>165</v>
      </c>
      <c r="C397" s="174" t="s">
        <v>172</v>
      </c>
      <c r="D397" s="143" t="s">
        <v>610</v>
      </c>
      <c r="E397" s="172" t="s">
        <v>611</v>
      </c>
      <c r="F397" s="146">
        <v>499</v>
      </c>
      <c r="G397" s="146">
        <v>967440</v>
      </c>
      <c r="H397" s="7">
        <v>416</v>
      </c>
      <c r="I397" s="7">
        <v>827805</v>
      </c>
      <c r="J397" s="24">
        <v>0.83366733466933862</v>
      </c>
      <c r="K397" s="24">
        <v>0.85566546762589923</v>
      </c>
      <c r="L397" s="24">
        <v>0.25010020040080155</v>
      </c>
      <c r="M397" s="24">
        <v>0.59896582733812942</v>
      </c>
      <c r="N397" s="109">
        <v>0.84906602773893103</v>
      </c>
      <c r="O397" s="144">
        <v>1604.1875473596658</v>
      </c>
      <c r="P397" s="7">
        <v>294935</v>
      </c>
      <c r="Q397" s="7">
        <v>532870</v>
      </c>
      <c r="R397" s="137">
        <v>827805</v>
      </c>
      <c r="S397" s="142">
        <v>0.35628559866152054</v>
      </c>
      <c r="T397" s="142">
        <v>0.64371440133847946</v>
      </c>
      <c r="U397" s="137">
        <v>571.54892067639491</v>
      </c>
      <c r="V397" s="137">
        <v>1032.638626683271</v>
      </c>
      <c r="W397" s="2" t="s">
        <v>1646</v>
      </c>
      <c r="X397" s="2">
        <v>1759569588</v>
      </c>
      <c r="Y397" s="2" t="s">
        <v>1647</v>
      </c>
      <c r="Z397" s="2" t="s">
        <v>1649</v>
      </c>
      <c r="AA397" s="2"/>
    </row>
    <row r="398" spans="1:27" x14ac:dyDescent="0.25">
      <c r="A398" s="143">
        <v>394</v>
      </c>
      <c r="B398" s="198" t="s">
        <v>165</v>
      </c>
      <c r="C398" s="174" t="s">
        <v>172</v>
      </c>
      <c r="D398" s="143" t="s">
        <v>608</v>
      </c>
      <c r="E398" s="172" t="s">
        <v>609</v>
      </c>
      <c r="F398" s="146">
        <v>1144</v>
      </c>
      <c r="G398" s="146">
        <v>2212090</v>
      </c>
      <c r="H398" s="7">
        <v>1002</v>
      </c>
      <c r="I398" s="7">
        <v>1775435</v>
      </c>
      <c r="J398" s="24">
        <v>0.87587412587412583</v>
      </c>
      <c r="K398" s="24">
        <v>0.80260522853952598</v>
      </c>
      <c r="L398" s="24">
        <v>0.26276223776223773</v>
      </c>
      <c r="M398" s="24">
        <v>0.56182365997766814</v>
      </c>
      <c r="N398" s="109">
        <v>0.82458589773990587</v>
      </c>
      <c r="O398" s="144">
        <v>1557.93587973994</v>
      </c>
      <c r="P398" s="7">
        <v>731435</v>
      </c>
      <c r="Q398" s="7">
        <v>1044000</v>
      </c>
      <c r="R398" s="137">
        <v>1775435</v>
      </c>
      <c r="S398" s="142">
        <v>0.41197509342780786</v>
      </c>
      <c r="T398" s="142">
        <v>0.5880249065721922</v>
      </c>
      <c r="U398" s="137">
        <v>641.83077961039578</v>
      </c>
      <c r="V398" s="137">
        <v>916.10510012954433</v>
      </c>
      <c r="W398" s="2" t="s">
        <v>1646</v>
      </c>
      <c r="X398" s="2">
        <v>1928711240</v>
      </c>
      <c r="Y398" s="2" t="s">
        <v>1647</v>
      </c>
      <c r="Z398" s="2" t="s">
        <v>1649</v>
      </c>
      <c r="AA398" s="2"/>
    </row>
    <row r="399" spans="1:27" x14ac:dyDescent="0.25">
      <c r="A399" s="143">
        <v>395</v>
      </c>
      <c r="B399" s="198" t="s">
        <v>165</v>
      </c>
      <c r="C399" s="174" t="s">
        <v>172</v>
      </c>
      <c r="D399" s="143" t="s">
        <v>604</v>
      </c>
      <c r="E399" s="172" t="s">
        <v>1136</v>
      </c>
      <c r="F399" s="146">
        <v>1145</v>
      </c>
      <c r="G399" s="146">
        <v>2228475</v>
      </c>
      <c r="H399" s="7">
        <v>1176</v>
      </c>
      <c r="I399" s="7">
        <v>2348380</v>
      </c>
      <c r="J399" s="24">
        <v>1.0270742358078602</v>
      </c>
      <c r="K399" s="24">
        <v>1.0538058537789294</v>
      </c>
      <c r="L399" s="24">
        <v>0.3</v>
      </c>
      <c r="M399" s="24">
        <v>0.7</v>
      </c>
      <c r="N399" s="109">
        <v>1</v>
      </c>
      <c r="O399" s="144">
        <v>1889.3554740750008</v>
      </c>
      <c r="P399" s="7">
        <v>833370</v>
      </c>
      <c r="Q399" s="7">
        <v>1515010</v>
      </c>
      <c r="R399" s="137">
        <v>2348380</v>
      </c>
      <c r="S399" s="142">
        <v>0.35487016581643516</v>
      </c>
      <c r="T399" s="142">
        <v>0.64512983418356484</v>
      </c>
      <c r="U399" s="137">
        <v>670.47589037118496</v>
      </c>
      <c r="V399" s="137">
        <v>1218.8795837038158</v>
      </c>
      <c r="W399" s="2" t="s">
        <v>1646</v>
      </c>
      <c r="X399" s="2">
        <v>1750577357</v>
      </c>
      <c r="Y399" s="2" t="s">
        <v>1647</v>
      </c>
      <c r="Z399" s="2" t="s">
        <v>1649</v>
      </c>
      <c r="AA399" s="2"/>
    </row>
    <row r="400" spans="1:27" x14ac:dyDescent="0.25">
      <c r="A400" s="143">
        <v>396</v>
      </c>
      <c r="B400" s="198" t="s">
        <v>165</v>
      </c>
      <c r="C400" s="174" t="s">
        <v>172</v>
      </c>
      <c r="D400" s="143" t="s">
        <v>602</v>
      </c>
      <c r="E400" s="172" t="s">
        <v>1546</v>
      </c>
      <c r="F400" s="146">
        <v>1540</v>
      </c>
      <c r="G400" s="146">
        <v>2932190</v>
      </c>
      <c r="H400" s="7">
        <v>1262</v>
      </c>
      <c r="I400" s="7">
        <v>2388685</v>
      </c>
      <c r="J400" s="24">
        <v>0.81948051948051948</v>
      </c>
      <c r="K400" s="24">
        <v>0.81464195703552633</v>
      </c>
      <c r="L400" s="24">
        <v>0.24584415584415584</v>
      </c>
      <c r="M400" s="24">
        <v>0.57024936992486841</v>
      </c>
      <c r="N400" s="109">
        <v>0.81609352576902428</v>
      </c>
      <c r="O400" s="144">
        <v>1541.8907702688737</v>
      </c>
      <c r="P400" s="7">
        <v>697135</v>
      </c>
      <c r="Q400" s="7">
        <v>1691550</v>
      </c>
      <c r="R400" s="137">
        <v>2388685</v>
      </c>
      <c r="S400" s="142">
        <v>0.29184886244942299</v>
      </c>
      <c r="T400" s="142">
        <v>0.70815113755057701</v>
      </c>
      <c r="U400" s="137">
        <v>449.99906732423534</v>
      </c>
      <c r="V400" s="137">
        <v>1091.8917029446384</v>
      </c>
      <c r="W400" s="2" t="s">
        <v>1646</v>
      </c>
      <c r="X400" s="2">
        <v>1735800536</v>
      </c>
      <c r="Y400" s="2" t="s">
        <v>1647</v>
      </c>
      <c r="Z400" s="2" t="s">
        <v>1649</v>
      </c>
      <c r="AA400" s="2"/>
    </row>
    <row r="401" spans="1:27" x14ac:dyDescent="0.25">
      <c r="A401" s="143">
        <v>397</v>
      </c>
      <c r="B401" s="198" t="s">
        <v>165</v>
      </c>
      <c r="C401" s="174" t="s">
        <v>172</v>
      </c>
      <c r="D401" s="143" t="s">
        <v>603</v>
      </c>
      <c r="E401" s="172" t="s">
        <v>1219</v>
      </c>
      <c r="F401" s="146">
        <v>742</v>
      </c>
      <c r="G401" s="146">
        <v>1445165</v>
      </c>
      <c r="H401" s="7">
        <v>755</v>
      </c>
      <c r="I401" s="7">
        <v>1485150</v>
      </c>
      <c r="J401" s="24">
        <v>1.0175202156334231</v>
      </c>
      <c r="K401" s="24">
        <v>1.0276681209412073</v>
      </c>
      <c r="L401" s="24">
        <v>0.3</v>
      </c>
      <c r="M401" s="24">
        <v>0.7</v>
      </c>
      <c r="N401" s="109">
        <v>1</v>
      </c>
      <c r="O401" s="144">
        <v>1889.3554740750008</v>
      </c>
      <c r="P401" s="7">
        <v>482790</v>
      </c>
      <c r="Q401" s="7">
        <v>1002360</v>
      </c>
      <c r="R401" s="137">
        <v>1485150</v>
      </c>
      <c r="S401" s="142">
        <v>0.32507827492172509</v>
      </c>
      <c r="T401" s="142">
        <v>0.67492172507827497</v>
      </c>
      <c r="U401" s="137">
        <v>614.18841822621937</v>
      </c>
      <c r="V401" s="137">
        <v>1275.1670558487815</v>
      </c>
      <c r="W401" s="2" t="s">
        <v>1646</v>
      </c>
      <c r="X401" s="2">
        <v>1907722909</v>
      </c>
      <c r="Y401" s="2" t="s">
        <v>1647</v>
      </c>
      <c r="Z401" s="2" t="s">
        <v>1649</v>
      </c>
      <c r="AA401" s="2"/>
    </row>
    <row r="402" spans="1:27" x14ac:dyDescent="0.25">
      <c r="A402" s="143">
        <v>398</v>
      </c>
      <c r="B402" s="198" t="s">
        <v>165</v>
      </c>
      <c r="C402" s="174" t="s">
        <v>172</v>
      </c>
      <c r="D402" s="143" t="s">
        <v>612</v>
      </c>
      <c r="E402" s="172" t="s">
        <v>1547</v>
      </c>
      <c r="F402" s="146">
        <v>985</v>
      </c>
      <c r="G402" s="146">
        <v>1870005</v>
      </c>
      <c r="H402" s="7">
        <v>702</v>
      </c>
      <c r="I402" s="7">
        <v>2128580</v>
      </c>
      <c r="J402" s="24">
        <v>0.71269035532994929</v>
      </c>
      <c r="K402" s="24">
        <v>1.1382750313501835</v>
      </c>
      <c r="L402" s="24">
        <v>0.21380710659898478</v>
      </c>
      <c r="M402" s="24">
        <v>0.7</v>
      </c>
      <c r="N402" s="109">
        <v>0.91380710659898479</v>
      </c>
      <c r="O402" s="144">
        <v>1726.5064591014298</v>
      </c>
      <c r="P402" s="7">
        <v>349350</v>
      </c>
      <c r="Q402" s="7">
        <v>1779230</v>
      </c>
      <c r="R402" s="137">
        <v>2128580</v>
      </c>
      <c r="S402" s="142">
        <v>0.16412350017382479</v>
      </c>
      <c r="T402" s="142">
        <v>0.83587649982617518</v>
      </c>
      <c r="U402" s="137">
        <v>283.36028314044313</v>
      </c>
      <c r="V402" s="137">
        <v>1443.1461759609865</v>
      </c>
      <c r="W402" s="2" t="s">
        <v>1646</v>
      </c>
      <c r="X402" s="2">
        <v>1791674616</v>
      </c>
      <c r="Y402" s="2" t="s">
        <v>1647</v>
      </c>
      <c r="Z402" s="2" t="s">
        <v>1649</v>
      </c>
      <c r="AA402" s="2"/>
    </row>
    <row r="403" spans="1:27" x14ac:dyDescent="0.25">
      <c r="A403" s="143">
        <v>399</v>
      </c>
      <c r="B403" s="198" t="s">
        <v>165</v>
      </c>
      <c r="C403" s="174" t="s">
        <v>172</v>
      </c>
      <c r="D403" s="143" t="s">
        <v>1040</v>
      </c>
      <c r="E403" s="172" t="s">
        <v>1548</v>
      </c>
      <c r="F403" s="146">
        <v>495</v>
      </c>
      <c r="G403" s="146">
        <v>925325</v>
      </c>
      <c r="H403" s="7">
        <v>485</v>
      </c>
      <c r="I403" s="7">
        <v>919615</v>
      </c>
      <c r="J403" s="24">
        <v>0.97979797979797978</v>
      </c>
      <c r="K403" s="24">
        <v>0.99382919514765078</v>
      </c>
      <c r="L403" s="24">
        <v>0.29393939393939394</v>
      </c>
      <c r="M403" s="24">
        <v>0.69568043660335555</v>
      </c>
      <c r="N403" s="109">
        <v>0.98961983054274949</v>
      </c>
      <c r="O403" s="144">
        <v>1869.7436440891183</v>
      </c>
      <c r="P403" s="7">
        <v>309035</v>
      </c>
      <c r="Q403" s="7">
        <v>610580</v>
      </c>
      <c r="R403" s="137">
        <v>919615</v>
      </c>
      <c r="S403" s="142">
        <v>0.33604823757768199</v>
      </c>
      <c r="T403" s="142">
        <v>0.66395176242231801</v>
      </c>
      <c r="U403" s="137">
        <v>628.32405631822087</v>
      </c>
      <c r="V403" s="137">
        <v>1241.4195877708974</v>
      </c>
      <c r="W403" s="2" t="s">
        <v>1646</v>
      </c>
      <c r="X403" s="2">
        <v>1732363666</v>
      </c>
      <c r="Y403" s="2" t="s">
        <v>1647</v>
      </c>
      <c r="Z403" s="2" t="s">
        <v>1649</v>
      </c>
      <c r="AA403" s="2"/>
    </row>
    <row r="404" spans="1:27" x14ac:dyDescent="0.25">
      <c r="A404" s="143">
        <v>400</v>
      </c>
      <c r="B404" s="172" t="s">
        <v>116</v>
      </c>
      <c r="C404" s="174" t="s">
        <v>90</v>
      </c>
      <c r="D404" s="143" t="s">
        <v>896</v>
      </c>
      <c r="E404" s="172" t="s">
        <v>1598</v>
      </c>
      <c r="F404" s="146">
        <v>1283</v>
      </c>
      <c r="G404" s="146">
        <v>2704635</v>
      </c>
      <c r="H404" s="7">
        <v>1378</v>
      </c>
      <c r="I404" s="7">
        <v>2548945</v>
      </c>
      <c r="J404" s="24">
        <v>1.0740452065471551</v>
      </c>
      <c r="K404" s="24">
        <v>0.94243585548512088</v>
      </c>
      <c r="L404" s="24">
        <v>0.3</v>
      </c>
      <c r="M404" s="24">
        <v>0.65970509883958461</v>
      </c>
      <c r="N404" s="109">
        <v>0.95970509883958455</v>
      </c>
      <c r="O404" s="144">
        <v>1813.2240819902588</v>
      </c>
      <c r="P404" s="7">
        <v>821735</v>
      </c>
      <c r="Q404" s="7">
        <v>1716520</v>
      </c>
      <c r="R404" s="137">
        <v>2538255</v>
      </c>
      <c r="S404" s="142">
        <v>0.32374012855288375</v>
      </c>
      <c r="T404" s="142">
        <v>0.67625987144711619</v>
      </c>
      <c r="U404" s="137">
        <v>587.01339739871105</v>
      </c>
      <c r="V404" s="137">
        <v>1226.2106845915478</v>
      </c>
      <c r="W404" s="2" t="s">
        <v>1646</v>
      </c>
      <c r="X404" s="2">
        <v>1785558287</v>
      </c>
      <c r="Y404" s="2" t="s">
        <v>1647</v>
      </c>
      <c r="Z404" s="2" t="s">
        <v>1649</v>
      </c>
      <c r="AA404" s="2"/>
    </row>
    <row r="405" spans="1:27" x14ac:dyDescent="0.25">
      <c r="A405" s="143">
        <v>401</v>
      </c>
      <c r="B405" s="172" t="s">
        <v>116</v>
      </c>
      <c r="C405" s="174" t="s">
        <v>90</v>
      </c>
      <c r="D405" s="143" t="s">
        <v>900</v>
      </c>
      <c r="E405" s="172" t="s">
        <v>895</v>
      </c>
      <c r="F405" s="146">
        <v>1540</v>
      </c>
      <c r="G405" s="146">
        <v>2574370</v>
      </c>
      <c r="H405" s="7">
        <v>2263</v>
      </c>
      <c r="I405" s="7">
        <v>3454460</v>
      </c>
      <c r="J405" s="24">
        <v>1.4694805194805194</v>
      </c>
      <c r="K405" s="24">
        <v>1.3418661653142323</v>
      </c>
      <c r="L405" s="24">
        <v>0.3</v>
      </c>
      <c r="M405" s="24">
        <v>0.7</v>
      </c>
      <c r="N405" s="109">
        <v>1</v>
      </c>
      <c r="O405" s="144">
        <v>1889.3554740750008</v>
      </c>
      <c r="P405" s="7">
        <v>1449600</v>
      </c>
      <c r="Q405" s="7">
        <v>2002180</v>
      </c>
      <c r="R405" s="137">
        <v>3451780</v>
      </c>
      <c r="S405" s="142">
        <v>0.41995723945326757</v>
      </c>
      <c r="T405" s="142">
        <v>0.58004276054673243</v>
      </c>
      <c r="U405" s="137">
        <v>793.44850923845695</v>
      </c>
      <c r="V405" s="137">
        <v>1095.9069648365437</v>
      </c>
      <c r="W405" s="2" t="s">
        <v>1646</v>
      </c>
      <c r="X405" s="2">
        <v>1701017010</v>
      </c>
      <c r="Y405" s="2" t="s">
        <v>1647</v>
      </c>
      <c r="Z405" s="2" t="s">
        <v>1649</v>
      </c>
      <c r="AA405" s="2"/>
    </row>
    <row r="406" spans="1:27" x14ac:dyDescent="0.25">
      <c r="A406" s="143">
        <v>402</v>
      </c>
      <c r="B406" s="172" t="s">
        <v>116</v>
      </c>
      <c r="C406" s="174" t="s">
        <v>90</v>
      </c>
      <c r="D406" s="143" t="s">
        <v>902</v>
      </c>
      <c r="E406" s="172" t="s">
        <v>901</v>
      </c>
      <c r="F406" s="146">
        <v>1401</v>
      </c>
      <c r="G406" s="146">
        <v>2446495</v>
      </c>
      <c r="H406" s="7">
        <v>1785</v>
      </c>
      <c r="I406" s="7">
        <v>3288210</v>
      </c>
      <c r="J406" s="24">
        <v>1.2740899357601714</v>
      </c>
      <c r="K406" s="24">
        <v>1.3440493440616066</v>
      </c>
      <c r="L406" s="24">
        <v>0.3</v>
      </c>
      <c r="M406" s="24">
        <v>0.7</v>
      </c>
      <c r="N406" s="109">
        <v>1</v>
      </c>
      <c r="O406" s="144">
        <v>1889.3554740750008</v>
      </c>
      <c r="P406" s="7">
        <v>978530</v>
      </c>
      <c r="Q406" s="7">
        <v>2309680</v>
      </c>
      <c r="R406" s="137">
        <v>3288210</v>
      </c>
      <c r="S406" s="142">
        <v>0.29758744119140806</v>
      </c>
      <c r="T406" s="142">
        <v>0.70241255880859188</v>
      </c>
      <c r="U406" s="137">
        <v>562.24846103095922</v>
      </c>
      <c r="V406" s="137">
        <v>1327.1070130440414</v>
      </c>
      <c r="W406" s="2" t="s">
        <v>1646</v>
      </c>
      <c r="X406" s="2">
        <v>1737128030</v>
      </c>
      <c r="Y406" s="2" t="s">
        <v>1647</v>
      </c>
      <c r="Z406" s="2" t="s">
        <v>1649</v>
      </c>
      <c r="AA406" s="2"/>
    </row>
    <row r="407" spans="1:27" x14ac:dyDescent="0.25">
      <c r="A407" s="143">
        <v>403</v>
      </c>
      <c r="B407" s="172" t="s">
        <v>116</v>
      </c>
      <c r="C407" s="174" t="s">
        <v>90</v>
      </c>
      <c r="D407" s="143" t="s">
        <v>894</v>
      </c>
      <c r="E407" s="172" t="s">
        <v>1065</v>
      </c>
      <c r="F407" s="146">
        <v>1342</v>
      </c>
      <c r="G407" s="146">
        <v>2279140</v>
      </c>
      <c r="H407" s="7">
        <v>1835</v>
      </c>
      <c r="I407" s="7">
        <v>2908475</v>
      </c>
      <c r="J407" s="24">
        <v>1.3673621460506706</v>
      </c>
      <c r="K407" s="24">
        <v>1.276128276455154</v>
      </c>
      <c r="L407" s="24">
        <v>0.3</v>
      </c>
      <c r="M407" s="24">
        <v>0.7</v>
      </c>
      <c r="N407" s="109">
        <v>1</v>
      </c>
      <c r="O407" s="144">
        <v>1889.3554740750008</v>
      </c>
      <c r="P407" s="7">
        <v>1176215</v>
      </c>
      <c r="Q407" s="7">
        <v>1729580</v>
      </c>
      <c r="R407" s="137">
        <v>2905795</v>
      </c>
      <c r="S407" s="142">
        <v>0.40478251218685418</v>
      </c>
      <c r="T407" s="142">
        <v>0.59521748781314576</v>
      </c>
      <c r="U407" s="137">
        <v>764.7780552100636</v>
      </c>
      <c r="V407" s="137">
        <v>1124.577418864937</v>
      </c>
      <c r="W407" s="2" t="s">
        <v>1646</v>
      </c>
      <c r="X407" s="2">
        <v>1645665657</v>
      </c>
      <c r="Y407" s="2" t="s">
        <v>1647</v>
      </c>
      <c r="Z407" s="2" t="s">
        <v>1649</v>
      </c>
      <c r="AA407" s="2"/>
    </row>
    <row r="408" spans="1:27" x14ac:dyDescent="0.25">
      <c r="A408" s="143">
        <v>404</v>
      </c>
      <c r="B408" s="172" t="s">
        <v>116</v>
      </c>
      <c r="C408" s="174" t="s">
        <v>90</v>
      </c>
      <c r="D408" s="143" t="s">
        <v>898</v>
      </c>
      <c r="E408" s="172" t="s">
        <v>899</v>
      </c>
      <c r="F408" s="146">
        <v>1456</v>
      </c>
      <c r="G408" s="146">
        <v>2290095</v>
      </c>
      <c r="H408" s="7">
        <v>1837</v>
      </c>
      <c r="I408" s="7">
        <v>2628710</v>
      </c>
      <c r="J408" s="24">
        <v>1.2616758241758241</v>
      </c>
      <c r="K408" s="24">
        <v>1.1478606782688054</v>
      </c>
      <c r="L408" s="24">
        <v>0.3</v>
      </c>
      <c r="M408" s="24">
        <v>0.7</v>
      </c>
      <c r="N408" s="109">
        <v>1</v>
      </c>
      <c r="O408" s="144">
        <v>1889.3554740750008</v>
      </c>
      <c r="P408" s="7">
        <v>1224980</v>
      </c>
      <c r="Q408" s="7">
        <v>1402390</v>
      </c>
      <c r="R408" s="137">
        <v>2627370</v>
      </c>
      <c r="S408" s="142">
        <v>0.46623810121908982</v>
      </c>
      <c r="T408" s="142">
        <v>0.53376189878091018</v>
      </c>
      <c r="U408" s="137">
        <v>880.88950876062165</v>
      </c>
      <c r="V408" s="137">
        <v>1008.4659653143791</v>
      </c>
      <c r="W408" s="2" t="s">
        <v>1646</v>
      </c>
      <c r="X408" s="2">
        <v>1740137507</v>
      </c>
      <c r="Y408" s="2" t="s">
        <v>1647</v>
      </c>
      <c r="Z408" s="2" t="s">
        <v>1649</v>
      </c>
      <c r="AA408" s="2"/>
    </row>
    <row r="409" spans="1:27" x14ac:dyDescent="0.25">
      <c r="A409" s="143">
        <v>405</v>
      </c>
      <c r="B409" s="172" t="s">
        <v>119</v>
      </c>
      <c r="C409" s="174" t="s">
        <v>90</v>
      </c>
      <c r="D409" s="143" t="s">
        <v>903</v>
      </c>
      <c r="E409" s="172" t="s">
        <v>1098</v>
      </c>
      <c r="F409" s="146">
        <v>1556</v>
      </c>
      <c r="G409" s="146">
        <v>2481265</v>
      </c>
      <c r="H409" s="7">
        <v>1770</v>
      </c>
      <c r="I409" s="7">
        <v>3030570</v>
      </c>
      <c r="J409" s="24">
        <v>1.1375321336760926</v>
      </c>
      <c r="K409" s="24">
        <v>1.2213810294345828</v>
      </c>
      <c r="L409" s="24">
        <v>0.3</v>
      </c>
      <c r="M409" s="24">
        <v>0.7</v>
      </c>
      <c r="N409" s="109">
        <v>1</v>
      </c>
      <c r="O409" s="144">
        <v>1889.3554740750008</v>
      </c>
      <c r="P409" s="7">
        <v>1077540</v>
      </c>
      <c r="Q409" s="7">
        <v>1886890</v>
      </c>
      <c r="R409" s="137">
        <v>2964430</v>
      </c>
      <c r="S409" s="142">
        <v>0.36348977712410141</v>
      </c>
      <c r="T409" s="142">
        <v>0.63651022287589853</v>
      </c>
      <c r="U409" s="137">
        <v>686.76140017972295</v>
      </c>
      <c r="V409" s="137">
        <v>1202.5940738952777</v>
      </c>
      <c r="W409" s="2" t="s">
        <v>1646</v>
      </c>
      <c r="X409" s="2">
        <v>1716361474</v>
      </c>
      <c r="Y409" s="2" t="s">
        <v>1647</v>
      </c>
      <c r="Z409" s="2" t="s">
        <v>1649</v>
      </c>
      <c r="AA409" s="2"/>
    </row>
    <row r="410" spans="1:27" x14ac:dyDescent="0.25">
      <c r="A410" s="143">
        <v>406</v>
      </c>
      <c r="B410" s="172" t="s">
        <v>119</v>
      </c>
      <c r="C410" s="174" t="s">
        <v>90</v>
      </c>
      <c r="D410" s="143" t="s">
        <v>906</v>
      </c>
      <c r="E410" s="172" t="s">
        <v>1596</v>
      </c>
      <c r="F410" s="146">
        <v>998</v>
      </c>
      <c r="G410" s="146">
        <v>1679350</v>
      </c>
      <c r="H410" s="7">
        <v>1870</v>
      </c>
      <c r="I410" s="7">
        <v>2798425</v>
      </c>
      <c r="J410" s="24">
        <v>1.8737474949899799</v>
      </c>
      <c r="K410" s="24">
        <v>1.6663738946616251</v>
      </c>
      <c r="L410" s="24">
        <v>0.3</v>
      </c>
      <c r="M410" s="24">
        <v>0.7</v>
      </c>
      <c r="N410" s="109">
        <v>1</v>
      </c>
      <c r="O410" s="144">
        <v>1889.3554740750008</v>
      </c>
      <c r="P410" s="7">
        <v>1413620</v>
      </c>
      <c r="Q410" s="7">
        <v>1381430</v>
      </c>
      <c r="R410" s="137">
        <v>2795050</v>
      </c>
      <c r="S410" s="142">
        <v>0.50575839430421643</v>
      </c>
      <c r="T410" s="142">
        <v>0.49424160569578363</v>
      </c>
      <c r="U410" s="137">
        <v>955.55739083805395</v>
      </c>
      <c r="V410" s="137">
        <v>933.79808323694692</v>
      </c>
      <c r="W410" s="2" t="s">
        <v>1646</v>
      </c>
      <c r="X410" s="2">
        <v>1774415085</v>
      </c>
      <c r="Y410" s="2" t="s">
        <v>1647</v>
      </c>
      <c r="Z410" s="2" t="s">
        <v>1649</v>
      </c>
      <c r="AA410" s="2"/>
    </row>
    <row r="411" spans="1:27" x14ac:dyDescent="0.25">
      <c r="A411" s="143">
        <v>407</v>
      </c>
      <c r="B411" s="172" t="s">
        <v>119</v>
      </c>
      <c r="C411" s="174" t="s">
        <v>90</v>
      </c>
      <c r="D411" s="143" t="s">
        <v>905</v>
      </c>
      <c r="E411" s="172" t="s">
        <v>1597</v>
      </c>
      <c r="F411" s="146">
        <v>1183</v>
      </c>
      <c r="G411" s="146">
        <v>2178180</v>
      </c>
      <c r="H411" s="7">
        <v>1273</v>
      </c>
      <c r="I411" s="7">
        <v>2233080</v>
      </c>
      <c r="J411" s="24">
        <v>1.0760777683854608</v>
      </c>
      <c r="K411" s="24">
        <v>1.0252045285513594</v>
      </c>
      <c r="L411" s="24">
        <v>0.3</v>
      </c>
      <c r="M411" s="24">
        <v>0.7</v>
      </c>
      <c r="N411" s="109">
        <v>1</v>
      </c>
      <c r="O411" s="144">
        <v>1889.3554740750008</v>
      </c>
      <c r="P411" s="7">
        <v>1074520</v>
      </c>
      <c r="Q411" s="7">
        <v>1156680</v>
      </c>
      <c r="R411" s="137">
        <v>2231200</v>
      </c>
      <c r="S411" s="142">
        <v>0.48158838293295086</v>
      </c>
      <c r="T411" s="142">
        <v>0.51841161706704908</v>
      </c>
      <c r="U411" s="137">
        <v>909.89164754529838</v>
      </c>
      <c r="V411" s="137">
        <v>979.46382652970226</v>
      </c>
      <c r="W411" s="2" t="s">
        <v>1646</v>
      </c>
      <c r="X411" s="2">
        <v>1715748584</v>
      </c>
      <c r="Y411" s="2" t="s">
        <v>1647</v>
      </c>
      <c r="Z411" s="2" t="s">
        <v>1649</v>
      </c>
      <c r="AA411" s="2"/>
    </row>
    <row r="412" spans="1:27" x14ac:dyDescent="0.25">
      <c r="A412" s="143">
        <v>408</v>
      </c>
      <c r="B412" s="172" t="s">
        <v>119</v>
      </c>
      <c r="C412" s="174" t="s">
        <v>90</v>
      </c>
      <c r="D412" s="143" t="s">
        <v>904</v>
      </c>
      <c r="E412" s="172" t="s">
        <v>1099</v>
      </c>
      <c r="F412" s="146">
        <v>1687</v>
      </c>
      <c r="G412" s="146">
        <v>2737235</v>
      </c>
      <c r="H412" s="7">
        <v>2670</v>
      </c>
      <c r="I412" s="7">
        <v>4214560</v>
      </c>
      <c r="J412" s="24">
        <v>1.5826911677534083</v>
      </c>
      <c r="K412" s="24">
        <v>1.5397143467769483</v>
      </c>
      <c r="L412" s="24">
        <v>0.3</v>
      </c>
      <c r="M412" s="24">
        <v>0.7</v>
      </c>
      <c r="N412" s="109">
        <v>1</v>
      </c>
      <c r="O412" s="144">
        <v>1889.3554740750008</v>
      </c>
      <c r="P412" s="7">
        <v>1718470</v>
      </c>
      <c r="Q412" s="7">
        <v>2436500</v>
      </c>
      <c r="R412" s="137">
        <v>4154970</v>
      </c>
      <c r="S412" s="142">
        <v>0.4135938406294149</v>
      </c>
      <c r="T412" s="142">
        <v>0.58640615937058516</v>
      </c>
      <c r="U412" s="137">
        <v>781.42578683688851</v>
      </c>
      <c r="V412" s="137">
        <v>1107.9296872381124</v>
      </c>
      <c r="W412" s="2" t="s">
        <v>1646</v>
      </c>
      <c r="X412" s="2">
        <v>1744711116</v>
      </c>
      <c r="Y412" s="2" t="s">
        <v>1647</v>
      </c>
      <c r="Z412" s="2" t="s">
        <v>1649</v>
      </c>
      <c r="AA412" s="2"/>
    </row>
    <row r="413" spans="1:27" x14ac:dyDescent="0.25">
      <c r="A413" s="143">
        <v>409</v>
      </c>
      <c r="B413" s="198" t="s">
        <v>120</v>
      </c>
      <c r="C413" s="174" t="s">
        <v>90</v>
      </c>
      <c r="D413" s="199" t="s">
        <v>834</v>
      </c>
      <c r="E413" s="198" t="s">
        <v>1599</v>
      </c>
      <c r="F413" s="146">
        <v>707</v>
      </c>
      <c r="G413" s="146">
        <v>1199370</v>
      </c>
      <c r="H413" s="7">
        <v>939</v>
      </c>
      <c r="I413" s="7">
        <v>1209005</v>
      </c>
      <c r="J413" s="24">
        <v>1.3281471004243282</v>
      </c>
      <c r="K413" s="24">
        <v>1.0080333841933682</v>
      </c>
      <c r="L413" s="24">
        <v>0.3</v>
      </c>
      <c r="M413" s="24">
        <v>0.7</v>
      </c>
      <c r="N413" s="109">
        <v>1</v>
      </c>
      <c r="O413" s="144">
        <v>1889.3554740750008</v>
      </c>
      <c r="P413" s="7">
        <v>730415</v>
      </c>
      <c r="Q413" s="7">
        <v>478590</v>
      </c>
      <c r="R413" s="137">
        <v>1209005</v>
      </c>
      <c r="S413" s="142">
        <v>0.60414555771067946</v>
      </c>
      <c r="T413" s="142">
        <v>0.39585444228932054</v>
      </c>
      <c r="U413" s="137">
        <v>1141.4457165987665</v>
      </c>
      <c r="V413" s="137">
        <v>747.90975747623429</v>
      </c>
      <c r="W413" s="2" t="s">
        <v>1646</v>
      </c>
      <c r="X413" s="2">
        <v>1738339042</v>
      </c>
      <c r="Y413" s="2" t="s">
        <v>1647</v>
      </c>
      <c r="Z413" s="2" t="s">
        <v>1649</v>
      </c>
      <c r="AA413" s="2"/>
    </row>
    <row r="414" spans="1:27" x14ac:dyDescent="0.25">
      <c r="A414" s="143">
        <v>410</v>
      </c>
      <c r="B414" s="198" t="s">
        <v>120</v>
      </c>
      <c r="C414" s="174" t="s">
        <v>90</v>
      </c>
      <c r="D414" s="199" t="s">
        <v>836</v>
      </c>
      <c r="E414" s="198" t="s">
        <v>1600</v>
      </c>
      <c r="F414" s="146">
        <v>1101</v>
      </c>
      <c r="G414" s="146">
        <v>2003480</v>
      </c>
      <c r="H414" s="7">
        <v>1072</v>
      </c>
      <c r="I414" s="7">
        <v>1932835</v>
      </c>
      <c r="J414" s="24">
        <v>0.97366030881017263</v>
      </c>
      <c r="K414" s="24">
        <v>0.9647388543933556</v>
      </c>
      <c r="L414" s="24">
        <v>0.29209809264305175</v>
      </c>
      <c r="M414" s="24">
        <v>0.67531719807534885</v>
      </c>
      <c r="N414" s="109">
        <v>0.9674152907184006</v>
      </c>
      <c r="O414" s="144">
        <v>1827.7913752226684</v>
      </c>
      <c r="P414" s="7">
        <v>739535</v>
      </c>
      <c r="Q414" s="7">
        <v>1193300</v>
      </c>
      <c r="R414" s="137">
        <v>1932835</v>
      </c>
      <c r="S414" s="142">
        <v>0.38261672620787601</v>
      </c>
      <c r="T414" s="142">
        <v>0.61738327379212399</v>
      </c>
      <c r="U414" s="137">
        <v>699.34355217868892</v>
      </c>
      <c r="V414" s="137">
        <v>1128.4478230439795</v>
      </c>
      <c r="W414" s="2" t="s">
        <v>1646</v>
      </c>
      <c r="X414" s="2">
        <v>1737225797</v>
      </c>
      <c r="Y414" s="2" t="s">
        <v>1647</v>
      </c>
      <c r="Z414" s="2" t="s">
        <v>1649</v>
      </c>
      <c r="AA414" s="2"/>
    </row>
    <row r="415" spans="1:27" x14ac:dyDescent="0.25">
      <c r="A415" s="143">
        <v>411</v>
      </c>
      <c r="B415" s="198" t="s">
        <v>120</v>
      </c>
      <c r="C415" s="174" t="s">
        <v>90</v>
      </c>
      <c r="D415" s="199" t="s">
        <v>833</v>
      </c>
      <c r="E415" s="198" t="s">
        <v>1601</v>
      </c>
      <c r="F415" s="146">
        <v>1472</v>
      </c>
      <c r="G415" s="146">
        <v>2627095</v>
      </c>
      <c r="H415" s="7">
        <v>1280</v>
      </c>
      <c r="I415" s="7">
        <v>2250725</v>
      </c>
      <c r="J415" s="24">
        <v>0.86956521739130432</v>
      </c>
      <c r="K415" s="24">
        <v>0.85673529126278269</v>
      </c>
      <c r="L415" s="24">
        <v>0.2608695652173913</v>
      </c>
      <c r="M415" s="24">
        <v>0.59971470388394787</v>
      </c>
      <c r="N415" s="109">
        <v>0.86058426910133923</v>
      </c>
      <c r="O415" s="144">
        <v>1625.9495997294489</v>
      </c>
      <c r="P415" s="7">
        <v>944385</v>
      </c>
      <c r="Q415" s="7">
        <v>1306340</v>
      </c>
      <c r="R415" s="137">
        <v>2250725</v>
      </c>
      <c r="S415" s="142">
        <v>0.4195914649723978</v>
      </c>
      <c r="T415" s="142">
        <v>0.58040853502760226</v>
      </c>
      <c r="U415" s="137">
        <v>682.23457452176331</v>
      </c>
      <c r="V415" s="137">
        <v>943.7150252076857</v>
      </c>
      <c r="W415" s="2" t="s">
        <v>1646</v>
      </c>
      <c r="X415" s="2">
        <v>1970992761</v>
      </c>
      <c r="Y415" s="2" t="s">
        <v>1647</v>
      </c>
      <c r="Z415" s="2" t="s">
        <v>1649</v>
      </c>
      <c r="AA415" s="2"/>
    </row>
    <row r="416" spans="1:27" x14ac:dyDescent="0.25">
      <c r="A416" s="143">
        <v>412</v>
      </c>
      <c r="B416" s="198" t="s">
        <v>120</v>
      </c>
      <c r="C416" s="174" t="s">
        <v>90</v>
      </c>
      <c r="D416" s="199" t="s">
        <v>832</v>
      </c>
      <c r="E416" s="198" t="s">
        <v>1602</v>
      </c>
      <c r="F416" s="146">
        <v>924</v>
      </c>
      <c r="G416" s="146">
        <v>1629315</v>
      </c>
      <c r="H416" s="7">
        <v>784</v>
      </c>
      <c r="I416" s="7">
        <v>1339530</v>
      </c>
      <c r="J416" s="24">
        <v>0.84848484848484851</v>
      </c>
      <c r="K416" s="24">
        <v>0.82214304784526016</v>
      </c>
      <c r="L416" s="24">
        <v>0.25454545454545452</v>
      </c>
      <c r="M416" s="24">
        <v>0.57550013349168205</v>
      </c>
      <c r="N416" s="109">
        <v>0.83004558803713657</v>
      </c>
      <c r="O416" s="144">
        <v>1568.2511754897669</v>
      </c>
      <c r="P416" s="7">
        <v>528410</v>
      </c>
      <c r="Q416" s="7">
        <v>811120</v>
      </c>
      <c r="R416" s="137">
        <v>1339530</v>
      </c>
      <c r="S416" s="142">
        <v>0.39447418124267469</v>
      </c>
      <c r="T416" s="142">
        <v>0.60552581875732536</v>
      </c>
      <c r="U416" s="137">
        <v>618.63459843418798</v>
      </c>
      <c r="V416" s="137">
        <v>949.616577055579</v>
      </c>
      <c r="W416" s="2" t="s">
        <v>1646</v>
      </c>
      <c r="X416" s="2">
        <v>1782656555</v>
      </c>
      <c r="Y416" s="2" t="s">
        <v>1647</v>
      </c>
      <c r="Z416" s="2" t="s">
        <v>1649</v>
      </c>
      <c r="AA416" s="2"/>
    </row>
    <row r="417" spans="1:27" x14ac:dyDescent="0.25">
      <c r="A417" s="143">
        <v>413</v>
      </c>
      <c r="B417" s="172" t="s">
        <v>1310</v>
      </c>
      <c r="C417" s="174" t="s">
        <v>90</v>
      </c>
      <c r="D417" s="143" t="s">
        <v>845</v>
      </c>
      <c r="E417" s="172" t="s">
        <v>1603</v>
      </c>
      <c r="F417" s="146">
        <v>1582</v>
      </c>
      <c r="G417" s="146">
        <v>3461680</v>
      </c>
      <c r="H417" s="7">
        <v>1078</v>
      </c>
      <c r="I417" s="7">
        <v>2342045</v>
      </c>
      <c r="J417" s="24">
        <v>0.68141592920353977</v>
      </c>
      <c r="K417" s="24">
        <v>0.67656311386378865</v>
      </c>
      <c r="L417" s="24">
        <v>0.20442477876106194</v>
      </c>
      <c r="M417" s="24">
        <v>0.47359417970465201</v>
      </c>
      <c r="N417" s="109">
        <v>0.67801895846571392</v>
      </c>
      <c r="O417" s="144">
        <v>0</v>
      </c>
      <c r="P417" s="7">
        <v>902820</v>
      </c>
      <c r="Q417" s="7">
        <v>1333850</v>
      </c>
      <c r="R417" s="137">
        <v>2236670</v>
      </c>
      <c r="S417" s="142">
        <v>0.40364470395722213</v>
      </c>
      <c r="T417" s="142">
        <v>0.59635529604277793</v>
      </c>
      <c r="U417" s="137">
        <v>0</v>
      </c>
      <c r="V417" s="137">
        <v>0</v>
      </c>
      <c r="W417" s="2" t="s">
        <v>1646</v>
      </c>
      <c r="X417" s="2">
        <v>1764882281</v>
      </c>
      <c r="Y417" s="2" t="s">
        <v>1647</v>
      </c>
      <c r="Z417" s="2" t="s">
        <v>1649</v>
      </c>
      <c r="AA417" s="2"/>
    </row>
    <row r="418" spans="1:27" x14ac:dyDescent="0.25">
      <c r="A418" s="143">
        <v>414</v>
      </c>
      <c r="B418" s="172" t="s">
        <v>1310</v>
      </c>
      <c r="C418" s="174" t="s">
        <v>90</v>
      </c>
      <c r="D418" s="143" t="s">
        <v>841</v>
      </c>
      <c r="E418" s="172" t="s">
        <v>1141</v>
      </c>
      <c r="F418" s="146">
        <v>590</v>
      </c>
      <c r="G418" s="146">
        <v>1053645</v>
      </c>
      <c r="H418" s="7">
        <v>847</v>
      </c>
      <c r="I418" s="7">
        <v>1165655</v>
      </c>
      <c r="J418" s="24">
        <v>1.435593220338983</v>
      </c>
      <c r="K418" s="24">
        <v>1.1063071527886528</v>
      </c>
      <c r="L418" s="24">
        <v>0.3</v>
      </c>
      <c r="M418" s="24">
        <v>0.7</v>
      </c>
      <c r="N418" s="109">
        <v>1</v>
      </c>
      <c r="O418" s="144">
        <v>1889.3554740750008</v>
      </c>
      <c r="P418" s="7">
        <v>699095</v>
      </c>
      <c r="Q418" s="7">
        <v>466560</v>
      </c>
      <c r="R418" s="137">
        <v>1165655</v>
      </c>
      <c r="S418" s="142">
        <v>0.59974434974327739</v>
      </c>
      <c r="T418" s="142">
        <v>0.40025565025672261</v>
      </c>
      <c r="U418" s="137">
        <v>1133.1302702330129</v>
      </c>
      <c r="V418" s="137">
        <v>756.22520384198788</v>
      </c>
      <c r="W418" s="2" t="s">
        <v>1646</v>
      </c>
      <c r="X418" s="2">
        <v>1830895813</v>
      </c>
      <c r="Y418" s="2" t="s">
        <v>1647</v>
      </c>
      <c r="Z418" s="2" t="s">
        <v>1649</v>
      </c>
      <c r="AA418" s="2"/>
    </row>
    <row r="419" spans="1:27" x14ac:dyDescent="0.25">
      <c r="A419" s="143">
        <v>415</v>
      </c>
      <c r="B419" s="172" t="s">
        <v>1310</v>
      </c>
      <c r="C419" s="174" t="s">
        <v>90</v>
      </c>
      <c r="D419" s="143" t="s">
        <v>842</v>
      </c>
      <c r="E419" s="172" t="s">
        <v>843</v>
      </c>
      <c r="F419" s="146">
        <v>985</v>
      </c>
      <c r="G419" s="146">
        <v>1913230</v>
      </c>
      <c r="H419" s="7">
        <v>1540</v>
      </c>
      <c r="I419" s="7">
        <v>2235860</v>
      </c>
      <c r="J419" s="24">
        <v>1.5634517766497462</v>
      </c>
      <c r="K419" s="24">
        <v>1.1686310584717989</v>
      </c>
      <c r="L419" s="24">
        <v>0.3</v>
      </c>
      <c r="M419" s="24">
        <v>0.7</v>
      </c>
      <c r="N419" s="109">
        <v>1</v>
      </c>
      <c r="O419" s="144">
        <v>1889.3554740750008</v>
      </c>
      <c r="P419" s="7">
        <v>1085000</v>
      </c>
      <c r="Q419" s="7">
        <v>1150860</v>
      </c>
      <c r="R419" s="137">
        <v>2235860</v>
      </c>
      <c r="S419" s="142">
        <v>0.48527188643296093</v>
      </c>
      <c r="T419" s="142">
        <v>0.51472811356703907</v>
      </c>
      <c r="U419" s="137">
        <v>916.85109504681679</v>
      </c>
      <c r="V419" s="137">
        <v>972.50437902818396</v>
      </c>
      <c r="W419" s="2" t="s">
        <v>1646</v>
      </c>
      <c r="X419" s="2">
        <v>1750621473</v>
      </c>
      <c r="Y419" s="2" t="s">
        <v>1647</v>
      </c>
      <c r="Z419" s="2" t="s">
        <v>1649</v>
      </c>
      <c r="AA419" s="2"/>
    </row>
    <row r="420" spans="1:27" x14ac:dyDescent="0.25">
      <c r="A420" s="143">
        <v>416</v>
      </c>
      <c r="B420" s="172" t="s">
        <v>1310</v>
      </c>
      <c r="C420" s="174" t="s">
        <v>90</v>
      </c>
      <c r="D420" s="143" t="s">
        <v>844</v>
      </c>
      <c r="E420" s="172" t="s">
        <v>346</v>
      </c>
      <c r="F420" s="146">
        <v>897</v>
      </c>
      <c r="G420" s="146">
        <v>1669190</v>
      </c>
      <c r="H420" s="7">
        <v>1182</v>
      </c>
      <c r="I420" s="7">
        <v>1979850</v>
      </c>
      <c r="J420" s="24">
        <v>1.3177257525083612</v>
      </c>
      <c r="K420" s="24">
        <v>1.1861142230662776</v>
      </c>
      <c r="L420" s="24">
        <v>0.3</v>
      </c>
      <c r="M420" s="24">
        <v>0.7</v>
      </c>
      <c r="N420" s="109">
        <v>1</v>
      </c>
      <c r="O420" s="144">
        <v>1889.3554740750008</v>
      </c>
      <c r="P420" s="7">
        <v>810690</v>
      </c>
      <c r="Q420" s="7">
        <v>1169160</v>
      </c>
      <c r="R420" s="137">
        <v>1979850</v>
      </c>
      <c r="S420" s="142">
        <v>0.40947041442533527</v>
      </c>
      <c r="T420" s="142">
        <v>0.59052958557466473</v>
      </c>
      <c r="U420" s="137">
        <v>773.63516896626641</v>
      </c>
      <c r="V420" s="137">
        <v>1115.7203051087345</v>
      </c>
      <c r="W420" s="2" t="s">
        <v>1646</v>
      </c>
      <c r="X420" s="2">
        <v>1723799336</v>
      </c>
      <c r="Y420" s="2" t="s">
        <v>1647</v>
      </c>
      <c r="Z420" s="2" t="s">
        <v>1649</v>
      </c>
      <c r="AA420" s="2"/>
    </row>
    <row r="421" spans="1:27" x14ac:dyDescent="0.25">
      <c r="A421" s="143">
        <v>417</v>
      </c>
      <c r="B421" s="172" t="s">
        <v>1310</v>
      </c>
      <c r="C421" s="174" t="s">
        <v>90</v>
      </c>
      <c r="D421" s="143" t="s">
        <v>839</v>
      </c>
      <c r="E421" s="172" t="s">
        <v>1604</v>
      </c>
      <c r="F421" s="146">
        <v>1371</v>
      </c>
      <c r="G421" s="146">
        <v>2725085</v>
      </c>
      <c r="H421" s="7">
        <v>1954</v>
      </c>
      <c r="I421" s="7">
        <v>3209575</v>
      </c>
      <c r="J421" s="24">
        <v>1.4252370532458061</v>
      </c>
      <c r="K421" s="24">
        <v>1.1777889497024863</v>
      </c>
      <c r="L421" s="24">
        <v>0.3</v>
      </c>
      <c r="M421" s="24">
        <v>0.7</v>
      </c>
      <c r="N421" s="109">
        <v>1</v>
      </c>
      <c r="O421" s="144">
        <v>1889.3554740750008</v>
      </c>
      <c r="P421" s="7">
        <v>1528505</v>
      </c>
      <c r="Q421" s="7">
        <v>1679730</v>
      </c>
      <c r="R421" s="137">
        <v>3208235</v>
      </c>
      <c r="S421" s="142">
        <v>0.47643174518076137</v>
      </c>
      <c r="T421" s="142">
        <v>0.52356825481923863</v>
      </c>
      <c r="U421" s="137">
        <v>900.14892578037734</v>
      </c>
      <c r="V421" s="137">
        <v>989.20654829462342</v>
      </c>
      <c r="W421" s="2" t="s">
        <v>1646</v>
      </c>
      <c r="X421" s="2">
        <v>1948033206</v>
      </c>
      <c r="Y421" s="2" t="s">
        <v>1647</v>
      </c>
      <c r="Z421" s="2" t="s">
        <v>1649</v>
      </c>
      <c r="AA421" s="2"/>
    </row>
    <row r="422" spans="1:27" x14ac:dyDescent="0.25">
      <c r="A422" s="143">
        <v>418</v>
      </c>
      <c r="B422" s="172" t="s">
        <v>1310</v>
      </c>
      <c r="C422" s="174" t="s">
        <v>90</v>
      </c>
      <c r="D422" s="143" t="s">
        <v>837</v>
      </c>
      <c r="E422" s="172" t="s">
        <v>1605</v>
      </c>
      <c r="F422" s="146">
        <v>828</v>
      </c>
      <c r="G422" s="146">
        <v>1587340</v>
      </c>
      <c r="H422" s="7">
        <v>1039</v>
      </c>
      <c r="I422" s="7">
        <v>1745010</v>
      </c>
      <c r="J422" s="24">
        <v>1.2548309178743962</v>
      </c>
      <c r="K422" s="24">
        <v>1.0993296962213515</v>
      </c>
      <c r="L422" s="24">
        <v>0.3</v>
      </c>
      <c r="M422" s="24">
        <v>0.7</v>
      </c>
      <c r="N422" s="109">
        <v>1</v>
      </c>
      <c r="O422" s="144">
        <v>1889.3554740750008</v>
      </c>
      <c r="P422" s="7">
        <v>696525</v>
      </c>
      <c r="Q422" s="7">
        <v>1047390</v>
      </c>
      <c r="R422" s="137">
        <v>1743915</v>
      </c>
      <c r="S422" s="142">
        <v>0.39940306723664859</v>
      </c>
      <c r="T422" s="142">
        <v>0.60059693276335147</v>
      </c>
      <c r="U422" s="137">
        <v>754.61437144590764</v>
      </c>
      <c r="V422" s="137">
        <v>1134.7411026290933</v>
      </c>
      <c r="W422" s="2" t="s">
        <v>1646</v>
      </c>
      <c r="X422" s="2">
        <v>1742006874</v>
      </c>
      <c r="Y422" s="2" t="s">
        <v>1647</v>
      </c>
      <c r="Z422" s="2" t="s">
        <v>1649</v>
      </c>
      <c r="AA422" s="2"/>
    </row>
    <row r="423" spans="1:27" x14ac:dyDescent="0.25">
      <c r="A423" s="143">
        <v>419</v>
      </c>
      <c r="B423" s="172" t="s">
        <v>1310</v>
      </c>
      <c r="C423" s="174" t="s">
        <v>90</v>
      </c>
      <c r="D423" s="143" t="s">
        <v>1645</v>
      </c>
      <c r="E423" s="172" t="s">
        <v>1056</v>
      </c>
      <c r="F423" s="146">
        <v>1371</v>
      </c>
      <c r="G423" s="146">
        <v>2725085</v>
      </c>
      <c r="H423" s="7">
        <v>1979</v>
      </c>
      <c r="I423" s="7">
        <v>2926515</v>
      </c>
      <c r="J423" s="24">
        <v>1.4434719183078044</v>
      </c>
      <c r="K423" s="24">
        <v>1.0739169603883916</v>
      </c>
      <c r="L423" s="24">
        <v>0.3</v>
      </c>
      <c r="M423" s="24">
        <v>0.7</v>
      </c>
      <c r="N423" s="109">
        <v>1</v>
      </c>
      <c r="O423" s="144">
        <v>1889.3554740750008</v>
      </c>
      <c r="P423" s="7">
        <v>1682105</v>
      </c>
      <c r="Q423" s="7">
        <v>1244410</v>
      </c>
      <c r="R423" s="137">
        <v>2926515</v>
      </c>
      <c r="S423" s="142">
        <v>0.57478092543520198</v>
      </c>
      <c r="T423" s="142">
        <v>0.42521907456479807</v>
      </c>
      <c r="U423" s="137">
        <v>1085.9654878648937</v>
      </c>
      <c r="V423" s="137">
        <v>803.38998621010717</v>
      </c>
      <c r="W423" s="2" t="s">
        <v>1646</v>
      </c>
      <c r="X423" s="2">
        <v>1963587374</v>
      </c>
      <c r="Y423" s="2" t="s">
        <v>1647</v>
      </c>
      <c r="Z423" s="2" t="s">
        <v>1649</v>
      </c>
      <c r="AA423" s="2"/>
    </row>
    <row r="424" spans="1:27" x14ac:dyDescent="0.25">
      <c r="A424" s="143">
        <v>420</v>
      </c>
      <c r="B424" s="172" t="s">
        <v>115</v>
      </c>
      <c r="C424" s="174" t="s">
        <v>90</v>
      </c>
      <c r="D424" s="143" t="s">
        <v>878</v>
      </c>
      <c r="E424" s="172" t="s">
        <v>879</v>
      </c>
      <c r="F424" s="146">
        <v>2217</v>
      </c>
      <c r="G424" s="146">
        <v>4225610</v>
      </c>
      <c r="H424" s="7">
        <v>3156</v>
      </c>
      <c r="I424" s="7">
        <v>5480670</v>
      </c>
      <c r="J424" s="24">
        <v>1.4235453315290933</v>
      </c>
      <c r="K424" s="24">
        <v>1.2970127389891637</v>
      </c>
      <c r="L424" s="24">
        <v>0.3</v>
      </c>
      <c r="M424" s="24">
        <v>0.7</v>
      </c>
      <c r="N424" s="109">
        <v>1</v>
      </c>
      <c r="O424" s="144">
        <v>1889.3554740750008</v>
      </c>
      <c r="P424" s="7">
        <v>1951130</v>
      </c>
      <c r="Q424" s="7">
        <v>3392540</v>
      </c>
      <c r="R424" s="137">
        <v>5343670</v>
      </c>
      <c r="S424" s="142">
        <v>0.3651292089519001</v>
      </c>
      <c r="T424" s="142">
        <v>0.63487079104809985</v>
      </c>
      <c r="U424" s="137">
        <v>689.85886967794727</v>
      </c>
      <c r="V424" s="137">
        <v>1199.4966043970535</v>
      </c>
      <c r="W424" s="2" t="s">
        <v>1646</v>
      </c>
      <c r="X424" s="2">
        <v>1748776836</v>
      </c>
      <c r="Y424" s="2" t="s">
        <v>1647</v>
      </c>
      <c r="Z424" s="2" t="s">
        <v>1649</v>
      </c>
      <c r="AA424" s="2"/>
    </row>
    <row r="425" spans="1:27" x14ac:dyDescent="0.25">
      <c r="A425" s="143">
        <v>421</v>
      </c>
      <c r="B425" s="172" t="s">
        <v>115</v>
      </c>
      <c r="C425" s="174" t="s">
        <v>90</v>
      </c>
      <c r="D425" s="143" t="s">
        <v>876</v>
      </c>
      <c r="E425" s="172" t="s">
        <v>877</v>
      </c>
      <c r="F425" s="146">
        <v>2072</v>
      </c>
      <c r="G425" s="146">
        <v>3700765</v>
      </c>
      <c r="H425" s="7">
        <v>2288</v>
      </c>
      <c r="I425" s="7">
        <v>3521770</v>
      </c>
      <c r="J425" s="24">
        <v>1.1042471042471043</v>
      </c>
      <c r="K425" s="24">
        <v>0.95163297318257167</v>
      </c>
      <c r="L425" s="24">
        <v>0.3</v>
      </c>
      <c r="M425" s="24">
        <v>0.66614308122780008</v>
      </c>
      <c r="N425" s="109">
        <v>0.96614308122780002</v>
      </c>
      <c r="O425" s="144">
        <v>1825.3877192574321</v>
      </c>
      <c r="P425" s="7">
        <v>1541310</v>
      </c>
      <c r="Q425" s="7">
        <v>1969180</v>
      </c>
      <c r="R425" s="137">
        <v>3510490</v>
      </c>
      <c r="S425" s="142">
        <v>0.43905836507154272</v>
      </c>
      <c r="T425" s="142">
        <v>0.56094163492845728</v>
      </c>
      <c r="U425" s="137">
        <v>801.4517476388404</v>
      </c>
      <c r="V425" s="137">
        <v>1023.9359716185917</v>
      </c>
      <c r="W425" s="2" t="s">
        <v>1646</v>
      </c>
      <c r="X425" s="2">
        <v>1735961626</v>
      </c>
      <c r="Y425" s="2" t="s">
        <v>1647</v>
      </c>
      <c r="Z425" s="2" t="s">
        <v>1649</v>
      </c>
      <c r="AA425" s="2"/>
    </row>
    <row r="426" spans="1:27" x14ac:dyDescent="0.25">
      <c r="A426" s="143">
        <v>422</v>
      </c>
      <c r="B426" s="172" t="s">
        <v>115</v>
      </c>
      <c r="C426" s="174" t="s">
        <v>90</v>
      </c>
      <c r="D426" s="143" t="s">
        <v>880</v>
      </c>
      <c r="E426" s="172" t="s">
        <v>1097</v>
      </c>
      <c r="F426" s="146">
        <v>1948</v>
      </c>
      <c r="G426" s="146">
        <v>3344065</v>
      </c>
      <c r="H426" s="7">
        <v>2384</v>
      </c>
      <c r="I426" s="7">
        <v>3179555</v>
      </c>
      <c r="J426" s="24">
        <v>1.2238193018480492</v>
      </c>
      <c r="K426" s="24">
        <v>0.95080538207241783</v>
      </c>
      <c r="L426" s="24">
        <v>0.3</v>
      </c>
      <c r="M426" s="24">
        <v>0.66556376745069246</v>
      </c>
      <c r="N426" s="109">
        <v>0.9655637674506925</v>
      </c>
      <c r="O426" s="144">
        <v>1824.293189601447</v>
      </c>
      <c r="P426" s="7">
        <v>1714075</v>
      </c>
      <c r="Q426" s="7">
        <v>1465480</v>
      </c>
      <c r="R426" s="137">
        <v>3179555</v>
      </c>
      <c r="S426" s="142">
        <v>0.53909273467513541</v>
      </c>
      <c r="T426" s="142">
        <v>0.46090726532486465</v>
      </c>
      <c r="U426" s="137">
        <v>983.46320443146942</v>
      </c>
      <c r="V426" s="137">
        <v>840.8299851699777</v>
      </c>
      <c r="W426" s="2" t="s">
        <v>1646</v>
      </c>
      <c r="X426" s="2">
        <v>1773274670</v>
      </c>
      <c r="Y426" s="2" t="s">
        <v>1647</v>
      </c>
      <c r="Z426" s="2" t="s">
        <v>1649</v>
      </c>
      <c r="AA426" s="2"/>
    </row>
    <row r="427" spans="1:27" x14ac:dyDescent="0.25">
      <c r="A427" s="143">
        <v>423</v>
      </c>
      <c r="B427" s="172" t="s">
        <v>115</v>
      </c>
      <c r="C427" s="174" t="s">
        <v>90</v>
      </c>
      <c r="D427" s="143" t="s">
        <v>875</v>
      </c>
      <c r="E427" s="172" t="s">
        <v>1606</v>
      </c>
      <c r="F427" s="146">
        <v>2114</v>
      </c>
      <c r="G427" s="146">
        <v>4045035</v>
      </c>
      <c r="H427" s="7">
        <v>1977</v>
      </c>
      <c r="I427" s="7">
        <v>3530995</v>
      </c>
      <c r="J427" s="24">
        <v>0.93519394512771992</v>
      </c>
      <c r="K427" s="24">
        <v>0.87292075346690445</v>
      </c>
      <c r="L427" s="24">
        <v>0.28055818353831596</v>
      </c>
      <c r="M427" s="24">
        <v>0.61104452742683313</v>
      </c>
      <c r="N427" s="109">
        <v>0.89160271096514909</v>
      </c>
      <c r="O427" s="144">
        <v>1684.5544626621152</v>
      </c>
      <c r="P427" s="7">
        <v>1409655</v>
      </c>
      <c r="Q427" s="7">
        <v>2101600</v>
      </c>
      <c r="R427" s="137">
        <v>3511255</v>
      </c>
      <c r="S427" s="142">
        <v>0.40146756643991965</v>
      </c>
      <c r="T427" s="142">
        <v>0.59853243356008035</v>
      </c>
      <c r="U427" s="137">
        <v>676.29398066046588</v>
      </c>
      <c r="V427" s="137">
        <v>1008.2604820016493</v>
      </c>
      <c r="W427" s="2" t="s">
        <v>1646</v>
      </c>
      <c r="X427" s="2">
        <v>1925343348</v>
      </c>
      <c r="Y427" s="2" t="s">
        <v>1647</v>
      </c>
      <c r="Z427" s="2" t="s">
        <v>1649</v>
      </c>
      <c r="AA427" s="2"/>
    </row>
    <row r="428" spans="1:27" x14ac:dyDescent="0.25">
      <c r="A428" s="143">
        <v>424</v>
      </c>
      <c r="B428" s="172" t="s">
        <v>115</v>
      </c>
      <c r="C428" s="174" t="s">
        <v>90</v>
      </c>
      <c r="D428" s="143" t="s">
        <v>873</v>
      </c>
      <c r="E428" s="172" t="s">
        <v>1607</v>
      </c>
      <c r="F428" s="146">
        <v>2062</v>
      </c>
      <c r="G428" s="146">
        <v>3620135</v>
      </c>
      <c r="H428" s="7">
        <v>2347</v>
      </c>
      <c r="I428" s="7">
        <v>3552935</v>
      </c>
      <c r="J428" s="24">
        <v>1.1382153249272551</v>
      </c>
      <c r="K428" s="24">
        <v>0.98143715634914164</v>
      </c>
      <c r="L428" s="24">
        <v>0.3</v>
      </c>
      <c r="M428" s="24">
        <v>0.68700600944439916</v>
      </c>
      <c r="N428" s="109">
        <v>0.98700600944439909</v>
      </c>
      <c r="O428" s="144">
        <v>1864.8052068886973</v>
      </c>
      <c r="P428" s="7">
        <v>1621230</v>
      </c>
      <c r="Q428" s="7">
        <v>1915720</v>
      </c>
      <c r="R428" s="137">
        <v>3536950</v>
      </c>
      <c r="S428" s="142">
        <v>0.45836949914474334</v>
      </c>
      <c r="T428" s="142">
        <v>0.54163050085525666</v>
      </c>
      <c r="U428" s="137">
        <v>854.76982868408163</v>
      </c>
      <c r="V428" s="137">
        <v>1010.0353782046157</v>
      </c>
      <c r="W428" s="2" t="s">
        <v>1646</v>
      </c>
      <c r="X428" s="2">
        <v>1774100250</v>
      </c>
      <c r="Y428" s="2" t="s">
        <v>1647</v>
      </c>
      <c r="Z428" s="2" t="s">
        <v>1649</v>
      </c>
      <c r="AA428" s="2"/>
    </row>
    <row r="429" spans="1:27" x14ac:dyDescent="0.25">
      <c r="A429" s="143">
        <v>425</v>
      </c>
      <c r="B429" s="172" t="s">
        <v>112</v>
      </c>
      <c r="C429" s="174" t="s">
        <v>90</v>
      </c>
      <c r="D429" s="143" t="s">
        <v>865</v>
      </c>
      <c r="E429" s="172" t="s">
        <v>866</v>
      </c>
      <c r="F429" s="146">
        <v>1602</v>
      </c>
      <c r="G429" s="146">
        <v>2521170</v>
      </c>
      <c r="H429" s="7">
        <v>1110</v>
      </c>
      <c r="I429" s="7">
        <v>1651895</v>
      </c>
      <c r="J429" s="24">
        <v>0.69288389513108617</v>
      </c>
      <c r="K429" s="24">
        <v>0.65520968439256377</v>
      </c>
      <c r="L429" s="24">
        <v>0.20786516853932585</v>
      </c>
      <c r="M429" s="24">
        <v>0.45864677907479462</v>
      </c>
      <c r="N429" s="109">
        <v>0.66651194761412047</v>
      </c>
      <c r="O429" s="144">
        <v>0</v>
      </c>
      <c r="P429" s="7">
        <v>714565</v>
      </c>
      <c r="Q429" s="7">
        <v>937330</v>
      </c>
      <c r="R429" s="137">
        <v>1651895</v>
      </c>
      <c r="S429" s="142">
        <v>0.43257289355558315</v>
      </c>
      <c r="T429" s="142">
        <v>0.56742710644441685</v>
      </c>
      <c r="U429" s="137">
        <v>0</v>
      </c>
      <c r="V429" s="137">
        <v>0</v>
      </c>
      <c r="W429" s="2" t="s">
        <v>1646</v>
      </c>
      <c r="X429" s="2">
        <v>1777054111</v>
      </c>
      <c r="Y429" s="2" t="s">
        <v>1647</v>
      </c>
      <c r="Z429" s="2" t="s">
        <v>1649</v>
      </c>
      <c r="AA429" s="2"/>
    </row>
    <row r="430" spans="1:27" x14ac:dyDescent="0.25">
      <c r="A430" s="143">
        <v>426</v>
      </c>
      <c r="B430" s="172" t="s">
        <v>112</v>
      </c>
      <c r="C430" s="174" t="s">
        <v>90</v>
      </c>
      <c r="D430" s="143" t="s">
        <v>864</v>
      </c>
      <c r="E430" s="172" t="s">
        <v>1612</v>
      </c>
      <c r="F430" s="146">
        <v>1289</v>
      </c>
      <c r="G430" s="146">
        <v>2081420</v>
      </c>
      <c r="H430" s="7">
        <v>1363</v>
      </c>
      <c r="I430" s="7">
        <v>1810795</v>
      </c>
      <c r="J430" s="24">
        <v>1.0574088440651668</v>
      </c>
      <c r="K430" s="24">
        <v>0.86998059017401586</v>
      </c>
      <c r="L430" s="24">
        <v>0.3</v>
      </c>
      <c r="M430" s="24">
        <v>0.60898641312181101</v>
      </c>
      <c r="N430" s="109">
        <v>0.90898641312181105</v>
      </c>
      <c r="O430" s="144">
        <v>1717.3984554914939</v>
      </c>
      <c r="P430" s="7">
        <v>845855</v>
      </c>
      <c r="Q430" s="7">
        <v>957700</v>
      </c>
      <c r="R430" s="137">
        <v>1803555</v>
      </c>
      <c r="S430" s="142">
        <v>0.46899318290820075</v>
      </c>
      <c r="T430" s="142">
        <v>0.5310068170917992</v>
      </c>
      <c r="U430" s="137">
        <v>805.44816796258363</v>
      </c>
      <c r="V430" s="137">
        <v>911.95028752891017</v>
      </c>
      <c r="W430" s="2" t="s">
        <v>1646</v>
      </c>
      <c r="X430" s="2">
        <v>1737312140</v>
      </c>
      <c r="Y430" s="2" t="s">
        <v>1647</v>
      </c>
      <c r="Z430" s="2" t="s">
        <v>1649</v>
      </c>
      <c r="AA430" s="2"/>
    </row>
    <row r="431" spans="1:27" x14ac:dyDescent="0.25">
      <c r="A431" s="143">
        <v>427</v>
      </c>
      <c r="B431" s="172" t="s">
        <v>112</v>
      </c>
      <c r="C431" s="174" t="s">
        <v>90</v>
      </c>
      <c r="D431" s="143" t="s">
        <v>867</v>
      </c>
      <c r="E431" s="172" t="s">
        <v>1613</v>
      </c>
      <c r="F431" s="146">
        <v>1482</v>
      </c>
      <c r="G431" s="146">
        <v>2411990</v>
      </c>
      <c r="H431" s="7">
        <v>1681</v>
      </c>
      <c r="I431" s="7">
        <v>2324420</v>
      </c>
      <c r="J431" s="24">
        <v>1.1342780026990553</v>
      </c>
      <c r="K431" s="24">
        <v>0.96369387932785788</v>
      </c>
      <c r="L431" s="24">
        <v>0.3</v>
      </c>
      <c r="M431" s="24">
        <v>0.67458571552950053</v>
      </c>
      <c r="N431" s="109">
        <v>0.97458571552950057</v>
      </c>
      <c r="O431" s="144">
        <v>1841.3388565909634</v>
      </c>
      <c r="P431" s="7">
        <v>1015300</v>
      </c>
      <c r="Q431" s="7">
        <v>1307970</v>
      </c>
      <c r="R431" s="137">
        <v>2323270</v>
      </c>
      <c r="S431" s="142">
        <v>0.43701334756614602</v>
      </c>
      <c r="T431" s="142">
        <v>0.56298665243385404</v>
      </c>
      <c r="U431" s="137">
        <v>804.68965772243655</v>
      </c>
      <c r="V431" s="137">
        <v>1036.6491988685268</v>
      </c>
      <c r="W431" s="2" t="s">
        <v>1646</v>
      </c>
      <c r="X431" s="2">
        <v>1773084622</v>
      </c>
      <c r="Y431" s="2" t="s">
        <v>1647</v>
      </c>
      <c r="Z431" s="2" t="s">
        <v>1649</v>
      </c>
      <c r="AA431" s="2"/>
    </row>
    <row r="432" spans="1:27" x14ac:dyDescent="0.25">
      <c r="A432" s="143">
        <v>428</v>
      </c>
      <c r="B432" s="172" t="s">
        <v>112</v>
      </c>
      <c r="C432" s="174" t="s">
        <v>90</v>
      </c>
      <c r="D432" s="143" t="s">
        <v>869</v>
      </c>
      <c r="E432" s="172" t="s">
        <v>1614</v>
      </c>
      <c r="F432" s="146">
        <v>2057</v>
      </c>
      <c r="G432" s="146">
        <v>3335845</v>
      </c>
      <c r="H432" s="7">
        <v>2375</v>
      </c>
      <c r="I432" s="7">
        <v>3720360</v>
      </c>
      <c r="J432" s="24">
        <v>1.1545940690325718</v>
      </c>
      <c r="K432" s="24">
        <v>1.1152676458288679</v>
      </c>
      <c r="L432" s="24">
        <v>0.3</v>
      </c>
      <c r="M432" s="24">
        <v>0.7</v>
      </c>
      <c r="N432" s="109">
        <v>1</v>
      </c>
      <c r="O432" s="144">
        <v>1889.3554740750008</v>
      </c>
      <c r="P432" s="7">
        <v>1471160</v>
      </c>
      <c r="Q432" s="7">
        <v>2229780</v>
      </c>
      <c r="R432" s="137">
        <v>3700940</v>
      </c>
      <c r="S432" s="142">
        <v>0.39750982182904882</v>
      </c>
      <c r="T432" s="142">
        <v>0.60249017817095118</v>
      </c>
      <c r="U432" s="137">
        <v>751.03735787129165</v>
      </c>
      <c r="V432" s="137">
        <v>1138.3181162037092</v>
      </c>
      <c r="W432" s="2" t="s">
        <v>1646</v>
      </c>
      <c r="X432" s="2">
        <v>1776570377</v>
      </c>
      <c r="Y432" s="2" t="s">
        <v>1647</v>
      </c>
      <c r="Z432" s="2" t="s">
        <v>1649</v>
      </c>
      <c r="AA432" s="2"/>
    </row>
    <row r="433" spans="1:27" x14ac:dyDescent="0.25">
      <c r="A433" s="143">
        <v>429</v>
      </c>
      <c r="B433" s="172" t="s">
        <v>1311</v>
      </c>
      <c r="C433" s="174" t="s">
        <v>90</v>
      </c>
      <c r="D433" s="143" t="s">
        <v>860</v>
      </c>
      <c r="E433" s="172" t="s">
        <v>861</v>
      </c>
      <c r="F433" s="146">
        <v>1206</v>
      </c>
      <c r="G433" s="146">
        <v>1812700</v>
      </c>
      <c r="H433" s="7">
        <v>1521</v>
      </c>
      <c r="I433" s="7">
        <v>2071205</v>
      </c>
      <c r="J433" s="24">
        <v>1.2611940298507462</v>
      </c>
      <c r="K433" s="24">
        <v>1.1426077122524412</v>
      </c>
      <c r="L433" s="24">
        <v>0.3</v>
      </c>
      <c r="M433" s="24">
        <v>0.7</v>
      </c>
      <c r="N433" s="109">
        <v>1</v>
      </c>
      <c r="O433" s="144">
        <v>1889.3554740750008</v>
      </c>
      <c r="P433" s="7">
        <v>1043035</v>
      </c>
      <c r="Q433" s="7">
        <v>1028170</v>
      </c>
      <c r="R433" s="137">
        <v>2071205</v>
      </c>
      <c r="S433" s="142">
        <v>0.50358849075779555</v>
      </c>
      <c r="T433" s="142">
        <v>0.4964115092422044</v>
      </c>
      <c r="U433" s="137">
        <v>951.45767169440899</v>
      </c>
      <c r="V433" s="137">
        <v>937.89780238059166</v>
      </c>
      <c r="W433" s="2" t="s">
        <v>1646</v>
      </c>
      <c r="X433" s="2">
        <v>1921793866</v>
      </c>
      <c r="Y433" s="2" t="s">
        <v>1647</v>
      </c>
      <c r="Z433" s="2" t="s">
        <v>1649</v>
      </c>
      <c r="AA433" s="2"/>
    </row>
    <row r="434" spans="1:27" x14ac:dyDescent="0.25">
      <c r="A434" s="143">
        <v>430</v>
      </c>
      <c r="B434" s="172" t="s">
        <v>1311</v>
      </c>
      <c r="C434" s="174" t="s">
        <v>90</v>
      </c>
      <c r="D434" s="143" t="s">
        <v>854</v>
      </c>
      <c r="E434" s="172" t="s">
        <v>855</v>
      </c>
      <c r="F434" s="146">
        <v>1080</v>
      </c>
      <c r="G434" s="146">
        <v>1609305</v>
      </c>
      <c r="H434" s="7">
        <v>1433</v>
      </c>
      <c r="I434" s="7">
        <v>2110815</v>
      </c>
      <c r="J434" s="24">
        <v>1.3268518518518519</v>
      </c>
      <c r="K434" s="24">
        <v>1.3116314185316023</v>
      </c>
      <c r="L434" s="24">
        <v>0.3</v>
      </c>
      <c r="M434" s="24">
        <v>0.7</v>
      </c>
      <c r="N434" s="109">
        <v>1</v>
      </c>
      <c r="O434" s="144">
        <v>1889.3554740750008</v>
      </c>
      <c r="P434" s="7">
        <v>902995</v>
      </c>
      <c r="Q434" s="7">
        <v>1196340</v>
      </c>
      <c r="R434" s="137">
        <v>2099335</v>
      </c>
      <c r="S434" s="142">
        <v>0.4301338280931819</v>
      </c>
      <c r="T434" s="142">
        <v>0.5698661719068181</v>
      </c>
      <c r="U434" s="137">
        <v>812.67570269268856</v>
      </c>
      <c r="V434" s="137">
        <v>1076.6797713823121</v>
      </c>
      <c r="W434" s="2" t="s">
        <v>1646</v>
      </c>
      <c r="X434" s="2">
        <v>1792298488</v>
      </c>
      <c r="Y434" s="2" t="s">
        <v>1647</v>
      </c>
      <c r="Z434" s="2" t="s">
        <v>1649</v>
      </c>
      <c r="AA434" s="2"/>
    </row>
    <row r="435" spans="1:27" x14ac:dyDescent="0.25">
      <c r="A435" s="143">
        <v>431</v>
      </c>
      <c r="B435" s="172" t="s">
        <v>1311</v>
      </c>
      <c r="C435" s="174" t="s">
        <v>90</v>
      </c>
      <c r="D435" s="143" t="s">
        <v>858</v>
      </c>
      <c r="E435" s="172" t="s">
        <v>1610</v>
      </c>
      <c r="F435" s="146">
        <v>1016</v>
      </c>
      <c r="G435" s="146">
        <v>1501240</v>
      </c>
      <c r="H435" s="7">
        <v>1379</v>
      </c>
      <c r="I435" s="7">
        <v>2107945</v>
      </c>
      <c r="J435" s="24">
        <v>1.3572834645669292</v>
      </c>
      <c r="K435" s="24">
        <v>1.4041359143108363</v>
      </c>
      <c r="L435" s="24">
        <v>0.3</v>
      </c>
      <c r="M435" s="24">
        <v>0.7</v>
      </c>
      <c r="N435" s="109">
        <v>1</v>
      </c>
      <c r="O435" s="144">
        <v>1889.3554740750008</v>
      </c>
      <c r="P435" s="7">
        <v>644305</v>
      </c>
      <c r="Q435" s="7">
        <v>1463640</v>
      </c>
      <c r="R435" s="137">
        <v>2107945</v>
      </c>
      <c r="S435" s="142">
        <v>0.30565550808963232</v>
      </c>
      <c r="T435" s="142">
        <v>0.69434449191036773</v>
      </c>
      <c r="U435" s="137">
        <v>577.49190739032247</v>
      </c>
      <c r="V435" s="137">
        <v>1311.8635666846783</v>
      </c>
      <c r="W435" s="2" t="s">
        <v>1646</v>
      </c>
      <c r="X435" s="2">
        <v>1318067533</v>
      </c>
      <c r="Y435" s="2" t="s">
        <v>1647</v>
      </c>
      <c r="Z435" s="2" t="s">
        <v>1649</v>
      </c>
      <c r="AA435" s="2"/>
    </row>
    <row r="436" spans="1:27" x14ac:dyDescent="0.25">
      <c r="A436" s="143">
        <v>432</v>
      </c>
      <c r="B436" s="172" t="s">
        <v>1311</v>
      </c>
      <c r="C436" s="174" t="s">
        <v>90</v>
      </c>
      <c r="D436" s="143" t="s">
        <v>856</v>
      </c>
      <c r="E436" s="172" t="s">
        <v>857</v>
      </c>
      <c r="F436" s="146">
        <v>1293</v>
      </c>
      <c r="G436" s="146">
        <v>2049225</v>
      </c>
      <c r="H436" s="7">
        <v>1119</v>
      </c>
      <c r="I436" s="7">
        <v>1829090</v>
      </c>
      <c r="J436" s="24">
        <v>0.86542923433874708</v>
      </c>
      <c r="K436" s="24">
        <v>0.892576461833132</v>
      </c>
      <c r="L436" s="24">
        <v>0.25962877030162412</v>
      </c>
      <c r="M436" s="24">
        <v>0.62480352328319233</v>
      </c>
      <c r="N436" s="109">
        <v>0.88443229358481645</v>
      </c>
      <c r="O436" s="144">
        <v>1671.0069953331811</v>
      </c>
      <c r="P436" s="7">
        <v>744105</v>
      </c>
      <c r="Q436" s="7">
        <v>961840</v>
      </c>
      <c r="R436" s="137">
        <v>1705945</v>
      </c>
      <c r="S436" s="142">
        <v>0.43618346429691462</v>
      </c>
      <c r="T436" s="142">
        <v>0.56381653570308543</v>
      </c>
      <c r="U436" s="137">
        <v>728.86562008880514</v>
      </c>
      <c r="V436" s="137">
        <v>942.14137524437604</v>
      </c>
      <c r="W436" s="2" t="s">
        <v>1646</v>
      </c>
      <c r="X436" s="2">
        <v>1767025404</v>
      </c>
      <c r="Y436" s="2" t="s">
        <v>1647</v>
      </c>
      <c r="Z436" s="2" t="s">
        <v>1649</v>
      </c>
      <c r="AA436" s="2"/>
    </row>
    <row r="437" spans="1:27" x14ac:dyDescent="0.25">
      <c r="A437" s="143">
        <v>433</v>
      </c>
      <c r="B437" s="172" t="s">
        <v>1311</v>
      </c>
      <c r="C437" s="174" t="s">
        <v>90</v>
      </c>
      <c r="D437" s="143" t="s">
        <v>862</v>
      </c>
      <c r="E437" s="172" t="s">
        <v>1611</v>
      </c>
      <c r="F437" s="146">
        <v>873</v>
      </c>
      <c r="G437" s="146">
        <v>1198625</v>
      </c>
      <c r="H437" s="7">
        <v>1120</v>
      </c>
      <c r="I437" s="7">
        <v>1543385</v>
      </c>
      <c r="J437" s="24">
        <v>1.2829324169530356</v>
      </c>
      <c r="K437" s="24">
        <v>1.2876295755553238</v>
      </c>
      <c r="L437" s="24">
        <v>0.3</v>
      </c>
      <c r="M437" s="24">
        <v>0.7</v>
      </c>
      <c r="N437" s="109">
        <v>1</v>
      </c>
      <c r="O437" s="144">
        <v>1889.3554740750008</v>
      </c>
      <c r="P437" s="7">
        <v>773615</v>
      </c>
      <c r="Q437" s="7">
        <v>766850</v>
      </c>
      <c r="R437" s="137">
        <v>1540465</v>
      </c>
      <c r="S437" s="142">
        <v>0.50219576556429391</v>
      </c>
      <c r="T437" s="142">
        <v>0.49780423443570609</v>
      </c>
      <c r="U437" s="137">
        <v>948.82631872618447</v>
      </c>
      <c r="V437" s="137">
        <v>940.52915534881629</v>
      </c>
      <c r="W437" s="2" t="s">
        <v>1646</v>
      </c>
      <c r="X437" s="2">
        <v>1846495986</v>
      </c>
      <c r="Y437" s="2" t="s">
        <v>1647</v>
      </c>
      <c r="Z437" s="2" t="s">
        <v>1649</v>
      </c>
      <c r="AA437" s="2"/>
    </row>
    <row r="438" spans="1:27" x14ac:dyDescent="0.25">
      <c r="A438" s="143">
        <v>434</v>
      </c>
      <c r="B438" s="172" t="s">
        <v>1342</v>
      </c>
      <c r="C438" s="174" t="s">
        <v>90</v>
      </c>
      <c r="D438" s="143" t="s">
        <v>882</v>
      </c>
      <c r="E438" s="172" t="s">
        <v>883</v>
      </c>
      <c r="F438" s="146">
        <v>1347</v>
      </c>
      <c r="G438" s="146">
        <v>3704110</v>
      </c>
      <c r="H438" s="7">
        <v>2021</v>
      </c>
      <c r="I438" s="7">
        <v>4176345</v>
      </c>
      <c r="J438" s="24">
        <v>1.5003711952487009</v>
      </c>
      <c r="K438" s="24">
        <v>1.1274894644057547</v>
      </c>
      <c r="L438" s="24">
        <v>0.3</v>
      </c>
      <c r="M438" s="24">
        <v>0.7</v>
      </c>
      <c r="N438" s="109">
        <v>1</v>
      </c>
      <c r="O438" s="144">
        <v>1889.3554740750008</v>
      </c>
      <c r="P438" s="7">
        <v>1326285</v>
      </c>
      <c r="Q438" s="7">
        <v>2850060</v>
      </c>
      <c r="R438" s="137">
        <v>4176345</v>
      </c>
      <c r="S438" s="142">
        <v>0.31757074666963575</v>
      </c>
      <c r="T438" s="142">
        <v>0.68242925333036419</v>
      </c>
      <c r="U438" s="137">
        <v>600.00402862636167</v>
      </c>
      <c r="V438" s="137">
        <v>1289.351445448639</v>
      </c>
      <c r="W438" s="2" t="s">
        <v>1646</v>
      </c>
      <c r="X438" s="2">
        <v>1740140240</v>
      </c>
      <c r="Y438" s="2" t="s">
        <v>1647</v>
      </c>
      <c r="Z438" s="2" t="s">
        <v>1649</v>
      </c>
      <c r="AA438" s="2"/>
    </row>
    <row r="439" spans="1:27" x14ac:dyDescent="0.25">
      <c r="A439" s="143">
        <v>435</v>
      </c>
      <c r="B439" s="172" t="s">
        <v>1342</v>
      </c>
      <c r="C439" s="174" t="s">
        <v>90</v>
      </c>
      <c r="D439" s="143" t="s">
        <v>884</v>
      </c>
      <c r="E439" s="172" t="s">
        <v>1609</v>
      </c>
      <c r="F439" s="146">
        <v>1372</v>
      </c>
      <c r="G439" s="146">
        <v>3829860</v>
      </c>
      <c r="H439" s="7">
        <v>1028</v>
      </c>
      <c r="I439" s="7">
        <v>2704950</v>
      </c>
      <c r="J439" s="24">
        <v>0.74927113702623904</v>
      </c>
      <c r="K439" s="24">
        <v>0.7062790806974667</v>
      </c>
      <c r="L439" s="24">
        <v>0.22478134110787171</v>
      </c>
      <c r="M439" s="24">
        <v>0.49439535648822663</v>
      </c>
      <c r="N439" s="109">
        <v>0.71917669759609837</v>
      </c>
      <c r="O439" s="144">
        <v>0</v>
      </c>
      <c r="P439" s="7">
        <v>559240</v>
      </c>
      <c r="Q439" s="7">
        <v>2145710</v>
      </c>
      <c r="R439" s="137">
        <v>2704950</v>
      </c>
      <c r="S439" s="142">
        <v>0.20674688996099744</v>
      </c>
      <c r="T439" s="142">
        <v>0.79325311003900256</v>
      </c>
      <c r="U439" s="137">
        <v>0</v>
      </c>
      <c r="V439" s="137">
        <v>0</v>
      </c>
      <c r="W439" s="2" t="s">
        <v>1646</v>
      </c>
      <c r="X439" s="2">
        <v>1768997986</v>
      </c>
      <c r="Y439" s="2" t="s">
        <v>1647</v>
      </c>
      <c r="Z439" s="2" t="s">
        <v>1649</v>
      </c>
      <c r="AA439" s="2"/>
    </row>
    <row r="440" spans="1:27" x14ac:dyDescent="0.25">
      <c r="A440" s="143">
        <v>436</v>
      </c>
      <c r="B440" s="172" t="s">
        <v>1342</v>
      </c>
      <c r="C440" s="174" t="s">
        <v>90</v>
      </c>
      <c r="D440" s="143" t="s">
        <v>885</v>
      </c>
      <c r="E440" s="172" t="s">
        <v>886</v>
      </c>
      <c r="F440" s="146">
        <v>855</v>
      </c>
      <c r="G440" s="146">
        <v>1206205</v>
      </c>
      <c r="H440" s="7">
        <v>991</v>
      </c>
      <c r="I440" s="7">
        <v>1184300</v>
      </c>
      <c r="J440" s="24">
        <v>1.15906432748538</v>
      </c>
      <c r="K440" s="24">
        <v>0.98183973702645899</v>
      </c>
      <c r="L440" s="24">
        <v>0.3</v>
      </c>
      <c r="M440" s="24">
        <v>0.68728781591852128</v>
      </c>
      <c r="N440" s="109">
        <v>0.98728781591852122</v>
      </c>
      <c r="O440" s="144">
        <v>1865.3376394932097</v>
      </c>
      <c r="P440" s="7">
        <v>799980</v>
      </c>
      <c r="Q440" s="7">
        <v>384320</v>
      </c>
      <c r="R440" s="137">
        <v>1184300</v>
      </c>
      <c r="S440" s="142">
        <v>0.67548762982352439</v>
      </c>
      <c r="T440" s="142">
        <v>0.32451237017647555</v>
      </c>
      <c r="U440" s="137">
        <v>1260.0125009218762</v>
      </c>
      <c r="V440" s="137">
        <v>605.32513857133358</v>
      </c>
      <c r="W440" s="2" t="s">
        <v>1646</v>
      </c>
      <c r="X440" s="2">
        <v>1762704893</v>
      </c>
      <c r="Y440" s="2" t="s">
        <v>1647</v>
      </c>
      <c r="Z440" s="2" t="s">
        <v>1649</v>
      </c>
      <c r="AA440" s="2"/>
    </row>
    <row r="441" spans="1:27" x14ac:dyDescent="0.25">
      <c r="A441" s="143">
        <v>437</v>
      </c>
      <c r="B441" s="172" t="s">
        <v>109</v>
      </c>
      <c r="C441" s="174" t="s">
        <v>90</v>
      </c>
      <c r="D441" s="143" t="s">
        <v>887</v>
      </c>
      <c r="E441" s="172" t="s">
        <v>888</v>
      </c>
      <c r="F441" s="146">
        <v>1563</v>
      </c>
      <c r="G441" s="146">
        <v>3183095</v>
      </c>
      <c r="H441" s="7">
        <v>2919</v>
      </c>
      <c r="I441" s="7">
        <v>4796535</v>
      </c>
      <c r="J441" s="24">
        <v>1.8675623800383878</v>
      </c>
      <c r="K441" s="24">
        <v>1.5068777400611668</v>
      </c>
      <c r="L441" s="24">
        <v>0.3</v>
      </c>
      <c r="M441" s="24">
        <v>0.7</v>
      </c>
      <c r="N441" s="109">
        <v>1</v>
      </c>
      <c r="O441" s="144">
        <v>1889.3554740750008</v>
      </c>
      <c r="P441" s="7">
        <v>1923295</v>
      </c>
      <c r="Q441" s="7">
        <v>2873240</v>
      </c>
      <c r="R441" s="137">
        <v>4796535</v>
      </c>
      <c r="S441" s="142">
        <v>0.40097591282040057</v>
      </c>
      <c r="T441" s="142">
        <v>0.59902408717959943</v>
      </c>
      <c r="U441" s="137">
        <v>757.58603585944411</v>
      </c>
      <c r="V441" s="137">
        <v>1131.7694382155566</v>
      </c>
      <c r="W441" s="2" t="s">
        <v>1646</v>
      </c>
      <c r="X441" s="2">
        <v>1717256031</v>
      </c>
      <c r="Y441" s="2" t="s">
        <v>1647</v>
      </c>
      <c r="Z441" s="2" t="s">
        <v>1649</v>
      </c>
      <c r="AA441" s="2"/>
    </row>
    <row r="442" spans="1:27" x14ac:dyDescent="0.25">
      <c r="A442" s="143">
        <v>438</v>
      </c>
      <c r="B442" s="172" t="s">
        <v>109</v>
      </c>
      <c r="C442" s="174" t="s">
        <v>90</v>
      </c>
      <c r="D442" s="143" t="s">
        <v>889</v>
      </c>
      <c r="E442" s="172" t="s">
        <v>1608</v>
      </c>
      <c r="F442" s="146">
        <v>1416</v>
      </c>
      <c r="G442" s="146">
        <v>2426520</v>
      </c>
      <c r="H442" s="7">
        <v>1512</v>
      </c>
      <c r="I442" s="7">
        <v>1983515</v>
      </c>
      <c r="J442" s="24">
        <v>1.0677966101694916</v>
      </c>
      <c r="K442" s="24">
        <v>0.81743196017341713</v>
      </c>
      <c r="L442" s="24">
        <v>0.3</v>
      </c>
      <c r="M442" s="24">
        <v>0.57220237212139191</v>
      </c>
      <c r="N442" s="109">
        <v>0.87220237212139184</v>
      </c>
      <c r="O442" s="144">
        <v>1647.9003262687525</v>
      </c>
      <c r="P442" s="7">
        <v>1220825</v>
      </c>
      <c r="Q442" s="7">
        <v>762690</v>
      </c>
      <c r="R442" s="137">
        <v>1983515</v>
      </c>
      <c r="S442" s="142">
        <v>0.61548564039092213</v>
      </c>
      <c r="T442" s="142">
        <v>0.38451435960907782</v>
      </c>
      <c r="U442" s="137">
        <v>1014.2589876139326</v>
      </c>
      <c r="V442" s="137">
        <v>633.64133865481972</v>
      </c>
      <c r="W442" s="2" t="s">
        <v>1646</v>
      </c>
      <c r="X442" s="2">
        <v>1817217842</v>
      </c>
      <c r="Y442" s="2" t="s">
        <v>1647</v>
      </c>
      <c r="Z442" s="2" t="s">
        <v>1649</v>
      </c>
      <c r="AA442" s="2"/>
    </row>
    <row r="443" spans="1:27" x14ac:dyDescent="0.25">
      <c r="A443" s="143">
        <v>439</v>
      </c>
      <c r="B443" s="172" t="s">
        <v>109</v>
      </c>
      <c r="C443" s="174" t="s">
        <v>90</v>
      </c>
      <c r="D443" s="143" t="s">
        <v>892</v>
      </c>
      <c r="E443" s="172" t="s">
        <v>893</v>
      </c>
      <c r="F443" s="146">
        <v>1542</v>
      </c>
      <c r="G443" s="146">
        <v>3091040</v>
      </c>
      <c r="H443" s="7">
        <v>2659</v>
      </c>
      <c r="I443" s="7">
        <v>4249960</v>
      </c>
      <c r="J443" s="24">
        <v>1.724383916990921</v>
      </c>
      <c r="K443" s="24">
        <v>1.3749288265438169</v>
      </c>
      <c r="L443" s="24">
        <v>0.3</v>
      </c>
      <c r="M443" s="24">
        <v>0.7</v>
      </c>
      <c r="N443" s="109">
        <v>1</v>
      </c>
      <c r="O443" s="144">
        <v>1889.3554740750008</v>
      </c>
      <c r="P443" s="7">
        <v>1903240</v>
      </c>
      <c r="Q443" s="7">
        <v>2346720</v>
      </c>
      <c r="R443" s="137">
        <v>4249960</v>
      </c>
      <c r="S443" s="142">
        <v>0.44782539129780047</v>
      </c>
      <c r="T443" s="142">
        <v>0.55217460870219959</v>
      </c>
      <c r="U443" s="137">
        <v>846.10135447827849</v>
      </c>
      <c r="V443" s="137">
        <v>1043.2541195967224</v>
      </c>
      <c r="W443" s="2" t="s">
        <v>1646</v>
      </c>
      <c r="X443" s="2">
        <v>1916788305</v>
      </c>
      <c r="Y443" s="2" t="s">
        <v>1647</v>
      </c>
      <c r="Z443" s="2" t="s">
        <v>1649</v>
      </c>
      <c r="AA443" s="2"/>
    </row>
    <row r="444" spans="1:27" x14ac:dyDescent="0.25">
      <c r="A444" s="143">
        <v>440</v>
      </c>
      <c r="B444" s="172" t="s">
        <v>109</v>
      </c>
      <c r="C444" s="174" t="s">
        <v>90</v>
      </c>
      <c r="D444" s="143" t="s">
        <v>891</v>
      </c>
      <c r="E444" s="172" t="s">
        <v>1062</v>
      </c>
      <c r="F444" s="146">
        <v>1424</v>
      </c>
      <c r="G444" s="146">
        <v>2475150</v>
      </c>
      <c r="H444" s="7">
        <v>1816</v>
      </c>
      <c r="I444" s="7">
        <v>3042000</v>
      </c>
      <c r="J444" s="24">
        <v>1.2752808988764044</v>
      </c>
      <c r="K444" s="24">
        <v>1.2290164232470759</v>
      </c>
      <c r="L444" s="24">
        <v>0.3</v>
      </c>
      <c r="M444" s="24">
        <v>0.7</v>
      </c>
      <c r="N444" s="109">
        <v>1</v>
      </c>
      <c r="O444" s="144">
        <v>1889.3554740750008</v>
      </c>
      <c r="P444" s="7">
        <v>1292160</v>
      </c>
      <c r="Q444" s="7">
        <v>1749840</v>
      </c>
      <c r="R444" s="137">
        <v>3042000</v>
      </c>
      <c r="S444" s="142">
        <v>0.42477317554240629</v>
      </c>
      <c r="T444" s="142">
        <v>0.57522682445759366</v>
      </c>
      <c r="U444" s="137">
        <v>802.54752445126655</v>
      </c>
      <c r="V444" s="137">
        <v>1086.8079496237342</v>
      </c>
      <c r="W444" s="2" t="s">
        <v>1646</v>
      </c>
      <c r="X444" s="2">
        <v>1717423221</v>
      </c>
      <c r="Y444" s="2" t="s">
        <v>1647</v>
      </c>
      <c r="Z444" s="2" t="s">
        <v>1649</v>
      </c>
      <c r="AA444" s="2"/>
    </row>
    <row r="445" spans="1:27" x14ac:dyDescent="0.25">
      <c r="A445" s="143">
        <v>441</v>
      </c>
      <c r="B445" s="172" t="s">
        <v>166</v>
      </c>
      <c r="C445" s="174" t="s">
        <v>172</v>
      </c>
      <c r="D445" s="143" t="s">
        <v>512</v>
      </c>
      <c r="E445" s="172" t="s">
        <v>1567</v>
      </c>
      <c r="F445" s="146">
        <v>990</v>
      </c>
      <c r="G445" s="146">
        <v>2037700</v>
      </c>
      <c r="H445" s="7">
        <v>1244</v>
      </c>
      <c r="I445" s="7">
        <v>2043895</v>
      </c>
      <c r="J445" s="24">
        <v>1.2565656565656567</v>
      </c>
      <c r="K445" s="24">
        <v>1.0030401923737546</v>
      </c>
      <c r="L445" s="24">
        <v>0.3</v>
      </c>
      <c r="M445" s="24">
        <v>0.7</v>
      </c>
      <c r="N445" s="109">
        <v>1</v>
      </c>
      <c r="O445" s="144">
        <v>1889.3554740750008</v>
      </c>
      <c r="P445" s="7">
        <v>1116375</v>
      </c>
      <c r="Q445" s="7">
        <v>926460</v>
      </c>
      <c r="R445" s="137">
        <v>2042835</v>
      </c>
      <c r="S445" s="142">
        <v>0.54648319614653162</v>
      </c>
      <c r="T445" s="142">
        <v>0.45351680385346832</v>
      </c>
      <c r="U445" s="137">
        <v>1032.5010181294519</v>
      </c>
      <c r="V445" s="137">
        <v>856.85445594554881</v>
      </c>
      <c r="W445" s="2" t="s">
        <v>1646</v>
      </c>
      <c r="X445" s="2">
        <v>1792413703</v>
      </c>
      <c r="Y445" s="2" t="s">
        <v>1647</v>
      </c>
      <c r="Z445" s="2" t="s">
        <v>1649</v>
      </c>
      <c r="AA445" s="2"/>
    </row>
    <row r="446" spans="1:27" x14ac:dyDescent="0.25">
      <c r="A446" s="143">
        <v>442</v>
      </c>
      <c r="B446" s="172" t="s">
        <v>166</v>
      </c>
      <c r="C446" s="174" t="s">
        <v>172</v>
      </c>
      <c r="D446" s="143" t="s">
        <v>515</v>
      </c>
      <c r="E446" s="172" t="s">
        <v>1568</v>
      </c>
      <c r="F446" s="146">
        <v>746</v>
      </c>
      <c r="G446" s="146">
        <v>1545070</v>
      </c>
      <c r="H446" s="7">
        <v>959</v>
      </c>
      <c r="I446" s="7">
        <v>1323900</v>
      </c>
      <c r="J446" s="24">
        <v>1.2855227882037534</v>
      </c>
      <c r="K446" s="24">
        <v>0.85685438200210995</v>
      </c>
      <c r="L446" s="24">
        <v>0.3</v>
      </c>
      <c r="M446" s="24">
        <v>0.5997980674014769</v>
      </c>
      <c r="N446" s="109">
        <v>0.89979806740147694</v>
      </c>
      <c r="O446" s="144">
        <v>1700.0384042070868</v>
      </c>
      <c r="P446" s="7">
        <v>851310</v>
      </c>
      <c r="Q446" s="7">
        <v>472590</v>
      </c>
      <c r="R446" s="137">
        <v>1323900</v>
      </c>
      <c r="S446" s="142">
        <v>0.64303195105370492</v>
      </c>
      <c r="T446" s="142">
        <v>0.35696804894629502</v>
      </c>
      <c r="U446" s="137">
        <v>1093.1790119235102</v>
      </c>
      <c r="V446" s="137">
        <v>606.85939228357665</v>
      </c>
      <c r="W446" s="2" t="s">
        <v>1646</v>
      </c>
      <c r="X446" s="2">
        <v>1676258068</v>
      </c>
      <c r="Y446" s="2" t="s">
        <v>1647</v>
      </c>
      <c r="Z446" s="2" t="s">
        <v>1649</v>
      </c>
      <c r="AA446" s="2"/>
    </row>
    <row r="447" spans="1:27" x14ac:dyDescent="0.25">
      <c r="A447" s="143">
        <v>443</v>
      </c>
      <c r="B447" s="172" t="s">
        <v>166</v>
      </c>
      <c r="C447" s="174" t="s">
        <v>172</v>
      </c>
      <c r="D447" s="143" t="s">
        <v>514</v>
      </c>
      <c r="E447" s="172" t="s">
        <v>1639</v>
      </c>
      <c r="F447" s="146">
        <v>711</v>
      </c>
      <c r="G447" s="146">
        <v>1476515</v>
      </c>
      <c r="H447" s="7">
        <v>726</v>
      </c>
      <c r="I447" s="7">
        <v>1194270</v>
      </c>
      <c r="J447" s="24">
        <v>1.0210970464135021</v>
      </c>
      <c r="K447" s="24">
        <v>0.80884379772640302</v>
      </c>
      <c r="L447" s="24">
        <v>0.3</v>
      </c>
      <c r="M447" s="24">
        <v>0.56619065840848204</v>
      </c>
      <c r="N447" s="109">
        <v>0.86619065840848197</v>
      </c>
      <c r="O447" s="144">
        <v>1636.5420620566945</v>
      </c>
      <c r="P447" s="7">
        <v>594010</v>
      </c>
      <c r="Q447" s="7">
        <v>599040</v>
      </c>
      <c r="R447" s="137">
        <v>1193050</v>
      </c>
      <c r="S447" s="142">
        <v>0.49789195758769539</v>
      </c>
      <c r="T447" s="142">
        <v>0.50210804241230456</v>
      </c>
      <c r="U447" s="137">
        <v>814.82113095201123</v>
      </c>
      <c r="V447" s="137">
        <v>821.72093110468313</v>
      </c>
      <c r="W447" s="2" t="s">
        <v>1646</v>
      </c>
      <c r="X447" s="2">
        <v>1728122889</v>
      </c>
      <c r="Y447" s="2" t="s">
        <v>1647</v>
      </c>
      <c r="Z447" s="2" t="s">
        <v>1649</v>
      </c>
      <c r="AA447" s="2"/>
    </row>
    <row r="448" spans="1:27" x14ac:dyDescent="0.25">
      <c r="A448" s="143">
        <v>444</v>
      </c>
      <c r="B448" s="172" t="s">
        <v>168</v>
      </c>
      <c r="C448" s="174" t="s">
        <v>172</v>
      </c>
      <c r="D448" s="143" t="s">
        <v>518</v>
      </c>
      <c r="E448" s="172" t="s">
        <v>1569</v>
      </c>
      <c r="F448" s="146">
        <v>927</v>
      </c>
      <c r="G448" s="146">
        <v>2011635</v>
      </c>
      <c r="H448" s="7">
        <v>435</v>
      </c>
      <c r="I448" s="7">
        <v>921165</v>
      </c>
      <c r="J448" s="24">
        <v>0.46925566343042069</v>
      </c>
      <c r="K448" s="24">
        <v>0.45791855878427251</v>
      </c>
      <c r="L448" s="24">
        <v>0.14077669902912621</v>
      </c>
      <c r="M448" s="24">
        <v>0.32054299114899076</v>
      </c>
      <c r="N448" s="109">
        <v>0.46131969017811697</v>
      </c>
      <c r="O448" s="144">
        <v>0</v>
      </c>
      <c r="P448" s="7">
        <v>312055</v>
      </c>
      <c r="Q448" s="7">
        <v>579030</v>
      </c>
      <c r="R448" s="137">
        <v>891085</v>
      </c>
      <c r="S448" s="142">
        <v>0.3501966703513133</v>
      </c>
      <c r="T448" s="142">
        <v>0.6498033296486867</v>
      </c>
      <c r="U448" s="137">
        <v>0</v>
      </c>
      <c r="V448" s="137">
        <v>0</v>
      </c>
      <c r="W448" s="2" t="s">
        <v>1646</v>
      </c>
      <c r="X448" s="2">
        <v>1944780255</v>
      </c>
      <c r="Y448" s="2" t="s">
        <v>1648</v>
      </c>
      <c r="Z448" s="2" t="s">
        <v>1650</v>
      </c>
      <c r="AA448" s="2"/>
    </row>
    <row r="449" spans="1:27" x14ac:dyDescent="0.25">
      <c r="A449" s="143">
        <v>445</v>
      </c>
      <c r="B449" s="172" t="s">
        <v>168</v>
      </c>
      <c r="C449" s="174" t="s">
        <v>172</v>
      </c>
      <c r="D449" s="143" t="s">
        <v>521</v>
      </c>
      <c r="E449" s="172" t="s">
        <v>522</v>
      </c>
      <c r="F449" s="146">
        <v>873</v>
      </c>
      <c r="G449" s="146">
        <v>1919605</v>
      </c>
      <c r="H449" s="7">
        <v>558</v>
      </c>
      <c r="I449" s="7">
        <v>968045</v>
      </c>
      <c r="J449" s="24">
        <v>0.63917525773195871</v>
      </c>
      <c r="K449" s="24">
        <v>0.50429385212061861</v>
      </c>
      <c r="L449" s="24">
        <v>0.19175257731958761</v>
      </c>
      <c r="M449" s="24">
        <v>0.35300569648443303</v>
      </c>
      <c r="N449" s="109">
        <v>0.54475827380402064</v>
      </c>
      <c r="O449" s="144">
        <v>0</v>
      </c>
      <c r="P449" s="7">
        <v>409635</v>
      </c>
      <c r="Q449" s="7">
        <v>542120</v>
      </c>
      <c r="R449" s="137">
        <v>951755</v>
      </c>
      <c r="S449" s="142">
        <v>0.43039963015692062</v>
      </c>
      <c r="T449" s="142">
        <v>0.56960036984307938</v>
      </c>
      <c r="U449" s="137">
        <v>0</v>
      </c>
      <c r="V449" s="137">
        <v>0</v>
      </c>
      <c r="W449" s="2" t="s">
        <v>1646</v>
      </c>
      <c r="X449" s="2">
        <v>1918867166</v>
      </c>
      <c r="Y449" s="2" t="s">
        <v>1647</v>
      </c>
      <c r="Z449" s="2" t="s">
        <v>1649</v>
      </c>
      <c r="AA449" s="2"/>
    </row>
    <row r="450" spans="1:27" x14ac:dyDescent="0.25">
      <c r="A450" s="143">
        <v>446</v>
      </c>
      <c r="B450" s="172" t="s">
        <v>168</v>
      </c>
      <c r="C450" s="174" t="s">
        <v>172</v>
      </c>
      <c r="D450" s="143" t="s">
        <v>523</v>
      </c>
      <c r="E450" s="172" t="s">
        <v>1570</v>
      </c>
      <c r="F450" s="146">
        <v>1168</v>
      </c>
      <c r="G450" s="146">
        <v>2532250</v>
      </c>
      <c r="H450" s="7">
        <v>1327</v>
      </c>
      <c r="I450" s="7">
        <v>2728910</v>
      </c>
      <c r="J450" s="24">
        <v>1.1361301369863013</v>
      </c>
      <c r="K450" s="24">
        <v>1.0776621581597394</v>
      </c>
      <c r="L450" s="24">
        <v>0.3</v>
      </c>
      <c r="M450" s="24">
        <v>0.7</v>
      </c>
      <c r="N450" s="109">
        <v>1</v>
      </c>
      <c r="O450" s="144">
        <v>1889.3554740750008</v>
      </c>
      <c r="P450" s="7">
        <v>909410</v>
      </c>
      <c r="Q450" s="7">
        <v>1787160</v>
      </c>
      <c r="R450" s="137">
        <v>2696570</v>
      </c>
      <c r="S450" s="142">
        <v>0.3372469470475456</v>
      </c>
      <c r="T450" s="142">
        <v>0.66275305295245446</v>
      </c>
      <c r="U450" s="137">
        <v>637.17936551936214</v>
      </c>
      <c r="V450" s="137">
        <v>1252.1761085556386</v>
      </c>
      <c r="W450" s="2" t="s">
        <v>1646</v>
      </c>
      <c r="X450" s="2">
        <v>1999121222</v>
      </c>
      <c r="Y450" s="2" t="s">
        <v>1647</v>
      </c>
      <c r="Z450" s="2" t="s">
        <v>1649</v>
      </c>
      <c r="AA450" s="2"/>
    </row>
    <row r="451" spans="1:27" x14ac:dyDescent="0.25">
      <c r="A451" s="143">
        <v>447</v>
      </c>
      <c r="B451" s="172" t="s">
        <v>168</v>
      </c>
      <c r="C451" s="174" t="s">
        <v>172</v>
      </c>
      <c r="D451" s="143" t="s">
        <v>520</v>
      </c>
      <c r="E451" s="172" t="s">
        <v>1132</v>
      </c>
      <c r="F451" s="146">
        <v>1406</v>
      </c>
      <c r="G451" s="146">
        <v>2918295</v>
      </c>
      <c r="H451" s="7">
        <v>1404</v>
      </c>
      <c r="I451" s="7">
        <v>2122310</v>
      </c>
      <c r="J451" s="24">
        <v>0.99857752489331442</v>
      </c>
      <c r="K451" s="24">
        <v>0.7272431334049505</v>
      </c>
      <c r="L451" s="24">
        <v>0.29957325746799429</v>
      </c>
      <c r="M451" s="24">
        <v>0.50907019338346537</v>
      </c>
      <c r="N451" s="109">
        <v>0.80864345085145972</v>
      </c>
      <c r="O451" s="144">
        <v>1527.8149304411043</v>
      </c>
      <c r="P451" s="7">
        <v>1033090</v>
      </c>
      <c r="Q451" s="7">
        <v>934270</v>
      </c>
      <c r="R451" s="137">
        <v>1967360</v>
      </c>
      <c r="S451" s="142">
        <v>0.52511487475601826</v>
      </c>
      <c r="T451" s="142">
        <v>0.4748851252439818</v>
      </c>
      <c r="U451" s="137">
        <v>802.27834584895515</v>
      </c>
      <c r="V451" s="137">
        <v>725.5365845921491</v>
      </c>
      <c r="W451" s="2" t="s">
        <v>1646</v>
      </c>
      <c r="X451" s="2">
        <v>1876026807</v>
      </c>
      <c r="Y451" s="2" t="s">
        <v>1647</v>
      </c>
      <c r="Z451" s="2" t="s">
        <v>1649</v>
      </c>
      <c r="AA451" s="2"/>
    </row>
    <row r="452" spans="1:27" x14ac:dyDescent="0.25">
      <c r="A452" s="143">
        <v>448</v>
      </c>
      <c r="B452" s="172" t="s">
        <v>168</v>
      </c>
      <c r="C452" s="174" t="s">
        <v>172</v>
      </c>
      <c r="D452" s="143" t="s">
        <v>517</v>
      </c>
      <c r="E452" s="172" t="s">
        <v>1640</v>
      </c>
      <c r="F452" s="146">
        <v>717</v>
      </c>
      <c r="G452" s="146">
        <v>1547140</v>
      </c>
      <c r="H452" s="7">
        <v>633</v>
      </c>
      <c r="I452" s="7">
        <v>912385</v>
      </c>
      <c r="J452" s="24">
        <v>0.88284518828451886</v>
      </c>
      <c r="K452" s="24">
        <v>0.58972361906485515</v>
      </c>
      <c r="L452" s="24">
        <v>0.26485355648535563</v>
      </c>
      <c r="M452" s="24">
        <v>0.41280653334539857</v>
      </c>
      <c r="N452" s="109">
        <v>0.67766008983075421</v>
      </c>
      <c r="O452" s="144">
        <v>0</v>
      </c>
      <c r="P452" s="7">
        <v>460345</v>
      </c>
      <c r="Q452" s="7">
        <v>439240</v>
      </c>
      <c r="R452" s="137">
        <v>899585</v>
      </c>
      <c r="S452" s="142">
        <v>0.51173040902193789</v>
      </c>
      <c r="T452" s="142">
        <v>0.48826959097806211</v>
      </c>
      <c r="U452" s="137">
        <v>0</v>
      </c>
      <c r="V452" s="137">
        <v>0</v>
      </c>
      <c r="W452" s="2" t="s">
        <v>1646</v>
      </c>
      <c r="X452" s="2">
        <v>1866340016</v>
      </c>
      <c r="Y452" s="2" t="s">
        <v>1647</v>
      </c>
      <c r="Z452" s="2" t="s">
        <v>1649</v>
      </c>
      <c r="AA452" s="2"/>
    </row>
    <row r="453" spans="1:27" x14ac:dyDescent="0.25">
      <c r="A453" s="143">
        <v>449</v>
      </c>
      <c r="B453" s="198" t="s">
        <v>167</v>
      </c>
      <c r="C453" s="174" t="s">
        <v>172</v>
      </c>
      <c r="D453" s="199" t="s">
        <v>579</v>
      </c>
      <c r="E453" s="198" t="s">
        <v>580</v>
      </c>
      <c r="F453" s="146">
        <v>1438</v>
      </c>
      <c r="G453" s="146">
        <v>2829790</v>
      </c>
      <c r="H453" s="7">
        <v>917</v>
      </c>
      <c r="I453" s="7">
        <v>1397855</v>
      </c>
      <c r="J453" s="24">
        <v>0.63769123783031989</v>
      </c>
      <c r="K453" s="24">
        <v>0.49397835175048327</v>
      </c>
      <c r="L453" s="24">
        <v>0.19130737134909595</v>
      </c>
      <c r="M453" s="24">
        <v>0.34578484622533828</v>
      </c>
      <c r="N453" s="109">
        <v>0.53709221757443426</v>
      </c>
      <c r="O453" s="144">
        <v>0</v>
      </c>
      <c r="P453" s="7">
        <v>760465</v>
      </c>
      <c r="Q453" s="7">
        <v>635510</v>
      </c>
      <c r="R453" s="137">
        <v>1395975</v>
      </c>
      <c r="S453" s="142">
        <v>0.54475545765504396</v>
      </c>
      <c r="T453" s="142">
        <v>0.45524454234495604</v>
      </c>
      <c r="U453" s="137">
        <v>0</v>
      </c>
      <c r="V453" s="137">
        <v>0</v>
      </c>
      <c r="W453" s="2" t="s">
        <v>1646</v>
      </c>
      <c r="X453" s="2">
        <v>1710451647</v>
      </c>
      <c r="Y453" s="2" t="s">
        <v>1647</v>
      </c>
      <c r="Z453" s="2" t="s">
        <v>1649</v>
      </c>
      <c r="AA453" s="2"/>
    </row>
    <row r="454" spans="1:27" x14ac:dyDescent="0.25">
      <c r="A454" s="143">
        <v>450</v>
      </c>
      <c r="B454" s="198" t="s">
        <v>167</v>
      </c>
      <c r="C454" s="174" t="s">
        <v>172</v>
      </c>
      <c r="D454" s="199" t="s">
        <v>581</v>
      </c>
      <c r="E454" s="198" t="s">
        <v>582</v>
      </c>
      <c r="F454" s="146">
        <v>1167</v>
      </c>
      <c r="G454" s="146">
        <v>2684855</v>
      </c>
      <c r="H454" s="7">
        <v>1273</v>
      </c>
      <c r="I454" s="7">
        <v>2022895</v>
      </c>
      <c r="J454" s="24">
        <v>1.0908311910882604</v>
      </c>
      <c r="K454" s="24">
        <v>0.75344664795677974</v>
      </c>
      <c r="L454" s="24">
        <v>0.3</v>
      </c>
      <c r="M454" s="24">
        <v>0.52741265356974576</v>
      </c>
      <c r="N454" s="109">
        <v>0.82741265356974569</v>
      </c>
      <c r="O454" s="144">
        <v>1563.2766263409212</v>
      </c>
      <c r="P454" s="7">
        <v>1148415</v>
      </c>
      <c r="Q454" s="7">
        <v>874480</v>
      </c>
      <c r="R454" s="137">
        <v>2022895</v>
      </c>
      <c r="S454" s="142">
        <v>0.56770865516994207</v>
      </c>
      <c r="T454" s="142">
        <v>0.43229134483005793</v>
      </c>
      <c r="U454" s="137">
        <v>887.48567119860843</v>
      </c>
      <c r="V454" s="137">
        <v>675.79095514231278</v>
      </c>
      <c r="W454" s="2" t="s">
        <v>1646</v>
      </c>
      <c r="X454" s="2">
        <v>1736738080</v>
      </c>
      <c r="Y454" s="2" t="s">
        <v>1647</v>
      </c>
      <c r="Z454" s="2" t="s">
        <v>1649</v>
      </c>
      <c r="AA454" s="2"/>
    </row>
    <row r="455" spans="1:27" x14ac:dyDescent="0.25">
      <c r="A455" s="143">
        <v>451</v>
      </c>
      <c r="B455" s="198" t="s">
        <v>167</v>
      </c>
      <c r="C455" s="174" t="s">
        <v>172</v>
      </c>
      <c r="D455" s="199" t="s">
        <v>576</v>
      </c>
      <c r="E455" s="198" t="s">
        <v>1641</v>
      </c>
      <c r="F455" s="146">
        <v>947</v>
      </c>
      <c r="G455" s="146">
        <v>1939935</v>
      </c>
      <c r="H455" s="7">
        <v>1007</v>
      </c>
      <c r="I455" s="7">
        <v>1700670</v>
      </c>
      <c r="J455" s="24">
        <v>1.0633579725448785</v>
      </c>
      <c r="K455" s="24">
        <v>0.87666339336111776</v>
      </c>
      <c r="L455" s="24">
        <v>0.3</v>
      </c>
      <c r="M455" s="24">
        <v>0.6136643753527824</v>
      </c>
      <c r="N455" s="109">
        <v>0.91366437535278244</v>
      </c>
      <c r="O455" s="144">
        <v>1726.2367890400958</v>
      </c>
      <c r="P455" s="7">
        <v>827735</v>
      </c>
      <c r="Q455" s="7">
        <v>864880</v>
      </c>
      <c r="R455" s="137">
        <v>1692615</v>
      </c>
      <c r="S455" s="142">
        <v>0.48902733344558569</v>
      </c>
      <c r="T455" s="142">
        <v>0.51097266655441431</v>
      </c>
      <c r="U455" s="137">
        <v>844.17697383994812</v>
      </c>
      <c r="V455" s="137">
        <v>882.05981520014768</v>
      </c>
      <c r="W455" s="2" t="s">
        <v>1646</v>
      </c>
      <c r="X455" s="2">
        <v>1728453297</v>
      </c>
      <c r="Y455" s="2" t="s">
        <v>1647</v>
      </c>
      <c r="Z455" s="2" t="s">
        <v>1649</v>
      </c>
      <c r="AA455" s="2"/>
    </row>
    <row r="456" spans="1:27" x14ac:dyDescent="0.25">
      <c r="A456" s="143">
        <v>452</v>
      </c>
      <c r="B456" s="198" t="s">
        <v>167</v>
      </c>
      <c r="C456" s="174" t="s">
        <v>172</v>
      </c>
      <c r="D456" s="199" t="s">
        <v>575</v>
      </c>
      <c r="E456" s="198" t="s">
        <v>1571</v>
      </c>
      <c r="F456" s="146">
        <v>908</v>
      </c>
      <c r="G456" s="146">
        <v>1875160</v>
      </c>
      <c r="H456" s="7">
        <v>852</v>
      </c>
      <c r="I456" s="7">
        <v>1201400</v>
      </c>
      <c r="J456" s="24">
        <v>0.93832599118942728</v>
      </c>
      <c r="K456" s="24">
        <v>0.64069199428315449</v>
      </c>
      <c r="L456" s="24">
        <v>0.28149779735682817</v>
      </c>
      <c r="M456" s="24">
        <v>0.44848439599820811</v>
      </c>
      <c r="N456" s="109">
        <v>0.72998219335503634</v>
      </c>
      <c r="O456" s="144">
        <v>0</v>
      </c>
      <c r="P456" s="7">
        <v>756550</v>
      </c>
      <c r="Q456" s="7">
        <v>440850</v>
      </c>
      <c r="R456" s="137">
        <v>1197400</v>
      </c>
      <c r="S456" s="142">
        <v>0.63182729246701186</v>
      </c>
      <c r="T456" s="142">
        <v>0.36817270753298814</v>
      </c>
      <c r="U456" s="137">
        <v>0</v>
      </c>
      <c r="V456" s="137">
        <v>0</v>
      </c>
      <c r="W456" s="2" t="s">
        <v>1646</v>
      </c>
      <c r="X456" s="2">
        <v>1989487795</v>
      </c>
      <c r="Y456" s="2" t="s">
        <v>1647</v>
      </c>
      <c r="Z456" s="2" t="s">
        <v>1649</v>
      </c>
      <c r="AA456" s="2"/>
    </row>
    <row r="457" spans="1:27" x14ac:dyDescent="0.25">
      <c r="A457" s="143">
        <v>453</v>
      </c>
      <c r="B457" s="198" t="s">
        <v>167</v>
      </c>
      <c r="C457" s="174" t="s">
        <v>172</v>
      </c>
      <c r="D457" s="199" t="s">
        <v>578</v>
      </c>
      <c r="E457" s="198" t="s">
        <v>1572</v>
      </c>
      <c r="F457" s="146">
        <v>802</v>
      </c>
      <c r="G457" s="146">
        <v>1630050</v>
      </c>
      <c r="H457" s="7">
        <v>1144</v>
      </c>
      <c r="I457" s="7">
        <v>1327680</v>
      </c>
      <c r="J457" s="24">
        <v>1.42643391521197</v>
      </c>
      <c r="K457" s="24">
        <v>0.81450262261893802</v>
      </c>
      <c r="L457" s="24">
        <v>0.3</v>
      </c>
      <c r="M457" s="24">
        <v>0.57015183583325657</v>
      </c>
      <c r="N457" s="109">
        <v>0.8701518358332565</v>
      </c>
      <c r="O457" s="144">
        <v>1644.0261343079746</v>
      </c>
      <c r="P457" s="7">
        <v>1020420</v>
      </c>
      <c r="Q457" s="7">
        <v>306340</v>
      </c>
      <c r="R457" s="137">
        <v>1326760</v>
      </c>
      <c r="S457" s="142">
        <v>0.76910669601133586</v>
      </c>
      <c r="T457" s="142">
        <v>0.23089330398866412</v>
      </c>
      <c r="U457" s="137">
        <v>1264.4315083138952</v>
      </c>
      <c r="V457" s="137">
        <v>379.59462599407954</v>
      </c>
      <c r="W457" s="2" t="s">
        <v>1646</v>
      </c>
      <c r="X457" s="2">
        <v>1723422367</v>
      </c>
      <c r="Y457" s="2" t="s">
        <v>1647</v>
      </c>
      <c r="Z457" s="2" t="s">
        <v>1649</v>
      </c>
      <c r="AA457" s="2"/>
    </row>
    <row r="458" spans="1:27" x14ac:dyDescent="0.25">
      <c r="A458" s="143">
        <v>454</v>
      </c>
      <c r="B458" s="172" t="s">
        <v>100</v>
      </c>
      <c r="C458" s="174" t="s">
        <v>90</v>
      </c>
      <c r="D458" s="182" t="s">
        <v>819</v>
      </c>
      <c r="E458" s="176" t="s">
        <v>1226</v>
      </c>
      <c r="F458" s="146">
        <v>1033</v>
      </c>
      <c r="G458" s="146">
        <v>1347455</v>
      </c>
      <c r="H458" s="7">
        <v>865</v>
      </c>
      <c r="I458" s="7">
        <v>1107585</v>
      </c>
      <c r="J458" s="24">
        <v>0.83736689254598262</v>
      </c>
      <c r="K458" s="24">
        <v>0.82198292336293233</v>
      </c>
      <c r="L458" s="24">
        <v>0.25121006776379479</v>
      </c>
      <c r="M458" s="24">
        <v>0.57538804635405261</v>
      </c>
      <c r="N458" s="109">
        <v>0.82659811411784734</v>
      </c>
      <c r="O458" s="144">
        <v>1561.737671768627</v>
      </c>
      <c r="P458" s="7">
        <v>535705</v>
      </c>
      <c r="Q458" s="7">
        <v>559110</v>
      </c>
      <c r="R458" s="137">
        <v>1094815</v>
      </c>
      <c r="S458" s="142">
        <v>0.48931097948055152</v>
      </c>
      <c r="T458" s="142">
        <v>0.51068902051944853</v>
      </c>
      <c r="U458" s="137">
        <v>764.17538986478291</v>
      </c>
      <c r="V458" s="137">
        <v>797.56228190384411</v>
      </c>
      <c r="W458" s="2" t="s">
        <v>1646</v>
      </c>
      <c r="X458" s="2">
        <v>1758807037</v>
      </c>
      <c r="Y458" s="2" t="s">
        <v>1647</v>
      </c>
      <c r="Z458" s="2" t="s">
        <v>1649</v>
      </c>
      <c r="AA458" s="2"/>
    </row>
    <row r="459" spans="1:27" x14ac:dyDescent="0.25">
      <c r="A459" s="143">
        <v>455</v>
      </c>
      <c r="B459" s="172" t="s">
        <v>100</v>
      </c>
      <c r="C459" s="174" t="s">
        <v>90</v>
      </c>
      <c r="D459" s="182" t="s">
        <v>821</v>
      </c>
      <c r="E459" s="176" t="s">
        <v>331</v>
      </c>
      <c r="F459" s="146">
        <v>1040</v>
      </c>
      <c r="G459" s="146">
        <v>1469470</v>
      </c>
      <c r="H459" s="7">
        <v>632</v>
      </c>
      <c r="I459" s="7">
        <v>838760</v>
      </c>
      <c r="J459" s="24">
        <v>0.60769230769230764</v>
      </c>
      <c r="K459" s="24">
        <v>0.57079082934663516</v>
      </c>
      <c r="L459" s="24">
        <v>0.18230769230769228</v>
      </c>
      <c r="M459" s="24">
        <v>0.39955358054264462</v>
      </c>
      <c r="N459" s="109">
        <v>0.58186127285033695</v>
      </c>
      <c r="O459" s="144">
        <v>0</v>
      </c>
      <c r="P459" s="7">
        <v>446500</v>
      </c>
      <c r="Q459" s="7">
        <v>386360</v>
      </c>
      <c r="R459" s="137">
        <v>832860</v>
      </c>
      <c r="S459" s="142">
        <v>0.53610450736018056</v>
      </c>
      <c r="T459" s="142">
        <v>0.46389549263981944</v>
      </c>
      <c r="U459" s="137">
        <v>0</v>
      </c>
      <c r="V459" s="137">
        <v>0</v>
      </c>
      <c r="W459" s="2" t="s">
        <v>1646</v>
      </c>
      <c r="X459" s="2">
        <v>1756119872</v>
      </c>
      <c r="Y459" s="2" t="s">
        <v>1647</v>
      </c>
      <c r="Z459" s="2" t="s">
        <v>1649</v>
      </c>
      <c r="AA459" s="2"/>
    </row>
    <row r="460" spans="1:27" x14ac:dyDescent="0.25">
      <c r="A460" s="143">
        <v>456</v>
      </c>
      <c r="B460" s="172" t="s">
        <v>1333</v>
      </c>
      <c r="C460" s="174" t="s">
        <v>90</v>
      </c>
      <c r="D460" s="182" t="s">
        <v>794</v>
      </c>
      <c r="E460" s="176" t="s">
        <v>1573</v>
      </c>
      <c r="F460" s="146">
        <v>1122</v>
      </c>
      <c r="G460" s="146">
        <v>1726340</v>
      </c>
      <c r="H460" s="7">
        <v>1212</v>
      </c>
      <c r="I460" s="7">
        <v>1592960</v>
      </c>
      <c r="J460" s="24">
        <v>1.0802139037433156</v>
      </c>
      <c r="K460" s="24">
        <v>0.92273827867048208</v>
      </c>
      <c r="L460" s="24">
        <v>0.3</v>
      </c>
      <c r="M460" s="24">
        <v>0.64591679506933741</v>
      </c>
      <c r="N460" s="109">
        <v>0.94591679506933746</v>
      </c>
      <c r="O460" s="144">
        <v>1787.1730747837335</v>
      </c>
      <c r="P460" s="7">
        <v>899680</v>
      </c>
      <c r="Q460" s="7">
        <v>676400</v>
      </c>
      <c r="R460" s="137">
        <v>1576080</v>
      </c>
      <c r="S460" s="142">
        <v>0.5708339678188924</v>
      </c>
      <c r="T460" s="142">
        <v>0.42916603218110755</v>
      </c>
      <c r="U460" s="137">
        <v>1020.1790974578887</v>
      </c>
      <c r="V460" s="137">
        <v>766.99397732584464</v>
      </c>
      <c r="W460" s="2" t="s">
        <v>1646</v>
      </c>
      <c r="X460" s="2">
        <v>1718649112</v>
      </c>
      <c r="Y460" s="2" t="s">
        <v>1647</v>
      </c>
      <c r="Z460" s="2" t="s">
        <v>1649</v>
      </c>
      <c r="AA460" s="2"/>
    </row>
    <row r="461" spans="1:27" x14ac:dyDescent="0.25">
      <c r="A461" s="143">
        <v>457</v>
      </c>
      <c r="B461" s="172" t="s">
        <v>1333</v>
      </c>
      <c r="C461" s="174" t="s">
        <v>90</v>
      </c>
      <c r="D461" s="182" t="s">
        <v>793</v>
      </c>
      <c r="E461" s="176" t="s">
        <v>317</v>
      </c>
      <c r="F461" s="146">
        <v>1006</v>
      </c>
      <c r="G461" s="146">
        <v>1711635</v>
      </c>
      <c r="H461" s="7">
        <v>1131</v>
      </c>
      <c r="I461" s="7">
        <v>1507120</v>
      </c>
      <c r="J461" s="24">
        <v>1.1242544731610338</v>
      </c>
      <c r="K461" s="24">
        <v>0.88051482938827497</v>
      </c>
      <c r="L461" s="24">
        <v>0.3</v>
      </c>
      <c r="M461" s="24">
        <v>0.61636038057179243</v>
      </c>
      <c r="N461" s="109">
        <v>0.91636038057179237</v>
      </c>
      <c r="O461" s="144">
        <v>1731.3305012587668</v>
      </c>
      <c r="P461" s="7">
        <v>735935</v>
      </c>
      <c r="Q461" s="7">
        <v>767730</v>
      </c>
      <c r="R461" s="137">
        <v>1503665</v>
      </c>
      <c r="S461" s="142">
        <v>0.48942749881123787</v>
      </c>
      <c r="T461" s="142">
        <v>0.51057250118876207</v>
      </c>
      <c r="U461" s="137">
        <v>847.36075684668492</v>
      </c>
      <c r="V461" s="137">
        <v>883.96974441208181</v>
      </c>
      <c r="W461" s="2" t="s">
        <v>1646</v>
      </c>
      <c r="X461" s="2">
        <v>1772173837</v>
      </c>
      <c r="Y461" s="2" t="s">
        <v>1647</v>
      </c>
      <c r="Z461" s="2" t="s">
        <v>1649</v>
      </c>
      <c r="AA461" s="2"/>
    </row>
    <row r="462" spans="1:27" x14ac:dyDescent="0.25">
      <c r="A462" s="143">
        <v>458</v>
      </c>
      <c r="B462" s="172" t="s">
        <v>1333</v>
      </c>
      <c r="C462" s="174" t="s">
        <v>90</v>
      </c>
      <c r="D462" s="182" t="s">
        <v>792</v>
      </c>
      <c r="E462" s="176" t="s">
        <v>1192</v>
      </c>
      <c r="F462" s="146">
        <v>1081</v>
      </c>
      <c r="G462" s="146">
        <v>1775075</v>
      </c>
      <c r="H462" s="7">
        <v>1056</v>
      </c>
      <c r="I462" s="7">
        <v>1484665</v>
      </c>
      <c r="J462" s="24">
        <v>0.97687326549491216</v>
      </c>
      <c r="K462" s="24">
        <v>0.83639564525442589</v>
      </c>
      <c r="L462" s="24">
        <v>0.29306197964847364</v>
      </c>
      <c r="M462" s="24">
        <v>0.5854769516780981</v>
      </c>
      <c r="N462" s="109">
        <v>0.87853893132657168</v>
      </c>
      <c r="O462" s="144">
        <v>1659.8723390898595</v>
      </c>
      <c r="P462" s="7">
        <v>762280</v>
      </c>
      <c r="Q462" s="7">
        <v>715110</v>
      </c>
      <c r="R462" s="137">
        <v>1477390</v>
      </c>
      <c r="S462" s="142">
        <v>0.51596396347613016</v>
      </c>
      <c r="T462" s="142">
        <v>0.48403603652386978</v>
      </c>
      <c r="U462" s="137">
        <v>856.43431094119899</v>
      </c>
      <c r="V462" s="137">
        <v>803.43802814866035</v>
      </c>
      <c r="W462" s="2" t="s">
        <v>1646</v>
      </c>
      <c r="X462" s="2">
        <v>1758785607</v>
      </c>
      <c r="Y462" s="2" t="s">
        <v>1647</v>
      </c>
      <c r="Z462" s="2" t="s">
        <v>1649</v>
      </c>
      <c r="AA462" s="2"/>
    </row>
    <row r="463" spans="1:27" x14ac:dyDescent="0.25">
      <c r="A463" s="143">
        <v>459</v>
      </c>
      <c r="B463" s="172" t="s">
        <v>1333</v>
      </c>
      <c r="C463" s="174" t="s">
        <v>90</v>
      </c>
      <c r="D463" s="143" t="s">
        <v>795</v>
      </c>
      <c r="E463" s="172" t="s">
        <v>1191</v>
      </c>
      <c r="F463" s="146">
        <v>1129</v>
      </c>
      <c r="G463" s="146">
        <v>1886790</v>
      </c>
      <c r="H463" s="7">
        <v>694</v>
      </c>
      <c r="I463" s="7">
        <v>1359815</v>
      </c>
      <c r="J463" s="24">
        <v>0.61470327723649243</v>
      </c>
      <c r="K463" s="24">
        <v>0.72070288691375295</v>
      </c>
      <c r="L463" s="24">
        <v>0.18441098317094773</v>
      </c>
      <c r="M463" s="24">
        <v>0.50449202083962708</v>
      </c>
      <c r="N463" s="109">
        <v>0.6889030040105748</v>
      </c>
      <c r="O463" s="144">
        <v>0</v>
      </c>
      <c r="P463" s="7">
        <v>478260</v>
      </c>
      <c r="Q463" s="7">
        <v>852780</v>
      </c>
      <c r="R463" s="137">
        <v>1331040</v>
      </c>
      <c r="S463" s="142">
        <v>0.3593130183916336</v>
      </c>
      <c r="T463" s="142">
        <v>0.64068698160836635</v>
      </c>
      <c r="U463" s="137">
        <v>0</v>
      </c>
      <c r="V463" s="137">
        <v>0</v>
      </c>
      <c r="W463" s="2" t="s">
        <v>1646</v>
      </c>
      <c r="X463" s="2">
        <v>1760828884</v>
      </c>
      <c r="Y463" s="2" t="s">
        <v>1647</v>
      </c>
      <c r="Z463" s="2" t="s">
        <v>1649</v>
      </c>
      <c r="AA463" s="2"/>
    </row>
    <row r="464" spans="1:27" x14ac:dyDescent="0.25">
      <c r="A464" s="143">
        <v>460</v>
      </c>
      <c r="B464" s="172" t="s">
        <v>98</v>
      </c>
      <c r="C464" s="174" t="s">
        <v>90</v>
      </c>
      <c r="D464" s="143" t="s">
        <v>807</v>
      </c>
      <c r="E464" s="172" t="s">
        <v>1574</v>
      </c>
      <c r="F464" s="146">
        <v>878</v>
      </c>
      <c r="G464" s="146">
        <v>1138690</v>
      </c>
      <c r="H464" s="7">
        <v>1125</v>
      </c>
      <c r="I464" s="7">
        <v>1392845</v>
      </c>
      <c r="J464" s="24">
        <v>1.2813211845102506</v>
      </c>
      <c r="K464" s="24">
        <v>1.223199466053096</v>
      </c>
      <c r="L464" s="24">
        <v>0.3</v>
      </c>
      <c r="M464" s="24">
        <v>0.7</v>
      </c>
      <c r="N464" s="109">
        <v>1</v>
      </c>
      <c r="O464" s="144">
        <v>1889.3554740750008</v>
      </c>
      <c r="P464" s="7">
        <v>751215</v>
      </c>
      <c r="Q464" s="7">
        <v>640420</v>
      </c>
      <c r="R464" s="137">
        <v>1391635</v>
      </c>
      <c r="S464" s="142">
        <v>0.5398074926255807</v>
      </c>
      <c r="T464" s="142">
        <v>0.4601925073744193</v>
      </c>
      <c r="U464" s="137">
        <v>1019.8882411388415</v>
      </c>
      <c r="V464" s="137">
        <v>869.46723293615923</v>
      </c>
      <c r="W464" s="2" t="s">
        <v>1646</v>
      </c>
      <c r="X464" s="2">
        <v>1740556171</v>
      </c>
      <c r="Y464" s="2" t="s">
        <v>1647</v>
      </c>
      <c r="Z464" s="2" t="s">
        <v>1649</v>
      </c>
      <c r="AA464" s="2"/>
    </row>
    <row r="465" spans="1:27" x14ac:dyDescent="0.25">
      <c r="A465" s="143">
        <v>461</v>
      </c>
      <c r="B465" s="172" t="s">
        <v>98</v>
      </c>
      <c r="C465" s="174" t="s">
        <v>90</v>
      </c>
      <c r="D465" s="143" t="s">
        <v>806</v>
      </c>
      <c r="E465" s="172" t="s">
        <v>1575</v>
      </c>
      <c r="F465" s="146">
        <v>712</v>
      </c>
      <c r="G465" s="146">
        <v>869985</v>
      </c>
      <c r="H465" s="7">
        <v>682</v>
      </c>
      <c r="I465" s="7">
        <v>781965</v>
      </c>
      <c r="J465" s="24">
        <v>0.9578651685393258</v>
      </c>
      <c r="K465" s="24">
        <v>0.89882584182485903</v>
      </c>
      <c r="L465" s="24">
        <v>0.28735955056179774</v>
      </c>
      <c r="M465" s="24">
        <v>0.62917808927740126</v>
      </c>
      <c r="N465" s="109">
        <v>0.916537639839199</v>
      </c>
      <c r="O465" s="144">
        <v>1731.6654070259722</v>
      </c>
      <c r="P465" s="7">
        <v>535595</v>
      </c>
      <c r="Q465" s="7">
        <v>243190</v>
      </c>
      <c r="R465" s="137">
        <v>778785</v>
      </c>
      <c r="S465" s="142">
        <v>0.68773153052511282</v>
      </c>
      <c r="T465" s="142">
        <v>0.31226846947488718</v>
      </c>
      <c r="U465" s="137">
        <v>1190.9209007313643</v>
      </c>
      <c r="V465" s="137">
        <v>540.74450629460785</v>
      </c>
      <c r="W465" s="2" t="s">
        <v>1646</v>
      </c>
      <c r="X465" s="2">
        <v>1773057944</v>
      </c>
      <c r="Y465" s="2" t="s">
        <v>1647</v>
      </c>
      <c r="Z465" s="2" t="s">
        <v>1649</v>
      </c>
      <c r="AA465" s="2"/>
    </row>
    <row r="466" spans="1:27" x14ac:dyDescent="0.25">
      <c r="A466" s="143">
        <v>462</v>
      </c>
      <c r="B466" s="172" t="s">
        <v>98</v>
      </c>
      <c r="C466" s="174" t="s">
        <v>90</v>
      </c>
      <c r="D466" s="143" t="s">
        <v>809</v>
      </c>
      <c r="E466" s="172" t="s">
        <v>1576</v>
      </c>
      <c r="F466" s="146">
        <v>1155</v>
      </c>
      <c r="G466" s="146">
        <v>1690530</v>
      </c>
      <c r="H466" s="7">
        <v>1139</v>
      </c>
      <c r="I466" s="7">
        <v>1488360</v>
      </c>
      <c r="J466" s="24">
        <v>0.98614718614718611</v>
      </c>
      <c r="K466" s="24">
        <v>0.88041028553175626</v>
      </c>
      <c r="L466" s="24">
        <v>0.2958441558441558</v>
      </c>
      <c r="M466" s="24">
        <v>0.61628719987222935</v>
      </c>
      <c r="N466" s="109">
        <v>0.91213135571638515</v>
      </c>
      <c r="O466" s="144">
        <v>1723.3403699982041</v>
      </c>
      <c r="P466" s="7">
        <v>858860</v>
      </c>
      <c r="Q466" s="7">
        <v>629500</v>
      </c>
      <c r="R466" s="137">
        <v>1488360</v>
      </c>
      <c r="S466" s="142">
        <v>0.57705125104141475</v>
      </c>
      <c r="T466" s="142">
        <v>0.42294874895858531</v>
      </c>
      <c r="U466" s="137">
        <v>994.45571647763825</v>
      </c>
      <c r="V466" s="137">
        <v>728.88465352056596</v>
      </c>
      <c r="W466" s="2" t="s">
        <v>1646</v>
      </c>
      <c r="X466" s="2">
        <v>1770323298</v>
      </c>
      <c r="Y466" s="2" t="s">
        <v>1647</v>
      </c>
      <c r="Z466" s="2" t="s">
        <v>1649</v>
      </c>
      <c r="AA466" s="2"/>
    </row>
    <row r="467" spans="1:27" x14ac:dyDescent="0.25">
      <c r="A467" s="143">
        <v>463</v>
      </c>
      <c r="B467" s="172" t="s">
        <v>98</v>
      </c>
      <c r="C467" s="174" t="s">
        <v>90</v>
      </c>
      <c r="D467" s="143" t="s">
        <v>802</v>
      </c>
      <c r="E467" s="172" t="s">
        <v>1222</v>
      </c>
      <c r="F467" s="146">
        <v>762</v>
      </c>
      <c r="G467" s="146">
        <v>954750</v>
      </c>
      <c r="H467" s="7">
        <v>1065</v>
      </c>
      <c r="I467" s="7">
        <v>1218095</v>
      </c>
      <c r="J467" s="24">
        <v>1.3976377952755905</v>
      </c>
      <c r="K467" s="24">
        <v>1.2758261324954177</v>
      </c>
      <c r="L467" s="24">
        <v>0.3</v>
      </c>
      <c r="M467" s="24">
        <v>0.7</v>
      </c>
      <c r="N467" s="109">
        <v>1</v>
      </c>
      <c r="O467" s="144">
        <v>1889.3554740750008</v>
      </c>
      <c r="P467" s="7">
        <v>857845</v>
      </c>
      <c r="Q467" s="7">
        <v>360250</v>
      </c>
      <c r="R467" s="137">
        <v>1218095</v>
      </c>
      <c r="S467" s="142">
        <v>0.70425131044787148</v>
      </c>
      <c r="T467" s="142">
        <v>0.29574868955212852</v>
      </c>
      <c r="U467" s="137">
        <v>1330.5810685191786</v>
      </c>
      <c r="V467" s="137">
        <v>558.774405555822</v>
      </c>
      <c r="W467" s="2" t="s">
        <v>1646</v>
      </c>
      <c r="X467" s="2">
        <v>1729755296</v>
      </c>
      <c r="Y467" s="2" t="s">
        <v>1647</v>
      </c>
      <c r="Z467" s="2" t="s">
        <v>1649</v>
      </c>
      <c r="AA467" s="2"/>
    </row>
    <row r="468" spans="1:27" x14ac:dyDescent="0.25">
      <c r="A468" s="143">
        <v>464</v>
      </c>
      <c r="B468" s="172" t="s">
        <v>98</v>
      </c>
      <c r="C468" s="174" t="s">
        <v>90</v>
      </c>
      <c r="D468" s="143" t="s">
        <v>805</v>
      </c>
      <c r="E468" s="172" t="s">
        <v>1224</v>
      </c>
      <c r="F468" s="146">
        <v>1233</v>
      </c>
      <c r="G468" s="146">
        <v>1547090</v>
      </c>
      <c r="H468" s="7">
        <v>1737</v>
      </c>
      <c r="I468" s="7">
        <v>2010675</v>
      </c>
      <c r="J468" s="24">
        <v>1.4087591240875912</v>
      </c>
      <c r="K468" s="24">
        <v>1.2996496648546627</v>
      </c>
      <c r="L468" s="24">
        <v>0.3</v>
      </c>
      <c r="M468" s="24">
        <v>0.7</v>
      </c>
      <c r="N468" s="109">
        <v>1</v>
      </c>
      <c r="O468" s="144">
        <v>1889.3554740750008</v>
      </c>
      <c r="P468" s="7">
        <v>1196660</v>
      </c>
      <c r="Q468" s="7">
        <v>813020</v>
      </c>
      <c r="R468" s="137">
        <v>2009680</v>
      </c>
      <c r="S468" s="142">
        <v>0.59544803152740733</v>
      </c>
      <c r="T468" s="142">
        <v>0.40455196847259267</v>
      </c>
      <c r="U468" s="137">
        <v>1125.0129978934906</v>
      </c>
      <c r="V468" s="137">
        <v>764.34247618151005</v>
      </c>
      <c r="W468" s="2" t="s">
        <v>1646</v>
      </c>
      <c r="X468" s="2">
        <v>1771826947</v>
      </c>
      <c r="Y468" s="2" t="s">
        <v>1647</v>
      </c>
      <c r="Z468" s="2" t="s">
        <v>1649</v>
      </c>
      <c r="AA468" s="2"/>
    </row>
    <row r="469" spans="1:27" x14ac:dyDescent="0.25">
      <c r="A469" s="143">
        <v>465</v>
      </c>
      <c r="B469" s="172" t="s">
        <v>98</v>
      </c>
      <c r="C469" s="174" t="s">
        <v>90</v>
      </c>
      <c r="D469" s="143" t="s">
        <v>803</v>
      </c>
      <c r="E469" s="172" t="s">
        <v>1577</v>
      </c>
      <c r="F469" s="146">
        <v>503</v>
      </c>
      <c r="G469" s="146">
        <v>619925</v>
      </c>
      <c r="H469" s="7">
        <v>584</v>
      </c>
      <c r="I469" s="7">
        <v>662410</v>
      </c>
      <c r="J469" s="24">
        <v>1.1610337972166997</v>
      </c>
      <c r="K469" s="24">
        <v>1.0685324837681978</v>
      </c>
      <c r="L469" s="24">
        <v>0.3</v>
      </c>
      <c r="M469" s="24">
        <v>0.7</v>
      </c>
      <c r="N469" s="109">
        <v>1</v>
      </c>
      <c r="O469" s="144">
        <v>1889.3554740750008</v>
      </c>
      <c r="P469" s="7">
        <v>450290</v>
      </c>
      <c r="Q469" s="7">
        <v>212120</v>
      </c>
      <c r="R469" s="137">
        <v>662410</v>
      </c>
      <c r="S469" s="142">
        <v>0.6797753657100587</v>
      </c>
      <c r="T469" s="142">
        <v>0.3202246342899413</v>
      </c>
      <c r="U469" s="137">
        <v>1284.3373083456349</v>
      </c>
      <c r="V469" s="137">
        <v>605.01816572936582</v>
      </c>
      <c r="W469" s="2" t="s">
        <v>1646</v>
      </c>
      <c r="X469" s="2">
        <v>1752507876</v>
      </c>
      <c r="Y469" s="2" t="s">
        <v>1647</v>
      </c>
      <c r="Z469" s="2" t="s">
        <v>1649</v>
      </c>
      <c r="AA469" s="2"/>
    </row>
    <row r="470" spans="1:27" x14ac:dyDescent="0.25">
      <c r="A470" s="143">
        <v>466</v>
      </c>
      <c r="B470" s="172" t="s">
        <v>103</v>
      </c>
      <c r="C470" s="174" t="s">
        <v>90</v>
      </c>
      <c r="D470" s="143" t="s">
        <v>830</v>
      </c>
      <c r="E470" s="172" t="s">
        <v>1578</v>
      </c>
      <c r="F470" s="146">
        <v>1255</v>
      </c>
      <c r="G470" s="146">
        <v>2244450</v>
      </c>
      <c r="H470" s="7">
        <v>970</v>
      </c>
      <c r="I470" s="7">
        <v>1593440</v>
      </c>
      <c r="J470" s="24">
        <v>0.77290836653386452</v>
      </c>
      <c r="K470" s="24">
        <v>0.70994675755753078</v>
      </c>
      <c r="L470" s="24">
        <v>0.23187250996015935</v>
      </c>
      <c r="M470" s="24">
        <v>0.49696273029027149</v>
      </c>
      <c r="N470" s="109">
        <v>0.72883524025043078</v>
      </c>
      <c r="O470" s="144">
        <v>0</v>
      </c>
      <c r="P470" s="7">
        <v>768070</v>
      </c>
      <c r="Q470" s="7">
        <v>805240</v>
      </c>
      <c r="R470" s="137">
        <v>1573310</v>
      </c>
      <c r="S470" s="142">
        <v>0.48818732481202054</v>
      </c>
      <c r="T470" s="142">
        <v>0.51181267518797946</v>
      </c>
      <c r="U470" s="137">
        <v>0</v>
      </c>
      <c r="V470" s="137">
        <v>0</v>
      </c>
      <c r="W470" s="2" t="s">
        <v>1646</v>
      </c>
      <c r="X470" s="2">
        <v>1717600015</v>
      </c>
      <c r="Y470" s="2" t="s">
        <v>1647</v>
      </c>
      <c r="Z470" s="2" t="s">
        <v>1649</v>
      </c>
      <c r="AA470" s="2"/>
    </row>
    <row r="471" spans="1:27" x14ac:dyDescent="0.25">
      <c r="A471" s="143">
        <v>467</v>
      </c>
      <c r="B471" s="172" t="s">
        <v>103</v>
      </c>
      <c r="C471" s="174" t="s">
        <v>90</v>
      </c>
      <c r="D471" s="143" t="s">
        <v>828</v>
      </c>
      <c r="E471" s="172" t="s">
        <v>1579</v>
      </c>
      <c r="F471" s="146">
        <v>1162</v>
      </c>
      <c r="G471" s="146">
        <v>1851720</v>
      </c>
      <c r="H471" s="7">
        <v>1135</v>
      </c>
      <c r="I471" s="7">
        <v>1448050</v>
      </c>
      <c r="J471" s="24">
        <v>0.97676419965576589</v>
      </c>
      <c r="K471" s="24">
        <v>0.78200267859071571</v>
      </c>
      <c r="L471" s="24">
        <v>0.29302925989672973</v>
      </c>
      <c r="M471" s="24">
        <v>0.5474018750135009</v>
      </c>
      <c r="N471" s="109">
        <v>0.84043113491023069</v>
      </c>
      <c r="O471" s="144">
        <v>1587.8731653257098</v>
      </c>
      <c r="P471" s="7">
        <v>805900</v>
      </c>
      <c r="Q471" s="7">
        <v>632610</v>
      </c>
      <c r="R471" s="137">
        <v>1438510</v>
      </c>
      <c r="S471" s="142">
        <v>0.56023246275660232</v>
      </c>
      <c r="T471" s="142">
        <v>0.43976753724339768</v>
      </c>
      <c r="U471" s="137">
        <v>889.57809395554398</v>
      </c>
      <c r="V471" s="137">
        <v>698.29507137016583</v>
      </c>
      <c r="W471" s="2" t="s">
        <v>1646</v>
      </c>
      <c r="X471" s="2">
        <v>1723564230</v>
      </c>
      <c r="Y471" s="2" t="s">
        <v>1647</v>
      </c>
      <c r="Z471" s="2" t="s">
        <v>1649</v>
      </c>
      <c r="AA471" s="2"/>
    </row>
    <row r="472" spans="1:27" x14ac:dyDescent="0.25">
      <c r="A472" s="143">
        <v>468</v>
      </c>
      <c r="B472" s="172" t="s">
        <v>103</v>
      </c>
      <c r="C472" s="174" t="s">
        <v>90</v>
      </c>
      <c r="D472" s="143" t="s">
        <v>826</v>
      </c>
      <c r="E472" s="172" t="s">
        <v>1580</v>
      </c>
      <c r="F472" s="146">
        <v>1210</v>
      </c>
      <c r="G472" s="146">
        <v>1934145</v>
      </c>
      <c r="H472" s="7">
        <v>1244</v>
      </c>
      <c r="I472" s="7">
        <v>1556775</v>
      </c>
      <c r="J472" s="24">
        <v>1.028099173553719</v>
      </c>
      <c r="K472" s="24">
        <v>0.80489053302622093</v>
      </c>
      <c r="L472" s="24">
        <v>0.3</v>
      </c>
      <c r="M472" s="24">
        <v>0.56342337311835466</v>
      </c>
      <c r="N472" s="109">
        <v>0.86342337311835471</v>
      </c>
      <c r="O472" s="144">
        <v>1631.3136764454653</v>
      </c>
      <c r="P472" s="7">
        <v>1000795</v>
      </c>
      <c r="Q472" s="7">
        <v>512290</v>
      </c>
      <c r="R472" s="137">
        <v>1513085</v>
      </c>
      <c r="S472" s="142">
        <v>0.66142682003985231</v>
      </c>
      <c r="T472" s="142">
        <v>0.33857317996014763</v>
      </c>
      <c r="U472" s="137">
        <v>1078.9946174988447</v>
      </c>
      <c r="V472" s="137">
        <v>552.31905894662054</v>
      </c>
      <c r="W472" s="2" t="s">
        <v>1646</v>
      </c>
      <c r="X472" s="2">
        <v>1712784266</v>
      </c>
      <c r="Y472" s="2" t="s">
        <v>1647</v>
      </c>
      <c r="Z472" s="2" t="s">
        <v>1649</v>
      </c>
      <c r="AA472" s="2"/>
    </row>
    <row r="473" spans="1:27" x14ac:dyDescent="0.25">
      <c r="A473" s="143">
        <v>469</v>
      </c>
      <c r="B473" s="172" t="s">
        <v>103</v>
      </c>
      <c r="C473" s="174" t="s">
        <v>90</v>
      </c>
      <c r="D473" s="143" t="s">
        <v>1144</v>
      </c>
      <c r="E473" s="172" t="s">
        <v>1581</v>
      </c>
      <c r="F473" s="146">
        <v>1442</v>
      </c>
      <c r="G473" s="146">
        <v>2449200</v>
      </c>
      <c r="H473" s="7">
        <v>1273</v>
      </c>
      <c r="I473" s="7">
        <v>1917825</v>
      </c>
      <c r="J473" s="24">
        <v>0.88280166435506247</v>
      </c>
      <c r="K473" s="24">
        <v>0.78304140127388533</v>
      </c>
      <c r="L473" s="24">
        <v>0.26484049930651871</v>
      </c>
      <c r="M473" s="24">
        <v>0.54812898089171969</v>
      </c>
      <c r="N473" s="109">
        <v>0.81296948019823834</v>
      </c>
      <c r="O473" s="144">
        <v>1535.9883376684495</v>
      </c>
      <c r="P473" s="7">
        <v>884960</v>
      </c>
      <c r="Q473" s="7">
        <v>963130</v>
      </c>
      <c r="R473" s="137">
        <v>1848090</v>
      </c>
      <c r="S473" s="142">
        <v>0.47885113820214381</v>
      </c>
      <c r="T473" s="142">
        <v>0.52114886179785613</v>
      </c>
      <c r="U473" s="137">
        <v>735.50976375775588</v>
      </c>
      <c r="V473" s="137">
        <v>800.47857391069363</v>
      </c>
      <c r="W473" s="2" t="s">
        <v>1646</v>
      </c>
      <c r="X473" s="2">
        <v>1935051030</v>
      </c>
      <c r="Y473" s="2" t="s">
        <v>1647</v>
      </c>
      <c r="Z473" s="2" t="s">
        <v>1649</v>
      </c>
      <c r="AA473" s="2"/>
    </row>
    <row r="474" spans="1:27" x14ac:dyDescent="0.25">
      <c r="A474" s="143">
        <v>470</v>
      </c>
      <c r="B474" s="172" t="s">
        <v>1341</v>
      </c>
      <c r="C474" s="174" t="s">
        <v>90</v>
      </c>
      <c r="D474" s="143" t="s">
        <v>822</v>
      </c>
      <c r="E474" s="172" t="s">
        <v>1195</v>
      </c>
      <c r="F474" s="146">
        <v>1839</v>
      </c>
      <c r="G474" s="146">
        <v>3697090</v>
      </c>
      <c r="H474" s="7">
        <v>1225</v>
      </c>
      <c r="I474" s="7">
        <v>2038260</v>
      </c>
      <c r="J474" s="24">
        <v>0.66612289287656334</v>
      </c>
      <c r="K474" s="24">
        <v>0.55131468262877015</v>
      </c>
      <c r="L474" s="24">
        <v>0.199836867862969</v>
      </c>
      <c r="M474" s="24">
        <v>0.3859202778401391</v>
      </c>
      <c r="N474" s="109">
        <v>0.58575714570310811</v>
      </c>
      <c r="O474" s="144">
        <v>0</v>
      </c>
      <c r="P474" s="7">
        <v>891510</v>
      </c>
      <c r="Q474" s="7">
        <v>1146750</v>
      </c>
      <c r="R474" s="137">
        <v>2038260</v>
      </c>
      <c r="S474" s="142">
        <v>0.4373877719231109</v>
      </c>
      <c r="T474" s="142">
        <v>0.56261222807688915</v>
      </c>
      <c r="U474" s="137">
        <v>0</v>
      </c>
      <c r="V474" s="137">
        <v>0</v>
      </c>
      <c r="W474" s="2" t="s">
        <v>1646</v>
      </c>
      <c r="X474" s="2">
        <v>1716070727</v>
      </c>
      <c r="Y474" s="2" t="s">
        <v>1647</v>
      </c>
      <c r="Z474" s="2" t="s">
        <v>1649</v>
      </c>
      <c r="AA474" s="2"/>
    </row>
    <row r="475" spans="1:27" x14ac:dyDescent="0.25">
      <c r="A475" s="143">
        <v>471</v>
      </c>
      <c r="B475" s="172" t="s">
        <v>1341</v>
      </c>
      <c r="C475" s="174" t="s">
        <v>90</v>
      </c>
      <c r="D475" s="143" t="s">
        <v>823</v>
      </c>
      <c r="E475" s="172" t="s">
        <v>1197</v>
      </c>
      <c r="F475" s="146">
        <v>1320</v>
      </c>
      <c r="G475" s="146">
        <v>2417355</v>
      </c>
      <c r="H475" s="7">
        <v>750</v>
      </c>
      <c r="I475" s="7">
        <v>1046235</v>
      </c>
      <c r="J475" s="24">
        <v>0.56818181818181823</v>
      </c>
      <c r="K475" s="24">
        <v>0.4328015537643416</v>
      </c>
      <c r="L475" s="24">
        <v>0.17045454545454547</v>
      </c>
      <c r="M475" s="24">
        <v>0.30296108763503909</v>
      </c>
      <c r="N475" s="109">
        <v>0.47341563308958456</v>
      </c>
      <c r="O475" s="144">
        <v>0</v>
      </c>
      <c r="P475" s="7">
        <v>469475</v>
      </c>
      <c r="Q475" s="7">
        <v>576760</v>
      </c>
      <c r="R475" s="137">
        <v>1046235</v>
      </c>
      <c r="S475" s="142">
        <v>0.44872805822783601</v>
      </c>
      <c r="T475" s="142">
        <v>0.55127194177216399</v>
      </c>
      <c r="U475" s="137">
        <v>0</v>
      </c>
      <c r="V475" s="137">
        <v>0</v>
      </c>
      <c r="W475" s="2" t="s">
        <v>1646</v>
      </c>
      <c r="X475" s="2">
        <v>1322454188</v>
      </c>
      <c r="Y475" s="2" t="s">
        <v>1647</v>
      </c>
      <c r="Z475" s="2" t="s">
        <v>1649</v>
      </c>
      <c r="AA475" s="2"/>
    </row>
    <row r="476" spans="1:27" x14ac:dyDescent="0.25">
      <c r="A476" s="143">
        <v>472</v>
      </c>
      <c r="B476" s="172" t="s">
        <v>1341</v>
      </c>
      <c r="C476" s="174" t="s">
        <v>90</v>
      </c>
      <c r="D476" s="143" t="s">
        <v>825</v>
      </c>
      <c r="E476" s="172" t="s">
        <v>1196</v>
      </c>
      <c r="F476" s="146">
        <v>1251</v>
      </c>
      <c r="G476" s="146">
        <v>2488525</v>
      </c>
      <c r="H476" s="7">
        <v>1503</v>
      </c>
      <c r="I476" s="7">
        <v>2047575</v>
      </c>
      <c r="J476" s="24">
        <v>1.2014388489208634</v>
      </c>
      <c r="K476" s="24">
        <v>0.82280668267347123</v>
      </c>
      <c r="L476" s="24">
        <v>0.3</v>
      </c>
      <c r="M476" s="24">
        <v>0.5759646778714298</v>
      </c>
      <c r="N476" s="109">
        <v>0.87596467787142984</v>
      </c>
      <c r="O476" s="144">
        <v>1655.0086592327307</v>
      </c>
      <c r="P476" s="7">
        <v>1128935</v>
      </c>
      <c r="Q476" s="7">
        <v>914210</v>
      </c>
      <c r="R476" s="137">
        <v>2043145</v>
      </c>
      <c r="S476" s="142">
        <v>0.55254766548629686</v>
      </c>
      <c r="T476" s="142">
        <v>0.44745233451370314</v>
      </c>
      <c r="U476" s="137">
        <v>914.47117101865149</v>
      </c>
      <c r="V476" s="137">
        <v>740.53748821407919</v>
      </c>
      <c r="W476" s="2" t="s">
        <v>1646</v>
      </c>
      <c r="X476" s="2">
        <v>1799727476</v>
      </c>
      <c r="Y476" s="2" t="s">
        <v>1647</v>
      </c>
      <c r="Z476" s="2" t="s">
        <v>1649</v>
      </c>
      <c r="AA476" s="2"/>
    </row>
    <row r="477" spans="1:27" x14ac:dyDescent="0.25">
      <c r="A477" s="143">
        <v>473</v>
      </c>
      <c r="B477" s="172" t="s">
        <v>1341</v>
      </c>
      <c r="C477" s="174" t="s">
        <v>90</v>
      </c>
      <c r="D477" s="143" t="s">
        <v>824</v>
      </c>
      <c r="E477" s="172" t="s">
        <v>1198</v>
      </c>
      <c r="F477" s="146">
        <v>1299</v>
      </c>
      <c r="G477" s="146">
        <v>2291810</v>
      </c>
      <c r="H477" s="7">
        <v>724</v>
      </c>
      <c r="I477" s="7">
        <v>1035165</v>
      </c>
      <c r="J477" s="24">
        <v>0.55735180908391069</v>
      </c>
      <c r="K477" s="24">
        <v>0.45168011309838074</v>
      </c>
      <c r="L477" s="24">
        <v>0.16720554272517321</v>
      </c>
      <c r="M477" s="24">
        <v>0.31617607916886648</v>
      </c>
      <c r="N477" s="109">
        <v>0.48338162189403966</v>
      </c>
      <c r="O477" s="144">
        <v>0</v>
      </c>
      <c r="P477" s="7">
        <v>510355</v>
      </c>
      <c r="Q477" s="7">
        <v>523370</v>
      </c>
      <c r="R477" s="137">
        <v>1033725</v>
      </c>
      <c r="S477" s="142">
        <v>0.49370480543664902</v>
      </c>
      <c r="T477" s="142">
        <v>0.50629519456335104</v>
      </c>
      <c r="U477" s="137">
        <v>0</v>
      </c>
      <c r="V477" s="137">
        <v>0</v>
      </c>
      <c r="W477" s="2" t="s">
        <v>1646</v>
      </c>
      <c r="X477" s="2">
        <v>1757999897</v>
      </c>
      <c r="Y477" s="2" t="s">
        <v>1647</v>
      </c>
      <c r="Z477" s="2" t="s">
        <v>1649</v>
      </c>
      <c r="AA477" s="2"/>
    </row>
    <row r="478" spans="1:27" x14ac:dyDescent="0.25">
      <c r="A478" s="143">
        <v>474</v>
      </c>
      <c r="B478" s="172" t="s">
        <v>1309</v>
      </c>
      <c r="C478" s="174" t="s">
        <v>90</v>
      </c>
      <c r="D478" s="143" t="s">
        <v>781</v>
      </c>
      <c r="E478" s="172" t="s">
        <v>1186</v>
      </c>
      <c r="F478" s="146">
        <v>3061</v>
      </c>
      <c r="G478" s="146">
        <v>5409900</v>
      </c>
      <c r="H478" s="7">
        <v>1236</v>
      </c>
      <c r="I478" s="7">
        <v>2260995</v>
      </c>
      <c r="J478" s="24">
        <v>0.40378961123815749</v>
      </c>
      <c r="K478" s="24">
        <v>0.41793656074973662</v>
      </c>
      <c r="L478" s="24">
        <v>0.12113688337144723</v>
      </c>
      <c r="M478" s="24">
        <v>0.29255559252481561</v>
      </c>
      <c r="N478" s="109">
        <v>0.41369247589626285</v>
      </c>
      <c r="O478" s="144">
        <v>0</v>
      </c>
      <c r="P478" s="7">
        <v>828615</v>
      </c>
      <c r="Q478" s="7">
        <v>1432380</v>
      </c>
      <c r="R478" s="137">
        <v>2260995</v>
      </c>
      <c r="S478" s="142">
        <v>0.36648245573298482</v>
      </c>
      <c r="T478" s="142">
        <v>0.63351754426701523</v>
      </c>
      <c r="U478" s="137">
        <v>0</v>
      </c>
      <c r="V478" s="137">
        <v>0</v>
      </c>
      <c r="W478" s="2" t="s">
        <v>1646</v>
      </c>
      <c r="X478" s="2">
        <v>1725905020</v>
      </c>
      <c r="Y478" s="2" t="s">
        <v>1647</v>
      </c>
      <c r="Z478" s="2" t="s">
        <v>1649</v>
      </c>
      <c r="AA478" s="2"/>
    </row>
    <row r="479" spans="1:27" x14ac:dyDescent="0.25">
      <c r="A479" s="143">
        <v>475</v>
      </c>
      <c r="B479" s="172" t="s">
        <v>1309</v>
      </c>
      <c r="C479" s="174" t="s">
        <v>90</v>
      </c>
      <c r="D479" s="143" t="s">
        <v>783</v>
      </c>
      <c r="E479" s="172" t="s">
        <v>1185</v>
      </c>
      <c r="F479" s="146">
        <v>1147</v>
      </c>
      <c r="G479" s="146">
        <v>2066725</v>
      </c>
      <c r="H479" s="7">
        <v>1067</v>
      </c>
      <c r="I479" s="7">
        <v>1661870</v>
      </c>
      <c r="J479" s="24">
        <v>0.93025283347863996</v>
      </c>
      <c r="K479" s="24">
        <v>0.8041079485659679</v>
      </c>
      <c r="L479" s="24">
        <v>0.27907585004359198</v>
      </c>
      <c r="M479" s="24">
        <v>0.56287556399617744</v>
      </c>
      <c r="N479" s="109">
        <v>0.84195141403976947</v>
      </c>
      <c r="O479" s="144">
        <v>1590.7455130212259</v>
      </c>
      <c r="P479" s="7">
        <v>793970</v>
      </c>
      <c r="Q479" s="7">
        <v>867900</v>
      </c>
      <c r="R479" s="137">
        <v>1661870</v>
      </c>
      <c r="S479" s="142">
        <v>0.47775698460168364</v>
      </c>
      <c r="T479" s="142">
        <v>0.5222430153983163</v>
      </c>
      <c r="U479" s="137">
        <v>759.98977956967917</v>
      </c>
      <c r="V479" s="137">
        <v>830.75573345154658</v>
      </c>
      <c r="W479" s="2" t="s">
        <v>1646</v>
      </c>
      <c r="X479" s="2">
        <v>1798555701</v>
      </c>
      <c r="Y479" s="2" t="s">
        <v>1647</v>
      </c>
      <c r="Z479" s="2" t="s">
        <v>1649</v>
      </c>
      <c r="AA479" s="2"/>
    </row>
    <row r="480" spans="1:27" x14ac:dyDescent="0.25">
      <c r="A480" s="143">
        <v>476</v>
      </c>
      <c r="B480" s="172" t="s">
        <v>1309</v>
      </c>
      <c r="C480" s="174" t="s">
        <v>90</v>
      </c>
      <c r="D480" s="143" t="s">
        <v>785</v>
      </c>
      <c r="E480" s="172" t="s">
        <v>1582</v>
      </c>
      <c r="F480" s="146">
        <v>1560</v>
      </c>
      <c r="G480" s="146">
        <v>2782405</v>
      </c>
      <c r="H480" s="7">
        <v>1152</v>
      </c>
      <c r="I480" s="7">
        <v>1755870</v>
      </c>
      <c r="J480" s="24">
        <v>0.7384615384615385</v>
      </c>
      <c r="K480" s="24">
        <v>0.63106197695878208</v>
      </c>
      <c r="L480" s="24">
        <v>0.22153846153846155</v>
      </c>
      <c r="M480" s="24">
        <v>0.44174338387114742</v>
      </c>
      <c r="N480" s="109">
        <v>0.66328184540960899</v>
      </c>
      <c r="O480" s="144">
        <v>0</v>
      </c>
      <c r="P480" s="7">
        <v>841955</v>
      </c>
      <c r="Q480" s="7">
        <v>910520</v>
      </c>
      <c r="R480" s="137">
        <v>1752475</v>
      </c>
      <c r="S480" s="142">
        <v>0.48043766672848398</v>
      </c>
      <c r="T480" s="142">
        <v>0.51956233327151602</v>
      </c>
      <c r="U480" s="137">
        <v>0</v>
      </c>
      <c r="V480" s="137">
        <v>0</v>
      </c>
      <c r="W480" s="2" t="s">
        <v>1646</v>
      </c>
      <c r="X480" s="2">
        <v>1751484304</v>
      </c>
      <c r="Y480" s="2" t="s">
        <v>1647</v>
      </c>
      <c r="Z480" s="2" t="s">
        <v>1649</v>
      </c>
      <c r="AA480" s="2"/>
    </row>
    <row r="481" spans="1:27" x14ac:dyDescent="0.25">
      <c r="A481" s="143">
        <v>477</v>
      </c>
      <c r="B481" s="172" t="s">
        <v>1309</v>
      </c>
      <c r="C481" s="174" t="s">
        <v>90</v>
      </c>
      <c r="D481" s="143" t="s">
        <v>784</v>
      </c>
      <c r="E481" s="172" t="s">
        <v>1187</v>
      </c>
      <c r="F481" s="146">
        <v>1254</v>
      </c>
      <c r="G481" s="146">
        <v>2252870</v>
      </c>
      <c r="H481" s="7">
        <v>1216</v>
      </c>
      <c r="I481" s="7">
        <v>1836955</v>
      </c>
      <c r="J481" s="24">
        <v>0.96969696969696972</v>
      </c>
      <c r="K481" s="24">
        <v>0.81538437637324834</v>
      </c>
      <c r="L481" s="24">
        <v>0.29090909090909089</v>
      </c>
      <c r="M481" s="24">
        <v>0.57076906346127376</v>
      </c>
      <c r="N481" s="109">
        <v>0.86167815437036466</v>
      </c>
      <c r="O481" s="144">
        <v>1628.0163378504919</v>
      </c>
      <c r="P481" s="7">
        <v>957195</v>
      </c>
      <c r="Q481" s="7">
        <v>872330</v>
      </c>
      <c r="R481" s="137">
        <v>1829525</v>
      </c>
      <c r="S481" s="142">
        <v>0.52319317855727576</v>
      </c>
      <c r="T481" s="142">
        <v>0.47680682144272418</v>
      </c>
      <c r="U481" s="137">
        <v>851.76704254317463</v>
      </c>
      <c r="V481" s="137">
        <v>776.2492953073172</v>
      </c>
      <c r="W481" s="2" t="s">
        <v>1646</v>
      </c>
      <c r="X481" s="2">
        <v>1740883469</v>
      </c>
      <c r="Y481" s="2" t="s">
        <v>1647</v>
      </c>
      <c r="Z481" s="2" t="s">
        <v>1649</v>
      </c>
      <c r="AA481" s="2"/>
    </row>
    <row r="482" spans="1:27" x14ac:dyDescent="0.25">
      <c r="A482" s="143">
        <v>478</v>
      </c>
      <c r="B482" s="172" t="s">
        <v>1309</v>
      </c>
      <c r="C482" s="174" t="s">
        <v>90</v>
      </c>
      <c r="D482" s="143" t="s">
        <v>786</v>
      </c>
      <c r="E482" s="172" t="s">
        <v>1583</v>
      </c>
      <c r="F482" s="146">
        <v>623</v>
      </c>
      <c r="G482" s="146">
        <v>1112505</v>
      </c>
      <c r="H482" s="7">
        <v>1045</v>
      </c>
      <c r="I482" s="7">
        <v>1384460</v>
      </c>
      <c r="J482" s="24">
        <v>1.6773675762439808</v>
      </c>
      <c r="K482" s="24">
        <v>1.2444528339198475</v>
      </c>
      <c r="L482" s="24">
        <v>0.3</v>
      </c>
      <c r="M482" s="24">
        <v>0.7</v>
      </c>
      <c r="N482" s="109">
        <v>1</v>
      </c>
      <c r="O482" s="144">
        <v>1889.3554740750008</v>
      </c>
      <c r="P482" s="7">
        <v>840975</v>
      </c>
      <c r="Q482" s="7">
        <v>528520</v>
      </c>
      <c r="R482" s="137">
        <v>1369495</v>
      </c>
      <c r="S482" s="142">
        <v>0.61407672171128769</v>
      </c>
      <c r="T482" s="142">
        <v>0.38592327828871226</v>
      </c>
      <c r="U482" s="137">
        <v>1160.2092156672522</v>
      </c>
      <c r="V482" s="137">
        <v>729.14625840774841</v>
      </c>
      <c r="W482" s="2" t="s">
        <v>1646</v>
      </c>
      <c r="X482" s="2">
        <v>1796962083</v>
      </c>
      <c r="Y482" s="2" t="s">
        <v>1647</v>
      </c>
      <c r="Z482" s="2" t="s">
        <v>1649</v>
      </c>
      <c r="AA482" s="2"/>
    </row>
    <row r="483" spans="1:27" x14ac:dyDescent="0.25">
      <c r="A483" s="143">
        <v>479</v>
      </c>
      <c r="B483" s="172" t="s">
        <v>1309</v>
      </c>
      <c r="C483" s="174" t="s">
        <v>90</v>
      </c>
      <c r="D483" s="143" t="s">
        <v>788</v>
      </c>
      <c r="E483" s="172" t="s">
        <v>1584</v>
      </c>
      <c r="F483" s="146">
        <v>679</v>
      </c>
      <c r="G483" s="146">
        <v>1221400</v>
      </c>
      <c r="H483" s="7">
        <v>940</v>
      </c>
      <c r="I483" s="7">
        <v>1218335</v>
      </c>
      <c r="J483" s="24">
        <v>1.3843888070692194</v>
      </c>
      <c r="K483" s="24">
        <v>0.99749058457507778</v>
      </c>
      <c r="L483" s="24">
        <v>0.3</v>
      </c>
      <c r="M483" s="24">
        <v>0.69824340920255445</v>
      </c>
      <c r="N483" s="109">
        <v>0.9982434092025545</v>
      </c>
      <c r="O483" s="144">
        <v>1886.0366496361373</v>
      </c>
      <c r="P483" s="7">
        <v>715690</v>
      </c>
      <c r="Q483" s="7">
        <v>450370</v>
      </c>
      <c r="R483" s="137">
        <v>1166060</v>
      </c>
      <c r="S483" s="142">
        <v>0.61376773064850865</v>
      </c>
      <c r="T483" s="142">
        <v>0.38623226935149135</v>
      </c>
      <c r="U483" s="137">
        <v>1157.5884343670884</v>
      </c>
      <c r="V483" s="137">
        <v>728.44821526904889</v>
      </c>
      <c r="W483" s="2" t="s">
        <v>1646</v>
      </c>
      <c r="X483" s="2">
        <v>1736662640</v>
      </c>
      <c r="Y483" s="2" t="s">
        <v>1647</v>
      </c>
      <c r="Z483" s="2" t="s">
        <v>1649</v>
      </c>
      <c r="AA483" s="2"/>
    </row>
    <row r="484" spans="1:27" x14ac:dyDescent="0.25">
      <c r="A484" s="143">
        <v>480</v>
      </c>
      <c r="B484" s="172" t="s">
        <v>1309</v>
      </c>
      <c r="C484" s="174" t="s">
        <v>90</v>
      </c>
      <c r="D484" s="143" t="s">
        <v>790</v>
      </c>
      <c r="E484" s="172" t="s">
        <v>1585</v>
      </c>
      <c r="F484" s="146">
        <v>726</v>
      </c>
      <c r="G484" s="146">
        <v>1288410</v>
      </c>
      <c r="H484" s="7">
        <v>1219</v>
      </c>
      <c r="I484" s="7">
        <v>1656665</v>
      </c>
      <c r="J484" s="24">
        <v>1.6790633608815426</v>
      </c>
      <c r="K484" s="24">
        <v>1.2858212835976126</v>
      </c>
      <c r="L484" s="24">
        <v>0.3</v>
      </c>
      <c r="M484" s="24">
        <v>0.7</v>
      </c>
      <c r="N484" s="109">
        <v>1</v>
      </c>
      <c r="O484" s="144">
        <v>1889.3554740750008</v>
      </c>
      <c r="P484" s="7">
        <v>865555</v>
      </c>
      <c r="Q484" s="7">
        <v>780450</v>
      </c>
      <c r="R484" s="137">
        <v>1646005</v>
      </c>
      <c r="S484" s="142">
        <v>0.52585198708387881</v>
      </c>
      <c r="T484" s="142">
        <v>0.47414801291612113</v>
      </c>
      <c r="U484" s="137">
        <v>993.52133035014299</v>
      </c>
      <c r="V484" s="137">
        <v>895.83414372485765</v>
      </c>
      <c r="W484" s="2" t="s">
        <v>1646</v>
      </c>
      <c r="X484" s="2">
        <v>1743348335</v>
      </c>
      <c r="Y484" s="2" t="s">
        <v>1647</v>
      </c>
      <c r="Z484" s="2" t="s">
        <v>1649</v>
      </c>
      <c r="AA484" s="2"/>
    </row>
    <row r="485" spans="1:27" x14ac:dyDescent="0.25">
      <c r="A485" s="143">
        <v>481</v>
      </c>
      <c r="B485" s="172" t="s">
        <v>95</v>
      </c>
      <c r="C485" s="174" t="s">
        <v>90</v>
      </c>
      <c r="D485" s="143" t="s">
        <v>800</v>
      </c>
      <c r="E485" s="172" t="s">
        <v>1586</v>
      </c>
      <c r="F485" s="146">
        <v>925</v>
      </c>
      <c r="G485" s="146">
        <v>1617360</v>
      </c>
      <c r="H485" s="7">
        <v>1030</v>
      </c>
      <c r="I485" s="7">
        <v>1369640</v>
      </c>
      <c r="J485" s="24">
        <v>1.1135135135135135</v>
      </c>
      <c r="K485" s="24">
        <v>0.84683682049760101</v>
      </c>
      <c r="L485" s="24">
        <v>0.3</v>
      </c>
      <c r="M485" s="24">
        <v>0.59278577434832069</v>
      </c>
      <c r="N485" s="109">
        <v>0.89278577434832074</v>
      </c>
      <c r="O485" s="144">
        <v>1686.7896899412881</v>
      </c>
      <c r="P485" s="7">
        <v>886760</v>
      </c>
      <c r="Q485" s="7">
        <v>482880</v>
      </c>
      <c r="R485" s="137">
        <v>1369640</v>
      </c>
      <c r="S485" s="142">
        <v>0.64744020326509155</v>
      </c>
      <c r="T485" s="142">
        <v>0.35255979673490845</v>
      </c>
      <c r="U485" s="137">
        <v>1092.0954597210484</v>
      </c>
      <c r="V485" s="137">
        <v>594.69423022023977</v>
      </c>
      <c r="W485" s="2" t="s">
        <v>1646</v>
      </c>
      <c r="X485" s="2">
        <v>1709009915</v>
      </c>
      <c r="Y485" s="2" t="s">
        <v>1647</v>
      </c>
      <c r="Z485" s="2" t="s">
        <v>1649</v>
      </c>
      <c r="AA485" s="2"/>
    </row>
    <row r="486" spans="1:27" x14ac:dyDescent="0.25">
      <c r="A486" s="143">
        <v>482</v>
      </c>
      <c r="B486" s="172" t="s">
        <v>95</v>
      </c>
      <c r="C486" s="174" t="s">
        <v>90</v>
      </c>
      <c r="D486" s="143" t="s">
        <v>797</v>
      </c>
      <c r="E486" s="172" t="s">
        <v>1190</v>
      </c>
      <c r="F486" s="146">
        <v>928</v>
      </c>
      <c r="G486" s="146">
        <v>1364845</v>
      </c>
      <c r="H486" s="7">
        <v>961</v>
      </c>
      <c r="I486" s="7">
        <v>1132395</v>
      </c>
      <c r="J486" s="24">
        <v>1.0355603448275863</v>
      </c>
      <c r="K486" s="24">
        <v>0.82968762020595743</v>
      </c>
      <c r="L486" s="24">
        <v>0.3</v>
      </c>
      <c r="M486" s="24">
        <v>0.58078133414417021</v>
      </c>
      <c r="N486" s="109">
        <v>0.88078133414417015</v>
      </c>
      <c r="O486" s="144">
        <v>1664.1090351283704</v>
      </c>
      <c r="P486" s="7">
        <v>773805</v>
      </c>
      <c r="Q486" s="7">
        <v>349690</v>
      </c>
      <c r="R486" s="137">
        <v>1123495</v>
      </c>
      <c r="S486" s="142">
        <v>0.68874805851383403</v>
      </c>
      <c r="T486" s="142">
        <v>0.31125194148616592</v>
      </c>
      <c r="U486" s="137">
        <v>1146.1518670999947</v>
      </c>
      <c r="V486" s="137">
        <v>517.95716802837558</v>
      </c>
      <c r="W486" s="2" t="s">
        <v>1646</v>
      </c>
      <c r="X486" s="2">
        <v>1530041001</v>
      </c>
      <c r="Y486" s="2" t="s">
        <v>1647</v>
      </c>
      <c r="Z486" s="2" t="s">
        <v>1649</v>
      </c>
      <c r="AA486" s="2"/>
    </row>
    <row r="487" spans="1:27" x14ac:dyDescent="0.25">
      <c r="A487" s="143">
        <v>483</v>
      </c>
      <c r="B487" s="172" t="s">
        <v>95</v>
      </c>
      <c r="C487" s="174" t="s">
        <v>90</v>
      </c>
      <c r="D487" s="143" t="s">
        <v>798</v>
      </c>
      <c r="E487" s="172" t="s">
        <v>799</v>
      </c>
      <c r="F487" s="146">
        <v>1045</v>
      </c>
      <c r="G487" s="146">
        <v>1615720</v>
      </c>
      <c r="H487" s="7">
        <v>491</v>
      </c>
      <c r="I487" s="7">
        <v>729100</v>
      </c>
      <c r="J487" s="24">
        <v>0.46985645933014353</v>
      </c>
      <c r="K487" s="24">
        <v>0.4512539301364098</v>
      </c>
      <c r="L487" s="24">
        <v>0.14095693779904306</v>
      </c>
      <c r="M487" s="24">
        <v>0.31587775109548683</v>
      </c>
      <c r="N487" s="109">
        <v>0.45683468889452988</v>
      </c>
      <c r="O487" s="144">
        <v>0</v>
      </c>
      <c r="P487" s="7">
        <v>375030</v>
      </c>
      <c r="Q487" s="7">
        <v>354070</v>
      </c>
      <c r="R487" s="137">
        <v>729100</v>
      </c>
      <c r="S487" s="142">
        <v>0.51437388561239883</v>
      </c>
      <c r="T487" s="142">
        <v>0.48562611438760117</v>
      </c>
      <c r="U487" s="137">
        <v>0</v>
      </c>
      <c r="V487" s="137">
        <v>0</v>
      </c>
      <c r="W487" s="2" t="s">
        <v>1646</v>
      </c>
      <c r="X487" s="2">
        <v>1916888709</v>
      </c>
      <c r="Y487" s="2" t="s">
        <v>1647</v>
      </c>
      <c r="Z487" s="2" t="s">
        <v>1649</v>
      </c>
      <c r="AA487" s="2"/>
    </row>
    <row r="488" spans="1:27" x14ac:dyDescent="0.25">
      <c r="A488" s="143">
        <v>484</v>
      </c>
      <c r="B488" s="172" t="s">
        <v>95</v>
      </c>
      <c r="C488" s="174" t="s">
        <v>90</v>
      </c>
      <c r="D488" s="143" t="s">
        <v>801</v>
      </c>
      <c r="E488" s="172" t="s">
        <v>1587</v>
      </c>
      <c r="F488" s="146">
        <v>1035</v>
      </c>
      <c r="G488" s="146">
        <v>1653645</v>
      </c>
      <c r="H488" s="7">
        <v>661</v>
      </c>
      <c r="I488" s="7">
        <v>1079425</v>
      </c>
      <c r="J488" s="24">
        <v>0.63864734299516912</v>
      </c>
      <c r="K488" s="24">
        <v>0.65275497461668008</v>
      </c>
      <c r="L488" s="24">
        <v>0.19159420289855073</v>
      </c>
      <c r="M488" s="24">
        <v>0.45692848223167604</v>
      </c>
      <c r="N488" s="109">
        <v>0.64852268513022682</v>
      </c>
      <c r="O488" s="144">
        <v>0</v>
      </c>
      <c r="P488" s="7">
        <v>471495</v>
      </c>
      <c r="Q488" s="7">
        <v>606870</v>
      </c>
      <c r="R488" s="137">
        <v>1078365</v>
      </c>
      <c r="S488" s="142">
        <v>0.43723136414850261</v>
      </c>
      <c r="T488" s="142">
        <v>0.56276863585149739</v>
      </c>
      <c r="U488" s="137">
        <v>0</v>
      </c>
      <c r="V488" s="137">
        <v>0</v>
      </c>
      <c r="W488" s="2" t="s">
        <v>1646</v>
      </c>
      <c r="X488" s="2">
        <v>1733581777</v>
      </c>
      <c r="Y488" s="2" t="s">
        <v>1647</v>
      </c>
      <c r="Z488" s="2" t="s">
        <v>1649</v>
      </c>
      <c r="AA488" s="2"/>
    </row>
    <row r="489" spans="1:27" x14ac:dyDescent="0.25">
      <c r="A489" s="143">
        <v>485</v>
      </c>
      <c r="B489" s="172" t="s">
        <v>95</v>
      </c>
      <c r="C489" s="174" t="s">
        <v>90</v>
      </c>
      <c r="D489" s="143" t="s">
        <v>796</v>
      </c>
      <c r="E489" s="172" t="s">
        <v>1188</v>
      </c>
      <c r="F489" s="146">
        <v>1779</v>
      </c>
      <c r="G489" s="146">
        <v>4085740</v>
      </c>
      <c r="H489" s="7">
        <v>1056</v>
      </c>
      <c r="I489" s="7">
        <v>2153660</v>
      </c>
      <c r="J489" s="24">
        <v>0.59359190556492414</v>
      </c>
      <c r="K489" s="24">
        <v>0.52711626290463909</v>
      </c>
      <c r="L489" s="24">
        <v>0.17807757166947724</v>
      </c>
      <c r="M489" s="24">
        <v>0.36898138403324732</v>
      </c>
      <c r="N489" s="109">
        <v>0.54705895570272456</v>
      </c>
      <c r="O489" s="144">
        <v>0</v>
      </c>
      <c r="P489" s="7">
        <v>731220</v>
      </c>
      <c r="Q489" s="7">
        <v>1415870</v>
      </c>
      <c r="R489" s="137">
        <v>2147090</v>
      </c>
      <c r="S489" s="142">
        <v>0.34056327401273351</v>
      </c>
      <c r="T489" s="142">
        <v>0.65943672598726644</v>
      </c>
      <c r="U489" s="137">
        <v>0</v>
      </c>
      <c r="V489" s="137">
        <v>0</v>
      </c>
      <c r="W489" s="2" t="s">
        <v>1646</v>
      </c>
      <c r="X489" s="2">
        <v>1798406333</v>
      </c>
      <c r="Y489" s="2" t="s">
        <v>1647</v>
      </c>
      <c r="Z489" s="2" t="s">
        <v>1649</v>
      </c>
      <c r="AA489" s="2"/>
    </row>
    <row r="490" spans="1:27" x14ac:dyDescent="0.25">
      <c r="A490" s="143">
        <v>486</v>
      </c>
      <c r="B490" s="172" t="s">
        <v>99</v>
      </c>
      <c r="C490" s="174" t="s">
        <v>90</v>
      </c>
      <c r="D490" s="143" t="s">
        <v>812</v>
      </c>
      <c r="E490" s="172" t="s">
        <v>1588</v>
      </c>
      <c r="F490" s="146">
        <v>1009</v>
      </c>
      <c r="G490" s="146">
        <v>1621010</v>
      </c>
      <c r="H490" s="7">
        <v>296</v>
      </c>
      <c r="I490" s="7">
        <v>450295</v>
      </c>
      <c r="J490" s="24">
        <v>0.29335976214073339</v>
      </c>
      <c r="K490" s="24">
        <v>0.27778668854602995</v>
      </c>
      <c r="L490" s="24">
        <v>8.8007928642220012E-2</v>
      </c>
      <c r="M490" s="24">
        <v>0.19445068198222096</v>
      </c>
      <c r="N490" s="109">
        <v>0.282458610624441</v>
      </c>
      <c r="O490" s="144">
        <v>0</v>
      </c>
      <c r="P490" s="7">
        <v>208635</v>
      </c>
      <c r="Q490" s="7">
        <v>241660</v>
      </c>
      <c r="R490" s="137">
        <v>450295</v>
      </c>
      <c r="S490" s="142">
        <v>0.46332959504324944</v>
      </c>
      <c r="T490" s="142">
        <v>0.53667040495675056</v>
      </c>
      <c r="U490" s="137">
        <v>0</v>
      </c>
      <c r="V490" s="137">
        <v>0</v>
      </c>
      <c r="W490" s="2" t="s">
        <v>1646</v>
      </c>
      <c r="X490" s="2">
        <v>1751582180</v>
      </c>
      <c r="Y490" s="2" t="s">
        <v>1647</v>
      </c>
      <c r="Z490" s="2" t="s">
        <v>1649</v>
      </c>
      <c r="AA490" s="2"/>
    </row>
    <row r="491" spans="1:27" x14ac:dyDescent="0.25">
      <c r="A491" s="143">
        <v>487</v>
      </c>
      <c r="B491" s="172" t="s">
        <v>99</v>
      </c>
      <c r="C491" s="174" t="s">
        <v>90</v>
      </c>
      <c r="D491" s="143" t="s">
        <v>810</v>
      </c>
      <c r="E491" s="172" t="s">
        <v>811</v>
      </c>
      <c r="F491" s="146">
        <v>1407</v>
      </c>
      <c r="G491" s="146">
        <v>2265580</v>
      </c>
      <c r="H491" s="7">
        <v>1524</v>
      </c>
      <c r="I491" s="7">
        <v>1956835</v>
      </c>
      <c r="J491" s="24">
        <v>1.0831556503198294</v>
      </c>
      <c r="K491" s="24">
        <v>0.86372363809708774</v>
      </c>
      <c r="L491" s="24">
        <v>0.3</v>
      </c>
      <c r="M491" s="24">
        <v>0.60460654666796143</v>
      </c>
      <c r="N491" s="109">
        <v>0.90460654666796136</v>
      </c>
      <c r="O491" s="144">
        <v>1709.1233308311955</v>
      </c>
      <c r="P491" s="7">
        <v>1169870</v>
      </c>
      <c r="Q491" s="7">
        <v>760780</v>
      </c>
      <c r="R491" s="137">
        <v>1930650</v>
      </c>
      <c r="S491" s="142">
        <v>0.60594618392769273</v>
      </c>
      <c r="T491" s="142">
        <v>0.39405381607230727</v>
      </c>
      <c r="U491" s="137">
        <v>1035.6367601789505</v>
      </c>
      <c r="V491" s="137">
        <v>673.48657065224506</v>
      </c>
      <c r="W491" s="2" t="s">
        <v>1646</v>
      </c>
      <c r="X491" s="2">
        <v>1835146536</v>
      </c>
      <c r="Y491" s="2" t="s">
        <v>1647</v>
      </c>
      <c r="Z491" s="2" t="s">
        <v>1649</v>
      </c>
      <c r="AA491" s="2"/>
    </row>
    <row r="492" spans="1:27" x14ac:dyDescent="0.25">
      <c r="A492" s="143">
        <v>488</v>
      </c>
      <c r="B492" s="172" t="s">
        <v>99</v>
      </c>
      <c r="C492" s="174" t="s">
        <v>90</v>
      </c>
      <c r="D492" s="143" t="s">
        <v>816</v>
      </c>
      <c r="E492" s="172" t="s">
        <v>1589</v>
      </c>
      <c r="F492" s="146">
        <v>1009</v>
      </c>
      <c r="G492" s="146">
        <v>1621010</v>
      </c>
      <c r="H492" s="7">
        <v>217</v>
      </c>
      <c r="I492" s="7">
        <v>341255</v>
      </c>
      <c r="J492" s="24">
        <v>0.21506442021803765</v>
      </c>
      <c r="K492" s="24">
        <v>0.21051998445413661</v>
      </c>
      <c r="L492" s="24">
        <v>6.4519326065411289E-2</v>
      </c>
      <c r="M492" s="24">
        <v>0.14736398911789561</v>
      </c>
      <c r="N492" s="109">
        <v>0.21188331518330689</v>
      </c>
      <c r="O492" s="144">
        <v>0</v>
      </c>
      <c r="P492" s="7">
        <v>147825</v>
      </c>
      <c r="Q492" s="7">
        <v>193430</v>
      </c>
      <c r="R492" s="137">
        <v>341255</v>
      </c>
      <c r="S492" s="142">
        <v>0.43318046622027517</v>
      </c>
      <c r="T492" s="142">
        <v>0.56681953377972483</v>
      </c>
      <c r="U492" s="137">
        <v>0</v>
      </c>
      <c r="V492" s="137">
        <v>0</v>
      </c>
      <c r="W492" s="2" t="s">
        <v>1646</v>
      </c>
      <c r="X492" s="2">
        <v>1817384609</v>
      </c>
      <c r="Y492" s="2" t="s">
        <v>1647</v>
      </c>
      <c r="Z492" s="2" t="s">
        <v>1649</v>
      </c>
      <c r="AA492" s="2"/>
    </row>
    <row r="493" spans="1:27" x14ac:dyDescent="0.25">
      <c r="A493" s="143">
        <v>489</v>
      </c>
      <c r="B493" s="172" t="s">
        <v>99</v>
      </c>
      <c r="C493" s="174" t="s">
        <v>90</v>
      </c>
      <c r="D493" s="143" t="s">
        <v>815</v>
      </c>
      <c r="E493" s="172" t="s">
        <v>1194</v>
      </c>
      <c r="F493" s="146">
        <v>1463</v>
      </c>
      <c r="G493" s="146">
        <v>2369015</v>
      </c>
      <c r="H493" s="7">
        <v>996</v>
      </c>
      <c r="I493" s="7">
        <v>1373820</v>
      </c>
      <c r="J493" s="24">
        <v>0.68079289131920706</v>
      </c>
      <c r="K493" s="24">
        <v>0.57991190431466244</v>
      </c>
      <c r="L493" s="24">
        <v>0.20423786739576211</v>
      </c>
      <c r="M493" s="24">
        <v>0.40593833302026366</v>
      </c>
      <c r="N493" s="109">
        <v>0.61017620041602583</v>
      </c>
      <c r="O493" s="144">
        <v>0</v>
      </c>
      <c r="P493" s="7">
        <v>738980</v>
      </c>
      <c r="Q493" s="7">
        <v>611850</v>
      </c>
      <c r="R493" s="137">
        <v>1350830</v>
      </c>
      <c r="S493" s="142">
        <v>0.54705625430291005</v>
      </c>
      <c r="T493" s="142">
        <v>0.45294374569708995</v>
      </c>
      <c r="U493" s="137">
        <v>0</v>
      </c>
      <c r="V493" s="137">
        <v>0</v>
      </c>
      <c r="W493" s="2" t="s">
        <v>1646</v>
      </c>
      <c r="X493" s="2">
        <v>1795952178</v>
      </c>
      <c r="Y493" s="2" t="s">
        <v>1647</v>
      </c>
      <c r="Z493" s="2" t="s">
        <v>1649</v>
      </c>
      <c r="AA493" s="2"/>
    </row>
    <row r="494" spans="1:27" x14ac:dyDescent="0.25">
      <c r="A494" s="143">
        <v>490</v>
      </c>
      <c r="B494" s="172" t="s">
        <v>99</v>
      </c>
      <c r="C494" s="174" t="s">
        <v>90</v>
      </c>
      <c r="D494" s="143" t="s">
        <v>814</v>
      </c>
      <c r="E494" s="172" t="s">
        <v>319</v>
      </c>
      <c r="F494" s="146">
        <v>863</v>
      </c>
      <c r="G494" s="146">
        <v>1375535</v>
      </c>
      <c r="H494" s="7">
        <v>957</v>
      </c>
      <c r="I494" s="7">
        <v>1195115</v>
      </c>
      <c r="J494" s="24">
        <v>1.1089223638470451</v>
      </c>
      <c r="K494" s="24">
        <v>0.86883648907515987</v>
      </c>
      <c r="L494" s="24">
        <v>0.3</v>
      </c>
      <c r="M494" s="24">
        <v>0.60818554235261191</v>
      </c>
      <c r="N494" s="109">
        <v>0.90818554235261195</v>
      </c>
      <c r="O494" s="144">
        <v>1715.8853259196808</v>
      </c>
      <c r="P494" s="7">
        <v>653515</v>
      </c>
      <c r="Q494" s="7">
        <v>524280</v>
      </c>
      <c r="R494" s="137">
        <v>1177795</v>
      </c>
      <c r="S494" s="142">
        <v>0.55486311285070833</v>
      </c>
      <c r="T494" s="142">
        <v>0.44513688714929167</v>
      </c>
      <c r="U494" s="137">
        <v>952.0814732346463</v>
      </c>
      <c r="V494" s="137">
        <v>763.80385268503449</v>
      </c>
      <c r="W494" s="2" t="s">
        <v>1646</v>
      </c>
      <c r="X494" s="2">
        <v>1759252277</v>
      </c>
      <c r="Y494" s="2" t="s">
        <v>1647</v>
      </c>
      <c r="Z494" s="2" t="s">
        <v>1649</v>
      </c>
      <c r="AA494" s="2"/>
    </row>
    <row r="495" spans="1:27" x14ac:dyDescent="0.25">
      <c r="A495" s="143">
        <v>491</v>
      </c>
      <c r="B495" s="172" t="s">
        <v>89</v>
      </c>
      <c r="C495" s="174" t="s">
        <v>90</v>
      </c>
      <c r="D495" s="143" t="s">
        <v>770</v>
      </c>
      <c r="E495" s="172" t="s">
        <v>1271</v>
      </c>
      <c r="F495" s="146">
        <v>1066</v>
      </c>
      <c r="G495" s="146">
        <v>1625145</v>
      </c>
      <c r="H495" s="7">
        <v>1323</v>
      </c>
      <c r="I495" s="7">
        <v>1940470</v>
      </c>
      <c r="J495" s="24">
        <v>1.2410881801125704</v>
      </c>
      <c r="K495" s="24">
        <v>1.1940288405034627</v>
      </c>
      <c r="L495" s="24">
        <v>0.3</v>
      </c>
      <c r="M495" s="24">
        <v>0.7</v>
      </c>
      <c r="N495" s="109">
        <v>1</v>
      </c>
      <c r="O495" s="144">
        <v>1889.3554740750008</v>
      </c>
      <c r="P495" s="7">
        <v>820010</v>
      </c>
      <c r="Q495" s="7">
        <v>1119000</v>
      </c>
      <c r="R495" s="137">
        <v>1939010</v>
      </c>
      <c r="S495" s="142">
        <v>0.42290137750707835</v>
      </c>
      <c r="T495" s="142">
        <v>0.57709862249292165</v>
      </c>
      <c r="U495" s="137">
        <v>799.01103258685691</v>
      </c>
      <c r="V495" s="137">
        <v>1090.344441488144</v>
      </c>
      <c r="W495" s="2" t="s">
        <v>1646</v>
      </c>
      <c r="X495" s="2">
        <v>1707716100</v>
      </c>
      <c r="Y495" s="2" t="s">
        <v>1647</v>
      </c>
      <c r="Z495" s="2" t="s">
        <v>1649</v>
      </c>
      <c r="AA495" s="2"/>
    </row>
    <row r="496" spans="1:27" x14ac:dyDescent="0.25">
      <c r="A496" s="143">
        <v>492</v>
      </c>
      <c r="B496" s="172" t="s">
        <v>89</v>
      </c>
      <c r="C496" s="174" t="s">
        <v>90</v>
      </c>
      <c r="D496" s="143" t="s">
        <v>764</v>
      </c>
      <c r="E496" s="172" t="s">
        <v>765</v>
      </c>
      <c r="F496" s="146">
        <v>1079</v>
      </c>
      <c r="G496" s="146">
        <v>1746025</v>
      </c>
      <c r="H496" s="7">
        <v>828</v>
      </c>
      <c r="I496" s="7">
        <v>1428840</v>
      </c>
      <c r="J496" s="24">
        <v>0.76737720111214092</v>
      </c>
      <c r="K496" s="24">
        <v>0.81833879812717458</v>
      </c>
      <c r="L496" s="24">
        <v>0.23021316033364225</v>
      </c>
      <c r="M496" s="24">
        <v>0.57283715868902219</v>
      </c>
      <c r="N496" s="109">
        <v>0.80305031902266444</v>
      </c>
      <c r="O496" s="144">
        <v>1517.2475162031467</v>
      </c>
      <c r="P496" s="7">
        <v>563520</v>
      </c>
      <c r="Q496" s="7">
        <v>862560</v>
      </c>
      <c r="R496" s="137">
        <v>1426080</v>
      </c>
      <c r="S496" s="142">
        <v>0.39515314708852239</v>
      </c>
      <c r="T496" s="142">
        <v>0.60484685291147766</v>
      </c>
      <c r="U496" s="137">
        <v>599.54513093991727</v>
      </c>
      <c r="V496" s="137">
        <v>917.70238526322953</v>
      </c>
      <c r="W496" s="2" t="s">
        <v>1646</v>
      </c>
      <c r="X496" s="2">
        <v>1725904785</v>
      </c>
      <c r="Y496" s="2" t="s">
        <v>1647</v>
      </c>
      <c r="Z496" s="2" t="s">
        <v>1649</v>
      </c>
      <c r="AA496" s="2"/>
    </row>
    <row r="497" spans="1:27" x14ac:dyDescent="0.25">
      <c r="A497" s="143">
        <v>493</v>
      </c>
      <c r="B497" s="172" t="s">
        <v>89</v>
      </c>
      <c r="C497" s="174" t="s">
        <v>90</v>
      </c>
      <c r="D497" s="143" t="s">
        <v>771</v>
      </c>
      <c r="E497" s="172" t="s">
        <v>772</v>
      </c>
      <c r="F497" s="146">
        <v>1112</v>
      </c>
      <c r="G497" s="146">
        <v>1618785</v>
      </c>
      <c r="H497" s="7">
        <v>704</v>
      </c>
      <c r="I497" s="7">
        <v>1017795</v>
      </c>
      <c r="J497" s="24">
        <v>0.63309352517985606</v>
      </c>
      <c r="K497" s="24">
        <v>0.62874007357369877</v>
      </c>
      <c r="L497" s="24">
        <v>0.18992805755395681</v>
      </c>
      <c r="M497" s="24">
        <v>0.44011805150158911</v>
      </c>
      <c r="N497" s="109">
        <v>0.63004610905554592</v>
      </c>
      <c r="O497" s="144">
        <v>0</v>
      </c>
      <c r="P497" s="7">
        <v>509825</v>
      </c>
      <c r="Q497" s="7">
        <v>504630</v>
      </c>
      <c r="R497" s="137">
        <v>1014455</v>
      </c>
      <c r="S497" s="142">
        <v>0.50256048814388021</v>
      </c>
      <c r="T497" s="142">
        <v>0.49743951185611979</v>
      </c>
      <c r="U497" s="137">
        <v>0</v>
      </c>
      <c r="V497" s="137">
        <v>0</v>
      </c>
      <c r="W497" s="2" t="s">
        <v>1646</v>
      </c>
      <c r="X497" s="2">
        <v>1777334441</v>
      </c>
      <c r="Y497" s="2" t="s">
        <v>1647</v>
      </c>
      <c r="Z497" s="2" t="s">
        <v>1649</v>
      </c>
      <c r="AA497" s="2"/>
    </row>
    <row r="498" spans="1:27" x14ac:dyDescent="0.25">
      <c r="A498" s="143">
        <v>494</v>
      </c>
      <c r="B498" s="172" t="s">
        <v>89</v>
      </c>
      <c r="C498" s="174" t="s">
        <v>90</v>
      </c>
      <c r="D498" s="143" t="s">
        <v>763</v>
      </c>
      <c r="E498" s="172" t="s">
        <v>1051</v>
      </c>
      <c r="F498" s="146">
        <v>1129</v>
      </c>
      <c r="G498" s="146">
        <v>1709975</v>
      </c>
      <c r="H498" s="7">
        <v>1309</v>
      </c>
      <c r="I498" s="7">
        <v>1712280</v>
      </c>
      <c r="J498" s="24">
        <v>1.1594331266607618</v>
      </c>
      <c r="K498" s="24">
        <v>1.0013479729235808</v>
      </c>
      <c r="L498" s="24">
        <v>0.3</v>
      </c>
      <c r="M498" s="24">
        <v>0.7</v>
      </c>
      <c r="N498" s="109">
        <v>1</v>
      </c>
      <c r="O498" s="144">
        <v>1889.3554740750008</v>
      </c>
      <c r="P498" s="7">
        <v>754100</v>
      </c>
      <c r="Q498" s="7">
        <v>955740</v>
      </c>
      <c r="R498" s="137">
        <v>1709840</v>
      </c>
      <c r="S498" s="142">
        <v>0.44103541851869182</v>
      </c>
      <c r="T498" s="142">
        <v>0.55896458148130823</v>
      </c>
      <c r="U498" s="137">
        <v>833.27268223924932</v>
      </c>
      <c r="V498" s="137">
        <v>1056.0827918357516</v>
      </c>
      <c r="W498" s="2" t="s">
        <v>1646</v>
      </c>
      <c r="X498" s="2">
        <v>1714504242</v>
      </c>
      <c r="Y498" s="2" t="s">
        <v>1647</v>
      </c>
      <c r="Z498" s="2" t="s">
        <v>1649</v>
      </c>
      <c r="AA498" s="2"/>
    </row>
    <row r="499" spans="1:27" x14ac:dyDescent="0.25">
      <c r="A499" s="143">
        <v>495</v>
      </c>
      <c r="B499" s="172" t="s">
        <v>89</v>
      </c>
      <c r="C499" s="174" t="s">
        <v>90</v>
      </c>
      <c r="D499" s="143" t="s">
        <v>766</v>
      </c>
      <c r="E499" s="172" t="s">
        <v>1590</v>
      </c>
      <c r="F499" s="146">
        <v>1021</v>
      </c>
      <c r="G499" s="146">
        <v>1799430</v>
      </c>
      <c r="H499" s="7">
        <v>1252</v>
      </c>
      <c r="I499" s="7">
        <v>1888750</v>
      </c>
      <c r="J499" s="24">
        <v>1.2262487757100882</v>
      </c>
      <c r="K499" s="24">
        <v>1.0496379409035084</v>
      </c>
      <c r="L499" s="24">
        <v>0.3</v>
      </c>
      <c r="M499" s="24">
        <v>0.7</v>
      </c>
      <c r="N499" s="109">
        <v>1</v>
      </c>
      <c r="O499" s="144">
        <v>1889.3554740750008</v>
      </c>
      <c r="P499" s="7">
        <v>889120</v>
      </c>
      <c r="Q499" s="7">
        <v>997440</v>
      </c>
      <c r="R499" s="137">
        <v>1886560</v>
      </c>
      <c r="S499" s="142">
        <v>0.471291663132898</v>
      </c>
      <c r="T499" s="142">
        <v>0.52870833686710206</v>
      </c>
      <c r="U499" s="137">
        <v>890.43748362605209</v>
      </c>
      <c r="V499" s="137">
        <v>998.91799044894879</v>
      </c>
      <c r="W499" s="2" t="s">
        <v>1646</v>
      </c>
      <c r="X499" s="2">
        <v>1767288882</v>
      </c>
      <c r="Y499" s="2" t="s">
        <v>1647</v>
      </c>
      <c r="Z499" s="2" t="s">
        <v>1649</v>
      </c>
      <c r="AA499" s="2"/>
    </row>
    <row r="500" spans="1:27" x14ac:dyDescent="0.25">
      <c r="A500" s="143">
        <v>496</v>
      </c>
      <c r="B500" s="172" t="s">
        <v>89</v>
      </c>
      <c r="C500" s="174" t="s">
        <v>90</v>
      </c>
      <c r="D500" s="143" t="s">
        <v>767</v>
      </c>
      <c r="E500" s="172" t="s">
        <v>1591</v>
      </c>
      <c r="F500" s="146">
        <v>954</v>
      </c>
      <c r="G500" s="146">
        <v>1417825</v>
      </c>
      <c r="H500" s="7">
        <v>857</v>
      </c>
      <c r="I500" s="7">
        <v>1146770</v>
      </c>
      <c r="J500" s="24">
        <v>0.89832285115303978</v>
      </c>
      <c r="K500" s="24">
        <v>0.80882337382963343</v>
      </c>
      <c r="L500" s="24">
        <v>0.26949685534591195</v>
      </c>
      <c r="M500" s="24">
        <v>0.56617636168074337</v>
      </c>
      <c r="N500" s="109">
        <v>0.83567321702665531</v>
      </c>
      <c r="O500" s="144">
        <v>1578.8837671271774</v>
      </c>
      <c r="P500" s="7">
        <v>611230</v>
      </c>
      <c r="Q500" s="7">
        <v>530040</v>
      </c>
      <c r="R500" s="137">
        <v>1141270</v>
      </c>
      <c r="S500" s="142">
        <v>0.5355700228692597</v>
      </c>
      <c r="T500" s="142">
        <v>0.4644299771307403</v>
      </c>
      <c r="U500" s="137">
        <v>845.60281526820529</v>
      </c>
      <c r="V500" s="137">
        <v>733.28095185897212</v>
      </c>
      <c r="W500" s="2" t="s">
        <v>1646</v>
      </c>
      <c r="X500" s="2">
        <v>1783800773</v>
      </c>
      <c r="Y500" s="2" t="s">
        <v>1647</v>
      </c>
      <c r="Z500" s="2" t="s">
        <v>1649</v>
      </c>
      <c r="AA500" s="2"/>
    </row>
    <row r="501" spans="1:27" x14ac:dyDescent="0.25">
      <c r="A501" s="143">
        <v>497</v>
      </c>
      <c r="B501" s="172" t="s">
        <v>89</v>
      </c>
      <c r="C501" s="174" t="s">
        <v>90</v>
      </c>
      <c r="D501" s="143" t="s">
        <v>769</v>
      </c>
      <c r="E501" s="172" t="s">
        <v>1592</v>
      </c>
      <c r="F501" s="146">
        <v>1118</v>
      </c>
      <c r="G501" s="146">
        <v>1896880</v>
      </c>
      <c r="H501" s="7">
        <v>512</v>
      </c>
      <c r="I501" s="7">
        <v>714350</v>
      </c>
      <c r="J501" s="24">
        <v>0.45796064400715564</v>
      </c>
      <c r="K501" s="24">
        <v>0.3765920880603939</v>
      </c>
      <c r="L501" s="24">
        <v>0.13738819320214668</v>
      </c>
      <c r="M501" s="24">
        <v>0.2636144616422757</v>
      </c>
      <c r="N501" s="109">
        <v>0.40100265484442238</v>
      </c>
      <c r="O501" s="144">
        <v>0</v>
      </c>
      <c r="P501" s="7">
        <v>359200</v>
      </c>
      <c r="Q501" s="7">
        <v>355150</v>
      </c>
      <c r="R501" s="137">
        <v>714350</v>
      </c>
      <c r="S501" s="142">
        <v>0.50283474487296143</v>
      </c>
      <c r="T501" s="142">
        <v>0.49716525512703857</v>
      </c>
      <c r="U501" s="137">
        <v>0</v>
      </c>
      <c r="V501" s="137">
        <v>0</v>
      </c>
      <c r="W501" s="2" t="s">
        <v>1646</v>
      </c>
      <c r="X501" s="2">
        <v>1739881122</v>
      </c>
      <c r="Y501" s="2" t="s">
        <v>1647</v>
      </c>
      <c r="Z501" s="2" t="s">
        <v>1649</v>
      </c>
      <c r="AA501" s="2"/>
    </row>
    <row r="502" spans="1:27" x14ac:dyDescent="0.25">
      <c r="A502" s="143">
        <v>498</v>
      </c>
      <c r="B502" s="172" t="s">
        <v>1052</v>
      </c>
      <c r="C502" s="174" t="s">
        <v>90</v>
      </c>
      <c r="D502" s="143" t="s">
        <v>742</v>
      </c>
      <c r="E502" s="172" t="s">
        <v>743</v>
      </c>
      <c r="F502" s="146">
        <v>1563</v>
      </c>
      <c r="G502" s="146">
        <v>3307780</v>
      </c>
      <c r="H502" s="7">
        <v>1729</v>
      </c>
      <c r="I502" s="7">
        <v>2599355</v>
      </c>
      <c r="J502" s="24">
        <v>1.1062060140754959</v>
      </c>
      <c r="K502" s="24">
        <v>0.7858306779773746</v>
      </c>
      <c r="L502" s="24">
        <v>0.3</v>
      </c>
      <c r="M502" s="24">
        <v>0.55008147458416223</v>
      </c>
      <c r="N502" s="109">
        <v>0.85008147458416228</v>
      </c>
      <c r="O502" s="144">
        <v>1606.1060874153357</v>
      </c>
      <c r="P502" s="7">
        <v>1280120</v>
      </c>
      <c r="Q502" s="7">
        <v>1266590</v>
      </c>
      <c r="R502" s="137">
        <v>2546710</v>
      </c>
      <c r="S502" s="142">
        <v>0.50265636841257932</v>
      </c>
      <c r="T502" s="142">
        <v>0.49734363158742062</v>
      </c>
      <c r="U502" s="137">
        <v>807.31945318552926</v>
      </c>
      <c r="V502" s="137">
        <v>798.78663422980628</v>
      </c>
      <c r="W502" s="2" t="s">
        <v>1646</v>
      </c>
      <c r="X502" s="2">
        <v>1935972516</v>
      </c>
      <c r="Y502" s="2" t="s">
        <v>1647</v>
      </c>
      <c r="Z502" s="2" t="s">
        <v>1649</v>
      </c>
      <c r="AA502" s="2"/>
    </row>
    <row r="503" spans="1:27" x14ac:dyDescent="0.25">
      <c r="A503" s="143">
        <v>499</v>
      </c>
      <c r="B503" s="172" t="s">
        <v>1052</v>
      </c>
      <c r="C503" s="174" t="s">
        <v>90</v>
      </c>
      <c r="D503" s="143" t="s">
        <v>746</v>
      </c>
      <c r="E503" s="172" t="s">
        <v>1117</v>
      </c>
      <c r="F503" s="146">
        <v>1319</v>
      </c>
      <c r="G503" s="146">
        <v>2268895</v>
      </c>
      <c r="H503" s="7">
        <v>1012</v>
      </c>
      <c r="I503" s="7">
        <v>1559230</v>
      </c>
      <c r="J503" s="24">
        <v>0.76724791508718726</v>
      </c>
      <c r="K503" s="24">
        <v>0.6872199903477243</v>
      </c>
      <c r="L503" s="24">
        <v>0.23017437452615616</v>
      </c>
      <c r="M503" s="24">
        <v>0.48105399324340697</v>
      </c>
      <c r="N503" s="109">
        <v>0.71122836776956311</v>
      </c>
      <c r="O503" s="144">
        <v>0</v>
      </c>
      <c r="P503" s="7">
        <v>759960</v>
      </c>
      <c r="Q503" s="7">
        <v>794510</v>
      </c>
      <c r="R503" s="137">
        <v>1554470</v>
      </c>
      <c r="S503" s="142">
        <v>0.48888688749219994</v>
      </c>
      <c r="T503" s="142">
        <v>0.51111311250780012</v>
      </c>
      <c r="U503" s="137">
        <v>0</v>
      </c>
      <c r="V503" s="137">
        <v>0</v>
      </c>
      <c r="W503" s="2" t="s">
        <v>1646</v>
      </c>
      <c r="X503" s="2">
        <v>1312373852</v>
      </c>
      <c r="Y503" s="2" t="s">
        <v>1647</v>
      </c>
      <c r="Z503" s="2" t="s">
        <v>1649</v>
      </c>
      <c r="AA503" s="2"/>
    </row>
    <row r="504" spans="1:27" x14ac:dyDescent="0.25">
      <c r="A504" s="143">
        <v>500</v>
      </c>
      <c r="B504" s="172" t="s">
        <v>1052</v>
      </c>
      <c r="C504" s="174" t="s">
        <v>90</v>
      </c>
      <c r="D504" s="143" t="s">
        <v>747</v>
      </c>
      <c r="E504" s="172" t="s">
        <v>748</v>
      </c>
      <c r="F504" s="146">
        <v>883</v>
      </c>
      <c r="G504" s="146">
        <v>1524435</v>
      </c>
      <c r="H504" s="7">
        <v>761</v>
      </c>
      <c r="I504" s="7">
        <v>959815</v>
      </c>
      <c r="J504" s="24">
        <v>0.86183465458663644</v>
      </c>
      <c r="K504" s="24">
        <v>0.62962015435226826</v>
      </c>
      <c r="L504" s="24">
        <v>0.25855039637599092</v>
      </c>
      <c r="M504" s="24">
        <v>0.44073410804658775</v>
      </c>
      <c r="N504" s="109">
        <v>0.69928450442257861</v>
      </c>
      <c r="O504" s="144">
        <v>0</v>
      </c>
      <c r="P504" s="7">
        <v>577660</v>
      </c>
      <c r="Q504" s="7">
        <v>350090</v>
      </c>
      <c r="R504" s="137">
        <v>927750</v>
      </c>
      <c r="S504" s="142">
        <v>0.62264618701158714</v>
      </c>
      <c r="T504" s="142">
        <v>0.37735381298841281</v>
      </c>
      <c r="U504" s="137">
        <v>0</v>
      </c>
      <c r="V504" s="137">
        <v>0</v>
      </c>
      <c r="W504" s="2" t="s">
        <v>1646</v>
      </c>
      <c r="X504" s="2">
        <v>1742581137</v>
      </c>
      <c r="Y504" s="2" t="s">
        <v>1647</v>
      </c>
      <c r="Z504" s="2" t="s">
        <v>1649</v>
      </c>
      <c r="AA504" s="2"/>
    </row>
    <row r="505" spans="1:27" x14ac:dyDescent="0.25">
      <c r="A505" s="143">
        <v>501</v>
      </c>
      <c r="B505" s="172" t="s">
        <v>1052</v>
      </c>
      <c r="C505" s="174" t="s">
        <v>90</v>
      </c>
      <c r="D505" s="143" t="s">
        <v>744</v>
      </c>
      <c r="E505" s="172" t="s">
        <v>745</v>
      </c>
      <c r="F505" s="146">
        <v>1261</v>
      </c>
      <c r="G505" s="146">
        <v>2403750</v>
      </c>
      <c r="H505" s="7">
        <v>1321</v>
      </c>
      <c r="I505" s="7">
        <v>2206855</v>
      </c>
      <c r="J505" s="24">
        <v>1.0475812846946868</v>
      </c>
      <c r="K505" s="24">
        <v>0.91808840353614141</v>
      </c>
      <c r="L505" s="24">
        <v>0.3</v>
      </c>
      <c r="M505" s="24">
        <v>0.64266188247529898</v>
      </c>
      <c r="N505" s="109">
        <v>0.94266188247529903</v>
      </c>
      <c r="O505" s="144">
        <v>1781.0233878565512</v>
      </c>
      <c r="P505" s="7">
        <v>943165</v>
      </c>
      <c r="Q505" s="7">
        <v>1204410</v>
      </c>
      <c r="R505" s="137">
        <v>2147575</v>
      </c>
      <c r="S505" s="142">
        <v>0.4391767458645216</v>
      </c>
      <c r="T505" s="142">
        <v>0.5608232541354784</v>
      </c>
      <c r="U505" s="137">
        <v>782.1840557874458</v>
      </c>
      <c r="V505" s="137">
        <v>998.83933206910535</v>
      </c>
      <c r="W505" s="2" t="s">
        <v>1646</v>
      </c>
      <c r="X505" s="2">
        <v>1763057252</v>
      </c>
      <c r="Y505" s="2" t="s">
        <v>1647</v>
      </c>
      <c r="Z505" s="2" t="s">
        <v>1649</v>
      </c>
      <c r="AA505" s="2"/>
    </row>
    <row r="506" spans="1:27" x14ac:dyDescent="0.25">
      <c r="A506" s="143">
        <v>502</v>
      </c>
      <c r="B506" s="172" t="s">
        <v>92</v>
      </c>
      <c r="C506" s="174" t="s">
        <v>90</v>
      </c>
      <c r="D506" s="143" t="s">
        <v>774</v>
      </c>
      <c r="E506" s="172" t="s">
        <v>775</v>
      </c>
      <c r="F506" s="146">
        <v>1456</v>
      </c>
      <c r="G506" s="146">
        <v>3002945</v>
      </c>
      <c r="H506" s="7">
        <v>1433</v>
      </c>
      <c r="I506" s="7">
        <v>2562195</v>
      </c>
      <c r="J506" s="24">
        <v>0.98420329670329665</v>
      </c>
      <c r="K506" s="24">
        <v>0.85322741508752242</v>
      </c>
      <c r="L506" s="24">
        <v>0.29526098901098896</v>
      </c>
      <c r="M506" s="24">
        <v>0.59725919056126564</v>
      </c>
      <c r="N506" s="109">
        <v>0.8925201795722546</v>
      </c>
      <c r="O506" s="144">
        <v>1686.2878869972419</v>
      </c>
      <c r="P506" s="7">
        <v>1009435</v>
      </c>
      <c r="Q506" s="7">
        <v>1542160</v>
      </c>
      <c r="R506" s="137">
        <v>2551595</v>
      </c>
      <c r="S506" s="142">
        <v>0.39560941293583035</v>
      </c>
      <c r="T506" s="142">
        <v>0.6043905870641697</v>
      </c>
      <c r="U506" s="137">
        <v>667.11136101578074</v>
      </c>
      <c r="V506" s="137">
        <v>1019.1765259814613</v>
      </c>
      <c r="W506" s="2" t="s">
        <v>1646</v>
      </c>
      <c r="X506" s="2">
        <v>1758416788</v>
      </c>
      <c r="Y506" s="2" t="s">
        <v>1647</v>
      </c>
      <c r="Z506" s="2" t="s">
        <v>1649</v>
      </c>
      <c r="AA506" s="2"/>
    </row>
    <row r="507" spans="1:27" x14ac:dyDescent="0.25">
      <c r="A507" s="143">
        <v>503</v>
      </c>
      <c r="B507" s="172" t="s">
        <v>92</v>
      </c>
      <c r="C507" s="174" t="s">
        <v>90</v>
      </c>
      <c r="D507" s="143" t="s">
        <v>776</v>
      </c>
      <c r="E507" s="172" t="s">
        <v>346</v>
      </c>
      <c r="F507" s="146">
        <v>1328</v>
      </c>
      <c r="G507" s="146">
        <v>2337230</v>
      </c>
      <c r="H507" s="7">
        <v>1255</v>
      </c>
      <c r="I507" s="7">
        <v>1952905</v>
      </c>
      <c r="J507" s="24">
        <v>0.94503012048192769</v>
      </c>
      <c r="K507" s="24">
        <v>0.83556389401128683</v>
      </c>
      <c r="L507" s="24">
        <v>0.28350903614457829</v>
      </c>
      <c r="M507" s="24">
        <v>0.5848947258079007</v>
      </c>
      <c r="N507" s="109">
        <v>0.86840376195247893</v>
      </c>
      <c r="O507" s="144">
        <v>1640.72340135224</v>
      </c>
      <c r="P507" s="7">
        <v>924160</v>
      </c>
      <c r="Q507" s="7">
        <v>1027650</v>
      </c>
      <c r="R507" s="137">
        <v>1951810</v>
      </c>
      <c r="S507" s="142">
        <v>0.47348871047899127</v>
      </c>
      <c r="T507" s="142">
        <v>0.52651128952100867</v>
      </c>
      <c r="U507" s="137">
        <v>776.8640075589766</v>
      </c>
      <c r="V507" s="137">
        <v>863.85939379326339</v>
      </c>
      <c r="W507" s="2" t="s">
        <v>1646</v>
      </c>
      <c r="X507" s="2">
        <v>1713662776</v>
      </c>
      <c r="Y507" s="2" t="s">
        <v>1647</v>
      </c>
      <c r="Z507" s="2" t="s">
        <v>1649</v>
      </c>
      <c r="AA507" s="2"/>
    </row>
    <row r="508" spans="1:27" x14ac:dyDescent="0.25">
      <c r="A508" s="143">
        <v>504</v>
      </c>
      <c r="B508" s="172" t="s">
        <v>92</v>
      </c>
      <c r="C508" s="174" t="s">
        <v>90</v>
      </c>
      <c r="D508" s="143" t="s">
        <v>779</v>
      </c>
      <c r="E508" s="172" t="s">
        <v>780</v>
      </c>
      <c r="F508" s="146">
        <v>1299</v>
      </c>
      <c r="G508" s="146">
        <v>2166460</v>
      </c>
      <c r="H508" s="7">
        <v>773</v>
      </c>
      <c r="I508" s="7">
        <v>1062600</v>
      </c>
      <c r="J508" s="24">
        <v>0.59507313317936872</v>
      </c>
      <c r="K508" s="24">
        <v>0.49047755324354014</v>
      </c>
      <c r="L508" s="24">
        <v>0.1785219399538106</v>
      </c>
      <c r="M508" s="24">
        <v>0.3433342872704781</v>
      </c>
      <c r="N508" s="109">
        <v>0.5218562272242887</v>
      </c>
      <c r="O508" s="144">
        <v>0</v>
      </c>
      <c r="P508" s="7">
        <v>592485</v>
      </c>
      <c r="Q508" s="7">
        <v>467680</v>
      </c>
      <c r="R508" s="137">
        <v>1060165</v>
      </c>
      <c r="S508" s="142">
        <v>0.55886112067461202</v>
      </c>
      <c r="T508" s="142">
        <v>0.44113887932538803</v>
      </c>
      <c r="U508" s="137">
        <v>0</v>
      </c>
      <c r="V508" s="137">
        <v>0</v>
      </c>
      <c r="W508" s="2" t="s">
        <v>1646</v>
      </c>
      <c r="X508" s="2">
        <v>1736457479</v>
      </c>
      <c r="Y508" s="2" t="s">
        <v>1647</v>
      </c>
      <c r="Z508" s="2" t="s">
        <v>1649</v>
      </c>
      <c r="AA508" s="2"/>
    </row>
    <row r="509" spans="1:27" x14ac:dyDescent="0.25">
      <c r="A509" s="143">
        <v>505</v>
      </c>
      <c r="B509" s="172" t="s">
        <v>92</v>
      </c>
      <c r="C509" s="174" t="s">
        <v>90</v>
      </c>
      <c r="D509" s="143" t="s">
        <v>777</v>
      </c>
      <c r="E509" s="172" t="s">
        <v>778</v>
      </c>
      <c r="F509" s="146">
        <v>1250</v>
      </c>
      <c r="G509" s="146">
        <v>2079950</v>
      </c>
      <c r="H509" s="7">
        <v>874</v>
      </c>
      <c r="I509" s="7">
        <v>1314975</v>
      </c>
      <c r="J509" s="24">
        <v>0.69920000000000004</v>
      </c>
      <c r="K509" s="24">
        <v>0.63221471669992069</v>
      </c>
      <c r="L509" s="24">
        <v>0.20976</v>
      </c>
      <c r="M509" s="24">
        <v>0.44255030168994447</v>
      </c>
      <c r="N509" s="109">
        <v>0.65231030168994453</v>
      </c>
      <c r="O509" s="144">
        <v>0</v>
      </c>
      <c r="P509" s="7">
        <v>601485</v>
      </c>
      <c r="Q509" s="7">
        <v>713490</v>
      </c>
      <c r="R509" s="137">
        <v>1314975</v>
      </c>
      <c r="S509" s="142">
        <v>0.45741173786573891</v>
      </c>
      <c r="T509" s="142">
        <v>0.54258826213426115</v>
      </c>
      <c r="U509" s="137">
        <v>0</v>
      </c>
      <c r="V509" s="137">
        <v>0</v>
      </c>
      <c r="W509" s="2" t="s">
        <v>1646</v>
      </c>
      <c r="X509" s="2">
        <v>1711446223</v>
      </c>
      <c r="Y509" s="2" t="s">
        <v>1647</v>
      </c>
      <c r="Z509" s="2" t="s">
        <v>1649</v>
      </c>
      <c r="AA509" s="2"/>
    </row>
    <row r="510" spans="1:27" x14ac:dyDescent="0.25">
      <c r="A510" s="143">
        <v>506</v>
      </c>
      <c r="B510" s="172" t="s">
        <v>104</v>
      </c>
      <c r="C510" s="174" t="s">
        <v>90</v>
      </c>
      <c r="D510" s="143" t="s">
        <v>749</v>
      </c>
      <c r="E510" s="172" t="s">
        <v>752</v>
      </c>
      <c r="F510" s="146">
        <v>1649</v>
      </c>
      <c r="G510" s="146">
        <v>3833405</v>
      </c>
      <c r="H510" s="7">
        <v>1477</v>
      </c>
      <c r="I510" s="7">
        <v>2676855</v>
      </c>
      <c r="J510" s="24">
        <v>0.89569436021831417</v>
      </c>
      <c r="K510" s="24">
        <v>0.69829694488320437</v>
      </c>
      <c r="L510" s="24">
        <v>0.26870830806549423</v>
      </c>
      <c r="M510" s="24">
        <v>0.48880786141824301</v>
      </c>
      <c r="N510" s="109">
        <v>0.75751616948373723</v>
      </c>
      <c r="O510" s="144">
        <v>0</v>
      </c>
      <c r="P510" s="7">
        <v>1081875</v>
      </c>
      <c r="Q510" s="7">
        <v>1594980</v>
      </c>
      <c r="R510" s="137">
        <v>2676855</v>
      </c>
      <c r="S510" s="142">
        <v>0.40415898507763776</v>
      </c>
      <c r="T510" s="142">
        <v>0.5958410149223623</v>
      </c>
      <c r="U510" s="137">
        <v>0</v>
      </c>
      <c r="V510" s="137">
        <v>0</v>
      </c>
      <c r="W510" s="2" t="s">
        <v>1646</v>
      </c>
      <c r="X510" s="2">
        <v>1875756161</v>
      </c>
      <c r="Y510" s="2" t="s">
        <v>1647</v>
      </c>
      <c r="Z510" s="2" t="s">
        <v>1649</v>
      </c>
      <c r="AA510" s="2"/>
    </row>
    <row r="511" spans="1:27" x14ac:dyDescent="0.25">
      <c r="A511" s="143">
        <v>507</v>
      </c>
      <c r="B511" s="172" t="s">
        <v>104</v>
      </c>
      <c r="C511" s="174" t="s">
        <v>90</v>
      </c>
      <c r="D511" s="143" t="s">
        <v>751</v>
      </c>
      <c r="E511" s="172" t="s">
        <v>1593</v>
      </c>
      <c r="F511" s="146">
        <v>1631</v>
      </c>
      <c r="G511" s="146">
        <v>3685315</v>
      </c>
      <c r="H511" s="7">
        <v>1528</v>
      </c>
      <c r="I511" s="7">
        <v>2467285</v>
      </c>
      <c r="J511" s="24">
        <v>0.93684855916615573</v>
      </c>
      <c r="K511" s="24">
        <v>0.66949093903777557</v>
      </c>
      <c r="L511" s="24">
        <v>0.28105456774984672</v>
      </c>
      <c r="M511" s="24">
        <v>0.46864365732644286</v>
      </c>
      <c r="N511" s="109">
        <v>0.74969822507628958</v>
      </c>
      <c r="O511" s="144">
        <v>0</v>
      </c>
      <c r="P511" s="7">
        <v>1228635</v>
      </c>
      <c r="Q511" s="7">
        <v>1238650</v>
      </c>
      <c r="R511" s="137">
        <v>2467285</v>
      </c>
      <c r="S511" s="142">
        <v>0.49797044119345757</v>
      </c>
      <c r="T511" s="142">
        <v>0.50202955880654243</v>
      </c>
      <c r="U511" s="137">
        <v>0</v>
      </c>
      <c r="V511" s="137">
        <v>0</v>
      </c>
      <c r="W511" s="2" t="s">
        <v>1646</v>
      </c>
      <c r="X511" s="2">
        <v>1308958240</v>
      </c>
      <c r="Y511" s="2" t="s">
        <v>1647</v>
      </c>
      <c r="Z511" s="2" t="s">
        <v>1649</v>
      </c>
      <c r="AA511" s="2"/>
    </row>
    <row r="512" spans="1:27" x14ac:dyDescent="0.25">
      <c r="A512" s="143">
        <v>508</v>
      </c>
      <c r="B512" s="172" t="s">
        <v>104</v>
      </c>
      <c r="C512" s="174" t="s">
        <v>90</v>
      </c>
      <c r="D512" s="143" t="s">
        <v>754</v>
      </c>
      <c r="E512" s="172" t="s">
        <v>755</v>
      </c>
      <c r="F512" s="146">
        <v>732</v>
      </c>
      <c r="G512" s="146">
        <v>1775240</v>
      </c>
      <c r="H512" s="7">
        <v>595</v>
      </c>
      <c r="I512" s="7">
        <v>1316125</v>
      </c>
      <c r="J512" s="24">
        <v>0.81284153005464477</v>
      </c>
      <c r="K512" s="24">
        <v>0.74137863049503161</v>
      </c>
      <c r="L512" s="24">
        <v>0.24385245901639341</v>
      </c>
      <c r="M512" s="24">
        <v>0.5189650413465221</v>
      </c>
      <c r="N512" s="109">
        <v>0.76281750036291551</v>
      </c>
      <c r="O512" s="144">
        <v>0</v>
      </c>
      <c r="P512" s="7">
        <v>418315</v>
      </c>
      <c r="Q512" s="7">
        <v>897810</v>
      </c>
      <c r="R512" s="137">
        <v>1316125</v>
      </c>
      <c r="S512" s="142">
        <v>0.3178383512204388</v>
      </c>
      <c r="T512" s="142">
        <v>0.6821616487795612</v>
      </c>
      <c r="U512" s="137">
        <v>0</v>
      </c>
      <c r="V512" s="137">
        <v>0</v>
      </c>
      <c r="W512" s="2" t="s">
        <v>1646</v>
      </c>
      <c r="X512" s="2">
        <v>1792476262</v>
      </c>
      <c r="Y512" s="2" t="e">
        <v>#N/A</v>
      </c>
      <c r="Z512" s="2" t="s">
        <v>1650</v>
      </c>
      <c r="AA512" s="2"/>
    </row>
    <row r="513" spans="1:27" x14ac:dyDescent="0.25">
      <c r="A513" s="143">
        <v>509</v>
      </c>
      <c r="B513" s="172" t="s">
        <v>104</v>
      </c>
      <c r="C513" s="174" t="s">
        <v>90</v>
      </c>
      <c r="D513" s="143" t="s">
        <v>756</v>
      </c>
      <c r="E513" s="172" t="s">
        <v>757</v>
      </c>
      <c r="F513" s="146">
        <v>1106</v>
      </c>
      <c r="G513" s="146">
        <v>2408745</v>
      </c>
      <c r="H513" s="7">
        <v>490</v>
      </c>
      <c r="I513" s="7">
        <v>1032690</v>
      </c>
      <c r="J513" s="24">
        <v>0.44303797468354428</v>
      </c>
      <c r="K513" s="24">
        <v>0.42872533207126534</v>
      </c>
      <c r="L513" s="24">
        <v>0.13291139240506328</v>
      </c>
      <c r="M513" s="24">
        <v>0.3001077324498857</v>
      </c>
      <c r="N513" s="109">
        <v>0.43301912485494898</v>
      </c>
      <c r="O513" s="144">
        <v>0</v>
      </c>
      <c r="P513" s="7">
        <v>339955</v>
      </c>
      <c r="Q513" s="7">
        <v>691640</v>
      </c>
      <c r="R513" s="137">
        <v>1031595</v>
      </c>
      <c r="S513" s="142">
        <v>0.32954308619177097</v>
      </c>
      <c r="T513" s="142">
        <v>0.67045691380822903</v>
      </c>
      <c r="U513" s="137">
        <v>0</v>
      </c>
      <c r="V513" s="137">
        <v>0</v>
      </c>
      <c r="W513" s="2" t="s">
        <v>1646</v>
      </c>
      <c r="X513" s="2">
        <v>1755356574</v>
      </c>
      <c r="Y513" s="2" t="s">
        <v>1647</v>
      </c>
      <c r="Z513" s="2" t="s">
        <v>1649</v>
      </c>
      <c r="AA513" s="2"/>
    </row>
    <row r="514" spans="1:27" x14ac:dyDescent="0.25">
      <c r="A514" s="143">
        <v>510</v>
      </c>
      <c r="B514" s="172" t="s">
        <v>104</v>
      </c>
      <c r="C514" s="174" t="s">
        <v>90</v>
      </c>
      <c r="D514" s="143" t="s">
        <v>753</v>
      </c>
      <c r="E514" s="172" t="s">
        <v>1594</v>
      </c>
      <c r="F514" s="146">
        <v>815</v>
      </c>
      <c r="G514" s="146">
        <v>1835970</v>
      </c>
      <c r="H514" s="7">
        <v>404</v>
      </c>
      <c r="I514" s="7">
        <v>892680</v>
      </c>
      <c r="J514" s="24">
        <v>0.49570552147239266</v>
      </c>
      <c r="K514" s="24">
        <v>0.4862170950505727</v>
      </c>
      <c r="L514" s="24">
        <v>0.1487116564417178</v>
      </c>
      <c r="M514" s="24">
        <v>0.3403519665354009</v>
      </c>
      <c r="N514" s="109">
        <v>0.48906362297711869</v>
      </c>
      <c r="O514" s="144">
        <v>0</v>
      </c>
      <c r="P514" s="7">
        <v>274800</v>
      </c>
      <c r="Q514" s="7">
        <v>617880</v>
      </c>
      <c r="R514" s="137">
        <v>892680</v>
      </c>
      <c r="S514" s="142">
        <v>0.30783707487565531</v>
      </c>
      <c r="T514" s="142">
        <v>0.69216292512434463</v>
      </c>
      <c r="U514" s="137">
        <v>0</v>
      </c>
      <c r="V514" s="137">
        <v>0</v>
      </c>
      <c r="W514" s="2" t="s">
        <v>1646</v>
      </c>
      <c r="X514" s="2">
        <v>1738851261</v>
      </c>
      <c r="Y514" s="2" t="s">
        <v>1647</v>
      </c>
      <c r="Z514" s="2" t="s">
        <v>1649</v>
      </c>
      <c r="AA514" s="2"/>
    </row>
    <row r="515" spans="1:27" x14ac:dyDescent="0.25">
      <c r="A515" s="143">
        <v>511</v>
      </c>
      <c r="B515" s="172" t="s">
        <v>104</v>
      </c>
      <c r="C515" s="174" t="s">
        <v>90</v>
      </c>
      <c r="D515" s="143" t="s">
        <v>762</v>
      </c>
      <c r="E515" s="172" t="s">
        <v>759</v>
      </c>
      <c r="F515" s="146">
        <v>1502</v>
      </c>
      <c r="G515" s="146">
        <v>3208565</v>
      </c>
      <c r="H515" s="7">
        <v>1667</v>
      </c>
      <c r="I515" s="7">
        <v>2659215</v>
      </c>
      <c r="J515" s="24">
        <v>1.1098535286284954</v>
      </c>
      <c r="K515" s="24">
        <v>0.82878638893087719</v>
      </c>
      <c r="L515" s="24">
        <v>0.3</v>
      </c>
      <c r="M515" s="24">
        <v>0.58015047225161398</v>
      </c>
      <c r="N515" s="109">
        <v>0.88015047225161402</v>
      </c>
      <c r="O515" s="144">
        <v>1662.917112758284</v>
      </c>
      <c r="P515" s="7">
        <v>1265575</v>
      </c>
      <c r="Q515" s="7">
        <v>1391480</v>
      </c>
      <c r="R515" s="137">
        <v>2657055</v>
      </c>
      <c r="S515" s="142">
        <v>0.47630741554089018</v>
      </c>
      <c r="T515" s="142">
        <v>0.52369258445910982</v>
      </c>
      <c r="U515" s="137">
        <v>792.05975223661733</v>
      </c>
      <c r="V515" s="137">
        <v>870.85736052166669</v>
      </c>
      <c r="W515" s="2" t="s">
        <v>1646</v>
      </c>
      <c r="X515" s="2">
        <v>1742411147</v>
      </c>
      <c r="Y515" s="2" t="s">
        <v>1647</v>
      </c>
      <c r="Z515" s="2" t="s">
        <v>1649</v>
      </c>
      <c r="AA515" s="2"/>
    </row>
    <row r="516" spans="1:27" x14ac:dyDescent="0.25">
      <c r="A516" s="143">
        <v>512</v>
      </c>
      <c r="B516" s="172" t="s">
        <v>104</v>
      </c>
      <c r="C516" s="174" t="s">
        <v>90</v>
      </c>
      <c r="D516" s="143" t="s">
        <v>760</v>
      </c>
      <c r="E516" s="172" t="s">
        <v>761</v>
      </c>
      <c r="F516" s="146">
        <v>1622</v>
      </c>
      <c r="G516" s="146">
        <v>3551230</v>
      </c>
      <c r="H516" s="7">
        <v>1058</v>
      </c>
      <c r="I516" s="7">
        <v>1784565</v>
      </c>
      <c r="J516" s="24">
        <v>0.65228113440197288</v>
      </c>
      <c r="K516" s="24">
        <v>0.50252025354595453</v>
      </c>
      <c r="L516" s="24">
        <v>0.19568434032059187</v>
      </c>
      <c r="M516" s="24">
        <v>0.35176417748216815</v>
      </c>
      <c r="N516" s="109">
        <v>0.54744851780276005</v>
      </c>
      <c r="O516" s="144">
        <v>0</v>
      </c>
      <c r="P516" s="7">
        <v>823455</v>
      </c>
      <c r="Q516" s="7">
        <v>961110</v>
      </c>
      <c r="R516" s="137">
        <v>1784565</v>
      </c>
      <c r="S516" s="142">
        <v>0.46143177749199382</v>
      </c>
      <c r="T516" s="142">
        <v>0.53856822250800618</v>
      </c>
      <c r="U516" s="137">
        <v>0</v>
      </c>
      <c r="V516" s="137">
        <v>0</v>
      </c>
      <c r="W516" s="2" t="s">
        <v>1646</v>
      </c>
      <c r="X516" s="2">
        <v>1711286432</v>
      </c>
      <c r="Y516" s="2" t="s">
        <v>1647</v>
      </c>
      <c r="Z516" s="2" t="s">
        <v>1649</v>
      </c>
      <c r="AA516" s="2"/>
    </row>
    <row r="517" spans="1:27" x14ac:dyDescent="0.25">
      <c r="A517" s="143">
        <v>513</v>
      </c>
      <c r="B517" s="172" t="s">
        <v>104</v>
      </c>
      <c r="C517" s="174" t="s">
        <v>90</v>
      </c>
      <c r="D517" s="143" t="s">
        <v>758</v>
      </c>
      <c r="E517" s="172" t="s">
        <v>1139</v>
      </c>
      <c r="F517" s="146">
        <v>1107</v>
      </c>
      <c r="G517" s="146">
        <v>2431565</v>
      </c>
      <c r="H517" s="7">
        <v>1287</v>
      </c>
      <c r="I517" s="7">
        <v>2099930</v>
      </c>
      <c r="J517" s="24">
        <v>1.1626016260162602</v>
      </c>
      <c r="K517" s="24">
        <v>0.86361252937922695</v>
      </c>
      <c r="L517" s="24">
        <v>0.3</v>
      </c>
      <c r="M517" s="24">
        <v>0.60452877056545884</v>
      </c>
      <c r="N517" s="109">
        <v>0.90452877056545877</v>
      </c>
      <c r="O517" s="144">
        <v>1708.9763841261799</v>
      </c>
      <c r="P517" s="7">
        <v>1000240</v>
      </c>
      <c r="Q517" s="7">
        <v>1099690</v>
      </c>
      <c r="R517" s="137">
        <v>2099930</v>
      </c>
      <c r="S517" s="142">
        <v>0.47632063925940388</v>
      </c>
      <c r="T517" s="142">
        <v>0.52367936074059607</v>
      </c>
      <c r="U517" s="137">
        <v>814.02072376620663</v>
      </c>
      <c r="V517" s="137">
        <v>894.95566035997331</v>
      </c>
      <c r="W517" s="2" t="s">
        <v>1646</v>
      </c>
      <c r="X517" s="2">
        <v>1318131457</v>
      </c>
      <c r="Y517" s="2" t="s">
        <v>1647</v>
      </c>
      <c r="Z517" s="2" t="s">
        <v>1649</v>
      </c>
      <c r="AA517" s="2"/>
    </row>
    <row r="518" spans="1:27" x14ac:dyDescent="0.25">
      <c r="A518" s="143">
        <v>514</v>
      </c>
      <c r="B518" s="172" t="s">
        <v>107</v>
      </c>
      <c r="C518" s="174" t="s">
        <v>90</v>
      </c>
      <c r="D518" s="143" t="s">
        <v>848</v>
      </c>
      <c r="E518" s="205" t="s">
        <v>1058</v>
      </c>
      <c r="F518" s="146">
        <v>873</v>
      </c>
      <c r="G518" s="146">
        <v>1387855</v>
      </c>
      <c r="H518" s="7">
        <v>839</v>
      </c>
      <c r="I518" s="7">
        <v>1216275</v>
      </c>
      <c r="J518" s="24">
        <v>0.96105383734249716</v>
      </c>
      <c r="K518" s="24">
        <v>0.87637037010350505</v>
      </c>
      <c r="L518" s="24">
        <v>0.28831615120274912</v>
      </c>
      <c r="M518" s="24">
        <v>0.61345925907245347</v>
      </c>
      <c r="N518" s="109">
        <v>0.90177541027520258</v>
      </c>
      <c r="O518" s="144">
        <v>1703.7743077896837</v>
      </c>
      <c r="P518" s="7">
        <v>555895</v>
      </c>
      <c r="Q518" s="7">
        <v>656370</v>
      </c>
      <c r="R518" s="137">
        <v>1212265</v>
      </c>
      <c r="S518" s="142">
        <v>0.45855897844118243</v>
      </c>
      <c r="T518" s="142">
        <v>0.54144102155881757</v>
      </c>
      <c r="U518" s="137">
        <v>781.28100607437011</v>
      </c>
      <c r="V518" s="137">
        <v>922.49330171531358</v>
      </c>
      <c r="W518" s="2" t="s">
        <v>1646</v>
      </c>
      <c r="X518" s="2">
        <v>1712726092</v>
      </c>
      <c r="Y518" s="2" t="s">
        <v>1647</v>
      </c>
      <c r="Z518" s="2" t="s">
        <v>1649</v>
      </c>
      <c r="AA518" s="2"/>
    </row>
    <row r="519" spans="1:27" x14ac:dyDescent="0.25">
      <c r="A519" s="143">
        <v>515</v>
      </c>
      <c r="B519" s="172" t="s">
        <v>107</v>
      </c>
      <c r="C519" s="174" t="s">
        <v>90</v>
      </c>
      <c r="D519" s="143" t="s">
        <v>846</v>
      </c>
      <c r="E519" s="205" t="s">
        <v>847</v>
      </c>
      <c r="F519" s="146">
        <v>1272</v>
      </c>
      <c r="G519" s="146">
        <v>2277975</v>
      </c>
      <c r="H519" s="7">
        <v>1493</v>
      </c>
      <c r="I519" s="7">
        <v>2286135</v>
      </c>
      <c r="J519" s="24">
        <v>1.1737421383647799</v>
      </c>
      <c r="K519" s="24">
        <v>1.003582128864452</v>
      </c>
      <c r="L519" s="24">
        <v>0.3</v>
      </c>
      <c r="M519" s="24">
        <v>0.7</v>
      </c>
      <c r="N519" s="109">
        <v>1</v>
      </c>
      <c r="O519" s="144">
        <v>1889.3554740750008</v>
      </c>
      <c r="P519" s="7">
        <v>956395</v>
      </c>
      <c r="Q519" s="7">
        <v>1328520</v>
      </c>
      <c r="R519" s="137">
        <v>2284915</v>
      </c>
      <c r="S519" s="142">
        <v>0.41856918091044965</v>
      </c>
      <c r="T519" s="142">
        <v>0.58143081908955041</v>
      </c>
      <c r="U519" s="137">
        <v>790.82597323224729</v>
      </c>
      <c r="V519" s="137">
        <v>1098.5295008427536</v>
      </c>
      <c r="W519" s="2" t="s">
        <v>1646</v>
      </c>
      <c r="X519" s="2">
        <v>1796803919</v>
      </c>
      <c r="Y519" s="2" t="s">
        <v>1647</v>
      </c>
      <c r="Z519" s="2" t="s">
        <v>1649</v>
      </c>
      <c r="AA519" s="2"/>
    </row>
    <row r="520" spans="1:27" x14ac:dyDescent="0.25">
      <c r="A520" s="143">
        <v>516</v>
      </c>
      <c r="B520" s="172" t="s">
        <v>107</v>
      </c>
      <c r="C520" s="174" t="s">
        <v>90</v>
      </c>
      <c r="D520" s="143" t="s">
        <v>849</v>
      </c>
      <c r="E520" s="205" t="s">
        <v>1059</v>
      </c>
      <c r="F520" s="146">
        <v>1194</v>
      </c>
      <c r="G520" s="146">
        <v>2239435</v>
      </c>
      <c r="H520" s="7">
        <v>1779</v>
      </c>
      <c r="I520" s="7">
        <v>2363390</v>
      </c>
      <c r="J520" s="24">
        <v>1.4899497487437185</v>
      </c>
      <c r="K520" s="24">
        <v>1.0553510148765202</v>
      </c>
      <c r="L520" s="24">
        <v>0.3</v>
      </c>
      <c r="M520" s="24">
        <v>0.7</v>
      </c>
      <c r="N520" s="109">
        <v>1</v>
      </c>
      <c r="O520" s="144">
        <v>1889.3554740750008</v>
      </c>
      <c r="P520" s="7">
        <v>1397770</v>
      </c>
      <c r="Q520" s="7">
        <v>962960</v>
      </c>
      <c r="R520" s="137">
        <v>2360730</v>
      </c>
      <c r="S520" s="142">
        <v>0.59209227654157826</v>
      </c>
      <c r="T520" s="142">
        <v>0.40790772345842174</v>
      </c>
      <c r="U520" s="137">
        <v>1118.6727838413601</v>
      </c>
      <c r="V520" s="137">
        <v>770.68269023364076</v>
      </c>
      <c r="W520" s="2" t="s">
        <v>1646</v>
      </c>
      <c r="X520" s="2">
        <v>1318197770</v>
      </c>
      <c r="Y520" s="2" t="s">
        <v>1647</v>
      </c>
      <c r="Z520" s="2" t="s">
        <v>1649</v>
      </c>
      <c r="AA520" s="2"/>
    </row>
    <row r="521" spans="1:27" x14ac:dyDescent="0.25">
      <c r="A521" s="143">
        <v>517</v>
      </c>
      <c r="B521" s="172" t="s">
        <v>107</v>
      </c>
      <c r="C521" s="174" t="s">
        <v>90</v>
      </c>
      <c r="D521" s="143" t="s">
        <v>850</v>
      </c>
      <c r="E521" s="205" t="s">
        <v>1200</v>
      </c>
      <c r="F521" s="146">
        <v>1382</v>
      </c>
      <c r="G521" s="146">
        <v>2630375</v>
      </c>
      <c r="H521" s="7">
        <v>1107</v>
      </c>
      <c r="I521" s="7">
        <v>2199980</v>
      </c>
      <c r="J521" s="24">
        <v>0.80101302460202606</v>
      </c>
      <c r="K521" s="24">
        <v>0.83637504158152354</v>
      </c>
      <c r="L521" s="24">
        <v>0.24030390738060781</v>
      </c>
      <c r="M521" s="24">
        <v>0.58546252910706642</v>
      </c>
      <c r="N521" s="109">
        <v>0.82576643648767423</v>
      </c>
      <c r="O521" s="144">
        <v>1560.1663370853937</v>
      </c>
      <c r="P521" s="7">
        <v>813715</v>
      </c>
      <c r="Q521" s="7">
        <v>1381410</v>
      </c>
      <c r="R521" s="137">
        <v>2195125</v>
      </c>
      <c r="S521" s="142">
        <v>0.37069187403906384</v>
      </c>
      <c r="T521" s="142">
        <v>0.62930812596093622</v>
      </c>
      <c r="U521" s="137">
        <v>578.3409833068464</v>
      </c>
      <c r="V521" s="137">
        <v>981.82535377854742</v>
      </c>
      <c r="W521" s="2" t="s">
        <v>1646</v>
      </c>
      <c r="X521" s="2">
        <v>1732879242</v>
      </c>
      <c r="Y521" s="2" t="s">
        <v>1647</v>
      </c>
      <c r="Z521" s="2" t="s">
        <v>1649</v>
      </c>
      <c r="AA521" s="2"/>
    </row>
    <row r="522" spans="1:27" x14ac:dyDescent="0.25">
      <c r="A522" s="143">
        <v>518</v>
      </c>
      <c r="B522" s="172" t="s">
        <v>118</v>
      </c>
      <c r="C522" s="174" t="s">
        <v>90</v>
      </c>
      <c r="D522" s="143" t="s">
        <v>851</v>
      </c>
      <c r="E522" s="205" t="s">
        <v>1595</v>
      </c>
      <c r="F522" s="146">
        <v>1241</v>
      </c>
      <c r="G522" s="146">
        <v>2771430</v>
      </c>
      <c r="H522" s="7">
        <v>1305</v>
      </c>
      <c r="I522" s="7">
        <v>2611280</v>
      </c>
      <c r="J522" s="24">
        <v>1.0515713134568896</v>
      </c>
      <c r="K522" s="24">
        <v>0.94221394731239827</v>
      </c>
      <c r="L522" s="24">
        <v>0.3</v>
      </c>
      <c r="M522" s="24">
        <v>0.65954976311867874</v>
      </c>
      <c r="N522" s="109">
        <v>0.95954976311867868</v>
      </c>
      <c r="O522" s="144">
        <v>1812.9305975956458</v>
      </c>
      <c r="P522" s="7">
        <v>880600</v>
      </c>
      <c r="Q522" s="7">
        <v>1730680</v>
      </c>
      <c r="R522" s="137">
        <v>2611280</v>
      </c>
      <c r="S522" s="142">
        <v>0.33722925155479305</v>
      </c>
      <c r="T522" s="142">
        <v>0.662770748445207</v>
      </c>
      <c r="U522" s="137">
        <v>611.37322854796332</v>
      </c>
      <c r="V522" s="137">
        <v>1201.5573690476826</v>
      </c>
      <c r="W522" s="2" t="s">
        <v>1646</v>
      </c>
      <c r="X522" s="2">
        <v>1788910336</v>
      </c>
      <c r="Y522" s="2" t="s">
        <v>1647</v>
      </c>
      <c r="Z522" s="2" t="s">
        <v>1649</v>
      </c>
      <c r="AA522" s="2"/>
    </row>
    <row r="523" spans="1:27" x14ac:dyDescent="0.25">
      <c r="A523" s="143">
        <v>519</v>
      </c>
      <c r="B523" s="172" t="s">
        <v>118</v>
      </c>
      <c r="C523" s="174" t="s">
        <v>90</v>
      </c>
      <c r="D523" s="143" t="s">
        <v>852</v>
      </c>
      <c r="E523" s="205" t="s">
        <v>1061</v>
      </c>
      <c r="F523" s="146">
        <v>1418</v>
      </c>
      <c r="G523" s="146">
        <v>2485945</v>
      </c>
      <c r="H523" s="7">
        <v>1758</v>
      </c>
      <c r="I523" s="7">
        <v>2985045</v>
      </c>
      <c r="J523" s="24">
        <v>1.2397743300423132</v>
      </c>
      <c r="K523" s="24">
        <v>1.2007687217536993</v>
      </c>
      <c r="L523" s="24">
        <v>0.3</v>
      </c>
      <c r="M523" s="24">
        <v>0.7</v>
      </c>
      <c r="N523" s="109">
        <v>1</v>
      </c>
      <c r="O523" s="144">
        <v>1889.3554740750008</v>
      </c>
      <c r="P523" s="7">
        <v>1262350</v>
      </c>
      <c r="Q523" s="7">
        <v>1721700</v>
      </c>
      <c r="R523" s="137">
        <v>2984050</v>
      </c>
      <c r="S523" s="142">
        <v>0.42303245589048438</v>
      </c>
      <c r="T523" s="142">
        <v>0.57696754410951556</v>
      </c>
      <c r="U523" s="137">
        <v>799.25868624807799</v>
      </c>
      <c r="V523" s="137">
        <v>1090.0967878269228</v>
      </c>
      <c r="W523" s="2" t="s">
        <v>1646</v>
      </c>
      <c r="X523" s="2">
        <v>1721210329</v>
      </c>
      <c r="Y523" s="2" t="s">
        <v>1647</v>
      </c>
      <c r="Z523" s="2" t="s">
        <v>1649</v>
      </c>
      <c r="AA523" s="2"/>
    </row>
    <row r="524" spans="1:27" x14ac:dyDescent="0.25">
      <c r="A524" s="143">
        <v>520</v>
      </c>
      <c r="B524" s="172" t="s">
        <v>118</v>
      </c>
      <c r="C524" s="174" t="s">
        <v>90</v>
      </c>
      <c r="D524" s="143" t="s">
        <v>853</v>
      </c>
      <c r="E524" s="205" t="s">
        <v>1434</v>
      </c>
      <c r="F524" s="146">
        <v>1130</v>
      </c>
      <c r="G524" s="146">
        <v>1779020</v>
      </c>
      <c r="H524" s="7">
        <v>1190</v>
      </c>
      <c r="I524" s="7">
        <v>1457815</v>
      </c>
      <c r="J524" s="24">
        <v>1.0530973451327434</v>
      </c>
      <c r="K524" s="24">
        <v>0.81944834796685817</v>
      </c>
      <c r="L524" s="24">
        <v>0.3</v>
      </c>
      <c r="M524" s="24">
        <v>0.57361384357680067</v>
      </c>
      <c r="N524" s="109">
        <v>0.87361384357680061</v>
      </c>
      <c r="O524" s="144">
        <v>1650.5670975895296</v>
      </c>
      <c r="P524" s="7">
        <v>846415</v>
      </c>
      <c r="Q524" s="7">
        <v>610160</v>
      </c>
      <c r="R524" s="137">
        <v>1456575</v>
      </c>
      <c r="S524" s="142">
        <v>0.58109949710794162</v>
      </c>
      <c r="T524" s="142">
        <v>0.41890050289205844</v>
      </c>
      <c r="U524" s="137">
        <v>959.1437103521904</v>
      </c>
      <c r="V524" s="137">
        <v>691.42338723733928</v>
      </c>
      <c r="W524" s="2" t="s">
        <v>1646</v>
      </c>
      <c r="X524" s="2">
        <v>1773418585</v>
      </c>
      <c r="Y524" s="2" t="s">
        <v>1647</v>
      </c>
      <c r="Z524" s="2" t="s">
        <v>1649</v>
      </c>
      <c r="AA524" s="2"/>
    </row>
    <row r="525" spans="1:27" x14ac:dyDescent="0.25">
      <c r="A525" s="143"/>
      <c r="B525" s="172"/>
      <c r="C525" s="143"/>
      <c r="D525" s="143"/>
      <c r="E525" s="172"/>
      <c r="F525" s="146"/>
      <c r="G525" s="146"/>
      <c r="H525" s="7"/>
      <c r="I525" s="7"/>
      <c r="J525" s="24"/>
      <c r="K525" s="24"/>
      <c r="L525" s="24"/>
      <c r="M525" s="24"/>
      <c r="N525" s="109"/>
      <c r="O525" s="144"/>
      <c r="P525" s="137"/>
      <c r="Q525" s="137"/>
      <c r="R525" s="137"/>
      <c r="S525" s="142"/>
      <c r="T525" s="142"/>
      <c r="U525" s="137"/>
      <c r="V525" s="137"/>
      <c r="W525" s="2"/>
      <c r="X525" s="2"/>
      <c r="Y525" s="2"/>
      <c r="Z525" s="2"/>
      <c r="AA525" s="2"/>
    </row>
    <row r="526" spans="1:27" x14ac:dyDescent="0.25">
      <c r="A526" s="231" t="s">
        <v>1298</v>
      </c>
      <c r="B526" s="231"/>
      <c r="C526" s="231"/>
      <c r="D526" s="231"/>
      <c r="E526" s="231"/>
      <c r="F526" s="161">
        <v>570617</v>
      </c>
      <c r="G526" s="161">
        <v>1035841285</v>
      </c>
      <c r="H526" s="161">
        <v>562041</v>
      </c>
      <c r="I526" s="161">
        <v>863703335</v>
      </c>
      <c r="J526" s="162">
        <v>0.98497065457215616</v>
      </c>
      <c r="K526" s="162">
        <v>0.8338182185893469</v>
      </c>
      <c r="L526" s="162">
        <v>0.29549119637164684</v>
      </c>
      <c r="M526" s="162">
        <v>0.58367275301254284</v>
      </c>
      <c r="N526" s="162">
        <v>0.87916394938418962</v>
      </c>
      <c r="O526" s="161">
        <v>585539.07970615046</v>
      </c>
      <c r="P526" s="161">
        <v>426720595</v>
      </c>
      <c r="Q526" s="161">
        <v>428641150</v>
      </c>
      <c r="R526" s="161">
        <v>855361745</v>
      </c>
      <c r="S526" s="162">
        <v>0.49887734340983414</v>
      </c>
      <c r="T526" s="162">
        <v>0.50112265659016586</v>
      </c>
      <c r="U526" s="161">
        <v>306637.64198612026</v>
      </c>
      <c r="V526" s="161">
        <v>278901.4377200295</v>
      </c>
      <c r="W526" s="161"/>
      <c r="X526" s="161"/>
      <c r="Y526" s="161"/>
      <c r="Z526" s="161"/>
      <c r="AA526" s="161"/>
    </row>
    <row r="528" spans="1:27" x14ac:dyDescent="0.25">
      <c r="O528" s="14"/>
    </row>
    <row r="529" spans="7:15" x14ac:dyDescent="0.25">
      <c r="G529">
        <v>329</v>
      </c>
    </row>
    <row r="530" spans="7:15" x14ac:dyDescent="0.25">
      <c r="O530" s="14"/>
    </row>
  </sheetData>
  <mergeCells count="25">
    <mergeCell ref="X2:X4"/>
    <mergeCell ref="Y2:Y4"/>
    <mergeCell ref="Z2:Z4"/>
    <mergeCell ref="C2:C4"/>
    <mergeCell ref="D2:D4"/>
    <mergeCell ref="E2:E4"/>
    <mergeCell ref="F2:K2"/>
    <mergeCell ref="U2:U4"/>
    <mergeCell ref="V2:V4"/>
    <mergeCell ref="AA2:AA4"/>
    <mergeCell ref="A526:E526"/>
    <mergeCell ref="A2:A4"/>
    <mergeCell ref="B2:B4"/>
    <mergeCell ref="S2:S4"/>
    <mergeCell ref="T2:T4"/>
    <mergeCell ref="F3:G3"/>
    <mergeCell ref="H3:I3"/>
    <mergeCell ref="J3:K3"/>
    <mergeCell ref="L2:M3"/>
    <mergeCell ref="N2:N4"/>
    <mergeCell ref="O2:O4"/>
    <mergeCell ref="P2:P4"/>
    <mergeCell ref="Q2:Q4"/>
    <mergeCell ref="R2:R4"/>
    <mergeCell ref="W2:W4"/>
  </mergeCells>
  <conditionalFormatting sqref="D1:D136 D138:D204 D206:D246 D248:D351 D353:D403 D405:D1048576">
    <cfRule type="duplicateValues" dxfId="26" priority="11"/>
    <cfRule type="duplicateValues" dxfId="25" priority="12"/>
  </conditionalFormatting>
  <conditionalFormatting sqref="D137">
    <cfRule type="duplicateValues" dxfId="24" priority="9"/>
    <cfRule type="duplicateValues" dxfId="23" priority="10"/>
  </conditionalFormatting>
  <conditionalFormatting sqref="D205">
    <cfRule type="duplicateValues" dxfId="22" priority="7"/>
    <cfRule type="duplicateValues" dxfId="21" priority="8"/>
  </conditionalFormatting>
  <conditionalFormatting sqref="D247">
    <cfRule type="duplicateValues" dxfId="20" priority="5"/>
    <cfRule type="duplicateValues" dxfId="19" priority="6"/>
  </conditionalFormatting>
  <conditionalFormatting sqref="D352">
    <cfRule type="duplicateValues" dxfId="18" priority="3"/>
    <cfRule type="duplicateValues" dxfId="17" priority="4"/>
  </conditionalFormatting>
  <conditionalFormatting sqref="D404">
    <cfRule type="duplicateValues" dxfId="16" priority="1"/>
    <cfRule type="duplicateValues" dxfId="15" priority="2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"/>
  <sheetViews>
    <sheetView topLeftCell="A525" workbookViewId="0">
      <selection activeCell="A2" sqref="A2:D546"/>
    </sheetView>
  </sheetViews>
  <sheetFormatPr defaultRowHeight="15" x14ac:dyDescent="0.2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 x14ac:dyDescent="0.25">
      <c r="A1" s="51" t="s">
        <v>1239</v>
      </c>
      <c r="B1" s="51" t="s">
        <v>0</v>
      </c>
      <c r="C1" s="51" t="s">
        <v>180</v>
      </c>
      <c r="D1" s="51" t="s">
        <v>181</v>
      </c>
    </row>
    <row r="2" spans="1:4" x14ac:dyDescent="0.25">
      <c r="A2" s="52" t="s">
        <v>17</v>
      </c>
      <c r="B2" s="33" t="s">
        <v>3</v>
      </c>
      <c r="C2" s="33" t="s">
        <v>195</v>
      </c>
      <c r="D2" s="52" t="s">
        <v>422</v>
      </c>
    </row>
    <row r="3" spans="1:4" x14ac:dyDescent="0.25">
      <c r="A3" s="52" t="s">
        <v>17</v>
      </c>
      <c r="B3" s="33" t="s">
        <v>3</v>
      </c>
      <c r="C3" s="33" t="s">
        <v>191</v>
      </c>
      <c r="D3" s="52" t="s">
        <v>985</v>
      </c>
    </row>
    <row r="4" spans="1:4" x14ac:dyDescent="0.25">
      <c r="A4" s="52" t="s">
        <v>17</v>
      </c>
      <c r="B4" s="33" t="s">
        <v>3</v>
      </c>
      <c r="C4" s="33" t="s">
        <v>189</v>
      </c>
      <c r="D4" s="52" t="s">
        <v>986</v>
      </c>
    </row>
    <row r="5" spans="1:4" x14ac:dyDescent="0.25">
      <c r="A5" s="52" t="s">
        <v>17</v>
      </c>
      <c r="B5" s="33" t="s">
        <v>3</v>
      </c>
      <c r="C5" s="33" t="s">
        <v>192</v>
      </c>
      <c r="D5" s="52" t="s">
        <v>1104</v>
      </c>
    </row>
    <row r="6" spans="1:4" x14ac:dyDescent="0.25">
      <c r="A6" s="52" t="s">
        <v>17</v>
      </c>
      <c r="B6" s="33" t="s">
        <v>3</v>
      </c>
      <c r="C6" s="33" t="s">
        <v>194</v>
      </c>
      <c r="D6" s="52" t="s">
        <v>1105</v>
      </c>
    </row>
    <row r="7" spans="1:4" x14ac:dyDescent="0.25">
      <c r="A7" s="52" t="s">
        <v>17</v>
      </c>
      <c r="B7" s="33" t="s">
        <v>3</v>
      </c>
      <c r="C7" s="33" t="s">
        <v>190</v>
      </c>
      <c r="D7" s="52" t="s">
        <v>987</v>
      </c>
    </row>
    <row r="8" spans="1:4" x14ac:dyDescent="0.25">
      <c r="A8" s="52" t="s">
        <v>17</v>
      </c>
      <c r="B8" s="33" t="s">
        <v>3</v>
      </c>
      <c r="C8" s="33" t="s">
        <v>193</v>
      </c>
      <c r="D8" s="52" t="s">
        <v>1106</v>
      </c>
    </row>
    <row r="9" spans="1:4" x14ac:dyDescent="0.25">
      <c r="A9" s="52" t="s">
        <v>2</v>
      </c>
      <c r="B9" s="33" t="s">
        <v>3</v>
      </c>
      <c r="C9" s="33" t="s">
        <v>197</v>
      </c>
      <c r="D9" s="52" t="s">
        <v>198</v>
      </c>
    </row>
    <row r="10" spans="1:4" x14ac:dyDescent="0.25">
      <c r="A10" s="52" t="s">
        <v>2</v>
      </c>
      <c r="B10" s="33" t="s">
        <v>3</v>
      </c>
      <c r="C10" s="33" t="s">
        <v>196</v>
      </c>
      <c r="D10" s="52" t="s">
        <v>988</v>
      </c>
    </row>
    <row r="11" spans="1:4" x14ac:dyDescent="0.25">
      <c r="A11" s="52" t="s">
        <v>2</v>
      </c>
      <c r="B11" s="33" t="s">
        <v>3</v>
      </c>
      <c r="C11" s="33" t="s">
        <v>199</v>
      </c>
      <c r="D11" s="52" t="s">
        <v>1112</v>
      </c>
    </row>
    <row r="12" spans="1:4" x14ac:dyDescent="0.25">
      <c r="A12" s="52" t="s">
        <v>2</v>
      </c>
      <c r="B12" s="33" t="s">
        <v>3</v>
      </c>
      <c r="C12" s="33" t="s">
        <v>200</v>
      </c>
      <c r="D12" s="52" t="s">
        <v>1113</v>
      </c>
    </row>
    <row r="13" spans="1:4" x14ac:dyDescent="0.25">
      <c r="A13" s="52" t="s">
        <v>18</v>
      </c>
      <c r="B13" s="33" t="s">
        <v>3</v>
      </c>
      <c r="C13" s="33" t="s">
        <v>201</v>
      </c>
      <c r="D13" s="52" t="s">
        <v>989</v>
      </c>
    </row>
    <row r="14" spans="1:4" x14ac:dyDescent="0.25">
      <c r="A14" s="52" t="s">
        <v>18</v>
      </c>
      <c r="B14" s="33" t="s">
        <v>3</v>
      </c>
      <c r="C14" s="33" t="s">
        <v>202</v>
      </c>
      <c r="D14" s="52" t="s">
        <v>203</v>
      </c>
    </row>
    <row r="15" spans="1:4" x14ac:dyDescent="0.25">
      <c r="A15" s="52" t="s">
        <v>4</v>
      </c>
      <c r="B15" s="33" t="s">
        <v>3</v>
      </c>
      <c r="C15" s="33" t="s">
        <v>205</v>
      </c>
      <c r="D15" s="52" t="s">
        <v>206</v>
      </c>
    </row>
    <row r="16" spans="1:4" x14ac:dyDescent="0.25">
      <c r="A16" s="52" t="s">
        <v>4</v>
      </c>
      <c r="B16" s="33" t="s">
        <v>3</v>
      </c>
      <c r="C16" s="33" t="s">
        <v>211</v>
      </c>
      <c r="D16" s="52" t="s">
        <v>212</v>
      </c>
    </row>
    <row r="17" spans="1:4" x14ac:dyDescent="0.25">
      <c r="A17" s="52" t="s">
        <v>4</v>
      </c>
      <c r="B17" s="33" t="s">
        <v>3</v>
      </c>
      <c r="C17" s="33" t="s">
        <v>209</v>
      </c>
      <c r="D17" s="53" t="s">
        <v>210</v>
      </c>
    </row>
    <row r="18" spans="1:4" x14ac:dyDescent="0.25">
      <c r="A18" s="52" t="s">
        <v>4</v>
      </c>
      <c r="B18" s="33" t="s">
        <v>3</v>
      </c>
      <c r="C18" s="33" t="s">
        <v>207</v>
      </c>
      <c r="D18" s="52" t="s">
        <v>208</v>
      </c>
    </row>
    <row r="19" spans="1:4" x14ac:dyDescent="0.25">
      <c r="A19" s="52" t="s">
        <v>4</v>
      </c>
      <c r="B19" s="33" t="s">
        <v>3</v>
      </c>
      <c r="C19" s="33" t="s">
        <v>204</v>
      </c>
      <c r="D19" s="52" t="s">
        <v>990</v>
      </c>
    </row>
    <row r="20" spans="1:4" x14ac:dyDescent="0.25">
      <c r="A20" s="52" t="s">
        <v>4</v>
      </c>
      <c r="B20" s="33" t="s">
        <v>3</v>
      </c>
      <c r="C20" s="33" t="s">
        <v>213</v>
      </c>
      <c r="D20" s="52" t="s">
        <v>214</v>
      </c>
    </row>
    <row r="21" spans="1:4" x14ac:dyDescent="0.25">
      <c r="A21" s="52" t="s">
        <v>1209</v>
      </c>
      <c r="B21" s="33" t="s">
        <v>3</v>
      </c>
      <c r="C21" s="33" t="s">
        <v>217</v>
      </c>
      <c r="D21" s="52" t="s">
        <v>218</v>
      </c>
    </row>
    <row r="22" spans="1:4" x14ac:dyDescent="0.25">
      <c r="A22" s="52" t="s">
        <v>1209</v>
      </c>
      <c r="B22" s="33" t="s">
        <v>3</v>
      </c>
      <c r="C22" s="33" t="s">
        <v>215</v>
      </c>
      <c r="D22" s="52" t="s">
        <v>216</v>
      </c>
    </row>
    <row r="23" spans="1:4" x14ac:dyDescent="0.25">
      <c r="A23" s="52" t="s">
        <v>1209</v>
      </c>
      <c r="B23" s="33" t="s">
        <v>3</v>
      </c>
      <c r="C23" s="33" t="s">
        <v>219</v>
      </c>
      <c r="D23" s="52" t="s">
        <v>220</v>
      </c>
    </row>
    <row r="24" spans="1:4" x14ac:dyDescent="0.25">
      <c r="A24" s="52" t="s">
        <v>1209</v>
      </c>
      <c r="B24" s="33" t="s">
        <v>3</v>
      </c>
      <c r="C24" s="33" t="s">
        <v>221</v>
      </c>
      <c r="D24" s="52" t="s">
        <v>222</v>
      </c>
    </row>
    <row r="25" spans="1:4" x14ac:dyDescent="0.25">
      <c r="A25" s="52" t="s">
        <v>6</v>
      </c>
      <c r="B25" s="33" t="s">
        <v>3</v>
      </c>
      <c r="C25" s="33" t="s">
        <v>223</v>
      </c>
      <c r="D25" s="52" t="s">
        <v>224</v>
      </c>
    </row>
    <row r="26" spans="1:4" x14ac:dyDescent="0.25">
      <c r="A26" s="52" t="s">
        <v>6</v>
      </c>
      <c r="B26" s="33" t="s">
        <v>3</v>
      </c>
      <c r="C26" s="33" t="s">
        <v>225</v>
      </c>
      <c r="D26" s="52" t="s">
        <v>991</v>
      </c>
    </row>
    <row r="27" spans="1:4" x14ac:dyDescent="0.25">
      <c r="A27" s="52" t="s">
        <v>1237</v>
      </c>
      <c r="B27" s="33" t="s">
        <v>3</v>
      </c>
      <c r="C27" s="29" t="s">
        <v>226</v>
      </c>
      <c r="D27" s="54" t="s">
        <v>992</v>
      </c>
    </row>
    <row r="28" spans="1:4" x14ac:dyDescent="0.25">
      <c r="A28" s="52" t="s">
        <v>1237</v>
      </c>
      <c r="B28" s="33" t="s">
        <v>3</v>
      </c>
      <c r="C28" s="29" t="s">
        <v>227</v>
      </c>
      <c r="D28" s="54" t="s">
        <v>993</v>
      </c>
    </row>
    <row r="29" spans="1:4" x14ac:dyDescent="0.25">
      <c r="A29" s="52" t="s">
        <v>1237</v>
      </c>
      <c r="B29" s="33" t="s">
        <v>3</v>
      </c>
      <c r="C29" s="29" t="s">
        <v>228</v>
      </c>
      <c r="D29" s="54" t="s">
        <v>1107</v>
      </c>
    </row>
    <row r="30" spans="1:4" x14ac:dyDescent="0.25">
      <c r="A30" s="52" t="s">
        <v>16</v>
      </c>
      <c r="B30" s="33" t="s">
        <v>3</v>
      </c>
      <c r="C30" s="29" t="s">
        <v>233</v>
      </c>
      <c r="D30" s="54" t="s">
        <v>1110</v>
      </c>
    </row>
    <row r="31" spans="1:4" x14ac:dyDescent="0.25">
      <c r="A31" s="52" t="s">
        <v>16</v>
      </c>
      <c r="B31" s="33" t="s">
        <v>3</v>
      </c>
      <c r="C31" s="29" t="s">
        <v>231</v>
      </c>
      <c r="D31" s="54" t="s">
        <v>232</v>
      </c>
    </row>
    <row r="32" spans="1:4" x14ac:dyDescent="0.25">
      <c r="A32" s="52" t="s">
        <v>16</v>
      </c>
      <c r="B32" s="33" t="s">
        <v>3</v>
      </c>
      <c r="C32" s="29" t="s">
        <v>229</v>
      </c>
      <c r="D32" s="54" t="s">
        <v>230</v>
      </c>
    </row>
    <row r="33" spans="1:4" x14ac:dyDescent="0.25">
      <c r="A33" s="52" t="s">
        <v>16</v>
      </c>
      <c r="B33" s="33" t="s">
        <v>3</v>
      </c>
      <c r="C33" s="29" t="s">
        <v>234</v>
      </c>
      <c r="D33" s="55" t="s">
        <v>1240</v>
      </c>
    </row>
    <row r="34" spans="1:4" x14ac:dyDescent="0.25">
      <c r="A34" s="52" t="s">
        <v>7</v>
      </c>
      <c r="B34" s="33" t="s">
        <v>3</v>
      </c>
      <c r="C34" s="29" t="s">
        <v>241</v>
      </c>
      <c r="D34" s="54" t="s">
        <v>242</v>
      </c>
    </row>
    <row r="35" spans="1:4" x14ac:dyDescent="0.25">
      <c r="A35" s="52" t="s">
        <v>7</v>
      </c>
      <c r="B35" s="33" t="s">
        <v>3</v>
      </c>
      <c r="C35" s="29" t="s">
        <v>239</v>
      </c>
      <c r="D35" s="54" t="s">
        <v>240</v>
      </c>
    </row>
    <row r="36" spans="1:4" x14ac:dyDescent="0.25">
      <c r="A36" s="52" t="s">
        <v>7</v>
      </c>
      <c r="B36" s="33" t="s">
        <v>3</v>
      </c>
      <c r="C36" s="29" t="s">
        <v>237</v>
      </c>
      <c r="D36" s="54" t="s">
        <v>238</v>
      </c>
    </row>
    <row r="37" spans="1:4" x14ac:dyDescent="0.25">
      <c r="A37" s="52" t="s">
        <v>7</v>
      </c>
      <c r="B37" s="33" t="s">
        <v>3</v>
      </c>
      <c r="C37" s="29" t="s">
        <v>235</v>
      </c>
      <c r="D37" s="54" t="s">
        <v>236</v>
      </c>
    </row>
    <row r="38" spans="1:4" x14ac:dyDescent="0.25">
      <c r="A38" s="52" t="s">
        <v>9</v>
      </c>
      <c r="B38" s="33" t="s">
        <v>3</v>
      </c>
      <c r="C38" s="33" t="s">
        <v>243</v>
      </c>
      <c r="D38" s="2" t="s">
        <v>1108</v>
      </c>
    </row>
    <row r="39" spans="1:4" x14ac:dyDescent="0.25">
      <c r="A39" s="52" t="s">
        <v>9</v>
      </c>
      <c r="B39" s="33" t="s">
        <v>3</v>
      </c>
      <c r="C39" s="33" t="s">
        <v>244</v>
      </c>
      <c r="D39" s="2" t="s">
        <v>1109</v>
      </c>
    </row>
    <row r="40" spans="1:4" x14ac:dyDescent="0.25">
      <c r="A40" s="52" t="s">
        <v>10</v>
      </c>
      <c r="B40" s="33" t="s">
        <v>3</v>
      </c>
      <c r="C40" s="33" t="s">
        <v>245</v>
      </c>
      <c r="D40" s="2" t="s">
        <v>246</v>
      </c>
    </row>
    <row r="41" spans="1:4" x14ac:dyDescent="0.25">
      <c r="A41" s="52" t="s">
        <v>10</v>
      </c>
      <c r="B41" s="33" t="s">
        <v>3</v>
      </c>
      <c r="C41" s="33" t="s">
        <v>248</v>
      </c>
      <c r="D41" s="2" t="s">
        <v>1111</v>
      </c>
    </row>
    <row r="42" spans="1:4" x14ac:dyDescent="0.25">
      <c r="A42" s="52" t="s">
        <v>10</v>
      </c>
      <c r="B42" s="33" t="s">
        <v>3</v>
      </c>
      <c r="C42" s="33" t="s">
        <v>247</v>
      </c>
      <c r="D42" s="2" t="s">
        <v>1241</v>
      </c>
    </row>
    <row r="43" spans="1:4" x14ac:dyDescent="0.25">
      <c r="A43" s="52" t="s">
        <v>1116</v>
      </c>
      <c r="B43" s="33" t="s">
        <v>3</v>
      </c>
      <c r="C43" s="33" t="s">
        <v>249</v>
      </c>
      <c r="D43" s="2" t="s">
        <v>1117</v>
      </c>
    </row>
    <row r="44" spans="1:4" x14ac:dyDescent="0.25">
      <c r="A44" s="52" t="s">
        <v>1116</v>
      </c>
      <c r="B44" s="33" t="s">
        <v>3</v>
      </c>
      <c r="C44" s="33" t="s">
        <v>250</v>
      </c>
      <c r="D44" s="2" t="s">
        <v>1242</v>
      </c>
    </row>
    <row r="45" spans="1:4" x14ac:dyDescent="0.25">
      <c r="A45" s="52" t="s">
        <v>12</v>
      </c>
      <c r="B45" s="33" t="s">
        <v>3</v>
      </c>
      <c r="C45" s="33" t="s">
        <v>251</v>
      </c>
      <c r="D45" s="52" t="s">
        <v>994</v>
      </c>
    </row>
    <row r="46" spans="1:4" x14ac:dyDescent="0.25">
      <c r="A46" s="52" t="s">
        <v>12</v>
      </c>
      <c r="B46" s="33" t="s">
        <v>3</v>
      </c>
      <c r="C46" s="33" t="s">
        <v>252</v>
      </c>
      <c r="D46" s="52" t="s">
        <v>1086</v>
      </c>
    </row>
    <row r="47" spans="1:4" x14ac:dyDescent="0.25">
      <c r="A47" s="52" t="s">
        <v>12</v>
      </c>
      <c r="B47" s="33" t="s">
        <v>3</v>
      </c>
      <c r="C47" s="33" t="s">
        <v>253</v>
      </c>
      <c r="D47" s="52" t="s">
        <v>995</v>
      </c>
    </row>
    <row r="48" spans="1:4" x14ac:dyDescent="0.25">
      <c r="A48" s="52" t="s">
        <v>12</v>
      </c>
      <c r="B48" s="33" t="s">
        <v>3</v>
      </c>
      <c r="C48" s="33" t="s">
        <v>254</v>
      </c>
      <c r="D48" s="52" t="s">
        <v>996</v>
      </c>
    </row>
    <row r="49" spans="1:4" x14ac:dyDescent="0.25">
      <c r="A49" s="52" t="s">
        <v>12</v>
      </c>
      <c r="B49" s="33" t="s">
        <v>3</v>
      </c>
      <c r="C49" s="33" t="s">
        <v>1114</v>
      </c>
      <c r="D49" s="52" t="s">
        <v>1115</v>
      </c>
    </row>
    <row r="50" spans="1:4" x14ac:dyDescent="0.25">
      <c r="A50" s="52" t="s">
        <v>14</v>
      </c>
      <c r="B50" s="33" t="s">
        <v>3</v>
      </c>
      <c r="C50" s="33" t="s">
        <v>255</v>
      </c>
      <c r="D50" s="52" t="s">
        <v>1087</v>
      </c>
    </row>
    <row r="51" spans="1:4" x14ac:dyDescent="0.25">
      <c r="A51" s="52" t="s">
        <v>14</v>
      </c>
      <c r="B51" s="33" t="s">
        <v>3</v>
      </c>
      <c r="C51" s="33" t="s">
        <v>256</v>
      </c>
      <c r="D51" s="52" t="s">
        <v>997</v>
      </c>
    </row>
    <row r="52" spans="1:4" x14ac:dyDescent="0.25">
      <c r="A52" s="52" t="s">
        <v>14</v>
      </c>
      <c r="B52" s="33" t="s">
        <v>3</v>
      </c>
      <c r="C52" s="33" t="s">
        <v>258</v>
      </c>
      <c r="D52" s="52" t="s">
        <v>259</v>
      </c>
    </row>
    <row r="53" spans="1:4" x14ac:dyDescent="0.25">
      <c r="A53" s="52" t="s">
        <v>14</v>
      </c>
      <c r="B53" s="33" t="s">
        <v>3</v>
      </c>
      <c r="C53" s="33" t="s">
        <v>257</v>
      </c>
      <c r="D53" s="52" t="s">
        <v>998</v>
      </c>
    </row>
    <row r="54" spans="1:4" x14ac:dyDescent="0.25">
      <c r="A54" s="56" t="s">
        <v>152</v>
      </c>
      <c r="B54" s="56" t="s">
        <v>173</v>
      </c>
      <c r="C54" s="56" t="s">
        <v>343</v>
      </c>
      <c r="D54" s="56" t="s">
        <v>344</v>
      </c>
    </row>
    <row r="55" spans="1:4" x14ac:dyDescent="0.25">
      <c r="A55" s="57" t="s">
        <v>152</v>
      </c>
      <c r="B55" s="57" t="s">
        <v>173</v>
      </c>
      <c r="C55" s="57" t="s">
        <v>347</v>
      </c>
      <c r="D55" s="57" t="s">
        <v>1147</v>
      </c>
    </row>
    <row r="56" spans="1:4" x14ac:dyDescent="0.25">
      <c r="A56" s="57" t="s">
        <v>152</v>
      </c>
      <c r="B56" s="57" t="s">
        <v>173</v>
      </c>
      <c r="C56" s="57" t="s">
        <v>345</v>
      </c>
      <c r="D56" s="57" t="s">
        <v>346</v>
      </c>
    </row>
    <row r="57" spans="1:4" x14ac:dyDescent="0.25">
      <c r="A57" s="57" t="s">
        <v>153</v>
      </c>
      <c r="B57" s="57" t="s">
        <v>173</v>
      </c>
      <c r="C57" s="57" t="s">
        <v>348</v>
      </c>
      <c r="D57" s="57" t="s">
        <v>349</v>
      </c>
    </row>
    <row r="58" spans="1:4" x14ac:dyDescent="0.25">
      <c r="A58" s="57" t="s">
        <v>153</v>
      </c>
      <c r="B58" s="57" t="s">
        <v>173</v>
      </c>
      <c r="C58" s="57" t="s">
        <v>350</v>
      </c>
      <c r="D58" s="57" t="s">
        <v>351</v>
      </c>
    </row>
    <row r="59" spans="1:4" x14ac:dyDescent="0.25">
      <c r="A59" s="57" t="s">
        <v>153</v>
      </c>
      <c r="B59" s="57" t="s">
        <v>173</v>
      </c>
      <c r="C59" s="57" t="s">
        <v>352</v>
      </c>
      <c r="D59" s="57" t="s">
        <v>353</v>
      </c>
    </row>
    <row r="60" spans="1:4" x14ac:dyDescent="0.25">
      <c r="A60" s="57" t="s">
        <v>154</v>
      </c>
      <c r="B60" s="57" t="s">
        <v>173</v>
      </c>
      <c r="C60" s="57" t="s">
        <v>354</v>
      </c>
      <c r="D60" s="57" t="s">
        <v>1243</v>
      </c>
    </row>
    <row r="61" spans="1:4" x14ac:dyDescent="0.25">
      <c r="A61" s="57" t="s">
        <v>154</v>
      </c>
      <c r="B61" s="57" t="s">
        <v>173</v>
      </c>
      <c r="C61" s="57" t="s">
        <v>356</v>
      </c>
      <c r="D61" s="57" t="s">
        <v>358</v>
      </c>
    </row>
    <row r="62" spans="1:4" x14ac:dyDescent="0.25">
      <c r="A62" s="57" t="s">
        <v>154</v>
      </c>
      <c r="B62" s="57" t="s">
        <v>173</v>
      </c>
      <c r="C62" s="57" t="s">
        <v>357</v>
      </c>
      <c r="D62" s="57" t="s">
        <v>1244</v>
      </c>
    </row>
    <row r="63" spans="1:4" x14ac:dyDescent="0.25">
      <c r="A63" s="57" t="s">
        <v>142</v>
      </c>
      <c r="B63" s="57" t="s">
        <v>173</v>
      </c>
      <c r="C63" s="58" t="s">
        <v>293</v>
      </c>
      <c r="D63" s="59" t="s">
        <v>294</v>
      </c>
    </row>
    <row r="64" spans="1:4" x14ac:dyDescent="0.25">
      <c r="A64" s="57" t="s">
        <v>142</v>
      </c>
      <c r="B64" s="57" t="s">
        <v>173</v>
      </c>
      <c r="C64" s="58" t="s">
        <v>295</v>
      </c>
      <c r="D64" s="59" t="s">
        <v>296</v>
      </c>
    </row>
    <row r="65" spans="1:4" x14ac:dyDescent="0.25">
      <c r="A65" s="57" t="s">
        <v>142</v>
      </c>
      <c r="B65" s="57" t="s">
        <v>173</v>
      </c>
      <c r="C65" s="58" t="s">
        <v>297</v>
      </c>
      <c r="D65" s="59" t="s">
        <v>298</v>
      </c>
    </row>
    <row r="66" spans="1:4" x14ac:dyDescent="0.25">
      <c r="A66" s="57" t="s">
        <v>142</v>
      </c>
      <c r="B66" s="57" t="s">
        <v>173</v>
      </c>
      <c r="C66" s="58" t="s">
        <v>291</v>
      </c>
      <c r="D66" s="59" t="s">
        <v>292</v>
      </c>
    </row>
    <row r="67" spans="1:4" x14ac:dyDescent="0.25">
      <c r="A67" s="57" t="s">
        <v>143</v>
      </c>
      <c r="B67" s="57" t="s">
        <v>173</v>
      </c>
      <c r="C67" s="58" t="s">
        <v>303</v>
      </c>
      <c r="D67" s="59" t="s">
        <v>304</v>
      </c>
    </row>
    <row r="68" spans="1:4" x14ac:dyDescent="0.25">
      <c r="A68" s="57" t="s">
        <v>143</v>
      </c>
      <c r="B68" s="57" t="s">
        <v>173</v>
      </c>
      <c r="C68" s="58" t="s">
        <v>305</v>
      </c>
      <c r="D68" s="59" t="s">
        <v>306</v>
      </c>
    </row>
    <row r="69" spans="1:4" x14ac:dyDescent="0.25">
      <c r="A69" s="57" t="s">
        <v>143</v>
      </c>
      <c r="B69" s="57" t="s">
        <v>173</v>
      </c>
      <c r="C69" s="58" t="s">
        <v>299</v>
      </c>
      <c r="D69" s="59" t="s">
        <v>999</v>
      </c>
    </row>
    <row r="70" spans="1:4" x14ac:dyDescent="0.25">
      <c r="A70" s="57" t="s">
        <v>143</v>
      </c>
      <c r="B70" s="57" t="s">
        <v>173</v>
      </c>
      <c r="C70" s="58" t="s">
        <v>301</v>
      </c>
      <c r="D70" s="59" t="s">
        <v>302</v>
      </c>
    </row>
    <row r="71" spans="1:4" x14ac:dyDescent="0.25">
      <c r="A71" s="57" t="s">
        <v>143</v>
      </c>
      <c r="B71" s="57" t="s">
        <v>173</v>
      </c>
      <c r="C71" s="58" t="s">
        <v>300</v>
      </c>
      <c r="D71" t="s">
        <v>1148</v>
      </c>
    </row>
    <row r="72" spans="1:4" x14ac:dyDescent="0.25">
      <c r="A72" s="57" t="s">
        <v>155</v>
      </c>
      <c r="B72" s="57" t="s">
        <v>173</v>
      </c>
      <c r="C72" s="58" t="s">
        <v>307</v>
      </c>
      <c r="D72" s="59" t="s">
        <v>308</v>
      </c>
    </row>
    <row r="73" spans="1:4" x14ac:dyDescent="0.25">
      <c r="A73" s="57" t="s">
        <v>155</v>
      </c>
      <c r="B73" s="57" t="s">
        <v>173</v>
      </c>
      <c r="C73" s="58" t="s">
        <v>311</v>
      </c>
      <c r="D73" s="59" t="s">
        <v>312</v>
      </c>
    </row>
    <row r="74" spans="1:4" x14ac:dyDescent="0.25">
      <c r="A74" s="57" t="s">
        <v>155</v>
      </c>
      <c r="B74" s="57" t="s">
        <v>173</v>
      </c>
      <c r="C74" s="58" t="s">
        <v>309</v>
      </c>
      <c r="D74" s="57" t="s">
        <v>310</v>
      </c>
    </row>
    <row r="75" spans="1:4" x14ac:dyDescent="0.25">
      <c r="A75" s="60" t="s">
        <v>156</v>
      </c>
      <c r="B75" s="60" t="s">
        <v>173</v>
      </c>
      <c r="C75" s="60" t="s">
        <v>264</v>
      </c>
      <c r="D75" s="60" t="s">
        <v>265</v>
      </c>
    </row>
    <row r="76" spans="1:4" x14ac:dyDescent="0.25">
      <c r="A76" s="60" t="s">
        <v>156</v>
      </c>
      <c r="B76" s="60" t="s">
        <v>173</v>
      </c>
      <c r="C76" s="60" t="s">
        <v>267</v>
      </c>
      <c r="D76" s="60" t="s">
        <v>268</v>
      </c>
    </row>
    <row r="77" spans="1:4" x14ac:dyDescent="0.25">
      <c r="A77" s="60" t="s">
        <v>156</v>
      </c>
      <c r="B77" s="60" t="s">
        <v>173</v>
      </c>
      <c r="C77" s="60" t="s">
        <v>269</v>
      </c>
      <c r="D77" s="60" t="s">
        <v>1010</v>
      </c>
    </row>
    <row r="78" spans="1:4" x14ac:dyDescent="0.25">
      <c r="A78" s="60" t="s">
        <v>156</v>
      </c>
      <c r="B78" s="60" t="s">
        <v>173</v>
      </c>
      <c r="C78" s="60" t="s">
        <v>266</v>
      </c>
      <c r="D78" s="60" t="s">
        <v>1011</v>
      </c>
    </row>
    <row r="79" spans="1:4" x14ac:dyDescent="0.25">
      <c r="A79" s="60" t="s">
        <v>1210</v>
      </c>
      <c r="B79" s="60" t="s">
        <v>173</v>
      </c>
      <c r="C79" s="61" t="s">
        <v>271</v>
      </c>
      <c r="D79" s="61" t="s">
        <v>1007</v>
      </c>
    </row>
    <row r="80" spans="1:4" x14ac:dyDescent="0.25">
      <c r="A80" s="60" t="s">
        <v>1210</v>
      </c>
      <c r="B80" s="60" t="s">
        <v>173</v>
      </c>
      <c r="C80" s="60" t="s">
        <v>272</v>
      </c>
      <c r="D80" s="60" t="s">
        <v>1008</v>
      </c>
    </row>
    <row r="81" spans="1:4" x14ac:dyDescent="0.25">
      <c r="A81" s="60" t="s">
        <v>1210</v>
      </c>
      <c r="B81" s="60" t="s">
        <v>173</v>
      </c>
      <c r="C81" s="60" t="s">
        <v>270</v>
      </c>
      <c r="D81" s="60" t="s">
        <v>1009</v>
      </c>
    </row>
    <row r="82" spans="1:4" x14ac:dyDescent="0.25">
      <c r="A82" s="60" t="s">
        <v>158</v>
      </c>
      <c r="B82" s="2" t="s">
        <v>173</v>
      </c>
      <c r="C82" s="62" t="s">
        <v>281</v>
      </c>
      <c r="D82" s="62" t="s">
        <v>1149</v>
      </c>
    </row>
    <row r="83" spans="1:4" x14ac:dyDescent="0.25">
      <c r="A83" s="60" t="s">
        <v>158</v>
      </c>
      <c r="B83" s="2" t="s">
        <v>173</v>
      </c>
      <c r="C83" s="62" t="s">
        <v>282</v>
      </c>
      <c r="D83" s="62" t="s">
        <v>283</v>
      </c>
    </row>
    <row r="84" spans="1:4" x14ac:dyDescent="0.25">
      <c r="A84" s="60" t="s">
        <v>158</v>
      </c>
      <c r="B84" s="2" t="s">
        <v>173</v>
      </c>
      <c r="C84" s="62" t="s">
        <v>284</v>
      </c>
      <c r="D84" s="62" t="s">
        <v>285</v>
      </c>
    </row>
    <row r="85" spans="1:4" x14ac:dyDescent="0.25">
      <c r="A85" s="60" t="s">
        <v>157</v>
      </c>
      <c r="B85" s="2" t="s">
        <v>173</v>
      </c>
      <c r="C85" s="62" t="s">
        <v>288</v>
      </c>
      <c r="D85" s="62" t="s">
        <v>1150</v>
      </c>
    </row>
    <row r="86" spans="1:4" x14ac:dyDescent="0.25">
      <c r="A86" s="60" t="s">
        <v>157</v>
      </c>
      <c r="B86" s="2" t="s">
        <v>173</v>
      </c>
      <c r="C86" s="62" t="s">
        <v>286</v>
      </c>
      <c r="D86" s="62" t="s">
        <v>287</v>
      </c>
    </row>
    <row r="87" spans="1:4" x14ac:dyDescent="0.25">
      <c r="A87" s="60" t="s">
        <v>157</v>
      </c>
      <c r="B87" s="2" t="s">
        <v>173</v>
      </c>
      <c r="C87" s="62" t="s">
        <v>289</v>
      </c>
      <c r="D87" s="62" t="s">
        <v>290</v>
      </c>
    </row>
    <row r="88" spans="1:4" x14ac:dyDescent="0.25">
      <c r="A88" s="2" t="s">
        <v>146</v>
      </c>
      <c r="B88" s="2" t="s">
        <v>173</v>
      </c>
      <c r="C88" s="2" t="s">
        <v>327</v>
      </c>
      <c r="D88" s="2" t="s">
        <v>1012</v>
      </c>
    </row>
    <row r="89" spans="1:4" x14ac:dyDescent="0.25">
      <c r="A89" s="2" t="s">
        <v>146</v>
      </c>
      <c r="B89" s="2" t="s">
        <v>173</v>
      </c>
      <c r="C89" s="2" t="s">
        <v>328</v>
      </c>
      <c r="D89" s="2" t="s">
        <v>329</v>
      </c>
    </row>
    <row r="90" spans="1:4" x14ac:dyDescent="0.25">
      <c r="A90" s="2" t="s">
        <v>147</v>
      </c>
      <c r="B90" s="2" t="s">
        <v>173</v>
      </c>
      <c r="C90" s="2" t="s">
        <v>332</v>
      </c>
      <c r="D90" s="2" t="s">
        <v>333</v>
      </c>
    </row>
    <row r="91" spans="1:4" x14ac:dyDescent="0.25">
      <c r="A91" s="2" t="s">
        <v>147</v>
      </c>
      <c r="B91" s="2" t="s">
        <v>173</v>
      </c>
      <c r="C91" s="2" t="s">
        <v>334</v>
      </c>
      <c r="D91" s="2" t="s">
        <v>335</v>
      </c>
    </row>
    <row r="92" spans="1:4" x14ac:dyDescent="0.25">
      <c r="A92" s="2" t="s">
        <v>147</v>
      </c>
      <c r="B92" s="2" t="s">
        <v>173</v>
      </c>
      <c r="C92" s="2" t="s">
        <v>330</v>
      </c>
      <c r="D92" s="2" t="s">
        <v>331</v>
      </c>
    </row>
    <row r="93" spans="1:4" x14ac:dyDescent="0.25">
      <c r="A93" s="2" t="s">
        <v>148</v>
      </c>
      <c r="B93" s="2" t="s">
        <v>173</v>
      </c>
      <c r="C93" s="2" t="s">
        <v>336</v>
      </c>
      <c r="D93" s="2" t="s">
        <v>337</v>
      </c>
    </row>
    <row r="94" spans="1:4" x14ac:dyDescent="0.25">
      <c r="A94" s="2" t="s">
        <v>148</v>
      </c>
      <c r="B94" s="2" t="s">
        <v>173</v>
      </c>
      <c r="C94" s="2" t="s">
        <v>338</v>
      </c>
      <c r="D94" s="2" t="s">
        <v>1013</v>
      </c>
    </row>
    <row r="95" spans="1:4" x14ac:dyDescent="0.25">
      <c r="A95" s="2" t="s">
        <v>148</v>
      </c>
      <c r="B95" s="2" t="s">
        <v>173</v>
      </c>
      <c r="C95" s="2" t="s">
        <v>339</v>
      </c>
      <c r="D95" s="2" t="s">
        <v>340</v>
      </c>
    </row>
    <row r="96" spans="1:4" x14ac:dyDescent="0.25">
      <c r="A96" s="63" t="s">
        <v>159</v>
      </c>
      <c r="B96" s="62" t="s">
        <v>173</v>
      </c>
      <c r="C96" s="58" t="s">
        <v>279</v>
      </c>
      <c r="D96" s="58" t="s">
        <v>280</v>
      </c>
    </row>
    <row r="97" spans="1:4" x14ac:dyDescent="0.25">
      <c r="A97" s="63" t="s">
        <v>159</v>
      </c>
      <c r="B97" s="62" t="s">
        <v>173</v>
      </c>
      <c r="C97" s="58" t="s">
        <v>277</v>
      </c>
      <c r="D97" s="58" t="s">
        <v>278</v>
      </c>
    </row>
    <row r="98" spans="1:4" x14ac:dyDescent="0.25">
      <c r="A98" s="63" t="s">
        <v>159</v>
      </c>
      <c r="B98" s="62" t="s">
        <v>173</v>
      </c>
      <c r="C98" s="58" t="s">
        <v>275</v>
      </c>
      <c r="D98" s="58" t="s">
        <v>276</v>
      </c>
    </row>
    <row r="99" spans="1:4" x14ac:dyDescent="0.25">
      <c r="A99" s="63" t="s">
        <v>159</v>
      </c>
      <c r="B99" s="62" t="s">
        <v>173</v>
      </c>
      <c r="C99" s="64" t="s">
        <v>1001</v>
      </c>
      <c r="D99" s="64" t="s">
        <v>1002</v>
      </c>
    </row>
    <row r="100" spans="1:4" x14ac:dyDescent="0.25">
      <c r="A100" s="63" t="s">
        <v>159</v>
      </c>
      <c r="B100" s="62" t="s">
        <v>173</v>
      </c>
      <c r="C100" s="64" t="s">
        <v>274</v>
      </c>
      <c r="D100" s="64" t="s">
        <v>1118</v>
      </c>
    </row>
    <row r="101" spans="1:4" x14ac:dyDescent="0.25">
      <c r="A101" s="63" t="s">
        <v>159</v>
      </c>
      <c r="B101" s="62" t="s">
        <v>173</v>
      </c>
      <c r="C101" s="64" t="s">
        <v>273</v>
      </c>
      <c r="D101" s="64" t="s">
        <v>1119</v>
      </c>
    </row>
    <row r="102" spans="1:4" x14ac:dyDescent="0.25">
      <c r="A102" s="65" t="s">
        <v>145</v>
      </c>
      <c r="B102" s="62" t="s">
        <v>173</v>
      </c>
      <c r="C102" s="65" t="s">
        <v>316</v>
      </c>
      <c r="D102" s="65" t="s">
        <v>317</v>
      </c>
    </row>
    <row r="103" spans="1:4" x14ac:dyDescent="0.25">
      <c r="A103" s="65" t="s">
        <v>145</v>
      </c>
      <c r="B103" s="62" t="s">
        <v>173</v>
      </c>
      <c r="C103" s="65" t="s">
        <v>322</v>
      </c>
      <c r="D103" s="65" t="s">
        <v>323</v>
      </c>
    </row>
    <row r="104" spans="1:4" x14ac:dyDescent="0.25">
      <c r="A104" s="65" t="s">
        <v>145</v>
      </c>
      <c r="B104" s="62" t="s">
        <v>173</v>
      </c>
      <c r="C104" s="65" t="s">
        <v>326</v>
      </c>
      <c r="D104" s="65" t="s">
        <v>1151</v>
      </c>
    </row>
    <row r="105" spans="1:4" x14ac:dyDescent="0.25">
      <c r="A105" s="65" t="s">
        <v>145</v>
      </c>
      <c r="B105" s="62" t="s">
        <v>173</v>
      </c>
      <c r="C105" s="65" t="s">
        <v>324</v>
      </c>
      <c r="D105" s="65" t="s">
        <v>325</v>
      </c>
    </row>
    <row r="106" spans="1:4" x14ac:dyDescent="0.25">
      <c r="A106" s="65" t="s">
        <v>145</v>
      </c>
      <c r="B106" s="62" t="s">
        <v>173</v>
      </c>
      <c r="C106" s="65" t="s">
        <v>318</v>
      </c>
      <c r="D106" s="65" t="s">
        <v>319</v>
      </c>
    </row>
    <row r="107" spans="1:4" x14ac:dyDescent="0.25">
      <c r="A107" s="65" t="s">
        <v>145</v>
      </c>
      <c r="B107" s="62" t="s">
        <v>173</v>
      </c>
      <c r="C107" s="65" t="s">
        <v>320</v>
      </c>
      <c r="D107" s="65" t="s">
        <v>321</v>
      </c>
    </row>
    <row r="108" spans="1:4" x14ac:dyDescent="0.25">
      <c r="A108" s="65" t="s">
        <v>144</v>
      </c>
      <c r="B108" s="62" t="s">
        <v>173</v>
      </c>
      <c r="C108" s="65" t="s">
        <v>314</v>
      </c>
      <c r="D108" s="65" t="s">
        <v>315</v>
      </c>
    </row>
    <row r="109" spans="1:4" x14ac:dyDescent="0.25">
      <c r="A109" s="65" t="s">
        <v>144</v>
      </c>
      <c r="B109" s="62" t="s">
        <v>173</v>
      </c>
      <c r="C109" s="65" t="s">
        <v>313</v>
      </c>
      <c r="D109" s="65" t="s">
        <v>1000</v>
      </c>
    </row>
    <row r="110" spans="1:4" x14ac:dyDescent="0.25">
      <c r="A110" s="60" t="s">
        <v>149</v>
      </c>
      <c r="B110" s="2" t="s">
        <v>173</v>
      </c>
      <c r="C110" s="60" t="s">
        <v>1072</v>
      </c>
      <c r="D110" s="60" t="s">
        <v>342</v>
      </c>
    </row>
    <row r="111" spans="1:4" x14ac:dyDescent="0.25">
      <c r="A111" s="60" t="s">
        <v>149</v>
      </c>
      <c r="B111" s="2" t="s">
        <v>173</v>
      </c>
      <c r="C111" s="60" t="s">
        <v>1073</v>
      </c>
      <c r="D111" s="60" t="s">
        <v>1015</v>
      </c>
    </row>
    <row r="112" spans="1:4" x14ac:dyDescent="0.25">
      <c r="A112" s="60" t="s">
        <v>1075</v>
      </c>
      <c r="B112" s="2" t="s">
        <v>173</v>
      </c>
      <c r="C112" s="65" t="s">
        <v>1245</v>
      </c>
      <c r="D112" s="64" t="s">
        <v>1246</v>
      </c>
    </row>
    <row r="113" spans="1:4" x14ac:dyDescent="0.25">
      <c r="A113" s="60" t="s">
        <v>1075</v>
      </c>
      <c r="B113" s="2" t="s">
        <v>173</v>
      </c>
      <c r="C113" s="65" t="s">
        <v>1247</v>
      </c>
      <c r="D113" s="64" t="s">
        <v>1248</v>
      </c>
    </row>
    <row r="114" spans="1:4" x14ac:dyDescent="0.25">
      <c r="A114" s="66" t="s">
        <v>150</v>
      </c>
      <c r="B114" s="15" t="s">
        <v>173</v>
      </c>
      <c r="C114" s="67" t="s">
        <v>1249</v>
      </c>
      <c r="D114" s="68" t="s">
        <v>1250</v>
      </c>
    </row>
    <row r="115" spans="1:4" x14ac:dyDescent="0.25">
      <c r="A115" s="66" t="s">
        <v>150</v>
      </c>
      <c r="B115" s="15" t="s">
        <v>173</v>
      </c>
      <c r="C115" s="67" t="s">
        <v>1251</v>
      </c>
      <c r="D115" s="68" t="s">
        <v>1152</v>
      </c>
    </row>
    <row r="116" spans="1:4" x14ac:dyDescent="0.25">
      <c r="A116" s="66" t="s">
        <v>150</v>
      </c>
      <c r="B116" s="15" t="s">
        <v>173</v>
      </c>
      <c r="C116" s="67" t="s">
        <v>1252</v>
      </c>
      <c r="D116" s="67" t="s">
        <v>1014</v>
      </c>
    </row>
    <row r="117" spans="1:4" x14ac:dyDescent="0.25">
      <c r="A117" s="60" t="s">
        <v>151</v>
      </c>
      <c r="B117" s="2" t="s">
        <v>173</v>
      </c>
      <c r="C117" s="69" t="s">
        <v>1253</v>
      </c>
      <c r="D117" s="70" t="s">
        <v>1016</v>
      </c>
    </row>
    <row r="118" spans="1:4" x14ac:dyDescent="0.25">
      <c r="A118" s="60" t="s">
        <v>151</v>
      </c>
      <c r="B118" s="2" t="s">
        <v>173</v>
      </c>
      <c r="C118" s="69" t="s">
        <v>1254</v>
      </c>
      <c r="D118" s="69" t="s">
        <v>1017</v>
      </c>
    </row>
    <row r="119" spans="1:4" x14ac:dyDescent="0.25">
      <c r="A119" s="60" t="s">
        <v>151</v>
      </c>
      <c r="B119" s="2" t="s">
        <v>173</v>
      </c>
      <c r="C119" s="69" t="s">
        <v>1255</v>
      </c>
      <c r="D119" s="69" t="s">
        <v>1018</v>
      </c>
    </row>
    <row r="120" spans="1:4" x14ac:dyDescent="0.25">
      <c r="A120" s="1" t="s">
        <v>1120</v>
      </c>
      <c r="B120" s="1" t="s">
        <v>26</v>
      </c>
      <c r="C120" s="1" t="s">
        <v>372</v>
      </c>
      <c r="D120" s="1" t="s">
        <v>373</v>
      </c>
    </row>
    <row r="121" spans="1:4" x14ac:dyDescent="0.25">
      <c r="A121" s="1" t="s">
        <v>1120</v>
      </c>
      <c r="B121" s="1" t="s">
        <v>26</v>
      </c>
      <c r="C121" s="1" t="s">
        <v>1176</v>
      </c>
      <c r="D121" s="1" t="s">
        <v>1088</v>
      </c>
    </row>
    <row r="122" spans="1:4" x14ac:dyDescent="0.25">
      <c r="A122" s="1" t="s">
        <v>1120</v>
      </c>
      <c r="B122" s="1" t="s">
        <v>26</v>
      </c>
      <c r="C122" s="1" t="s">
        <v>371</v>
      </c>
      <c r="D122" s="1" t="s">
        <v>1256</v>
      </c>
    </row>
    <row r="123" spans="1:4" x14ac:dyDescent="0.25">
      <c r="A123" s="1" t="s">
        <v>1120</v>
      </c>
      <c r="B123" s="1" t="s">
        <v>26</v>
      </c>
      <c r="C123" s="1" t="s">
        <v>374</v>
      </c>
      <c r="D123" s="1" t="s">
        <v>1257</v>
      </c>
    </row>
    <row r="124" spans="1:4" x14ac:dyDescent="0.25">
      <c r="A124" s="1" t="s">
        <v>1089</v>
      </c>
      <c r="B124" s="1" t="s">
        <v>26</v>
      </c>
      <c r="C124" s="1" t="s">
        <v>375</v>
      </c>
      <c r="D124" s="1" t="s">
        <v>376</v>
      </c>
    </row>
    <row r="125" spans="1:4" x14ac:dyDescent="0.25">
      <c r="A125" s="1" t="s">
        <v>1089</v>
      </c>
      <c r="B125" s="1" t="s">
        <v>26</v>
      </c>
      <c r="C125" s="1" t="s">
        <v>380</v>
      </c>
      <c r="D125" s="1" t="s">
        <v>381</v>
      </c>
    </row>
    <row r="126" spans="1:4" x14ac:dyDescent="0.25">
      <c r="A126" s="1" t="s">
        <v>1089</v>
      </c>
      <c r="B126" s="1" t="s">
        <v>26</v>
      </c>
      <c r="C126" s="1" t="s">
        <v>382</v>
      </c>
      <c r="D126" s="1" t="s">
        <v>506</v>
      </c>
    </row>
    <row r="127" spans="1:4" x14ac:dyDescent="0.25">
      <c r="A127" s="1" t="s">
        <v>1089</v>
      </c>
      <c r="B127" s="1" t="s">
        <v>26</v>
      </c>
      <c r="C127" s="1" t="s">
        <v>379</v>
      </c>
      <c r="D127" s="1" t="s">
        <v>1019</v>
      </c>
    </row>
    <row r="128" spans="1:4" x14ac:dyDescent="0.25">
      <c r="A128" s="1" t="s">
        <v>1089</v>
      </c>
      <c r="B128" s="1" t="s">
        <v>26</v>
      </c>
      <c r="C128" s="1" t="s">
        <v>377</v>
      </c>
      <c r="D128" s="1" t="s">
        <v>378</v>
      </c>
    </row>
    <row r="129" spans="1:4" x14ac:dyDescent="0.25">
      <c r="A129" s="1" t="s">
        <v>32</v>
      </c>
      <c r="B129" s="1" t="s">
        <v>26</v>
      </c>
      <c r="C129" s="1" t="s">
        <v>401</v>
      </c>
      <c r="D129" s="1" t="s">
        <v>1076</v>
      </c>
    </row>
    <row r="130" spans="1:4" x14ac:dyDescent="0.25">
      <c r="A130" s="1" t="s">
        <v>32</v>
      </c>
      <c r="B130" s="1" t="s">
        <v>26</v>
      </c>
      <c r="C130" s="1" t="s">
        <v>399</v>
      </c>
      <c r="D130" s="1" t="s">
        <v>1078</v>
      </c>
    </row>
    <row r="131" spans="1:4" x14ac:dyDescent="0.25">
      <c r="A131" s="1" t="s">
        <v>32</v>
      </c>
      <c r="B131" s="1" t="s">
        <v>26</v>
      </c>
      <c r="C131" s="1" t="s">
        <v>403</v>
      </c>
      <c r="D131" s="1" t="s">
        <v>1077</v>
      </c>
    </row>
    <row r="132" spans="1:4" x14ac:dyDescent="0.25">
      <c r="A132" s="1" t="s">
        <v>32</v>
      </c>
      <c r="B132" s="1" t="s">
        <v>26</v>
      </c>
      <c r="C132" s="1" t="s">
        <v>397</v>
      </c>
      <c r="D132" s="1" t="s">
        <v>398</v>
      </c>
    </row>
    <row r="133" spans="1:4" x14ac:dyDescent="0.25">
      <c r="A133" s="1" t="s">
        <v>32</v>
      </c>
      <c r="B133" s="1" t="s">
        <v>26</v>
      </c>
      <c r="C133" s="1" t="s">
        <v>402</v>
      </c>
      <c r="D133" s="1" t="s">
        <v>1258</v>
      </c>
    </row>
    <row r="134" spans="1:4" x14ac:dyDescent="0.25">
      <c r="A134" s="1" t="s">
        <v>32</v>
      </c>
      <c r="B134" s="1" t="s">
        <v>26</v>
      </c>
      <c r="C134" s="1" t="s">
        <v>396</v>
      </c>
      <c r="D134" s="1" t="s">
        <v>1090</v>
      </c>
    </row>
    <row r="135" spans="1:4" x14ac:dyDescent="0.25">
      <c r="A135" s="1" t="s">
        <v>32</v>
      </c>
      <c r="B135" s="1" t="s">
        <v>26</v>
      </c>
      <c r="C135" s="1" t="s">
        <v>406</v>
      </c>
      <c r="D135" s="1" t="s">
        <v>1091</v>
      </c>
    </row>
    <row r="136" spans="1:4" x14ac:dyDescent="0.25">
      <c r="A136" s="1" t="s">
        <v>32</v>
      </c>
      <c r="B136" s="1" t="s">
        <v>26</v>
      </c>
      <c r="C136" s="1" t="s">
        <v>405</v>
      </c>
      <c r="D136" s="1" t="s">
        <v>1259</v>
      </c>
    </row>
    <row r="137" spans="1:4" x14ac:dyDescent="0.25">
      <c r="A137" s="1" t="s">
        <v>32</v>
      </c>
      <c r="B137" s="1" t="s">
        <v>26</v>
      </c>
      <c r="C137" s="1" t="s">
        <v>404</v>
      </c>
      <c r="D137" s="1" t="s">
        <v>1079</v>
      </c>
    </row>
    <row r="138" spans="1:4" x14ac:dyDescent="0.25">
      <c r="A138" s="1" t="s">
        <v>32</v>
      </c>
      <c r="B138" s="1" t="s">
        <v>26</v>
      </c>
      <c r="C138" s="1" t="s">
        <v>400</v>
      </c>
      <c r="D138" s="1" t="s">
        <v>1080</v>
      </c>
    </row>
    <row r="139" spans="1:4" x14ac:dyDescent="0.25">
      <c r="A139" s="1" t="s">
        <v>25</v>
      </c>
      <c r="B139" s="1" t="s">
        <v>26</v>
      </c>
      <c r="C139" s="1" t="s">
        <v>360</v>
      </c>
      <c r="D139" s="1" t="s">
        <v>1021</v>
      </c>
    </row>
    <row r="140" spans="1:4" x14ac:dyDescent="0.25">
      <c r="A140" s="1" t="s">
        <v>25</v>
      </c>
      <c r="B140" s="1" t="s">
        <v>26</v>
      </c>
      <c r="C140" s="1" t="s">
        <v>359</v>
      </c>
      <c r="D140" s="1" t="s">
        <v>1122</v>
      </c>
    </row>
    <row r="141" spans="1:4" x14ac:dyDescent="0.25">
      <c r="A141" s="1" t="s">
        <v>25</v>
      </c>
      <c r="B141" s="1" t="s">
        <v>26</v>
      </c>
      <c r="C141" s="1" t="s">
        <v>361</v>
      </c>
      <c r="D141" s="1" t="s">
        <v>1123</v>
      </c>
    </row>
    <row r="142" spans="1:4" x14ac:dyDescent="0.25">
      <c r="A142" s="1" t="s">
        <v>25</v>
      </c>
      <c r="B142" s="1" t="s">
        <v>26</v>
      </c>
      <c r="C142" s="1" t="s">
        <v>362</v>
      </c>
      <c r="D142" s="1" t="s">
        <v>1124</v>
      </c>
    </row>
    <row r="143" spans="1:4" x14ac:dyDescent="0.25">
      <c r="A143" s="1" t="s">
        <v>1179</v>
      </c>
      <c r="B143" s="1" t="s">
        <v>26</v>
      </c>
      <c r="C143" s="1" t="s">
        <v>425</v>
      </c>
      <c r="D143" s="1" t="s">
        <v>1260</v>
      </c>
    </row>
    <row r="144" spans="1:4" x14ac:dyDescent="0.25">
      <c r="A144" s="1" t="s">
        <v>1179</v>
      </c>
      <c r="B144" s="1" t="s">
        <v>26</v>
      </c>
      <c r="C144" s="1" t="s">
        <v>431</v>
      </c>
      <c r="D144" s="1" t="s">
        <v>432</v>
      </c>
    </row>
    <row r="145" spans="1:4" x14ac:dyDescent="0.25">
      <c r="A145" s="1" t="s">
        <v>1179</v>
      </c>
      <c r="B145" s="1" t="s">
        <v>26</v>
      </c>
      <c r="C145" s="1" t="s">
        <v>435</v>
      </c>
      <c r="D145" s="1" t="s">
        <v>1121</v>
      </c>
    </row>
    <row r="146" spans="1:4" x14ac:dyDescent="0.25">
      <c r="A146" s="1" t="s">
        <v>1179</v>
      </c>
      <c r="B146" s="1" t="s">
        <v>26</v>
      </c>
      <c r="C146" s="1" t="s">
        <v>426</v>
      </c>
      <c r="D146" s="1" t="s">
        <v>1020</v>
      </c>
    </row>
    <row r="147" spans="1:4" x14ac:dyDescent="0.25">
      <c r="A147" s="1" t="s">
        <v>1179</v>
      </c>
      <c r="B147" s="1" t="s">
        <v>26</v>
      </c>
      <c r="C147" s="1" t="s">
        <v>429</v>
      </c>
      <c r="D147" s="1" t="s">
        <v>430</v>
      </c>
    </row>
    <row r="148" spans="1:4" x14ac:dyDescent="0.25">
      <c r="A148" s="1" t="s">
        <v>1179</v>
      </c>
      <c r="B148" s="1" t="s">
        <v>26</v>
      </c>
      <c r="C148" s="1" t="s">
        <v>433</v>
      </c>
      <c r="D148" s="1" t="s">
        <v>434</v>
      </c>
    </row>
    <row r="149" spans="1:4" x14ac:dyDescent="0.25">
      <c r="A149" s="1" t="s">
        <v>1179</v>
      </c>
      <c r="B149" s="1" t="s">
        <v>26</v>
      </c>
      <c r="C149" s="1" t="s">
        <v>427</v>
      </c>
      <c r="D149" s="1" t="s">
        <v>428</v>
      </c>
    </row>
    <row r="150" spans="1:4" x14ac:dyDescent="0.25">
      <c r="A150" s="1" t="s">
        <v>39</v>
      </c>
      <c r="B150" s="1" t="s">
        <v>26</v>
      </c>
      <c r="C150" s="1" t="s">
        <v>367</v>
      </c>
      <c r="D150" s="1" t="s">
        <v>368</v>
      </c>
    </row>
    <row r="151" spans="1:4" x14ac:dyDescent="0.25">
      <c r="A151" s="1" t="s">
        <v>39</v>
      </c>
      <c r="B151" s="1" t="s">
        <v>26</v>
      </c>
      <c r="C151" s="1" t="s">
        <v>363</v>
      </c>
      <c r="D151" s="1" t="s">
        <v>364</v>
      </c>
    </row>
    <row r="152" spans="1:4" x14ac:dyDescent="0.25">
      <c r="A152" s="1" t="s">
        <v>39</v>
      </c>
      <c r="B152" s="1" t="s">
        <v>26</v>
      </c>
      <c r="C152" s="1" t="s">
        <v>369</v>
      </c>
      <c r="D152" s="1" t="s">
        <v>370</v>
      </c>
    </row>
    <row r="153" spans="1:4" x14ac:dyDescent="0.25">
      <c r="A153" s="1" t="s">
        <v>39</v>
      </c>
      <c r="B153" s="1" t="s">
        <v>26</v>
      </c>
      <c r="C153" s="1" t="s">
        <v>365</v>
      </c>
      <c r="D153" s="1" t="s">
        <v>366</v>
      </c>
    </row>
    <row r="154" spans="1:4" x14ac:dyDescent="0.25">
      <c r="A154" s="1" t="s">
        <v>30</v>
      </c>
      <c r="B154" s="1" t="s">
        <v>26</v>
      </c>
      <c r="C154" s="1" t="s">
        <v>388</v>
      </c>
      <c r="D154" s="1" t="s">
        <v>341</v>
      </c>
    </row>
    <row r="155" spans="1:4" x14ac:dyDescent="0.25">
      <c r="A155" s="1" t="s">
        <v>30</v>
      </c>
      <c r="B155" s="1" t="s">
        <v>26</v>
      </c>
      <c r="C155" s="1" t="s">
        <v>389</v>
      </c>
      <c r="D155" s="1" t="s">
        <v>390</v>
      </c>
    </row>
    <row r="156" spans="1:4" x14ac:dyDescent="0.25">
      <c r="A156" s="1" t="s">
        <v>30</v>
      </c>
      <c r="B156" s="1" t="s">
        <v>26</v>
      </c>
      <c r="C156" s="1" t="s">
        <v>392</v>
      </c>
      <c r="D156" s="1" t="s">
        <v>393</v>
      </c>
    </row>
    <row r="157" spans="1:4" x14ac:dyDescent="0.25">
      <c r="A157" s="1" t="s">
        <v>30</v>
      </c>
      <c r="B157" s="1" t="s">
        <v>26</v>
      </c>
      <c r="C157" s="1" t="s">
        <v>391</v>
      </c>
      <c r="D157" s="1" t="s">
        <v>355</v>
      </c>
    </row>
    <row r="158" spans="1:4" x14ac:dyDescent="0.25">
      <c r="A158" s="1" t="s">
        <v>30</v>
      </c>
      <c r="B158" s="1" t="s">
        <v>26</v>
      </c>
      <c r="C158" s="1" t="s">
        <v>383</v>
      </c>
      <c r="D158" s="1" t="s">
        <v>384</v>
      </c>
    </row>
    <row r="159" spans="1:4" x14ac:dyDescent="0.25">
      <c r="A159" s="1" t="s">
        <v>30</v>
      </c>
      <c r="B159" s="1" t="s">
        <v>26</v>
      </c>
      <c r="C159" s="1" t="s">
        <v>387</v>
      </c>
      <c r="D159" s="1" t="s">
        <v>1211</v>
      </c>
    </row>
    <row r="160" spans="1:4" x14ac:dyDescent="0.25">
      <c r="A160" s="1" t="s">
        <v>30</v>
      </c>
      <c r="B160" s="1" t="s">
        <v>26</v>
      </c>
      <c r="C160" s="1" t="s">
        <v>394</v>
      </c>
      <c r="D160" s="1" t="s">
        <v>395</v>
      </c>
    </row>
    <row r="161" spans="1:4" x14ac:dyDescent="0.25">
      <c r="A161" s="1" t="s">
        <v>30</v>
      </c>
      <c r="B161" s="1" t="s">
        <v>26</v>
      </c>
      <c r="C161" s="1" t="s">
        <v>385</v>
      </c>
      <c r="D161" s="1" t="s">
        <v>386</v>
      </c>
    </row>
    <row r="162" spans="1:4" x14ac:dyDescent="0.25">
      <c r="A162" s="1" t="s">
        <v>34</v>
      </c>
      <c r="B162" s="1" t="s">
        <v>26</v>
      </c>
      <c r="C162" s="1" t="s">
        <v>415</v>
      </c>
      <c r="D162" s="1" t="s">
        <v>416</v>
      </c>
    </row>
    <row r="163" spans="1:4" x14ac:dyDescent="0.25">
      <c r="A163" s="1" t="s">
        <v>34</v>
      </c>
      <c r="B163" s="1" t="s">
        <v>26</v>
      </c>
      <c r="C163" s="1" t="s">
        <v>417</v>
      </c>
      <c r="D163" s="1" t="s">
        <v>418</v>
      </c>
    </row>
    <row r="164" spans="1:4" x14ac:dyDescent="0.25">
      <c r="A164" s="1" t="s">
        <v>34</v>
      </c>
      <c r="B164" s="1" t="s">
        <v>26</v>
      </c>
      <c r="C164" s="1" t="s">
        <v>423</v>
      </c>
      <c r="D164" s="1" t="s">
        <v>424</v>
      </c>
    </row>
    <row r="165" spans="1:4" x14ac:dyDescent="0.25">
      <c r="A165" s="1" t="s">
        <v>34</v>
      </c>
      <c r="B165" s="1" t="s">
        <v>26</v>
      </c>
      <c r="C165" s="1" t="s">
        <v>413</v>
      </c>
      <c r="D165" s="1" t="s">
        <v>414</v>
      </c>
    </row>
    <row r="166" spans="1:4" x14ac:dyDescent="0.25">
      <c r="A166" s="1" t="s">
        <v>34</v>
      </c>
      <c r="B166" s="1" t="s">
        <v>26</v>
      </c>
      <c r="C166" s="1" t="s">
        <v>421</v>
      </c>
      <c r="D166" s="1" t="s">
        <v>422</v>
      </c>
    </row>
    <row r="167" spans="1:4" x14ac:dyDescent="0.25">
      <c r="A167" s="1" t="s">
        <v>34</v>
      </c>
      <c r="B167" s="1" t="s">
        <v>26</v>
      </c>
      <c r="C167" s="1" t="s">
        <v>419</v>
      </c>
      <c r="D167" s="1" t="s">
        <v>420</v>
      </c>
    </row>
    <row r="168" spans="1:4" x14ac:dyDescent="0.25">
      <c r="A168" s="1" t="s">
        <v>38</v>
      </c>
      <c r="B168" s="1" t="s">
        <v>26</v>
      </c>
      <c r="C168" s="1" t="s">
        <v>411</v>
      </c>
      <c r="D168" s="1" t="s">
        <v>412</v>
      </c>
    </row>
    <row r="169" spans="1:4" x14ac:dyDescent="0.25">
      <c r="A169" s="1" t="s">
        <v>38</v>
      </c>
      <c r="B169" s="1" t="s">
        <v>26</v>
      </c>
      <c r="C169" s="1" t="s">
        <v>409</v>
      </c>
      <c r="D169" s="1" t="s">
        <v>410</v>
      </c>
    </row>
    <row r="170" spans="1:4" x14ac:dyDescent="0.25">
      <c r="A170" s="1" t="s">
        <v>38</v>
      </c>
      <c r="B170" s="1" t="s">
        <v>26</v>
      </c>
      <c r="C170" s="1" t="s">
        <v>407</v>
      </c>
      <c r="D170" s="1" t="s">
        <v>408</v>
      </c>
    </row>
    <row r="171" spans="1:4" x14ac:dyDescent="0.25">
      <c r="A171" s="71" t="s">
        <v>1212</v>
      </c>
      <c r="B171" s="71" t="s">
        <v>41</v>
      </c>
      <c r="C171" s="71" t="s">
        <v>509</v>
      </c>
      <c r="D171" s="71" t="s">
        <v>510</v>
      </c>
    </row>
    <row r="172" spans="1:4" x14ac:dyDescent="0.25">
      <c r="A172" s="71" t="s">
        <v>1212</v>
      </c>
      <c r="B172" s="71" t="s">
        <v>41</v>
      </c>
      <c r="C172" s="71" t="s">
        <v>508</v>
      </c>
      <c r="D172" s="71" t="s">
        <v>1032</v>
      </c>
    </row>
    <row r="173" spans="1:4" x14ac:dyDescent="0.25">
      <c r="A173" s="71" t="s">
        <v>1212</v>
      </c>
      <c r="B173" s="71" t="s">
        <v>41</v>
      </c>
      <c r="C173" s="71" t="s">
        <v>505</v>
      </c>
      <c r="D173" s="71" t="s">
        <v>351</v>
      </c>
    </row>
    <row r="174" spans="1:4" x14ac:dyDescent="0.25">
      <c r="A174" s="71" t="s">
        <v>1212</v>
      </c>
      <c r="B174" s="71" t="s">
        <v>41</v>
      </c>
      <c r="C174" s="71" t="s">
        <v>507</v>
      </c>
      <c r="D174" s="71" t="s">
        <v>341</v>
      </c>
    </row>
    <row r="175" spans="1:4" x14ac:dyDescent="0.25">
      <c r="A175" s="71" t="s">
        <v>1212</v>
      </c>
      <c r="B175" s="71" t="s">
        <v>41</v>
      </c>
      <c r="C175" s="71" t="s">
        <v>511</v>
      </c>
      <c r="D175" s="71" t="s">
        <v>1033</v>
      </c>
    </row>
    <row r="176" spans="1:4" x14ac:dyDescent="0.25">
      <c r="A176" s="71" t="s">
        <v>55</v>
      </c>
      <c r="B176" s="71" t="s">
        <v>41</v>
      </c>
      <c r="C176" s="71" t="s">
        <v>495</v>
      </c>
      <c r="D176" s="71" t="s">
        <v>496</v>
      </c>
    </row>
    <row r="177" spans="1:4" x14ac:dyDescent="0.25">
      <c r="A177" s="71" t="s">
        <v>55</v>
      </c>
      <c r="B177" s="71" t="s">
        <v>41</v>
      </c>
      <c r="C177" s="71" t="s">
        <v>497</v>
      </c>
      <c r="D177" s="71" t="s">
        <v>498</v>
      </c>
    </row>
    <row r="178" spans="1:4" x14ac:dyDescent="0.25">
      <c r="A178" s="71" t="s">
        <v>55</v>
      </c>
      <c r="B178" s="71" t="s">
        <v>41</v>
      </c>
      <c r="C178" s="71" t="s">
        <v>491</v>
      </c>
      <c r="D178" s="71" t="s">
        <v>492</v>
      </c>
    </row>
    <row r="179" spans="1:4" x14ac:dyDescent="0.25">
      <c r="A179" s="71" t="s">
        <v>55</v>
      </c>
      <c r="B179" s="71" t="s">
        <v>41</v>
      </c>
      <c r="C179" s="71" t="s">
        <v>493</v>
      </c>
      <c r="D179" s="71" t="s">
        <v>494</v>
      </c>
    </row>
    <row r="180" spans="1:4" x14ac:dyDescent="0.25">
      <c r="A180" s="71" t="s">
        <v>55</v>
      </c>
      <c r="B180" s="71" t="s">
        <v>41</v>
      </c>
      <c r="C180" s="71" t="s">
        <v>501</v>
      </c>
      <c r="D180" s="71" t="s">
        <v>502</v>
      </c>
    </row>
    <row r="181" spans="1:4" x14ac:dyDescent="0.25">
      <c r="A181" s="71" t="s">
        <v>55</v>
      </c>
      <c r="B181" s="71" t="s">
        <v>41</v>
      </c>
      <c r="C181" s="71" t="s">
        <v>499</v>
      </c>
      <c r="D181" s="71" t="s">
        <v>500</v>
      </c>
    </row>
    <row r="182" spans="1:4" x14ac:dyDescent="0.25">
      <c r="A182" s="71" t="s">
        <v>59</v>
      </c>
      <c r="B182" s="71" t="s">
        <v>41</v>
      </c>
      <c r="C182" s="71" t="s">
        <v>436</v>
      </c>
      <c r="D182" s="71" t="s">
        <v>1125</v>
      </c>
    </row>
    <row r="183" spans="1:4" x14ac:dyDescent="0.25">
      <c r="A183" s="71" t="s">
        <v>59</v>
      </c>
      <c r="B183" s="71" t="s">
        <v>41</v>
      </c>
      <c r="C183" s="71" t="s">
        <v>439</v>
      </c>
      <c r="D183" s="71" t="s">
        <v>1126</v>
      </c>
    </row>
    <row r="184" spans="1:4" x14ac:dyDescent="0.25">
      <c r="A184" s="71" t="s">
        <v>59</v>
      </c>
      <c r="B184" s="71" t="s">
        <v>41</v>
      </c>
      <c r="C184" s="71" t="s">
        <v>438</v>
      </c>
      <c r="D184" s="71" t="s">
        <v>1127</v>
      </c>
    </row>
    <row r="185" spans="1:4" x14ac:dyDescent="0.25">
      <c r="A185" s="71" t="s">
        <v>59</v>
      </c>
      <c r="B185" s="71" t="s">
        <v>41</v>
      </c>
      <c r="C185" s="71" t="s">
        <v>437</v>
      </c>
      <c r="D185" s="71" t="s">
        <v>1128</v>
      </c>
    </row>
    <row r="186" spans="1:4" x14ac:dyDescent="0.25">
      <c r="A186" s="71" t="s">
        <v>40</v>
      </c>
      <c r="B186" s="71" t="s">
        <v>41</v>
      </c>
      <c r="C186" s="71" t="s">
        <v>444</v>
      </c>
      <c r="D186" s="71" t="s">
        <v>1129</v>
      </c>
    </row>
    <row r="187" spans="1:4" x14ac:dyDescent="0.25">
      <c r="A187" s="71" t="s">
        <v>40</v>
      </c>
      <c r="B187" s="71" t="s">
        <v>41</v>
      </c>
      <c r="C187" s="71" t="s">
        <v>448</v>
      </c>
      <c r="D187" s="71" t="s">
        <v>1022</v>
      </c>
    </row>
    <row r="188" spans="1:4" x14ac:dyDescent="0.25">
      <c r="A188" s="71" t="s">
        <v>40</v>
      </c>
      <c r="B188" s="71" t="s">
        <v>41</v>
      </c>
      <c r="C188" s="71" t="s">
        <v>445</v>
      </c>
      <c r="D188" s="71" t="s">
        <v>446</v>
      </c>
    </row>
    <row r="189" spans="1:4" x14ac:dyDescent="0.25">
      <c r="A189" s="71" t="s">
        <v>40</v>
      </c>
      <c r="B189" s="71" t="s">
        <v>41</v>
      </c>
      <c r="C189" s="71" t="s">
        <v>447</v>
      </c>
      <c r="D189" s="71" t="s">
        <v>1023</v>
      </c>
    </row>
    <row r="190" spans="1:4" x14ac:dyDescent="0.25">
      <c r="A190" s="71" t="s">
        <v>40</v>
      </c>
      <c r="B190" s="71" t="s">
        <v>41</v>
      </c>
      <c r="C190" s="71" t="s">
        <v>442</v>
      </c>
      <c r="D190" s="71" t="s">
        <v>1024</v>
      </c>
    </row>
    <row r="191" spans="1:4" x14ac:dyDescent="0.25">
      <c r="A191" s="71" t="s">
        <v>40</v>
      </c>
      <c r="B191" s="71" t="s">
        <v>41</v>
      </c>
      <c r="C191" s="71" t="s">
        <v>443</v>
      </c>
      <c r="D191" s="71" t="s">
        <v>1130</v>
      </c>
    </row>
    <row r="192" spans="1:4" x14ac:dyDescent="0.25">
      <c r="A192" s="71" t="s">
        <v>40</v>
      </c>
      <c r="B192" s="71" t="s">
        <v>41</v>
      </c>
      <c r="C192" s="71" t="s">
        <v>440</v>
      </c>
      <c r="D192" s="71" t="s">
        <v>441</v>
      </c>
    </row>
    <row r="193" spans="1:4" x14ac:dyDescent="0.25">
      <c r="A193" s="71" t="s">
        <v>43</v>
      </c>
      <c r="B193" s="71" t="s">
        <v>41</v>
      </c>
      <c r="C193" s="71" t="s">
        <v>453</v>
      </c>
      <c r="D193" s="71" t="s">
        <v>1092</v>
      </c>
    </row>
    <row r="194" spans="1:4" x14ac:dyDescent="0.25">
      <c r="A194" s="71" t="s">
        <v>43</v>
      </c>
      <c r="B194" s="71" t="s">
        <v>41</v>
      </c>
      <c r="C194" s="71" t="s">
        <v>449</v>
      </c>
      <c r="D194" s="71" t="s">
        <v>450</v>
      </c>
    </row>
    <row r="195" spans="1:4" x14ac:dyDescent="0.25">
      <c r="A195" s="71" t="s">
        <v>43</v>
      </c>
      <c r="B195" s="71" t="s">
        <v>41</v>
      </c>
      <c r="C195" s="71" t="s">
        <v>451</v>
      </c>
      <c r="D195" s="71" t="s">
        <v>452</v>
      </c>
    </row>
    <row r="196" spans="1:4" x14ac:dyDescent="0.25">
      <c r="A196" s="71" t="s">
        <v>57</v>
      </c>
      <c r="B196" s="71" t="s">
        <v>41</v>
      </c>
      <c r="C196" s="71" t="s">
        <v>504</v>
      </c>
      <c r="D196" s="71" t="s">
        <v>1261</v>
      </c>
    </row>
    <row r="197" spans="1:4" x14ac:dyDescent="0.25">
      <c r="A197" s="71" t="s">
        <v>57</v>
      </c>
      <c r="B197" s="71" t="s">
        <v>41</v>
      </c>
      <c r="C197" s="71" t="s">
        <v>503</v>
      </c>
      <c r="D197" s="71" t="s">
        <v>1034</v>
      </c>
    </row>
    <row r="198" spans="1:4" x14ac:dyDescent="0.25">
      <c r="A198" s="71" t="s">
        <v>53</v>
      </c>
      <c r="B198" s="71" t="s">
        <v>41</v>
      </c>
      <c r="C198" s="71" t="s">
        <v>485</v>
      </c>
      <c r="D198" s="71" t="s">
        <v>486</v>
      </c>
    </row>
    <row r="199" spans="1:4" x14ac:dyDescent="0.25">
      <c r="A199" s="71" t="s">
        <v>53</v>
      </c>
      <c r="B199" s="71" t="s">
        <v>41</v>
      </c>
      <c r="C199" s="71" t="s">
        <v>484</v>
      </c>
      <c r="D199" s="71" t="s">
        <v>1027</v>
      </c>
    </row>
    <row r="200" spans="1:4" x14ac:dyDescent="0.25">
      <c r="A200" s="71" t="s">
        <v>53</v>
      </c>
      <c r="B200" s="71" t="s">
        <v>41</v>
      </c>
      <c r="C200" s="71" t="s">
        <v>482</v>
      </c>
      <c r="D200" s="71" t="s">
        <v>1028</v>
      </c>
    </row>
    <row r="201" spans="1:4" x14ac:dyDescent="0.25">
      <c r="A201" s="71" t="s">
        <v>53</v>
      </c>
      <c r="B201" s="71" t="s">
        <v>41</v>
      </c>
      <c r="C201" s="71" t="s">
        <v>483</v>
      </c>
      <c r="D201" s="71" t="s">
        <v>1029</v>
      </c>
    </row>
    <row r="202" spans="1:4" x14ac:dyDescent="0.25">
      <c r="A202" s="71" t="s">
        <v>176</v>
      </c>
      <c r="B202" s="71" t="s">
        <v>41</v>
      </c>
      <c r="C202" s="71" t="s">
        <v>488</v>
      </c>
      <c r="D202" s="71" t="s">
        <v>1030</v>
      </c>
    </row>
    <row r="203" spans="1:4" x14ac:dyDescent="0.25">
      <c r="A203" s="71" t="s">
        <v>176</v>
      </c>
      <c r="B203" s="71" t="s">
        <v>41</v>
      </c>
      <c r="C203" s="71" t="s">
        <v>487</v>
      </c>
      <c r="D203" s="71" t="s">
        <v>1215</v>
      </c>
    </row>
    <row r="204" spans="1:4" x14ac:dyDescent="0.25">
      <c r="A204" s="71" t="s">
        <v>176</v>
      </c>
      <c r="B204" s="71" t="s">
        <v>41</v>
      </c>
      <c r="C204" s="71" t="s">
        <v>489</v>
      </c>
      <c r="D204" s="71" t="s">
        <v>1031</v>
      </c>
    </row>
    <row r="205" spans="1:4" x14ac:dyDescent="0.25">
      <c r="A205" s="71" t="s">
        <v>176</v>
      </c>
      <c r="B205" s="71" t="s">
        <v>41</v>
      </c>
      <c r="C205" s="71" t="s">
        <v>490</v>
      </c>
      <c r="D205" s="71" t="s">
        <v>1084</v>
      </c>
    </row>
    <row r="206" spans="1:4" x14ac:dyDescent="0.25">
      <c r="A206" s="71" t="s">
        <v>50</v>
      </c>
      <c r="B206" s="71" t="s">
        <v>41</v>
      </c>
      <c r="C206" s="71" t="s">
        <v>468</v>
      </c>
      <c r="D206" s="71" t="s">
        <v>1154</v>
      </c>
    </row>
    <row r="207" spans="1:4" x14ac:dyDescent="0.25">
      <c r="A207" s="71" t="s">
        <v>50</v>
      </c>
      <c r="B207" s="71" t="s">
        <v>41</v>
      </c>
      <c r="C207" s="71" t="s">
        <v>470</v>
      </c>
      <c r="D207" s="71" t="s">
        <v>1153</v>
      </c>
    </row>
    <row r="208" spans="1:4" x14ac:dyDescent="0.25">
      <c r="A208" s="71" t="s">
        <v>50</v>
      </c>
      <c r="B208" s="71" t="s">
        <v>41</v>
      </c>
      <c r="C208" s="71" t="s">
        <v>467</v>
      </c>
      <c r="D208" s="71" t="s">
        <v>471</v>
      </c>
    </row>
    <row r="209" spans="1:4" x14ac:dyDescent="0.25">
      <c r="A209" s="71" t="s">
        <v>50</v>
      </c>
      <c r="B209" s="71" t="s">
        <v>41</v>
      </c>
      <c r="C209" s="71" t="s">
        <v>1177</v>
      </c>
      <c r="D209" s="71" t="s">
        <v>469</v>
      </c>
    </row>
    <row r="210" spans="1:4" x14ac:dyDescent="0.25">
      <c r="A210" s="71" t="s">
        <v>50</v>
      </c>
      <c r="B210" s="71" t="s">
        <v>41</v>
      </c>
      <c r="C210" s="71" t="s">
        <v>1178</v>
      </c>
      <c r="D210" s="71" t="s">
        <v>1262</v>
      </c>
    </row>
    <row r="211" spans="1:4" x14ac:dyDescent="0.25">
      <c r="A211" s="71" t="s">
        <v>45</v>
      </c>
      <c r="B211" s="71" t="s">
        <v>41</v>
      </c>
      <c r="C211" s="71" t="s">
        <v>457</v>
      </c>
      <c r="D211" s="71" t="s">
        <v>458</v>
      </c>
    </row>
    <row r="212" spans="1:4" x14ac:dyDescent="0.25">
      <c r="A212" s="71" t="s">
        <v>45</v>
      </c>
      <c r="B212" s="71" t="s">
        <v>41</v>
      </c>
      <c r="C212" s="71" t="s">
        <v>456</v>
      </c>
      <c r="D212" s="71" t="s">
        <v>1213</v>
      </c>
    </row>
    <row r="213" spans="1:4" x14ac:dyDescent="0.25">
      <c r="A213" s="71" t="s">
        <v>45</v>
      </c>
      <c r="B213" s="71" t="s">
        <v>41</v>
      </c>
      <c r="C213" s="71" t="s">
        <v>454</v>
      </c>
      <c r="D213" s="71" t="s">
        <v>455</v>
      </c>
    </row>
    <row r="214" spans="1:4" x14ac:dyDescent="0.25">
      <c r="A214" s="71" t="s">
        <v>1214</v>
      </c>
      <c r="B214" s="71" t="s">
        <v>41</v>
      </c>
      <c r="C214" s="71" t="s">
        <v>463</v>
      </c>
      <c r="D214" s="71" t="s">
        <v>464</v>
      </c>
    </row>
    <row r="215" spans="1:4" x14ac:dyDescent="0.25">
      <c r="A215" s="71" t="s">
        <v>1214</v>
      </c>
      <c r="B215" s="71" t="s">
        <v>41</v>
      </c>
      <c r="C215" s="71" t="s">
        <v>459</v>
      </c>
      <c r="D215" s="71" t="s">
        <v>1025</v>
      </c>
    </row>
    <row r="216" spans="1:4" x14ac:dyDescent="0.25">
      <c r="A216" s="71" t="s">
        <v>1214</v>
      </c>
      <c r="B216" s="71" t="s">
        <v>41</v>
      </c>
      <c r="C216" s="71" t="s">
        <v>462</v>
      </c>
      <c r="D216" s="71" t="s">
        <v>1026</v>
      </c>
    </row>
    <row r="217" spans="1:4" x14ac:dyDescent="0.25">
      <c r="A217" s="71" t="s">
        <v>1214</v>
      </c>
      <c r="B217" s="71" t="s">
        <v>41</v>
      </c>
      <c r="C217" s="71" t="s">
        <v>460</v>
      </c>
      <c r="D217" s="71" t="s">
        <v>461</v>
      </c>
    </row>
    <row r="218" spans="1:4" x14ac:dyDescent="0.25">
      <c r="A218" s="71" t="s">
        <v>1214</v>
      </c>
      <c r="B218" s="71" t="s">
        <v>41</v>
      </c>
      <c r="C218" s="71" t="s">
        <v>465</v>
      </c>
      <c r="D218" s="71" t="s">
        <v>466</v>
      </c>
    </row>
    <row r="219" spans="1:4" x14ac:dyDescent="0.25">
      <c r="A219" s="71" t="s">
        <v>48</v>
      </c>
      <c r="B219" s="71" t="s">
        <v>41</v>
      </c>
      <c r="C219" s="71" t="s">
        <v>472</v>
      </c>
      <c r="D219" s="71" t="s">
        <v>473</v>
      </c>
    </row>
    <row r="220" spans="1:4" x14ac:dyDescent="0.25">
      <c r="A220" s="71" t="s">
        <v>48</v>
      </c>
      <c r="B220" s="71" t="s">
        <v>41</v>
      </c>
      <c r="C220" s="71" t="s">
        <v>474</v>
      </c>
      <c r="D220" s="71" t="s">
        <v>789</v>
      </c>
    </row>
    <row r="221" spans="1:4" x14ac:dyDescent="0.25">
      <c r="A221" s="71" t="s">
        <v>52</v>
      </c>
      <c r="B221" s="71" t="s">
        <v>41</v>
      </c>
      <c r="C221" s="71" t="s">
        <v>478</v>
      </c>
      <c r="D221" s="71" t="s">
        <v>351</v>
      </c>
    </row>
    <row r="222" spans="1:4" x14ac:dyDescent="0.25">
      <c r="A222" s="71" t="s">
        <v>52</v>
      </c>
      <c r="B222" s="71" t="s">
        <v>41</v>
      </c>
      <c r="C222" s="71" t="s">
        <v>476</v>
      </c>
      <c r="D222" s="71" t="s">
        <v>477</v>
      </c>
    </row>
    <row r="223" spans="1:4" x14ac:dyDescent="0.25">
      <c r="A223" s="71" t="s">
        <v>52</v>
      </c>
      <c r="B223" s="71" t="s">
        <v>41</v>
      </c>
      <c r="C223" s="71" t="s">
        <v>479</v>
      </c>
      <c r="D223" s="71" t="s">
        <v>1035</v>
      </c>
    </row>
    <row r="224" spans="1:4" x14ac:dyDescent="0.25">
      <c r="A224" s="71" t="s">
        <v>52</v>
      </c>
      <c r="B224" s="71" t="s">
        <v>41</v>
      </c>
      <c r="C224" s="71" t="s">
        <v>480</v>
      </c>
      <c r="D224" s="71" t="s">
        <v>481</v>
      </c>
    </row>
    <row r="225" spans="1:4" x14ac:dyDescent="0.25">
      <c r="A225" s="71" t="s">
        <v>52</v>
      </c>
      <c r="B225" s="71" t="s">
        <v>41</v>
      </c>
      <c r="C225" s="71" t="s">
        <v>475</v>
      </c>
      <c r="D225" s="71" t="s">
        <v>1036</v>
      </c>
    </row>
    <row r="226" spans="1:4" x14ac:dyDescent="0.25">
      <c r="A226" s="29" t="s">
        <v>1037</v>
      </c>
      <c r="B226" s="29" t="s">
        <v>172</v>
      </c>
      <c r="C226" s="29" t="s">
        <v>565</v>
      </c>
      <c r="D226" s="72" t="s">
        <v>1217</v>
      </c>
    </row>
    <row r="227" spans="1:4" x14ac:dyDescent="0.25">
      <c r="A227" s="29" t="s">
        <v>1037</v>
      </c>
      <c r="B227" s="29" t="s">
        <v>172</v>
      </c>
      <c r="C227" s="29" t="s">
        <v>564</v>
      </c>
      <c r="D227" s="73" t="s">
        <v>1038</v>
      </c>
    </row>
    <row r="228" spans="1:4" x14ac:dyDescent="0.25">
      <c r="A228" s="29" t="s">
        <v>1037</v>
      </c>
      <c r="B228" s="29" t="s">
        <v>172</v>
      </c>
      <c r="C228" s="29" t="s">
        <v>572</v>
      </c>
      <c r="D228" s="73" t="s">
        <v>1084</v>
      </c>
    </row>
    <row r="229" spans="1:4" x14ac:dyDescent="0.25">
      <c r="A229" s="29" t="s">
        <v>1037</v>
      </c>
      <c r="B229" s="29" t="s">
        <v>172</v>
      </c>
      <c r="C229" s="29" t="s">
        <v>573</v>
      </c>
      <c r="D229" s="73" t="s">
        <v>1134</v>
      </c>
    </row>
    <row r="230" spans="1:4" x14ac:dyDescent="0.25">
      <c r="A230" s="29" t="s">
        <v>1037</v>
      </c>
      <c r="B230" s="29" t="s">
        <v>172</v>
      </c>
      <c r="C230" s="29" t="s">
        <v>568</v>
      </c>
      <c r="D230" s="73" t="s">
        <v>569</v>
      </c>
    </row>
    <row r="231" spans="1:4" x14ac:dyDescent="0.25">
      <c r="A231" s="29" t="s">
        <v>1037</v>
      </c>
      <c r="B231" s="29" t="s">
        <v>172</v>
      </c>
      <c r="C231" s="29" t="s">
        <v>574</v>
      </c>
      <c r="D231" s="73" t="s">
        <v>1135</v>
      </c>
    </row>
    <row r="232" spans="1:4" x14ac:dyDescent="0.25">
      <c r="A232" s="29" t="s">
        <v>1037</v>
      </c>
      <c r="B232" s="29" t="s">
        <v>172</v>
      </c>
      <c r="C232" s="29" t="s">
        <v>570</v>
      </c>
      <c r="D232" s="73" t="s">
        <v>571</v>
      </c>
    </row>
    <row r="233" spans="1:4" x14ac:dyDescent="0.25">
      <c r="A233" s="29" t="s">
        <v>1037</v>
      </c>
      <c r="B233" s="29" t="s">
        <v>172</v>
      </c>
      <c r="C233" s="29" t="s">
        <v>566</v>
      </c>
      <c r="D233" s="73" t="s">
        <v>567</v>
      </c>
    </row>
    <row r="234" spans="1:4" x14ac:dyDescent="0.25">
      <c r="A234" s="29" t="s">
        <v>169</v>
      </c>
      <c r="B234" s="29" t="s">
        <v>172</v>
      </c>
      <c r="C234" s="29" t="s">
        <v>586</v>
      </c>
      <c r="D234" s="73" t="s">
        <v>587</v>
      </c>
    </row>
    <row r="235" spans="1:4" x14ac:dyDescent="0.25">
      <c r="A235" s="29" t="s">
        <v>169</v>
      </c>
      <c r="B235" s="29" t="s">
        <v>172</v>
      </c>
      <c r="C235" s="29" t="s">
        <v>590</v>
      </c>
      <c r="D235" s="73" t="s">
        <v>1180</v>
      </c>
    </row>
    <row r="236" spans="1:4" x14ac:dyDescent="0.25">
      <c r="A236" s="29" t="s">
        <v>169</v>
      </c>
      <c r="B236" s="29" t="s">
        <v>172</v>
      </c>
      <c r="C236" s="29" t="s">
        <v>584</v>
      </c>
      <c r="D236" s="73" t="s">
        <v>585</v>
      </c>
    </row>
    <row r="237" spans="1:4" x14ac:dyDescent="0.25">
      <c r="A237" s="29" t="s">
        <v>169</v>
      </c>
      <c r="B237" s="29" t="s">
        <v>172</v>
      </c>
      <c r="C237" s="29" t="s">
        <v>588</v>
      </c>
      <c r="D237" s="73" t="s">
        <v>589</v>
      </c>
    </row>
    <row r="238" spans="1:4" x14ac:dyDescent="0.25">
      <c r="A238" s="29" t="s">
        <v>169</v>
      </c>
      <c r="B238" s="29" t="s">
        <v>172</v>
      </c>
      <c r="C238" s="29" t="s">
        <v>583</v>
      </c>
      <c r="D238" s="73" t="s">
        <v>366</v>
      </c>
    </row>
    <row r="239" spans="1:4" x14ac:dyDescent="0.25">
      <c r="A239" s="29" t="s">
        <v>170</v>
      </c>
      <c r="B239" s="29" t="s">
        <v>172</v>
      </c>
      <c r="C239" s="29" t="s">
        <v>597</v>
      </c>
      <c r="D239" s="73" t="s">
        <v>598</v>
      </c>
    </row>
    <row r="240" spans="1:4" x14ac:dyDescent="0.25">
      <c r="A240" s="29" t="s">
        <v>170</v>
      </c>
      <c r="B240" s="29" t="s">
        <v>172</v>
      </c>
      <c r="C240" s="29" t="s">
        <v>595</v>
      </c>
      <c r="D240" s="73" t="s">
        <v>596</v>
      </c>
    </row>
    <row r="241" spans="1:4" x14ac:dyDescent="0.25">
      <c r="A241" s="29" t="s">
        <v>170</v>
      </c>
      <c r="B241" s="29" t="s">
        <v>172</v>
      </c>
      <c r="C241" s="29" t="s">
        <v>593</v>
      </c>
      <c r="D241" s="73" t="s">
        <v>594</v>
      </c>
    </row>
    <row r="242" spans="1:4" x14ac:dyDescent="0.25">
      <c r="A242" s="29" t="s">
        <v>170</v>
      </c>
      <c r="B242" s="29" t="s">
        <v>172</v>
      </c>
      <c r="C242" s="29" t="s">
        <v>599</v>
      </c>
      <c r="D242" s="73" t="s">
        <v>600</v>
      </c>
    </row>
    <row r="243" spans="1:4" x14ac:dyDescent="0.25">
      <c r="A243" s="29" t="s">
        <v>170</v>
      </c>
      <c r="B243" s="29" t="s">
        <v>172</v>
      </c>
      <c r="C243" s="29" t="s">
        <v>601</v>
      </c>
      <c r="D243" s="73" t="s">
        <v>1181</v>
      </c>
    </row>
    <row r="244" spans="1:4" x14ac:dyDescent="0.25">
      <c r="A244" s="29" t="s">
        <v>170</v>
      </c>
      <c r="B244" s="29" t="s">
        <v>172</v>
      </c>
      <c r="C244" s="29" t="s">
        <v>591</v>
      </c>
      <c r="D244" s="73" t="s">
        <v>592</v>
      </c>
    </row>
    <row r="245" spans="1:4" x14ac:dyDescent="0.25">
      <c r="A245" s="75" t="s">
        <v>166</v>
      </c>
      <c r="B245" s="75" t="s">
        <v>172</v>
      </c>
      <c r="C245" s="75" t="s">
        <v>512</v>
      </c>
      <c r="D245" s="76" t="s">
        <v>513</v>
      </c>
    </row>
    <row r="246" spans="1:4" x14ac:dyDescent="0.25">
      <c r="A246" s="75" t="s">
        <v>166</v>
      </c>
      <c r="B246" s="75" t="s">
        <v>172</v>
      </c>
      <c r="C246" s="75" t="s">
        <v>515</v>
      </c>
      <c r="D246" s="76" t="s">
        <v>516</v>
      </c>
    </row>
    <row r="247" spans="1:4" x14ac:dyDescent="0.25">
      <c r="A247" s="75" t="s">
        <v>166</v>
      </c>
      <c r="B247" s="75" t="s">
        <v>172</v>
      </c>
      <c r="C247" s="75" t="s">
        <v>514</v>
      </c>
      <c r="D247" s="76" t="s">
        <v>1218</v>
      </c>
    </row>
    <row r="248" spans="1:4" x14ac:dyDescent="0.25">
      <c r="A248" s="75" t="s">
        <v>168</v>
      </c>
      <c r="B248" s="75" t="s">
        <v>172</v>
      </c>
      <c r="C248" s="75" t="s">
        <v>518</v>
      </c>
      <c r="D248" s="76" t="s">
        <v>519</v>
      </c>
    </row>
    <row r="249" spans="1:4" x14ac:dyDescent="0.25">
      <c r="A249" s="74" t="s">
        <v>168</v>
      </c>
      <c r="B249" s="75" t="s">
        <v>172</v>
      </c>
      <c r="C249" s="75" t="s">
        <v>521</v>
      </c>
      <c r="D249" s="76" t="s">
        <v>522</v>
      </c>
    </row>
    <row r="250" spans="1:4" x14ac:dyDescent="0.25">
      <c r="A250" s="74" t="s">
        <v>168</v>
      </c>
      <c r="B250" s="75" t="s">
        <v>172</v>
      </c>
      <c r="C250" s="75" t="s">
        <v>523</v>
      </c>
      <c r="D250" s="76" t="s">
        <v>461</v>
      </c>
    </row>
    <row r="251" spans="1:4" x14ac:dyDescent="0.25">
      <c r="A251" s="74" t="s">
        <v>168</v>
      </c>
      <c r="B251" s="75" t="s">
        <v>172</v>
      </c>
      <c r="C251" s="75" t="s">
        <v>520</v>
      </c>
      <c r="D251" s="76" t="s">
        <v>1132</v>
      </c>
    </row>
    <row r="252" spans="1:4" x14ac:dyDescent="0.25">
      <c r="A252" s="74" t="s">
        <v>168</v>
      </c>
      <c r="B252" s="75" t="s">
        <v>172</v>
      </c>
      <c r="C252" s="75" t="s">
        <v>517</v>
      </c>
      <c r="D252" s="76" t="s">
        <v>1133</v>
      </c>
    </row>
    <row r="253" spans="1:4" x14ac:dyDescent="0.25">
      <c r="A253" s="97" t="s">
        <v>167</v>
      </c>
      <c r="B253" s="29" t="s">
        <v>172</v>
      </c>
      <c r="C253" s="7" t="s">
        <v>579</v>
      </c>
      <c r="D253" s="28" t="s">
        <v>580</v>
      </c>
    </row>
    <row r="254" spans="1:4" x14ac:dyDescent="0.25">
      <c r="A254" s="97" t="s">
        <v>167</v>
      </c>
      <c r="B254" s="29" t="s">
        <v>172</v>
      </c>
      <c r="C254" s="7" t="s">
        <v>581</v>
      </c>
      <c r="D254" s="28" t="s">
        <v>582</v>
      </c>
    </row>
    <row r="255" spans="1:4" x14ac:dyDescent="0.25">
      <c r="A255" s="97" t="s">
        <v>167</v>
      </c>
      <c r="B255" s="29" t="s">
        <v>172</v>
      </c>
      <c r="C255" s="7" t="s">
        <v>576</v>
      </c>
      <c r="D255" s="28" t="s">
        <v>577</v>
      </c>
    </row>
    <row r="256" spans="1:4" x14ac:dyDescent="0.25">
      <c r="A256" s="97" t="s">
        <v>167</v>
      </c>
      <c r="B256" s="7" t="s">
        <v>172</v>
      </c>
      <c r="C256" s="7" t="s">
        <v>575</v>
      </c>
      <c r="D256" s="28" t="s">
        <v>1156</v>
      </c>
    </row>
    <row r="257" spans="1:4" x14ac:dyDescent="0.25">
      <c r="A257" s="7" t="s">
        <v>167</v>
      </c>
      <c r="B257" s="7" t="s">
        <v>172</v>
      </c>
      <c r="C257" s="7" t="s">
        <v>578</v>
      </c>
      <c r="D257" s="28" t="s">
        <v>1157</v>
      </c>
    </row>
    <row r="258" spans="1:4" x14ac:dyDescent="0.25">
      <c r="A258" s="75" t="s">
        <v>165</v>
      </c>
      <c r="B258" s="75" t="s">
        <v>172</v>
      </c>
      <c r="C258" s="75" t="s">
        <v>606</v>
      </c>
      <c r="D258" s="76" t="s">
        <v>607</v>
      </c>
    </row>
    <row r="259" spans="1:4" x14ac:dyDescent="0.25">
      <c r="A259" s="75" t="s">
        <v>165</v>
      </c>
      <c r="B259" s="75" t="s">
        <v>172</v>
      </c>
      <c r="C259" s="75" t="s">
        <v>610</v>
      </c>
      <c r="D259" s="76" t="s">
        <v>611</v>
      </c>
    </row>
    <row r="260" spans="1:4" x14ac:dyDescent="0.25">
      <c r="A260" s="75" t="s">
        <v>165</v>
      </c>
      <c r="B260" s="75" t="s">
        <v>172</v>
      </c>
      <c r="C260" s="75" t="s">
        <v>608</v>
      </c>
      <c r="D260" s="76" t="s">
        <v>609</v>
      </c>
    </row>
    <row r="261" spans="1:4" x14ac:dyDescent="0.25">
      <c r="A261" s="75" t="s">
        <v>165</v>
      </c>
      <c r="B261" s="75" t="s">
        <v>172</v>
      </c>
      <c r="C261" s="75" t="s">
        <v>604</v>
      </c>
      <c r="D261" s="76" t="s">
        <v>605</v>
      </c>
    </row>
    <row r="262" spans="1:4" x14ac:dyDescent="0.25">
      <c r="A262" s="75" t="s">
        <v>165</v>
      </c>
      <c r="B262" s="75" t="s">
        <v>172</v>
      </c>
      <c r="C262" s="75" t="s">
        <v>602</v>
      </c>
      <c r="D262" s="76" t="s">
        <v>1039</v>
      </c>
    </row>
    <row r="263" spans="1:4" x14ac:dyDescent="0.25">
      <c r="A263" s="75" t="s">
        <v>165</v>
      </c>
      <c r="B263" s="75" t="s">
        <v>172</v>
      </c>
      <c r="C263" s="75" t="s">
        <v>1040</v>
      </c>
      <c r="D263" s="76" t="s">
        <v>1136</v>
      </c>
    </row>
    <row r="264" spans="1:4" x14ac:dyDescent="0.25">
      <c r="A264" s="75" t="s">
        <v>165</v>
      </c>
      <c r="B264" s="75" t="s">
        <v>172</v>
      </c>
      <c r="C264" s="75" t="s">
        <v>603</v>
      </c>
      <c r="D264" s="76" t="s">
        <v>1219</v>
      </c>
    </row>
    <row r="265" spans="1:4" x14ac:dyDescent="0.25">
      <c r="A265" s="75" t="s">
        <v>165</v>
      </c>
      <c r="B265" s="75" t="s">
        <v>172</v>
      </c>
      <c r="C265" s="75" t="s">
        <v>612</v>
      </c>
      <c r="D265" s="76" t="s">
        <v>1093</v>
      </c>
    </row>
    <row r="266" spans="1:4" x14ac:dyDescent="0.25">
      <c r="A266" s="29" t="s">
        <v>1216</v>
      </c>
      <c r="B266" s="29" t="s">
        <v>172</v>
      </c>
      <c r="C266" s="29" t="s">
        <v>558</v>
      </c>
      <c r="D266" s="73" t="s">
        <v>559</v>
      </c>
    </row>
    <row r="267" spans="1:4" x14ac:dyDescent="0.25">
      <c r="A267" s="29" t="s">
        <v>1216</v>
      </c>
      <c r="B267" s="29" t="s">
        <v>172</v>
      </c>
      <c r="C267" s="29" t="s">
        <v>562</v>
      </c>
      <c r="D267" s="73" t="s">
        <v>563</v>
      </c>
    </row>
    <row r="268" spans="1:4" x14ac:dyDescent="0.25">
      <c r="A268" s="29" t="s">
        <v>1216</v>
      </c>
      <c r="B268" s="29" t="s">
        <v>172</v>
      </c>
      <c r="C268" s="29" t="s">
        <v>560</v>
      </c>
      <c r="D268" s="73" t="s">
        <v>561</v>
      </c>
    </row>
    <row r="269" spans="1:4" x14ac:dyDescent="0.25">
      <c r="A269" s="29" t="s">
        <v>1216</v>
      </c>
      <c r="B269" s="29" t="s">
        <v>172</v>
      </c>
      <c r="C269" s="29" t="s">
        <v>556</v>
      </c>
      <c r="D269" s="73" t="s">
        <v>557</v>
      </c>
    </row>
    <row r="270" spans="1:4" x14ac:dyDescent="0.25">
      <c r="A270" s="29" t="s">
        <v>162</v>
      </c>
      <c r="B270" s="29" t="s">
        <v>172</v>
      </c>
      <c r="C270" s="29" t="s">
        <v>548</v>
      </c>
      <c r="D270" s="73" t="s">
        <v>549</v>
      </c>
    </row>
    <row r="271" spans="1:4" x14ac:dyDescent="0.25">
      <c r="A271" s="29" t="s">
        <v>162</v>
      </c>
      <c r="B271" s="29" t="s">
        <v>172</v>
      </c>
      <c r="C271" s="29" t="s">
        <v>546</v>
      </c>
      <c r="D271" s="73" t="s">
        <v>547</v>
      </c>
    </row>
    <row r="272" spans="1:4" x14ac:dyDescent="0.25">
      <c r="A272" s="29" t="s">
        <v>162</v>
      </c>
      <c r="B272" s="29" t="s">
        <v>172</v>
      </c>
      <c r="C272" s="29" t="s">
        <v>544</v>
      </c>
      <c r="D272" s="73" t="s">
        <v>545</v>
      </c>
    </row>
    <row r="273" spans="1:4" x14ac:dyDescent="0.25">
      <c r="A273" s="29" t="s">
        <v>162</v>
      </c>
      <c r="B273" s="29" t="s">
        <v>172</v>
      </c>
      <c r="C273" s="29" t="s">
        <v>554</v>
      </c>
      <c r="D273" s="73" t="s">
        <v>555</v>
      </c>
    </row>
    <row r="274" spans="1:4" x14ac:dyDescent="0.25">
      <c r="A274" s="29" t="s">
        <v>162</v>
      </c>
      <c r="B274" s="29" t="s">
        <v>172</v>
      </c>
      <c r="C274" s="29" t="s">
        <v>550</v>
      </c>
      <c r="D274" s="73" t="s">
        <v>551</v>
      </c>
    </row>
    <row r="275" spans="1:4" x14ac:dyDescent="0.25">
      <c r="A275" s="29" t="s">
        <v>162</v>
      </c>
      <c r="B275" s="29" t="s">
        <v>172</v>
      </c>
      <c r="C275" s="29" t="s">
        <v>552</v>
      </c>
      <c r="D275" s="73" t="s">
        <v>553</v>
      </c>
    </row>
    <row r="276" spans="1:4" x14ac:dyDescent="0.25">
      <c r="A276" s="29" t="s">
        <v>160</v>
      </c>
      <c r="B276" s="29" t="s">
        <v>172</v>
      </c>
      <c r="C276" s="29" t="s">
        <v>525</v>
      </c>
      <c r="D276" s="73" t="s">
        <v>526</v>
      </c>
    </row>
    <row r="277" spans="1:4" x14ac:dyDescent="0.25">
      <c r="A277" s="29" t="s">
        <v>160</v>
      </c>
      <c r="B277" s="29" t="s">
        <v>172</v>
      </c>
      <c r="C277" s="29" t="s">
        <v>524</v>
      </c>
      <c r="D277" s="73" t="s">
        <v>1030</v>
      </c>
    </row>
    <row r="278" spans="1:4" x14ac:dyDescent="0.25">
      <c r="A278" s="29" t="s">
        <v>161</v>
      </c>
      <c r="B278" s="29" t="s">
        <v>172</v>
      </c>
      <c r="C278" s="29" t="s">
        <v>535</v>
      </c>
      <c r="D278" s="73" t="s">
        <v>536</v>
      </c>
    </row>
    <row r="279" spans="1:4" x14ac:dyDescent="0.25">
      <c r="A279" s="29" t="s">
        <v>161</v>
      </c>
      <c r="B279" s="29" t="s">
        <v>172</v>
      </c>
      <c r="C279" s="29" t="s">
        <v>541</v>
      </c>
      <c r="D279" s="73" t="s">
        <v>1131</v>
      </c>
    </row>
    <row r="280" spans="1:4" x14ac:dyDescent="0.25">
      <c r="A280" s="29" t="s">
        <v>161</v>
      </c>
      <c r="B280" s="29" t="s">
        <v>172</v>
      </c>
      <c r="C280" s="29" t="s">
        <v>542</v>
      </c>
      <c r="D280" s="73" t="s">
        <v>543</v>
      </c>
    </row>
    <row r="281" spans="1:4" x14ac:dyDescent="0.25">
      <c r="A281" s="29" t="s">
        <v>161</v>
      </c>
      <c r="B281" s="29" t="s">
        <v>172</v>
      </c>
      <c r="C281" s="29" t="s">
        <v>533</v>
      </c>
      <c r="D281" s="73" t="s">
        <v>534</v>
      </c>
    </row>
    <row r="282" spans="1:4" x14ac:dyDescent="0.25">
      <c r="A282" s="29" t="s">
        <v>161</v>
      </c>
      <c r="B282" s="29" t="s">
        <v>172</v>
      </c>
      <c r="C282" s="29" t="s">
        <v>529</v>
      </c>
      <c r="D282" s="73" t="s">
        <v>530</v>
      </c>
    </row>
    <row r="283" spans="1:4" x14ac:dyDescent="0.25">
      <c r="A283" s="29" t="s">
        <v>161</v>
      </c>
      <c r="B283" s="29" t="s">
        <v>172</v>
      </c>
      <c r="C283" s="29" t="s">
        <v>539</v>
      </c>
      <c r="D283" s="73" t="s">
        <v>540</v>
      </c>
    </row>
    <row r="284" spans="1:4" x14ac:dyDescent="0.25">
      <c r="A284" s="29" t="s">
        <v>161</v>
      </c>
      <c r="B284" s="29" t="s">
        <v>172</v>
      </c>
      <c r="C284" s="29" t="s">
        <v>527</v>
      </c>
      <c r="D284" s="73" t="s">
        <v>528</v>
      </c>
    </row>
    <row r="285" spans="1:4" x14ac:dyDescent="0.25">
      <c r="A285" s="29" t="s">
        <v>161</v>
      </c>
      <c r="B285" s="29" t="s">
        <v>172</v>
      </c>
      <c r="C285" s="29" t="s">
        <v>537</v>
      </c>
      <c r="D285" s="73" t="s">
        <v>1263</v>
      </c>
    </row>
    <row r="286" spans="1:4" x14ac:dyDescent="0.25">
      <c r="A286" s="29" t="s">
        <v>161</v>
      </c>
      <c r="B286" s="29" t="s">
        <v>172</v>
      </c>
      <c r="C286" s="29" t="s">
        <v>538</v>
      </c>
      <c r="D286" s="73" t="s">
        <v>1155</v>
      </c>
    </row>
    <row r="287" spans="1:4" x14ac:dyDescent="0.25">
      <c r="A287" s="7" t="s">
        <v>161</v>
      </c>
      <c r="B287" s="7" t="s">
        <v>172</v>
      </c>
      <c r="C287" s="7" t="s">
        <v>531</v>
      </c>
      <c r="D287" s="77" t="s">
        <v>532</v>
      </c>
    </row>
    <row r="288" spans="1:4" x14ac:dyDescent="0.25">
      <c r="A288" s="35" t="s">
        <v>626</v>
      </c>
      <c r="B288" s="35" t="s">
        <v>66</v>
      </c>
      <c r="C288" s="34" t="s">
        <v>628</v>
      </c>
      <c r="D288" s="34" t="s">
        <v>629</v>
      </c>
    </row>
    <row r="289" spans="1:4" x14ac:dyDescent="0.25">
      <c r="A289" s="35" t="s">
        <v>626</v>
      </c>
      <c r="B289" s="35" t="s">
        <v>66</v>
      </c>
      <c r="C289" s="34" t="s">
        <v>627</v>
      </c>
      <c r="D289" s="34" t="s">
        <v>1264</v>
      </c>
    </row>
    <row r="290" spans="1:4" x14ac:dyDescent="0.25">
      <c r="A290" s="34" t="s">
        <v>72</v>
      </c>
      <c r="B290" s="36" t="s">
        <v>66</v>
      </c>
      <c r="C290" s="36" t="s">
        <v>647</v>
      </c>
      <c r="D290" s="36" t="s">
        <v>1265</v>
      </c>
    </row>
    <row r="291" spans="1:4" ht="15.75" x14ac:dyDescent="0.25">
      <c r="A291" s="34" t="s">
        <v>72</v>
      </c>
      <c r="B291" s="36" t="s">
        <v>66</v>
      </c>
      <c r="C291" s="37" t="s">
        <v>644</v>
      </c>
      <c r="D291" s="38" t="s">
        <v>645</v>
      </c>
    </row>
    <row r="292" spans="1:4" x14ac:dyDescent="0.25">
      <c r="A292" s="34" t="s">
        <v>72</v>
      </c>
      <c r="B292" s="36" t="s">
        <v>66</v>
      </c>
      <c r="C292" s="36" t="s">
        <v>634</v>
      </c>
      <c r="D292" s="32" t="s">
        <v>1158</v>
      </c>
    </row>
    <row r="293" spans="1:4" x14ac:dyDescent="0.25">
      <c r="A293" s="34" t="s">
        <v>72</v>
      </c>
      <c r="B293" s="36" t="s">
        <v>66</v>
      </c>
      <c r="C293" s="36" t="s">
        <v>651</v>
      </c>
      <c r="D293" s="36" t="s">
        <v>652</v>
      </c>
    </row>
    <row r="294" spans="1:4" x14ac:dyDescent="0.25">
      <c r="A294" s="34" t="s">
        <v>72</v>
      </c>
      <c r="B294" s="36" t="s">
        <v>66</v>
      </c>
      <c r="C294" s="36" t="s">
        <v>641</v>
      </c>
      <c r="D294" s="36" t="s">
        <v>642</v>
      </c>
    </row>
    <row r="295" spans="1:4" x14ac:dyDescent="0.25">
      <c r="A295" s="34" t="s">
        <v>72</v>
      </c>
      <c r="B295" s="36" t="s">
        <v>66</v>
      </c>
      <c r="C295" s="36" t="s">
        <v>649</v>
      </c>
      <c r="D295" s="36" t="s">
        <v>650</v>
      </c>
    </row>
    <row r="296" spans="1:4" x14ac:dyDescent="0.25">
      <c r="A296" s="34" t="s">
        <v>72</v>
      </c>
      <c r="B296" s="36" t="s">
        <v>66</v>
      </c>
      <c r="C296" s="36" t="s">
        <v>632</v>
      </c>
      <c r="D296" s="36" t="s">
        <v>633</v>
      </c>
    </row>
    <row r="297" spans="1:4" x14ac:dyDescent="0.25">
      <c r="A297" s="34" t="s">
        <v>72</v>
      </c>
      <c r="B297" s="36" t="s">
        <v>66</v>
      </c>
      <c r="C297" s="36" t="s">
        <v>648</v>
      </c>
      <c r="D297" s="36" t="s">
        <v>1266</v>
      </c>
    </row>
    <row r="298" spans="1:4" x14ac:dyDescent="0.25">
      <c r="A298" s="34" t="s">
        <v>72</v>
      </c>
      <c r="B298" s="36" t="s">
        <v>66</v>
      </c>
      <c r="C298" s="36" t="s">
        <v>646</v>
      </c>
      <c r="D298" s="36" t="s">
        <v>1267</v>
      </c>
    </row>
    <row r="299" spans="1:4" x14ac:dyDescent="0.25">
      <c r="A299" s="34" t="s">
        <v>72</v>
      </c>
      <c r="B299" s="36" t="s">
        <v>66</v>
      </c>
      <c r="C299" s="36" t="s">
        <v>635</v>
      </c>
      <c r="D299" s="36" t="s">
        <v>636</v>
      </c>
    </row>
    <row r="300" spans="1:4" x14ac:dyDescent="0.25">
      <c r="A300" s="34" t="s">
        <v>72</v>
      </c>
      <c r="B300" s="36" t="s">
        <v>66</v>
      </c>
      <c r="C300" s="36" t="s">
        <v>643</v>
      </c>
      <c r="D300" s="36" t="s">
        <v>1268</v>
      </c>
    </row>
    <row r="301" spans="1:4" x14ac:dyDescent="0.25">
      <c r="A301" s="34" t="s">
        <v>72</v>
      </c>
      <c r="B301" s="36" t="s">
        <v>66</v>
      </c>
      <c r="C301" s="36" t="s">
        <v>639</v>
      </c>
      <c r="D301" s="36" t="s">
        <v>640</v>
      </c>
    </row>
    <row r="302" spans="1:4" x14ac:dyDescent="0.25">
      <c r="A302" s="34" t="s">
        <v>72</v>
      </c>
      <c r="B302" s="36" t="s">
        <v>66</v>
      </c>
      <c r="C302" s="34" t="s">
        <v>630</v>
      </c>
      <c r="D302" s="34" t="s">
        <v>631</v>
      </c>
    </row>
    <row r="303" spans="1:4" x14ac:dyDescent="0.25">
      <c r="A303" s="34" t="s">
        <v>72</v>
      </c>
      <c r="B303" s="34" t="s">
        <v>66</v>
      </c>
      <c r="C303" s="34" t="s">
        <v>637</v>
      </c>
      <c r="D303" s="34" t="s">
        <v>638</v>
      </c>
    </row>
    <row r="304" spans="1:4" x14ac:dyDescent="0.25">
      <c r="A304" s="54" t="s">
        <v>69</v>
      </c>
      <c r="B304" s="52" t="s">
        <v>66</v>
      </c>
      <c r="C304" s="29" t="s">
        <v>625</v>
      </c>
      <c r="D304" s="29" t="s">
        <v>1137</v>
      </c>
    </row>
    <row r="305" spans="1:4" x14ac:dyDescent="0.25">
      <c r="A305" s="54" t="s">
        <v>69</v>
      </c>
      <c r="B305" s="52" t="s">
        <v>66</v>
      </c>
      <c r="C305" s="29" t="s">
        <v>623</v>
      </c>
      <c r="D305" s="29" t="s">
        <v>624</v>
      </c>
    </row>
    <row r="306" spans="1:4" x14ac:dyDescent="0.25">
      <c r="A306" s="76" t="s">
        <v>65</v>
      </c>
      <c r="B306" s="52" t="s">
        <v>66</v>
      </c>
      <c r="C306" s="29" t="s">
        <v>613</v>
      </c>
      <c r="D306" s="29" t="s">
        <v>1041</v>
      </c>
    </row>
    <row r="307" spans="1:4" x14ac:dyDescent="0.25">
      <c r="A307" s="76" t="s">
        <v>65</v>
      </c>
      <c r="B307" s="52" t="s">
        <v>66</v>
      </c>
      <c r="C307" s="29" t="s">
        <v>615</v>
      </c>
      <c r="D307" s="29" t="s">
        <v>1042</v>
      </c>
    </row>
    <row r="308" spans="1:4" x14ac:dyDescent="0.25">
      <c r="A308" s="76" t="s">
        <v>65</v>
      </c>
      <c r="B308" s="52" t="s">
        <v>66</v>
      </c>
      <c r="C308" s="29" t="s">
        <v>616</v>
      </c>
      <c r="D308" s="29" t="s">
        <v>1043</v>
      </c>
    </row>
    <row r="309" spans="1:4" x14ac:dyDescent="0.25">
      <c r="A309" s="54" t="s">
        <v>73</v>
      </c>
      <c r="B309" s="52" t="s">
        <v>66</v>
      </c>
      <c r="C309" s="29" t="s">
        <v>620</v>
      </c>
      <c r="D309" s="29" t="s">
        <v>1138</v>
      </c>
    </row>
    <row r="310" spans="1:4" x14ac:dyDescent="0.25">
      <c r="A310" s="54" t="s">
        <v>73</v>
      </c>
      <c r="B310" s="52" t="s">
        <v>66</v>
      </c>
      <c r="C310" s="29" t="s">
        <v>621</v>
      </c>
      <c r="D310" s="29" t="s">
        <v>622</v>
      </c>
    </row>
    <row r="311" spans="1:4" x14ac:dyDescent="0.25">
      <c r="A311" s="54" t="s">
        <v>73</v>
      </c>
      <c r="B311" s="52" t="s">
        <v>66</v>
      </c>
      <c r="C311" s="29" t="s">
        <v>617</v>
      </c>
      <c r="D311" s="29" t="s">
        <v>618</v>
      </c>
    </row>
    <row r="312" spans="1:4" x14ac:dyDescent="0.25">
      <c r="A312" s="54" t="s">
        <v>73</v>
      </c>
      <c r="B312" s="52" t="s">
        <v>66</v>
      </c>
      <c r="C312" s="29" t="s">
        <v>619</v>
      </c>
      <c r="D312" s="29" t="s">
        <v>1044</v>
      </c>
    </row>
    <row r="313" spans="1:4" x14ac:dyDescent="0.25">
      <c r="A313" s="2" t="s">
        <v>74</v>
      </c>
      <c r="B313" s="2" t="s">
        <v>66</v>
      </c>
      <c r="C313" s="2" t="s">
        <v>672</v>
      </c>
      <c r="D313" s="2" t="s">
        <v>673</v>
      </c>
    </row>
    <row r="314" spans="1:4" x14ac:dyDescent="0.25">
      <c r="A314" s="2" t="s">
        <v>74</v>
      </c>
      <c r="B314" s="2" t="s">
        <v>66</v>
      </c>
      <c r="C314" s="2" t="s">
        <v>661</v>
      </c>
      <c r="D314" s="2" t="s">
        <v>662</v>
      </c>
    </row>
    <row r="315" spans="1:4" x14ac:dyDescent="0.25">
      <c r="A315" s="2" t="s">
        <v>74</v>
      </c>
      <c r="B315" s="2" t="s">
        <v>66</v>
      </c>
      <c r="C315" s="2" t="s">
        <v>665</v>
      </c>
      <c r="D315" s="2" t="s">
        <v>666</v>
      </c>
    </row>
    <row r="316" spans="1:4" x14ac:dyDescent="0.25">
      <c r="A316" s="2" t="s">
        <v>74</v>
      </c>
      <c r="B316" s="2" t="s">
        <v>66</v>
      </c>
      <c r="C316" s="2" t="s">
        <v>670</v>
      </c>
      <c r="D316" s="2" t="s">
        <v>370</v>
      </c>
    </row>
    <row r="317" spans="1:4" x14ac:dyDescent="0.25">
      <c r="A317" s="2" t="s">
        <v>74</v>
      </c>
      <c r="B317" s="2" t="s">
        <v>66</v>
      </c>
      <c r="C317" s="2" t="s">
        <v>671</v>
      </c>
      <c r="D317" s="2" t="s">
        <v>1269</v>
      </c>
    </row>
    <row r="318" spans="1:4" x14ac:dyDescent="0.25">
      <c r="A318" s="2" t="s">
        <v>74</v>
      </c>
      <c r="B318" s="2" t="s">
        <v>66</v>
      </c>
      <c r="C318" s="2" t="s">
        <v>663</v>
      </c>
      <c r="D318" s="2" t="s">
        <v>664</v>
      </c>
    </row>
    <row r="319" spans="1:4" x14ac:dyDescent="0.25">
      <c r="A319" s="2" t="s">
        <v>74</v>
      </c>
      <c r="B319" s="2" t="s">
        <v>66</v>
      </c>
      <c r="C319" s="2" t="s">
        <v>668</v>
      </c>
      <c r="D319" s="2" t="s">
        <v>669</v>
      </c>
    </row>
    <row r="320" spans="1:4" x14ac:dyDescent="0.25">
      <c r="A320" s="2" t="s">
        <v>74</v>
      </c>
      <c r="B320" s="2" t="s">
        <v>66</v>
      </c>
      <c r="C320" s="2" t="s">
        <v>667</v>
      </c>
      <c r="D320" s="2" t="s">
        <v>1081</v>
      </c>
    </row>
    <row r="321" spans="1:4" x14ac:dyDescent="0.25">
      <c r="A321" s="2" t="s">
        <v>76</v>
      </c>
      <c r="B321" s="2" t="s">
        <v>66</v>
      </c>
      <c r="C321" s="2" t="s">
        <v>676</v>
      </c>
      <c r="D321" s="2" t="s">
        <v>1270</v>
      </c>
    </row>
    <row r="322" spans="1:4" x14ac:dyDescent="0.25">
      <c r="A322" s="2" t="s">
        <v>76</v>
      </c>
      <c r="B322" s="2" t="s">
        <v>66</v>
      </c>
      <c r="C322" s="2" t="s">
        <v>674</v>
      </c>
      <c r="D322" s="2" t="s">
        <v>675</v>
      </c>
    </row>
    <row r="323" spans="1:4" x14ac:dyDescent="0.25">
      <c r="A323" s="2" t="s">
        <v>76</v>
      </c>
      <c r="B323" s="2" t="s">
        <v>66</v>
      </c>
      <c r="C323" s="2" t="s">
        <v>1094</v>
      </c>
      <c r="D323" s="2" t="s">
        <v>1095</v>
      </c>
    </row>
    <row r="324" spans="1:4" x14ac:dyDescent="0.25">
      <c r="A324" s="2" t="s">
        <v>79</v>
      </c>
      <c r="B324" s="2" t="s">
        <v>66</v>
      </c>
      <c r="C324" s="2" t="s">
        <v>657</v>
      </c>
      <c r="D324" s="2" t="s">
        <v>658</v>
      </c>
    </row>
    <row r="325" spans="1:4" x14ac:dyDescent="0.25">
      <c r="A325" s="2" t="s">
        <v>79</v>
      </c>
      <c r="B325" s="2" t="s">
        <v>66</v>
      </c>
      <c r="C325" s="2" t="s">
        <v>656</v>
      </c>
      <c r="D325" s="2" t="s">
        <v>660</v>
      </c>
    </row>
    <row r="326" spans="1:4" x14ac:dyDescent="0.25">
      <c r="A326" s="2" t="s">
        <v>79</v>
      </c>
      <c r="B326" s="2" t="s">
        <v>66</v>
      </c>
      <c r="C326" s="2" t="s">
        <v>653</v>
      </c>
      <c r="D326" s="2" t="s">
        <v>1045</v>
      </c>
    </row>
    <row r="327" spans="1:4" x14ac:dyDescent="0.25">
      <c r="A327" s="2" t="s">
        <v>79</v>
      </c>
      <c r="B327" s="2" t="s">
        <v>66</v>
      </c>
      <c r="C327" s="2" t="s">
        <v>654</v>
      </c>
      <c r="D327" s="2" t="s">
        <v>655</v>
      </c>
    </row>
    <row r="328" spans="1:4" x14ac:dyDescent="0.25">
      <c r="A328" s="2" t="s">
        <v>79</v>
      </c>
      <c r="B328" s="2" t="s">
        <v>66</v>
      </c>
      <c r="C328" s="2" t="s">
        <v>659</v>
      </c>
      <c r="D328" s="2" t="s">
        <v>660</v>
      </c>
    </row>
    <row r="329" spans="1:4" x14ac:dyDescent="0.25">
      <c r="A329" s="80" t="s">
        <v>85</v>
      </c>
      <c r="B329" s="81" t="s">
        <v>66</v>
      </c>
      <c r="C329" s="80" t="s">
        <v>704</v>
      </c>
      <c r="D329" s="80" t="s">
        <v>705</v>
      </c>
    </row>
    <row r="330" spans="1:4" x14ac:dyDescent="0.25">
      <c r="A330" s="80" t="s">
        <v>85</v>
      </c>
      <c r="B330" s="81" t="s">
        <v>66</v>
      </c>
      <c r="C330" s="80" t="s">
        <v>708</v>
      </c>
      <c r="D330" s="80" t="s">
        <v>1096</v>
      </c>
    </row>
    <row r="331" spans="1:4" x14ac:dyDescent="0.25">
      <c r="A331" s="80" t="s">
        <v>85</v>
      </c>
      <c r="B331" s="81" t="s">
        <v>66</v>
      </c>
      <c r="C331" s="80" t="s">
        <v>707</v>
      </c>
      <c r="D331" s="80" t="s">
        <v>1084</v>
      </c>
    </row>
    <row r="332" spans="1:4" x14ac:dyDescent="0.25">
      <c r="A332" s="80" t="s">
        <v>85</v>
      </c>
      <c r="B332" s="81" t="s">
        <v>66</v>
      </c>
      <c r="C332" s="80" t="s">
        <v>706</v>
      </c>
      <c r="D332" s="80" t="s">
        <v>1083</v>
      </c>
    </row>
    <row r="333" spans="1:4" x14ac:dyDescent="0.25">
      <c r="A333" s="78" t="s">
        <v>85</v>
      </c>
      <c r="B333" s="79" t="s">
        <v>66</v>
      </c>
      <c r="C333" s="78" t="s">
        <v>709</v>
      </c>
      <c r="D333" s="78" t="s">
        <v>1085</v>
      </c>
    </row>
    <row r="334" spans="1:4" x14ac:dyDescent="0.25">
      <c r="A334" s="80" t="s">
        <v>80</v>
      </c>
      <c r="B334" s="81" t="s">
        <v>66</v>
      </c>
      <c r="C334" s="80" t="s">
        <v>710</v>
      </c>
      <c r="D334" s="80" t="s">
        <v>1082</v>
      </c>
    </row>
    <row r="335" spans="1:4" x14ac:dyDescent="0.25">
      <c r="A335" s="80" t="s">
        <v>80</v>
      </c>
      <c r="B335" s="81" t="s">
        <v>66</v>
      </c>
      <c r="C335" s="80" t="s">
        <v>711</v>
      </c>
      <c r="D335" s="80" t="s">
        <v>712</v>
      </c>
    </row>
    <row r="336" spans="1:4" x14ac:dyDescent="0.25">
      <c r="A336" s="80" t="s">
        <v>80</v>
      </c>
      <c r="B336" s="81" t="s">
        <v>66</v>
      </c>
      <c r="C336" s="80" t="s">
        <v>713</v>
      </c>
      <c r="D336" s="80" t="s">
        <v>714</v>
      </c>
    </row>
    <row r="337" spans="1:4" x14ac:dyDescent="0.25">
      <c r="A337" s="80" t="s">
        <v>80</v>
      </c>
      <c r="B337" s="81" t="s">
        <v>66</v>
      </c>
      <c r="C337" s="80" t="s">
        <v>715</v>
      </c>
      <c r="D337" s="80" t="s">
        <v>716</v>
      </c>
    </row>
    <row r="338" spans="1:4" x14ac:dyDescent="0.25">
      <c r="A338" s="80" t="s">
        <v>84</v>
      </c>
      <c r="B338" s="81" t="s">
        <v>66</v>
      </c>
      <c r="C338" s="80" t="s">
        <v>696</v>
      </c>
      <c r="D338" s="80" t="s">
        <v>697</v>
      </c>
    </row>
    <row r="339" spans="1:4" x14ac:dyDescent="0.25">
      <c r="A339" s="80" t="s">
        <v>84</v>
      </c>
      <c r="B339" s="81" t="s">
        <v>66</v>
      </c>
      <c r="C339" s="80" t="s">
        <v>698</v>
      </c>
      <c r="D339" s="80" t="s">
        <v>699</v>
      </c>
    </row>
    <row r="340" spans="1:4" x14ac:dyDescent="0.25">
      <c r="A340" s="80" t="s">
        <v>84</v>
      </c>
      <c r="B340" s="81" t="s">
        <v>66</v>
      </c>
      <c r="C340" s="80" t="s">
        <v>700</v>
      </c>
      <c r="D340" s="80" t="s">
        <v>1159</v>
      </c>
    </row>
    <row r="341" spans="1:4" x14ac:dyDescent="0.25">
      <c r="A341" s="82" t="s">
        <v>84</v>
      </c>
      <c r="B341" s="83" t="s">
        <v>66</v>
      </c>
      <c r="C341" s="82" t="s">
        <v>694</v>
      </c>
      <c r="D341" s="82" t="s">
        <v>1047</v>
      </c>
    </row>
    <row r="342" spans="1:4" x14ac:dyDescent="0.25">
      <c r="A342" s="78" t="s">
        <v>84</v>
      </c>
      <c r="B342" s="79" t="s">
        <v>66</v>
      </c>
      <c r="C342" s="78" t="s">
        <v>695</v>
      </c>
      <c r="D342" s="78" t="s">
        <v>1048</v>
      </c>
    </row>
    <row r="343" spans="1:4" x14ac:dyDescent="0.25">
      <c r="A343" s="80" t="s">
        <v>84</v>
      </c>
      <c r="B343" s="81" t="s">
        <v>66</v>
      </c>
      <c r="C343" s="80" t="s">
        <v>701</v>
      </c>
      <c r="D343" s="80" t="s">
        <v>1049</v>
      </c>
    </row>
    <row r="344" spans="1:4" x14ac:dyDescent="0.25">
      <c r="A344" s="80" t="s">
        <v>68</v>
      </c>
      <c r="B344" s="81" t="s">
        <v>66</v>
      </c>
      <c r="C344" s="80" t="s">
        <v>703</v>
      </c>
      <c r="D344" s="80" t="s">
        <v>1160</v>
      </c>
    </row>
    <row r="345" spans="1:4" x14ac:dyDescent="0.25">
      <c r="A345" s="80" t="s">
        <v>68</v>
      </c>
      <c r="B345" s="81" t="s">
        <v>66</v>
      </c>
      <c r="C345" s="80" t="s">
        <v>702</v>
      </c>
      <c r="D345" s="80" t="s">
        <v>1046</v>
      </c>
    </row>
    <row r="346" spans="1:4" x14ac:dyDescent="0.25">
      <c r="A346" s="87" t="s">
        <v>83</v>
      </c>
      <c r="B346" s="87" t="s">
        <v>66</v>
      </c>
      <c r="C346" s="87" t="s">
        <v>723</v>
      </c>
      <c r="D346" s="87" t="s">
        <v>469</v>
      </c>
    </row>
    <row r="347" spans="1:4" x14ac:dyDescent="0.25">
      <c r="A347" s="87" t="s">
        <v>83</v>
      </c>
      <c r="B347" s="87" t="s">
        <v>66</v>
      </c>
      <c r="C347" s="87" t="s">
        <v>720</v>
      </c>
      <c r="D347" s="87" t="s">
        <v>1050</v>
      </c>
    </row>
    <row r="348" spans="1:4" x14ac:dyDescent="0.25">
      <c r="A348" s="87" t="s">
        <v>83</v>
      </c>
      <c r="B348" s="87" t="s">
        <v>66</v>
      </c>
      <c r="C348" s="87" t="s">
        <v>721</v>
      </c>
      <c r="D348" s="87" t="s">
        <v>722</v>
      </c>
    </row>
    <row r="349" spans="1:4" x14ac:dyDescent="0.25">
      <c r="A349" s="87" t="s">
        <v>83</v>
      </c>
      <c r="B349" s="87" t="s">
        <v>66</v>
      </c>
      <c r="C349" s="87" t="s">
        <v>719</v>
      </c>
      <c r="D349" s="87" t="s">
        <v>1182</v>
      </c>
    </row>
    <row r="350" spans="1:4" x14ac:dyDescent="0.25">
      <c r="A350" s="84" t="s">
        <v>1220</v>
      </c>
      <c r="B350" s="85" t="s">
        <v>66</v>
      </c>
      <c r="C350" s="85" t="s">
        <v>718</v>
      </c>
      <c r="D350" s="85" t="s">
        <v>1183</v>
      </c>
    </row>
    <row r="351" spans="1:4" x14ac:dyDescent="0.25">
      <c r="A351" s="86" t="s">
        <v>1220</v>
      </c>
      <c r="B351" s="87" t="s">
        <v>66</v>
      </c>
      <c r="C351" s="87" t="s">
        <v>717</v>
      </c>
      <c r="D351" s="87" t="s">
        <v>941</v>
      </c>
    </row>
    <row r="352" spans="1:4" x14ac:dyDescent="0.25">
      <c r="A352" s="99" t="s">
        <v>88</v>
      </c>
      <c r="B352" s="30" t="s">
        <v>66</v>
      </c>
      <c r="C352" s="39" t="s">
        <v>740</v>
      </c>
      <c r="D352" s="107" t="s">
        <v>1161</v>
      </c>
    </row>
    <row r="353" spans="1:4" x14ac:dyDescent="0.25">
      <c r="A353" s="100" t="s">
        <v>88</v>
      </c>
      <c r="B353" s="30" t="s">
        <v>66</v>
      </c>
      <c r="C353" s="39" t="s">
        <v>1162</v>
      </c>
      <c r="D353" s="39" t="s">
        <v>1163</v>
      </c>
    </row>
    <row r="354" spans="1:4" x14ac:dyDescent="0.25">
      <c r="A354" s="99" t="s">
        <v>88</v>
      </c>
      <c r="B354" s="30" t="s">
        <v>66</v>
      </c>
      <c r="C354" s="39" t="s">
        <v>727</v>
      </c>
      <c r="D354" s="39" t="s">
        <v>1164</v>
      </c>
    </row>
    <row r="355" spans="1:4" x14ac:dyDescent="0.25">
      <c r="A355" s="98" t="s">
        <v>88</v>
      </c>
      <c r="B355" s="103" t="s">
        <v>66</v>
      </c>
      <c r="C355" s="102" t="s">
        <v>741</v>
      </c>
      <c r="D355" s="102" t="s">
        <v>1165</v>
      </c>
    </row>
    <row r="356" spans="1:4" x14ac:dyDescent="0.25">
      <c r="A356" s="31" t="s">
        <v>88</v>
      </c>
      <c r="B356" s="30" t="s">
        <v>66</v>
      </c>
      <c r="C356" s="39" t="s">
        <v>736</v>
      </c>
      <c r="D356" s="39" t="s">
        <v>737</v>
      </c>
    </row>
    <row r="357" spans="1:4" x14ac:dyDescent="0.25">
      <c r="A357" s="31" t="s">
        <v>88</v>
      </c>
      <c r="B357" s="30" t="s">
        <v>66</v>
      </c>
      <c r="C357" s="39" t="s">
        <v>728</v>
      </c>
      <c r="D357" s="39" t="s">
        <v>729</v>
      </c>
    </row>
    <row r="358" spans="1:4" x14ac:dyDescent="0.25">
      <c r="A358" s="31" t="s">
        <v>88</v>
      </c>
      <c r="B358" s="30" t="s">
        <v>66</v>
      </c>
      <c r="C358" s="39" t="s">
        <v>739</v>
      </c>
      <c r="D358" s="39" t="s">
        <v>1166</v>
      </c>
    </row>
    <row r="359" spans="1:4" x14ac:dyDescent="0.25">
      <c r="A359" s="31" t="s">
        <v>88</v>
      </c>
      <c r="B359" s="30" t="s">
        <v>66</v>
      </c>
      <c r="C359" s="39" t="s">
        <v>730</v>
      </c>
      <c r="D359" s="39" t="s">
        <v>731</v>
      </c>
    </row>
    <row r="360" spans="1:4" x14ac:dyDescent="0.25">
      <c r="A360" s="31" t="s">
        <v>88</v>
      </c>
      <c r="B360" s="30" t="s">
        <v>66</v>
      </c>
      <c r="C360" s="39" t="s">
        <v>738</v>
      </c>
      <c r="D360" s="39" t="s">
        <v>1167</v>
      </c>
    </row>
    <row r="361" spans="1:4" x14ac:dyDescent="0.25">
      <c r="A361" s="30" t="s">
        <v>88</v>
      </c>
      <c r="B361" s="30" t="s">
        <v>66</v>
      </c>
      <c r="C361" s="33" t="s">
        <v>733</v>
      </c>
      <c r="D361" s="33" t="s">
        <v>1168</v>
      </c>
    </row>
    <row r="362" spans="1:4" x14ac:dyDescent="0.25">
      <c r="A362" s="31" t="s">
        <v>88</v>
      </c>
      <c r="B362" s="30" t="s">
        <v>66</v>
      </c>
      <c r="C362" s="39" t="s">
        <v>735</v>
      </c>
      <c r="D362" s="39" t="s">
        <v>1169</v>
      </c>
    </row>
    <row r="363" spans="1:4" x14ac:dyDescent="0.25">
      <c r="A363" s="31" t="s">
        <v>88</v>
      </c>
      <c r="B363" s="30" t="s">
        <v>66</v>
      </c>
      <c r="C363" s="39" t="s">
        <v>1170</v>
      </c>
      <c r="D363" s="39" t="s">
        <v>1171</v>
      </c>
    </row>
    <row r="364" spans="1:4" x14ac:dyDescent="0.25">
      <c r="A364" s="31" t="s">
        <v>88</v>
      </c>
      <c r="B364" s="30" t="s">
        <v>66</v>
      </c>
      <c r="C364" s="39" t="s">
        <v>732</v>
      </c>
      <c r="D364" s="39" t="s">
        <v>1221</v>
      </c>
    </row>
    <row r="365" spans="1:4" x14ac:dyDescent="0.25">
      <c r="A365" s="31" t="s">
        <v>88</v>
      </c>
      <c r="B365" s="30" t="s">
        <v>66</v>
      </c>
      <c r="C365" s="39" t="s">
        <v>734</v>
      </c>
      <c r="D365" s="39" t="s">
        <v>1172</v>
      </c>
    </row>
    <row r="366" spans="1:4" x14ac:dyDescent="0.25">
      <c r="A366" s="31" t="s">
        <v>86</v>
      </c>
      <c r="B366" s="30" t="s">
        <v>66</v>
      </c>
      <c r="C366" s="39" t="s">
        <v>726</v>
      </c>
      <c r="D366" s="39" t="s">
        <v>1173</v>
      </c>
    </row>
    <row r="367" spans="1:4" x14ac:dyDescent="0.25">
      <c r="A367" s="31" t="s">
        <v>86</v>
      </c>
      <c r="B367" s="30" t="s">
        <v>66</v>
      </c>
      <c r="C367" s="39" t="s">
        <v>724</v>
      </c>
      <c r="D367" s="39" t="s">
        <v>725</v>
      </c>
    </row>
    <row r="368" spans="1:4" x14ac:dyDescent="0.25">
      <c r="A368" s="39" t="s">
        <v>78</v>
      </c>
      <c r="B368" s="39" t="s">
        <v>66</v>
      </c>
      <c r="C368" s="39" t="s">
        <v>689</v>
      </c>
      <c r="D368" s="39" t="s">
        <v>690</v>
      </c>
    </row>
    <row r="369" spans="1:4" x14ac:dyDescent="0.25">
      <c r="A369" s="39" t="s">
        <v>78</v>
      </c>
      <c r="B369" s="39" t="s">
        <v>66</v>
      </c>
      <c r="C369" s="39" t="s">
        <v>687</v>
      </c>
      <c r="D369" s="39" t="s">
        <v>688</v>
      </c>
    </row>
    <row r="370" spans="1:4" x14ac:dyDescent="0.25">
      <c r="A370" s="39" t="s">
        <v>78</v>
      </c>
      <c r="B370" s="39" t="s">
        <v>66</v>
      </c>
      <c r="C370" s="39" t="s">
        <v>683</v>
      </c>
      <c r="D370" s="39" t="s">
        <v>684</v>
      </c>
    </row>
    <row r="371" spans="1:4" x14ac:dyDescent="0.25">
      <c r="A371" s="39" t="s">
        <v>78</v>
      </c>
      <c r="B371" s="39" t="s">
        <v>66</v>
      </c>
      <c r="C371" s="39" t="s">
        <v>681</v>
      </c>
      <c r="D371" s="39" t="s">
        <v>682</v>
      </c>
    </row>
    <row r="372" spans="1:4" x14ac:dyDescent="0.25">
      <c r="A372" s="39" t="s">
        <v>78</v>
      </c>
      <c r="B372" s="39" t="s">
        <v>66</v>
      </c>
      <c r="C372" s="39" t="s">
        <v>685</v>
      </c>
      <c r="D372" s="39" t="s">
        <v>686</v>
      </c>
    </row>
    <row r="373" spans="1:4" x14ac:dyDescent="0.25">
      <c r="A373" s="39" t="s">
        <v>78</v>
      </c>
      <c r="B373" s="39" t="s">
        <v>66</v>
      </c>
      <c r="C373" s="39" t="s">
        <v>691</v>
      </c>
      <c r="D373" s="39" t="s">
        <v>692</v>
      </c>
    </row>
    <row r="374" spans="1:4" x14ac:dyDescent="0.25">
      <c r="A374" s="39" t="s">
        <v>78</v>
      </c>
      <c r="B374" s="39" t="s">
        <v>66</v>
      </c>
      <c r="C374" s="39" t="s">
        <v>693</v>
      </c>
      <c r="D374" s="39" t="s">
        <v>246</v>
      </c>
    </row>
    <row r="375" spans="1:4" x14ac:dyDescent="0.25">
      <c r="A375" s="88" t="s">
        <v>89</v>
      </c>
      <c r="B375" s="88" t="s">
        <v>90</v>
      </c>
      <c r="C375" s="89" t="s">
        <v>769</v>
      </c>
      <c r="D375" s="89" t="s">
        <v>1271</v>
      </c>
    </row>
    <row r="376" spans="1:4" x14ac:dyDescent="0.25">
      <c r="A376" s="88" t="s">
        <v>89</v>
      </c>
      <c r="B376" s="88" t="s">
        <v>90</v>
      </c>
      <c r="C376" s="89" t="s">
        <v>763</v>
      </c>
      <c r="D376" s="89" t="s">
        <v>1051</v>
      </c>
    </row>
    <row r="377" spans="1:4" x14ac:dyDescent="0.25">
      <c r="A377" s="88" t="s">
        <v>89</v>
      </c>
      <c r="B377" s="88" t="s">
        <v>90</v>
      </c>
      <c r="C377" s="89" t="s">
        <v>771</v>
      </c>
      <c r="D377" s="89" t="s">
        <v>772</v>
      </c>
    </row>
    <row r="378" spans="1:4" x14ac:dyDescent="0.25">
      <c r="A378" s="88" t="s">
        <v>89</v>
      </c>
      <c r="B378" s="88" t="s">
        <v>90</v>
      </c>
      <c r="C378" s="89" t="s">
        <v>767</v>
      </c>
      <c r="D378" s="89" t="s">
        <v>768</v>
      </c>
    </row>
    <row r="379" spans="1:4" x14ac:dyDescent="0.25">
      <c r="A379" s="88" t="s">
        <v>89</v>
      </c>
      <c r="B379" s="88" t="s">
        <v>90</v>
      </c>
      <c r="C379" s="89" t="s">
        <v>764</v>
      </c>
      <c r="D379" s="89" t="s">
        <v>765</v>
      </c>
    </row>
    <row r="380" spans="1:4" x14ac:dyDescent="0.25">
      <c r="A380" s="88" t="s">
        <v>89</v>
      </c>
      <c r="B380" s="88" t="s">
        <v>90</v>
      </c>
      <c r="C380" s="89" t="s">
        <v>773</v>
      </c>
      <c r="D380" s="89" t="s">
        <v>1184</v>
      </c>
    </row>
    <row r="381" spans="1:4" x14ac:dyDescent="0.25">
      <c r="A381" s="88" t="s">
        <v>89</v>
      </c>
      <c r="B381" s="88" t="s">
        <v>90</v>
      </c>
      <c r="C381" s="89" t="s">
        <v>770</v>
      </c>
      <c r="D381" s="89" t="s">
        <v>1272</v>
      </c>
    </row>
    <row r="382" spans="1:4" x14ac:dyDescent="0.25">
      <c r="A382" s="88" t="s">
        <v>89</v>
      </c>
      <c r="B382" s="88" t="s">
        <v>90</v>
      </c>
      <c r="C382" s="89" t="s">
        <v>766</v>
      </c>
      <c r="D382" s="89" t="s">
        <v>530</v>
      </c>
    </row>
    <row r="383" spans="1:4" x14ac:dyDescent="0.25">
      <c r="A383" s="88" t="s">
        <v>92</v>
      </c>
      <c r="B383" s="88" t="s">
        <v>90</v>
      </c>
      <c r="C383" s="89" t="s">
        <v>774</v>
      </c>
      <c r="D383" s="89" t="s">
        <v>775</v>
      </c>
    </row>
    <row r="384" spans="1:4" x14ac:dyDescent="0.25">
      <c r="A384" s="88" t="s">
        <v>92</v>
      </c>
      <c r="B384" s="88" t="s">
        <v>90</v>
      </c>
      <c r="C384" s="89" t="s">
        <v>776</v>
      </c>
      <c r="D384" s="89" t="s">
        <v>346</v>
      </c>
    </row>
    <row r="385" spans="1:4" x14ac:dyDescent="0.25">
      <c r="A385" s="88" t="s">
        <v>92</v>
      </c>
      <c r="B385" s="88" t="s">
        <v>90</v>
      </c>
      <c r="C385" s="89" t="s">
        <v>779</v>
      </c>
      <c r="D385" s="89" t="s">
        <v>780</v>
      </c>
    </row>
    <row r="386" spans="1:4" x14ac:dyDescent="0.25">
      <c r="A386" s="88" t="s">
        <v>92</v>
      </c>
      <c r="B386" s="88" t="s">
        <v>90</v>
      </c>
      <c r="C386" s="89" t="s">
        <v>777</v>
      </c>
      <c r="D386" s="89" t="s">
        <v>778</v>
      </c>
    </row>
    <row r="387" spans="1:4" x14ac:dyDescent="0.25">
      <c r="A387" s="88" t="s">
        <v>93</v>
      </c>
      <c r="B387" s="88" t="s">
        <v>90</v>
      </c>
      <c r="C387" s="89" t="s">
        <v>781</v>
      </c>
      <c r="D387" s="89" t="s">
        <v>782</v>
      </c>
    </row>
    <row r="388" spans="1:4" x14ac:dyDescent="0.25">
      <c r="A388" s="88" t="s">
        <v>93</v>
      </c>
      <c r="B388" s="88" t="s">
        <v>90</v>
      </c>
      <c r="C388" s="89" t="s">
        <v>783</v>
      </c>
      <c r="D388" s="89" t="s">
        <v>1185</v>
      </c>
    </row>
    <row r="389" spans="1:4" x14ac:dyDescent="0.25">
      <c r="A389" s="88" t="s">
        <v>93</v>
      </c>
      <c r="B389" s="88" t="s">
        <v>90</v>
      </c>
      <c r="C389" s="89" t="s">
        <v>785</v>
      </c>
      <c r="D389" s="89" t="s">
        <v>1186</v>
      </c>
    </row>
    <row r="390" spans="1:4" x14ac:dyDescent="0.25">
      <c r="A390" s="88" t="s">
        <v>93</v>
      </c>
      <c r="B390" s="88" t="s">
        <v>90</v>
      </c>
      <c r="C390" s="89" t="s">
        <v>784</v>
      </c>
      <c r="D390" s="89" t="s">
        <v>1187</v>
      </c>
    </row>
    <row r="391" spans="1:4" x14ac:dyDescent="0.25">
      <c r="A391" s="88" t="s">
        <v>94</v>
      </c>
      <c r="B391" s="88" t="s">
        <v>90</v>
      </c>
      <c r="C391" s="89" t="s">
        <v>786</v>
      </c>
      <c r="D391" s="89" t="s">
        <v>787</v>
      </c>
    </row>
    <row r="392" spans="1:4" x14ac:dyDescent="0.25">
      <c r="A392" s="88" t="s">
        <v>94</v>
      </c>
      <c r="B392" s="88" t="s">
        <v>90</v>
      </c>
      <c r="C392" s="89" t="s">
        <v>788</v>
      </c>
      <c r="D392" s="89" t="s">
        <v>789</v>
      </c>
    </row>
    <row r="393" spans="1:4" x14ac:dyDescent="0.25">
      <c r="A393" s="88" t="s">
        <v>94</v>
      </c>
      <c r="B393" s="88" t="s">
        <v>90</v>
      </c>
      <c r="C393" s="89" t="s">
        <v>790</v>
      </c>
      <c r="D393" s="89" t="s">
        <v>791</v>
      </c>
    </row>
    <row r="394" spans="1:4" x14ac:dyDescent="0.25">
      <c r="A394" s="89" t="s">
        <v>95</v>
      </c>
      <c r="B394" s="89" t="s">
        <v>90</v>
      </c>
      <c r="C394" s="89" t="s">
        <v>796</v>
      </c>
      <c r="D394" s="89" t="s">
        <v>1188</v>
      </c>
    </row>
    <row r="395" spans="1:4" x14ac:dyDescent="0.25">
      <c r="A395" s="89" t="s">
        <v>95</v>
      </c>
      <c r="B395" s="89" t="s">
        <v>90</v>
      </c>
      <c r="C395" s="89" t="s">
        <v>798</v>
      </c>
      <c r="D395" s="89" t="s">
        <v>799</v>
      </c>
    </row>
    <row r="396" spans="1:4" x14ac:dyDescent="0.25">
      <c r="A396" s="89" t="s">
        <v>95</v>
      </c>
      <c r="B396" s="89" t="s">
        <v>90</v>
      </c>
      <c r="C396" s="89" t="s">
        <v>801</v>
      </c>
      <c r="D396" s="89" t="s">
        <v>1082</v>
      </c>
    </row>
    <row r="397" spans="1:4" x14ac:dyDescent="0.25">
      <c r="A397" s="89" t="s">
        <v>95</v>
      </c>
      <c r="B397" s="89" t="s">
        <v>90</v>
      </c>
      <c r="C397" s="89" t="s">
        <v>800</v>
      </c>
      <c r="D397" s="89" t="s">
        <v>1189</v>
      </c>
    </row>
    <row r="398" spans="1:4" x14ac:dyDescent="0.25">
      <c r="A398" s="89" t="s">
        <v>95</v>
      </c>
      <c r="B398" s="89" t="s">
        <v>90</v>
      </c>
      <c r="C398" s="89" t="s">
        <v>797</v>
      </c>
      <c r="D398" s="89" t="s">
        <v>1190</v>
      </c>
    </row>
    <row r="399" spans="1:4" x14ac:dyDescent="0.25">
      <c r="A399" s="89" t="s">
        <v>97</v>
      </c>
      <c r="B399" s="89" t="s">
        <v>90</v>
      </c>
      <c r="C399" s="89" t="s">
        <v>795</v>
      </c>
      <c r="D399" s="89" t="s">
        <v>1191</v>
      </c>
    </row>
    <row r="400" spans="1:4" x14ac:dyDescent="0.25">
      <c r="A400" s="89" t="s">
        <v>97</v>
      </c>
      <c r="B400" s="89" t="s">
        <v>90</v>
      </c>
      <c r="C400" s="89" t="s">
        <v>792</v>
      </c>
      <c r="D400" s="89" t="s">
        <v>1192</v>
      </c>
    </row>
    <row r="401" spans="1:4" x14ac:dyDescent="0.25">
      <c r="A401" s="89" t="s">
        <v>97</v>
      </c>
      <c r="B401" s="89" t="s">
        <v>90</v>
      </c>
      <c r="C401" s="89" t="s">
        <v>794</v>
      </c>
      <c r="D401" s="89" t="s">
        <v>1193</v>
      </c>
    </row>
    <row r="402" spans="1:4" x14ac:dyDescent="0.25">
      <c r="A402" s="89" t="s">
        <v>97</v>
      </c>
      <c r="B402" s="89" t="s">
        <v>90</v>
      </c>
      <c r="C402" s="89" t="s">
        <v>793</v>
      </c>
      <c r="D402" s="89" t="s">
        <v>317</v>
      </c>
    </row>
    <row r="403" spans="1:4" x14ac:dyDescent="0.25">
      <c r="A403" s="88" t="s">
        <v>98</v>
      </c>
      <c r="B403" s="88" t="s">
        <v>90</v>
      </c>
      <c r="C403" s="89" t="s">
        <v>802</v>
      </c>
      <c r="D403" s="89" t="s">
        <v>1222</v>
      </c>
    </row>
    <row r="404" spans="1:4" x14ac:dyDescent="0.25">
      <c r="A404" s="88" t="s">
        <v>98</v>
      </c>
      <c r="B404" s="88" t="s">
        <v>90</v>
      </c>
      <c r="C404" s="89" t="s">
        <v>809</v>
      </c>
      <c r="D404" s="89" t="s">
        <v>1223</v>
      </c>
    </row>
    <row r="405" spans="1:4" x14ac:dyDescent="0.25">
      <c r="A405" s="88" t="s">
        <v>98</v>
      </c>
      <c r="B405" s="88" t="s">
        <v>90</v>
      </c>
      <c r="C405" s="89" t="s">
        <v>807</v>
      </c>
      <c r="D405" s="89" t="s">
        <v>808</v>
      </c>
    </row>
    <row r="406" spans="1:4" x14ac:dyDescent="0.25">
      <c r="A406" s="88" t="s">
        <v>98</v>
      </c>
      <c r="B406" s="88" t="s">
        <v>90</v>
      </c>
      <c r="C406" s="89" t="s">
        <v>805</v>
      </c>
      <c r="D406" s="89" t="s">
        <v>1224</v>
      </c>
    </row>
    <row r="407" spans="1:4" x14ac:dyDescent="0.25">
      <c r="A407" s="88" t="s">
        <v>98</v>
      </c>
      <c r="B407" s="88" t="s">
        <v>90</v>
      </c>
      <c r="C407" s="89" t="s">
        <v>806</v>
      </c>
      <c r="D407" s="89" t="s">
        <v>1225</v>
      </c>
    </row>
    <row r="408" spans="1:4" x14ac:dyDescent="0.25">
      <c r="A408" s="88" t="s">
        <v>98</v>
      </c>
      <c r="B408" s="88" t="s">
        <v>90</v>
      </c>
      <c r="C408" s="89" t="s">
        <v>803</v>
      </c>
      <c r="D408" s="89" t="s">
        <v>804</v>
      </c>
    </row>
    <row r="409" spans="1:4" x14ac:dyDescent="0.25">
      <c r="A409" s="88" t="s">
        <v>99</v>
      </c>
      <c r="B409" s="88" t="s">
        <v>90</v>
      </c>
      <c r="C409" s="89" t="s">
        <v>814</v>
      </c>
      <c r="D409" s="89" t="s">
        <v>319</v>
      </c>
    </row>
    <row r="410" spans="1:4" x14ac:dyDescent="0.25">
      <c r="A410" s="88" t="s">
        <v>99</v>
      </c>
      <c r="B410" s="88" t="s">
        <v>90</v>
      </c>
      <c r="C410" s="89" t="s">
        <v>815</v>
      </c>
      <c r="D410" s="89" t="s">
        <v>1194</v>
      </c>
    </row>
    <row r="411" spans="1:4" x14ac:dyDescent="0.25">
      <c r="A411" s="88" t="s">
        <v>99</v>
      </c>
      <c r="B411" s="88" t="s">
        <v>90</v>
      </c>
      <c r="C411" s="89" t="s">
        <v>810</v>
      </c>
      <c r="D411" s="89" t="s">
        <v>811</v>
      </c>
    </row>
    <row r="412" spans="1:4" x14ac:dyDescent="0.25">
      <c r="A412" s="88" t="s">
        <v>99</v>
      </c>
      <c r="B412" s="88" t="s">
        <v>90</v>
      </c>
      <c r="C412" s="89" t="s">
        <v>817</v>
      </c>
      <c r="D412" s="89" t="s">
        <v>818</v>
      </c>
    </row>
    <row r="413" spans="1:4" x14ac:dyDescent="0.25">
      <c r="A413" s="88" t="s">
        <v>99</v>
      </c>
      <c r="B413" s="88" t="s">
        <v>90</v>
      </c>
      <c r="C413" s="89" t="s">
        <v>812</v>
      </c>
      <c r="D413" s="89" t="s">
        <v>813</v>
      </c>
    </row>
    <row r="414" spans="1:4" x14ac:dyDescent="0.25">
      <c r="A414" s="88" t="s">
        <v>99</v>
      </c>
      <c r="B414" s="88" t="s">
        <v>90</v>
      </c>
      <c r="C414" s="89" t="s">
        <v>816</v>
      </c>
      <c r="D414" s="89" t="s">
        <v>530</v>
      </c>
    </row>
    <row r="415" spans="1:4" x14ac:dyDescent="0.25">
      <c r="A415" s="88" t="s">
        <v>100</v>
      </c>
      <c r="B415" s="88" t="s">
        <v>90</v>
      </c>
      <c r="C415" s="89" t="s">
        <v>820</v>
      </c>
      <c r="D415" s="89" t="s">
        <v>1082</v>
      </c>
    </row>
    <row r="416" spans="1:4" x14ac:dyDescent="0.25">
      <c r="A416" s="88" t="s">
        <v>100</v>
      </c>
      <c r="B416" s="88" t="s">
        <v>90</v>
      </c>
      <c r="C416" s="89" t="s">
        <v>819</v>
      </c>
      <c r="D416" s="89" t="s">
        <v>1226</v>
      </c>
    </row>
    <row r="417" spans="1:4" x14ac:dyDescent="0.25">
      <c r="A417" s="88" t="s">
        <v>100</v>
      </c>
      <c r="B417" s="88" t="s">
        <v>90</v>
      </c>
      <c r="C417" s="89" t="s">
        <v>821</v>
      </c>
      <c r="D417" s="89" t="s">
        <v>1227</v>
      </c>
    </row>
    <row r="418" spans="1:4" x14ac:dyDescent="0.25">
      <c r="A418" s="88" t="s">
        <v>101</v>
      </c>
      <c r="B418" s="88" t="s">
        <v>90</v>
      </c>
      <c r="C418" s="89" t="s">
        <v>822</v>
      </c>
      <c r="D418" s="89" t="s">
        <v>1195</v>
      </c>
    </row>
    <row r="419" spans="1:4" x14ac:dyDescent="0.25">
      <c r="A419" s="88" t="s">
        <v>101</v>
      </c>
      <c r="B419" s="88" t="s">
        <v>90</v>
      </c>
      <c r="C419" s="89" t="s">
        <v>825</v>
      </c>
      <c r="D419" s="89" t="s">
        <v>1196</v>
      </c>
    </row>
    <row r="420" spans="1:4" x14ac:dyDescent="0.25">
      <c r="A420" s="88" t="s">
        <v>101</v>
      </c>
      <c r="B420" s="88" t="s">
        <v>90</v>
      </c>
      <c r="C420" s="89" t="s">
        <v>823</v>
      </c>
      <c r="D420" s="89" t="s">
        <v>1197</v>
      </c>
    </row>
    <row r="421" spans="1:4" x14ac:dyDescent="0.25">
      <c r="A421" s="88" t="s">
        <v>101</v>
      </c>
      <c r="B421" s="88" t="s">
        <v>90</v>
      </c>
      <c r="C421" s="89" t="s">
        <v>824</v>
      </c>
      <c r="D421" s="89" t="s">
        <v>1198</v>
      </c>
    </row>
    <row r="422" spans="1:4" x14ac:dyDescent="0.25">
      <c r="A422" s="88" t="s">
        <v>103</v>
      </c>
      <c r="B422" s="88" t="s">
        <v>90</v>
      </c>
      <c r="C422" s="89" t="s">
        <v>828</v>
      </c>
      <c r="D422" s="89" t="s">
        <v>829</v>
      </c>
    </row>
    <row r="423" spans="1:4" x14ac:dyDescent="0.25">
      <c r="A423" s="88" t="s">
        <v>103</v>
      </c>
      <c r="B423" s="88" t="s">
        <v>90</v>
      </c>
      <c r="C423" s="89" t="s">
        <v>830</v>
      </c>
      <c r="D423" s="89" t="s">
        <v>1199</v>
      </c>
    </row>
    <row r="424" spans="1:4" x14ac:dyDescent="0.25">
      <c r="A424" s="88" t="s">
        <v>103</v>
      </c>
      <c r="B424" s="88" t="s">
        <v>90</v>
      </c>
      <c r="C424" s="89" t="s">
        <v>1144</v>
      </c>
      <c r="D424" s="89" t="s">
        <v>831</v>
      </c>
    </row>
    <row r="425" spans="1:4" x14ac:dyDescent="0.25">
      <c r="A425" s="88" t="s">
        <v>103</v>
      </c>
      <c r="B425" s="88" t="s">
        <v>90</v>
      </c>
      <c r="C425" s="89" t="s">
        <v>826</v>
      </c>
      <c r="D425" s="89" t="s">
        <v>827</v>
      </c>
    </row>
    <row r="426" spans="1:4" x14ac:dyDescent="0.25">
      <c r="A426" s="42" t="s">
        <v>104</v>
      </c>
      <c r="B426" s="42" t="s">
        <v>90</v>
      </c>
      <c r="C426" s="40" t="s">
        <v>749</v>
      </c>
      <c r="D426" s="40" t="s">
        <v>750</v>
      </c>
    </row>
    <row r="427" spans="1:4" x14ac:dyDescent="0.25">
      <c r="A427" s="42" t="s">
        <v>104</v>
      </c>
      <c r="B427" s="42" t="s">
        <v>90</v>
      </c>
      <c r="C427" s="40" t="s">
        <v>751</v>
      </c>
      <c r="D427" s="40" t="s">
        <v>752</v>
      </c>
    </row>
    <row r="428" spans="1:4" x14ac:dyDescent="0.25">
      <c r="A428" s="40" t="s">
        <v>104</v>
      </c>
      <c r="B428" s="40" t="s">
        <v>90</v>
      </c>
      <c r="C428" s="40" t="s">
        <v>754</v>
      </c>
      <c r="D428" s="40" t="s">
        <v>755</v>
      </c>
    </row>
    <row r="429" spans="1:4" x14ac:dyDescent="0.25">
      <c r="A429" s="40" t="s">
        <v>104</v>
      </c>
      <c r="B429" s="40" t="s">
        <v>90</v>
      </c>
      <c r="C429" s="40" t="s">
        <v>756</v>
      </c>
      <c r="D429" s="40" t="s">
        <v>757</v>
      </c>
    </row>
    <row r="430" spans="1:4" x14ac:dyDescent="0.25">
      <c r="A430" s="40" t="s">
        <v>104</v>
      </c>
      <c r="B430" s="40" t="s">
        <v>90</v>
      </c>
      <c r="C430" s="40" t="s">
        <v>753</v>
      </c>
      <c r="D430" s="40" t="s">
        <v>1228</v>
      </c>
    </row>
    <row r="431" spans="1:4" x14ac:dyDescent="0.25">
      <c r="A431" s="40" t="s">
        <v>106</v>
      </c>
      <c r="B431" s="40" t="s">
        <v>90</v>
      </c>
      <c r="C431" s="40" t="s">
        <v>762</v>
      </c>
      <c r="D431" s="40" t="s">
        <v>759</v>
      </c>
    </row>
    <row r="432" spans="1:4" x14ac:dyDescent="0.25">
      <c r="A432" s="40" t="s">
        <v>106</v>
      </c>
      <c r="B432" s="40" t="s">
        <v>90</v>
      </c>
      <c r="C432" s="40" t="s">
        <v>760</v>
      </c>
      <c r="D432" s="40" t="s">
        <v>761</v>
      </c>
    </row>
    <row r="433" spans="1:4" x14ac:dyDescent="0.25">
      <c r="A433" s="42" t="s">
        <v>106</v>
      </c>
      <c r="B433" s="42" t="s">
        <v>90</v>
      </c>
      <c r="C433" s="40" t="s">
        <v>758</v>
      </c>
      <c r="D433" s="40" t="s">
        <v>1139</v>
      </c>
    </row>
    <row r="434" spans="1:4" x14ac:dyDescent="0.25">
      <c r="A434" s="42" t="s">
        <v>1052</v>
      </c>
      <c r="B434" s="42" t="s">
        <v>90</v>
      </c>
      <c r="C434" s="40" t="s">
        <v>742</v>
      </c>
      <c r="D434" s="40" t="s">
        <v>743</v>
      </c>
    </row>
    <row r="435" spans="1:4" x14ac:dyDescent="0.25">
      <c r="A435" s="42" t="s">
        <v>1052</v>
      </c>
      <c r="B435" s="42" t="s">
        <v>90</v>
      </c>
      <c r="C435" s="40" t="s">
        <v>746</v>
      </c>
      <c r="D435" s="40" t="s">
        <v>1229</v>
      </c>
    </row>
    <row r="436" spans="1:4" x14ac:dyDescent="0.25">
      <c r="A436" s="42" t="s">
        <v>1052</v>
      </c>
      <c r="B436" s="42" t="s">
        <v>90</v>
      </c>
      <c r="C436" s="40" t="s">
        <v>747</v>
      </c>
      <c r="D436" s="40" t="s">
        <v>748</v>
      </c>
    </row>
    <row r="437" spans="1:4" x14ac:dyDescent="0.25">
      <c r="A437" s="42" t="s">
        <v>1052</v>
      </c>
      <c r="B437" s="42" t="s">
        <v>90</v>
      </c>
      <c r="C437" s="40" t="s">
        <v>744</v>
      </c>
      <c r="D437" s="41" t="s">
        <v>745</v>
      </c>
    </row>
    <row r="438" spans="1:4" x14ac:dyDescent="0.25">
      <c r="A438" s="90" t="s">
        <v>1230</v>
      </c>
      <c r="B438" s="91" t="s">
        <v>108</v>
      </c>
      <c r="C438" s="44" t="s">
        <v>834</v>
      </c>
      <c r="D438" s="45" t="s">
        <v>1140</v>
      </c>
    </row>
    <row r="439" spans="1:4" x14ac:dyDescent="0.25">
      <c r="A439" s="101" t="s">
        <v>1230</v>
      </c>
      <c r="B439" s="95" t="s">
        <v>108</v>
      </c>
      <c r="C439" s="105" t="s">
        <v>836</v>
      </c>
      <c r="D439" s="108" t="s">
        <v>1273</v>
      </c>
    </row>
    <row r="440" spans="1:4" x14ac:dyDescent="0.25">
      <c r="A440" s="92" t="s">
        <v>1230</v>
      </c>
      <c r="B440" s="91" t="s">
        <v>108</v>
      </c>
      <c r="C440" s="45" t="s">
        <v>833</v>
      </c>
      <c r="D440" s="45" t="s">
        <v>1053</v>
      </c>
    </row>
    <row r="441" spans="1:4" x14ac:dyDescent="0.25">
      <c r="A441" s="92" t="s">
        <v>1230</v>
      </c>
      <c r="B441" s="91" t="s">
        <v>108</v>
      </c>
      <c r="C441" s="44" t="s">
        <v>832</v>
      </c>
      <c r="D441" s="44" t="s">
        <v>1054</v>
      </c>
    </row>
    <row r="442" spans="1:4" x14ac:dyDescent="0.25">
      <c r="A442" s="92" t="s">
        <v>122</v>
      </c>
      <c r="B442" s="91" t="s">
        <v>108</v>
      </c>
      <c r="C442" s="43" t="s">
        <v>845</v>
      </c>
      <c r="D442" s="43" t="s">
        <v>1055</v>
      </c>
    </row>
    <row r="443" spans="1:4" x14ac:dyDescent="0.25">
      <c r="A443" s="92" t="s">
        <v>122</v>
      </c>
      <c r="B443" s="91" t="s">
        <v>108</v>
      </c>
      <c r="C443" s="44" t="s">
        <v>841</v>
      </c>
      <c r="D443" s="46" t="s">
        <v>1141</v>
      </c>
    </row>
    <row r="444" spans="1:4" x14ac:dyDescent="0.25">
      <c r="A444" s="92" t="s">
        <v>122</v>
      </c>
      <c r="B444" s="91" t="s">
        <v>108</v>
      </c>
      <c r="C444" s="44" t="s">
        <v>842</v>
      </c>
      <c r="D444" s="44" t="s">
        <v>843</v>
      </c>
    </row>
    <row r="445" spans="1:4" x14ac:dyDescent="0.25">
      <c r="A445" s="92" t="s">
        <v>122</v>
      </c>
      <c r="B445" s="91" t="s">
        <v>108</v>
      </c>
      <c r="C445" s="43" t="s">
        <v>844</v>
      </c>
      <c r="D445" s="43" t="s">
        <v>1056</v>
      </c>
    </row>
    <row r="446" spans="1:4" x14ac:dyDescent="0.25">
      <c r="A446" s="92" t="s">
        <v>122</v>
      </c>
      <c r="B446" s="91" t="s">
        <v>108</v>
      </c>
      <c r="C446" s="44" t="s">
        <v>839</v>
      </c>
      <c r="D446" s="46" t="s">
        <v>614</v>
      </c>
    </row>
    <row r="447" spans="1:4" x14ac:dyDescent="0.25">
      <c r="A447" s="92" t="s">
        <v>122</v>
      </c>
      <c r="B447" s="91" t="s">
        <v>108</v>
      </c>
      <c r="C447" s="44" t="s">
        <v>837</v>
      </c>
      <c r="D447" s="46" t="s">
        <v>838</v>
      </c>
    </row>
    <row r="448" spans="1:4" x14ac:dyDescent="0.25">
      <c r="A448" s="92" t="s">
        <v>122</v>
      </c>
      <c r="B448" s="91" t="s">
        <v>108</v>
      </c>
      <c r="C448" s="43" t="s">
        <v>840</v>
      </c>
      <c r="D448" s="43" t="s">
        <v>1057</v>
      </c>
    </row>
    <row r="449" spans="1:4" x14ac:dyDescent="0.25">
      <c r="A449" s="91" t="s">
        <v>107</v>
      </c>
      <c r="B449" s="91" t="s">
        <v>108</v>
      </c>
      <c r="C449" s="47" t="s">
        <v>848</v>
      </c>
      <c r="D449" s="47" t="s">
        <v>1058</v>
      </c>
    </row>
    <row r="450" spans="1:4" x14ac:dyDescent="0.25">
      <c r="A450" s="91" t="s">
        <v>107</v>
      </c>
      <c r="B450" s="91" t="s">
        <v>108</v>
      </c>
      <c r="C450" s="47" t="s">
        <v>846</v>
      </c>
      <c r="D450" s="47" t="s">
        <v>847</v>
      </c>
    </row>
    <row r="451" spans="1:4" x14ac:dyDescent="0.25">
      <c r="A451" s="91" t="s">
        <v>107</v>
      </c>
      <c r="B451" s="91" t="s">
        <v>108</v>
      </c>
      <c r="C451" s="47" t="s">
        <v>849</v>
      </c>
      <c r="D451" s="47" t="s">
        <v>1059</v>
      </c>
    </row>
    <row r="452" spans="1:4" x14ac:dyDescent="0.25">
      <c r="A452" s="91" t="s">
        <v>107</v>
      </c>
      <c r="B452" s="91" t="s">
        <v>108</v>
      </c>
      <c r="C452" s="47" t="s">
        <v>850</v>
      </c>
      <c r="D452" s="46" t="s">
        <v>1200</v>
      </c>
    </row>
    <row r="453" spans="1:4" x14ac:dyDescent="0.25">
      <c r="A453" s="91" t="s">
        <v>1231</v>
      </c>
      <c r="B453" s="91" t="s">
        <v>108</v>
      </c>
      <c r="C453" s="47" t="s">
        <v>851</v>
      </c>
      <c r="D453" s="47" t="s">
        <v>1060</v>
      </c>
    </row>
    <row r="454" spans="1:4" x14ac:dyDescent="0.25">
      <c r="A454" s="91" t="s">
        <v>1231</v>
      </c>
      <c r="B454" s="91" t="s">
        <v>108</v>
      </c>
      <c r="C454" s="47" t="s">
        <v>852</v>
      </c>
      <c r="D454" s="47" t="s">
        <v>1061</v>
      </c>
    </row>
    <row r="455" spans="1:4" x14ac:dyDescent="0.25">
      <c r="A455" s="91" t="s">
        <v>1231</v>
      </c>
      <c r="B455" s="91" t="s">
        <v>108</v>
      </c>
      <c r="C455" s="47" t="s">
        <v>853</v>
      </c>
      <c r="D455" s="47" t="s">
        <v>1201</v>
      </c>
    </row>
    <row r="456" spans="1:4" x14ac:dyDescent="0.25">
      <c r="A456" s="91" t="s">
        <v>109</v>
      </c>
      <c r="B456" s="91" t="s">
        <v>108</v>
      </c>
      <c r="C456" s="47" t="s">
        <v>887</v>
      </c>
      <c r="D456" s="47" t="s">
        <v>888</v>
      </c>
    </row>
    <row r="457" spans="1:4" x14ac:dyDescent="0.25">
      <c r="A457" s="91" t="s">
        <v>109</v>
      </c>
      <c r="B457" s="91" t="s">
        <v>108</v>
      </c>
      <c r="C457" s="47" t="s">
        <v>889</v>
      </c>
      <c r="D457" s="47" t="s">
        <v>890</v>
      </c>
    </row>
    <row r="458" spans="1:4" x14ac:dyDescent="0.25">
      <c r="A458" s="91" t="s">
        <v>109</v>
      </c>
      <c r="B458" s="91" t="s">
        <v>108</v>
      </c>
      <c r="C458" s="47" t="s">
        <v>892</v>
      </c>
      <c r="D458" s="47" t="s">
        <v>893</v>
      </c>
    </row>
    <row r="459" spans="1:4" x14ac:dyDescent="0.25">
      <c r="A459" s="91" t="s">
        <v>109</v>
      </c>
      <c r="B459" s="91" t="s">
        <v>108</v>
      </c>
      <c r="C459" s="47" t="s">
        <v>891</v>
      </c>
      <c r="D459" s="47" t="s">
        <v>1062</v>
      </c>
    </row>
    <row r="460" spans="1:4" x14ac:dyDescent="0.25">
      <c r="A460" s="91" t="s">
        <v>110</v>
      </c>
      <c r="B460" s="91" t="s">
        <v>108</v>
      </c>
      <c r="C460" s="47" t="s">
        <v>860</v>
      </c>
      <c r="D460" s="47" t="s">
        <v>861</v>
      </c>
    </row>
    <row r="461" spans="1:4" x14ac:dyDescent="0.25">
      <c r="A461" s="91" t="s">
        <v>110</v>
      </c>
      <c r="B461" s="91" t="s">
        <v>108</v>
      </c>
      <c r="C461" s="47" t="s">
        <v>854</v>
      </c>
      <c r="D461" s="47" t="s">
        <v>855</v>
      </c>
    </row>
    <row r="462" spans="1:4" x14ac:dyDescent="0.25">
      <c r="A462" s="91" t="s">
        <v>110</v>
      </c>
      <c r="B462" s="91" t="s">
        <v>108</v>
      </c>
      <c r="C462" s="47" t="s">
        <v>858</v>
      </c>
      <c r="D462" s="47" t="s">
        <v>859</v>
      </c>
    </row>
    <row r="463" spans="1:4" x14ac:dyDescent="0.25">
      <c r="A463" s="91" t="s">
        <v>110</v>
      </c>
      <c r="B463" s="91" t="s">
        <v>108</v>
      </c>
      <c r="C463" s="47" t="s">
        <v>856</v>
      </c>
      <c r="D463" s="47" t="s">
        <v>857</v>
      </c>
    </row>
    <row r="464" spans="1:4" x14ac:dyDescent="0.25">
      <c r="A464" s="91" t="s">
        <v>110</v>
      </c>
      <c r="B464" s="91" t="s">
        <v>108</v>
      </c>
      <c r="C464" s="47" t="s">
        <v>862</v>
      </c>
      <c r="D464" s="47" t="s">
        <v>863</v>
      </c>
    </row>
    <row r="465" spans="1:4" x14ac:dyDescent="0.25">
      <c r="A465" s="91" t="s">
        <v>112</v>
      </c>
      <c r="B465" s="91" t="s">
        <v>108</v>
      </c>
      <c r="C465" s="47" t="s">
        <v>865</v>
      </c>
      <c r="D465" s="46" t="s">
        <v>866</v>
      </c>
    </row>
    <row r="466" spans="1:4" x14ac:dyDescent="0.25">
      <c r="A466" s="91" t="s">
        <v>112</v>
      </c>
      <c r="B466" s="91" t="s">
        <v>108</v>
      </c>
      <c r="C466" s="47" t="s">
        <v>864</v>
      </c>
      <c r="D466" s="47" t="s">
        <v>1174</v>
      </c>
    </row>
    <row r="467" spans="1:4" x14ac:dyDescent="0.25">
      <c r="A467" s="91" t="s">
        <v>112</v>
      </c>
      <c r="B467" s="91" t="s">
        <v>108</v>
      </c>
      <c r="C467" s="47" t="s">
        <v>867</v>
      </c>
      <c r="D467" s="47" t="s">
        <v>868</v>
      </c>
    </row>
    <row r="468" spans="1:4" x14ac:dyDescent="0.25">
      <c r="A468" s="91" t="s">
        <v>112</v>
      </c>
      <c r="B468" s="91" t="s">
        <v>108</v>
      </c>
      <c r="C468" s="47" t="s">
        <v>869</v>
      </c>
      <c r="D468" s="47" t="s">
        <v>1175</v>
      </c>
    </row>
    <row r="469" spans="1:4" x14ac:dyDescent="0.25">
      <c r="A469" s="91" t="s">
        <v>881</v>
      </c>
      <c r="B469" s="91" t="s">
        <v>108</v>
      </c>
      <c r="C469" s="47" t="s">
        <v>882</v>
      </c>
      <c r="D469" s="47" t="s">
        <v>883</v>
      </c>
    </row>
    <row r="470" spans="1:4" x14ac:dyDescent="0.25">
      <c r="A470" s="91" t="s">
        <v>881</v>
      </c>
      <c r="B470" s="91" t="s">
        <v>108</v>
      </c>
      <c r="C470" s="47" t="s">
        <v>884</v>
      </c>
      <c r="D470" s="47" t="s">
        <v>1063</v>
      </c>
    </row>
    <row r="471" spans="1:4" x14ac:dyDescent="0.25">
      <c r="A471" s="91" t="s">
        <v>881</v>
      </c>
      <c r="B471" s="91" t="s">
        <v>108</v>
      </c>
      <c r="C471" s="47" t="s">
        <v>885</v>
      </c>
      <c r="D471" s="47" t="s">
        <v>886</v>
      </c>
    </row>
    <row r="472" spans="1:4" x14ac:dyDescent="0.25">
      <c r="A472" s="91" t="s">
        <v>114</v>
      </c>
      <c r="B472" s="91" t="s">
        <v>108</v>
      </c>
      <c r="C472" s="47" t="s">
        <v>871</v>
      </c>
      <c r="D472" s="47" t="s">
        <v>872</v>
      </c>
    </row>
    <row r="473" spans="1:4" x14ac:dyDescent="0.25">
      <c r="A473" s="91" t="s">
        <v>114</v>
      </c>
      <c r="B473" s="91" t="s">
        <v>108</v>
      </c>
      <c r="C473" s="47" t="s">
        <v>870</v>
      </c>
      <c r="D473" s="47" t="s">
        <v>1064</v>
      </c>
    </row>
    <row r="474" spans="1:4" x14ac:dyDescent="0.25">
      <c r="A474" s="91" t="s">
        <v>115</v>
      </c>
      <c r="B474" s="91" t="s">
        <v>108</v>
      </c>
      <c r="C474" s="47" t="s">
        <v>878</v>
      </c>
      <c r="D474" s="47" t="s">
        <v>879</v>
      </c>
    </row>
    <row r="475" spans="1:4" x14ac:dyDescent="0.25">
      <c r="A475" s="91" t="s">
        <v>115</v>
      </c>
      <c r="B475" s="91" t="s">
        <v>108</v>
      </c>
      <c r="C475" s="47" t="s">
        <v>876</v>
      </c>
      <c r="D475" s="48" t="s">
        <v>877</v>
      </c>
    </row>
    <row r="476" spans="1:4" x14ac:dyDescent="0.25">
      <c r="A476" s="91" t="s">
        <v>115</v>
      </c>
      <c r="B476" s="91" t="s">
        <v>108</v>
      </c>
      <c r="C476" s="47" t="s">
        <v>880</v>
      </c>
      <c r="D476" s="48" t="s">
        <v>1097</v>
      </c>
    </row>
    <row r="477" spans="1:4" x14ac:dyDescent="0.25">
      <c r="A477" s="91" t="s">
        <v>115</v>
      </c>
      <c r="B477" s="91" t="s">
        <v>108</v>
      </c>
      <c r="C477" s="47" t="s">
        <v>875</v>
      </c>
      <c r="D477" s="47" t="s">
        <v>658</v>
      </c>
    </row>
    <row r="478" spans="1:4" x14ac:dyDescent="0.25">
      <c r="A478" s="91" t="s">
        <v>115</v>
      </c>
      <c r="B478" s="91" t="s">
        <v>108</v>
      </c>
      <c r="C478" s="47" t="s">
        <v>873</v>
      </c>
      <c r="D478" s="47" t="s">
        <v>874</v>
      </c>
    </row>
    <row r="479" spans="1:4" x14ac:dyDescent="0.25">
      <c r="A479" s="92" t="s">
        <v>119</v>
      </c>
      <c r="B479" s="91" t="s">
        <v>108</v>
      </c>
      <c r="C479" s="93" t="s">
        <v>903</v>
      </c>
      <c r="D479" s="45" t="s">
        <v>1098</v>
      </c>
    </row>
    <row r="480" spans="1:4" x14ac:dyDescent="0.25">
      <c r="A480" s="92" t="s">
        <v>119</v>
      </c>
      <c r="B480" s="91" t="s">
        <v>108</v>
      </c>
      <c r="C480" s="93" t="s">
        <v>906</v>
      </c>
      <c r="D480" s="45" t="s">
        <v>1202</v>
      </c>
    </row>
    <row r="481" spans="1:4" x14ac:dyDescent="0.25">
      <c r="A481" s="92" t="s">
        <v>119</v>
      </c>
      <c r="B481" s="91" t="s">
        <v>108</v>
      </c>
      <c r="C481" s="93" t="s">
        <v>905</v>
      </c>
      <c r="D481" s="45" t="s">
        <v>1142</v>
      </c>
    </row>
    <row r="482" spans="1:4" x14ac:dyDescent="0.25">
      <c r="A482" s="92" t="s">
        <v>119</v>
      </c>
      <c r="B482" s="91" t="s">
        <v>108</v>
      </c>
      <c r="C482" s="93" t="s">
        <v>904</v>
      </c>
      <c r="D482" s="45" t="s">
        <v>1099</v>
      </c>
    </row>
    <row r="483" spans="1:4" x14ac:dyDescent="0.25">
      <c r="A483" s="91" t="s">
        <v>116</v>
      </c>
      <c r="B483" s="91" t="s">
        <v>108</v>
      </c>
      <c r="C483" s="94" t="s">
        <v>896</v>
      </c>
      <c r="D483" s="49" t="s">
        <v>897</v>
      </c>
    </row>
    <row r="484" spans="1:4" x14ac:dyDescent="0.25">
      <c r="A484" s="91" t="s">
        <v>116</v>
      </c>
      <c r="B484" s="91" t="s">
        <v>108</v>
      </c>
      <c r="C484" s="94" t="s">
        <v>900</v>
      </c>
      <c r="D484" s="49" t="s">
        <v>895</v>
      </c>
    </row>
    <row r="485" spans="1:4" x14ac:dyDescent="0.25">
      <c r="A485" s="91" t="s">
        <v>116</v>
      </c>
      <c r="B485" s="91" t="s">
        <v>108</v>
      </c>
      <c r="C485" s="94" t="s">
        <v>902</v>
      </c>
      <c r="D485" s="49" t="s">
        <v>1065</v>
      </c>
    </row>
    <row r="486" spans="1:4" x14ac:dyDescent="0.25">
      <c r="A486" s="91" t="s">
        <v>116</v>
      </c>
      <c r="B486" s="91" t="s">
        <v>108</v>
      </c>
      <c r="C486" s="94" t="s">
        <v>894</v>
      </c>
      <c r="D486" s="49" t="s">
        <v>901</v>
      </c>
    </row>
    <row r="487" spans="1:4" x14ac:dyDescent="0.25">
      <c r="A487" s="91" t="s">
        <v>116</v>
      </c>
      <c r="B487" s="91" t="s">
        <v>108</v>
      </c>
      <c r="C487" s="94" t="s">
        <v>898</v>
      </c>
      <c r="D487" s="49" t="s">
        <v>899</v>
      </c>
    </row>
    <row r="488" spans="1:4" x14ac:dyDescent="0.25">
      <c r="A488" s="60" t="s">
        <v>141</v>
      </c>
      <c r="B488" s="96" t="s">
        <v>124</v>
      </c>
      <c r="C488" s="60" t="s">
        <v>261</v>
      </c>
      <c r="D488" s="60" t="s">
        <v>1003</v>
      </c>
    </row>
    <row r="489" spans="1:4" x14ac:dyDescent="0.25">
      <c r="A489" s="60" t="s">
        <v>141</v>
      </c>
      <c r="B489" s="96" t="s">
        <v>124</v>
      </c>
      <c r="C489" s="60" t="s">
        <v>263</v>
      </c>
      <c r="D489" s="60" t="s">
        <v>1004</v>
      </c>
    </row>
    <row r="490" spans="1:4" x14ac:dyDescent="0.25">
      <c r="A490" s="60" t="s">
        <v>141</v>
      </c>
      <c r="B490" s="96" t="s">
        <v>124</v>
      </c>
      <c r="C490" s="60" t="s">
        <v>260</v>
      </c>
      <c r="D490" s="60" t="s">
        <v>1005</v>
      </c>
    </row>
    <row r="491" spans="1:4" x14ac:dyDescent="0.25">
      <c r="A491" s="60" t="s">
        <v>141</v>
      </c>
      <c r="B491" s="96" t="s">
        <v>124</v>
      </c>
      <c r="C491" s="60" t="s">
        <v>262</v>
      </c>
      <c r="D491" s="60" t="s">
        <v>1006</v>
      </c>
    </row>
    <row r="492" spans="1:4" x14ac:dyDescent="0.25">
      <c r="A492" s="39" t="s">
        <v>77</v>
      </c>
      <c r="B492" s="96" t="s">
        <v>124</v>
      </c>
      <c r="C492" s="33" t="s">
        <v>677</v>
      </c>
      <c r="D492" s="33" t="s">
        <v>678</v>
      </c>
    </row>
    <row r="493" spans="1:4" x14ac:dyDescent="0.25">
      <c r="A493" s="102" t="s">
        <v>77</v>
      </c>
      <c r="B493" s="104" t="s">
        <v>124</v>
      </c>
      <c r="C493" s="106" t="s">
        <v>679</v>
      </c>
      <c r="D493" s="106" t="s">
        <v>680</v>
      </c>
    </row>
    <row r="494" spans="1:4" x14ac:dyDescent="0.25">
      <c r="A494" s="96" t="s">
        <v>123</v>
      </c>
      <c r="B494" s="96" t="s">
        <v>124</v>
      </c>
      <c r="C494" s="96" t="s">
        <v>922</v>
      </c>
      <c r="D494" s="50" t="s">
        <v>1066</v>
      </c>
    </row>
    <row r="495" spans="1:4" x14ac:dyDescent="0.25">
      <c r="A495" s="96" t="s">
        <v>123</v>
      </c>
      <c r="B495" s="96" t="s">
        <v>124</v>
      </c>
      <c r="C495" s="96" t="s">
        <v>927</v>
      </c>
      <c r="D495" s="50" t="s">
        <v>928</v>
      </c>
    </row>
    <row r="496" spans="1:4" x14ac:dyDescent="0.25">
      <c r="A496" s="96" t="s">
        <v>123</v>
      </c>
      <c r="B496" s="96" t="s">
        <v>124</v>
      </c>
      <c r="C496" s="96" t="s">
        <v>925</v>
      </c>
      <c r="D496" s="50" t="s">
        <v>1100</v>
      </c>
    </row>
    <row r="497" spans="1:4" x14ac:dyDescent="0.25">
      <c r="A497" s="96" t="s">
        <v>123</v>
      </c>
      <c r="B497" s="96" t="s">
        <v>124</v>
      </c>
      <c r="C497" s="96" t="s">
        <v>923</v>
      </c>
      <c r="D497" s="50" t="s">
        <v>924</v>
      </c>
    </row>
    <row r="498" spans="1:4" x14ac:dyDescent="0.25">
      <c r="A498" s="96" t="s">
        <v>123</v>
      </c>
      <c r="B498" s="96" t="s">
        <v>124</v>
      </c>
      <c r="C498" s="96" t="s">
        <v>926</v>
      </c>
      <c r="D498" s="50" t="s">
        <v>492</v>
      </c>
    </row>
    <row r="499" spans="1:4" x14ac:dyDescent="0.25">
      <c r="A499" s="96" t="s">
        <v>127</v>
      </c>
      <c r="B499" s="96" t="s">
        <v>124</v>
      </c>
      <c r="C499" s="96" t="s">
        <v>917</v>
      </c>
      <c r="D499" s="50" t="s">
        <v>1203</v>
      </c>
    </row>
    <row r="500" spans="1:4" x14ac:dyDescent="0.25">
      <c r="A500" s="96" t="s">
        <v>127</v>
      </c>
      <c r="B500" s="96" t="s">
        <v>124</v>
      </c>
      <c r="C500" s="96" t="s">
        <v>915</v>
      </c>
      <c r="D500" s="50" t="s">
        <v>1204</v>
      </c>
    </row>
    <row r="501" spans="1:4" x14ac:dyDescent="0.25">
      <c r="A501" s="96" t="s">
        <v>127</v>
      </c>
      <c r="B501" s="96" t="s">
        <v>124</v>
      </c>
      <c r="C501" s="96" t="s">
        <v>921</v>
      </c>
      <c r="D501" s="50" t="s">
        <v>1205</v>
      </c>
    </row>
    <row r="502" spans="1:4" x14ac:dyDescent="0.25">
      <c r="A502" s="96" t="s">
        <v>127</v>
      </c>
      <c r="B502" s="96" t="s">
        <v>124</v>
      </c>
      <c r="C502" s="96" t="s">
        <v>1143</v>
      </c>
      <c r="D502" s="50" t="s">
        <v>1206</v>
      </c>
    </row>
    <row r="503" spans="1:4" x14ac:dyDescent="0.25">
      <c r="A503" s="96" t="s">
        <v>127</v>
      </c>
      <c r="B503" s="96" t="s">
        <v>124</v>
      </c>
      <c r="C503" s="96" t="s">
        <v>916</v>
      </c>
      <c r="D503" s="50" t="s">
        <v>919</v>
      </c>
    </row>
    <row r="504" spans="1:4" x14ac:dyDescent="0.25">
      <c r="A504" s="96" t="s">
        <v>127</v>
      </c>
      <c r="B504" s="96" t="s">
        <v>124</v>
      </c>
      <c r="C504" s="96" t="s">
        <v>920</v>
      </c>
      <c r="D504" s="50" t="s">
        <v>799</v>
      </c>
    </row>
    <row r="505" spans="1:4" x14ac:dyDescent="0.25">
      <c r="A505" s="96" t="s">
        <v>127</v>
      </c>
      <c r="B505" s="96" t="s">
        <v>124</v>
      </c>
      <c r="C505" s="96" t="s">
        <v>918</v>
      </c>
      <c r="D505" s="50" t="s">
        <v>1067</v>
      </c>
    </row>
    <row r="506" spans="1:4" x14ac:dyDescent="0.25">
      <c r="A506" s="96" t="s">
        <v>945</v>
      </c>
      <c r="B506" s="96" t="s">
        <v>124</v>
      </c>
      <c r="C506" s="96" t="s">
        <v>950</v>
      </c>
      <c r="D506" s="50" t="s">
        <v>951</v>
      </c>
    </row>
    <row r="507" spans="1:4" x14ac:dyDescent="0.25">
      <c r="A507" s="96" t="s">
        <v>945</v>
      </c>
      <c r="B507" s="96" t="s">
        <v>124</v>
      </c>
      <c r="C507" s="96" t="s">
        <v>948</v>
      </c>
      <c r="D507" s="50" t="s">
        <v>949</v>
      </c>
    </row>
    <row r="508" spans="1:4" x14ac:dyDescent="0.25">
      <c r="A508" s="96" t="s">
        <v>945</v>
      </c>
      <c r="B508" s="96" t="s">
        <v>124</v>
      </c>
      <c r="C508" s="96" t="s">
        <v>946</v>
      </c>
      <c r="D508" s="50" t="s">
        <v>947</v>
      </c>
    </row>
    <row r="509" spans="1:4" x14ac:dyDescent="0.25">
      <c r="A509" s="96" t="s">
        <v>945</v>
      </c>
      <c r="B509" s="96" t="s">
        <v>124</v>
      </c>
      <c r="C509" s="96" t="s">
        <v>952</v>
      </c>
      <c r="D509" s="50" t="s">
        <v>953</v>
      </c>
    </row>
    <row r="510" spans="1:4" x14ac:dyDescent="0.25">
      <c r="A510" s="96" t="s">
        <v>945</v>
      </c>
      <c r="B510" s="96" t="s">
        <v>124</v>
      </c>
      <c r="C510" s="96" t="s">
        <v>955</v>
      </c>
      <c r="D510" s="50" t="s">
        <v>1068</v>
      </c>
    </row>
    <row r="511" spans="1:4" x14ac:dyDescent="0.25">
      <c r="A511" s="96" t="s">
        <v>945</v>
      </c>
      <c r="B511" s="96" t="s">
        <v>124</v>
      </c>
      <c r="C511" s="96" t="s">
        <v>954</v>
      </c>
      <c r="D511" s="50" t="s">
        <v>1069</v>
      </c>
    </row>
    <row r="512" spans="1:4" x14ac:dyDescent="0.25">
      <c r="A512" s="96" t="s">
        <v>129</v>
      </c>
      <c r="B512" s="96" t="s">
        <v>124</v>
      </c>
      <c r="C512" s="96" t="s">
        <v>956</v>
      </c>
      <c r="D512" s="50" t="s">
        <v>1070</v>
      </c>
    </row>
    <row r="513" spans="1:4" x14ac:dyDescent="0.25">
      <c r="A513" s="96" t="s">
        <v>129</v>
      </c>
      <c r="B513" s="96" t="s">
        <v>124</v>
      </c>
      <c r="C513" s="96" t="s">
        <v>961</v>
      </c>
      <c r="D513" s="50" t="s">
        <v>962</v>
      </c>
    </row>
    <row r="514" spans="1:4" x14ac:dyDescent="0.25">
      <c r="A514" s="96" t="s">
        <v>129</v>
      </c>
      <c r="B514" s="96" t="s">
        <v>124</v>
      </c>
      <c r="C514" s="96" t="s">
        <v>959</v>
      </c>
      <c r="D514" s="50" t="s">
        <v>960</v>
      </c>
    </row>
    <row r="515" spans="1:4" x14ac:dyDescent="0.25">
      <c r="A515" s="96" t="s">
        <v>129</v>
      </c>
      <c r="B515" s="96" t="s">
        <v>124</v>
      </c>
      <c r="C515" s="96" t="s">
        <v>957</v>
      </c>
      <c r="D515" s="50" t="s">
        <v>958</v>
      </c>
    </row>
    <row r="516" spans="1:4" x14ac:dyDescent="0.25">
      <c r="A516" s="96" t="s">
        <v>130</v>
      </c>
      <c r="B516" s="96" t="s">
        <v>124</v>
      </c>
      <c r="C516" s="96" t="s">
        <v>911</v>
      </c>
      <c r="D516" s="50" t="s">
        <v>780</v>
      </c>
    </row>
    <row r="517" spans="1:4" x14ac:dyDescent="0.25">
      <c r="A517" s="96" t="s">
        <v>130</v>
      </c>
      <c r="B517" s="96" t="s">
        <v>124</v>
      </c>
      <c r="C517" s="96" t="s">
        <v>913</v>
      </c>
      <c r="D517" s="50" t="s">
        <v>1101</v>
      </c>
    </row>
    <row r="518" spans="1:4" x14ac:dyDescent="0.25">
      <c r="A518" s="96" t="s">
        <v>130</v>
      </c>
      <c r="B518" s="96" t="s">
        <v>124</v>
      </c>
      <c r="C518" s="96" t="s">
        <v>910</v>
      </c>
      <c r="D518" s="50" t="s">
        <v>1232</v>
      </c>
    </row>
    <row r="519" spans="1:4" x14ac:dyDescent="0.25">
      <c r="A519" s="96" t="s">
        <v>130</v>
      </c>
      <c r="B519" s="96" t="s">
        <v>124</v>
      </c>
      <c r="C519" s="96" t="s">
        <v>912</v>
      </c>
      <c r="D519" s="50" t="s">
        <v>1233</v>
      </c>
    </row>
    <row r="520" spans="1:4" x14ac:dyDescent="0.25">
      <c r="A520" s="96" t="s">
        <v>130</v>
      </c>
      <c r="B520" s="96" t="s">
        <v>124</v>
      </c>
      <c r="C520" s="96" t="s">
        <v>914</v>
      </c>
      <c r="D520" s="50" t="s">
        <v>1234</v>
      </c>
    </row>
    <row r="521" spans="1:4" x14ac:dyDescent="0.25">
      <c r="A521" s="96" t="s">
        <v>126</v>
      </c>
      <c r="B521" s="96" t="s">
        <v>124</v>
      </c>
      <c r="C521" s="96" t="s">
        <v>909</v>
      </c>
      <c r="D521" s="50" t="s">
        <v>835</v>
      </c>
    </row>
    <row r="522" spans="1:4" x14ac:dyDescent="0.25">
      <c r="A522" s="96" t="s">
        <v>126</v>
      </c>
      <c r="B522" s="96" t="s">
        <v>124</v>
      </c>
      <c r="C522" s="96" t="s">
        <v>907</v>
      </c>
      <c r="D522" s="50" t="s">
        <v>908</v>
      </c>
    </row>
    <row r="523" spans="1:4" x14ac:dyDescent="0.25">
      <c r="A523" s="96" t="s">
        <v>136</v>
      </c>
      <c r="B523" s="96" t="s">
        <v>124</v>
      </c>
      <c r="C523" s="96" t="s">
        <v>972</v>
      </c>
      <c r="D523" s="50" t="s">
        <v>973</v>
      </c>
    </row>
    <row r="524" spans="1:4" x14ac:dyDescent="0.25">
      <c r="A524" s="96" t="s">
        <v>136</v>
      </c>
      <c r="B524" s="96" t="s">
        <v>124</v>
      </c>
      <c r="C524" s="96" t="s">
        <v>978</v>
      </c>
      <c r="D524" s="50" t="s">
        <v>979</v>
      </c>
    </row>
    <row r="525" spans="1:4" x14ac:dyDescent="0.25">
      <c r="A525" s="96" t="s">
        <v>136</v>
      </c>
      <c r="B525" s="96" t="s">
        <v>124</v>
      </c>
      <c r="C525" s="96" t="s">
        <v>983</v>
      </c>
      <c r="D525" s="50" t="s">
        <v>984</v>
      </c>
    </row>
    <row r="526" spans="1:4" x14ac:dyDescent="0.25">
      <c r="A526" s="96" t="s">
        <v>136</v>
      </c>
      <c r="B526" s="96" t="s">
        <v>124</v>
      </c>
      <c r="C526" s="96" t="s">
        <v>975</v>
      </c>
      <c r="D526" s="50" t="s">
        <v>1207</v>
      </c>
    </row>
    <row r="527" spans="1:4" x14ac:dyDescent="0.25">
      <c r="A527" s="96" t="s">
        <v>136</v>
      </c>
      <c r="B527" s="96" t="s">
        <v>124</v>
      </c>
      <c r="C527" s="96" t="s">
        <v>980</v>
      </c>
      <c r="D527" s="50" t="s">
        <v>981</v>
      </c>
    </row>
    <row r="528" spans="1:4" x14ac:dyDescent="0.25">
      <c r="A528" s="96" t="s">
        <v>136</v>
      </c>
      <c r="B528" s="96" t="s">
        <v>124</v>
      </c>
      <c r="C528" s="96" t="s">
        <v>974</v>
      </c>
      <c r="D528" s="50" t="s">
        <v>1274</v>
      </c>
    </row>
    <row r="529" spans="1:4" x14ac:dyDescent="0.25">
      <c r="A529" s="96" t="s">
        <v>136</v>
      </c>
      <c r="B529" s="96" t="s">
        <v>124</v>
      </c>
      <c r="C529" s="96" t="s">
        <v>982</v>
      </c>
      <c r="D529" s="50" t="s">
        <v>1208</v>
      </c>
    </row>
    <row r="530" spans="1:4" x14ac:dyDescent="0.25">
      <c r="A530" s="96" t="s">
        <v>136</v>
      </c>
      <c r="B530" s="96" t="s">
        <v>124</v>
      </c>
      <c r="C530" s="96" t="s">
        <v>976</v>
      </c>
      <c r="D530" s="50" t="s">
        <v>977</v>
      </c>
    </row>
    <row r="531" spans="1:4" x14ac:dyDescent="0.25">
      <c r="A531" s="96" t="s">
        <v>1235</v>
      </c>
      <c r="B531" s="96" t="s">
        <v>124</v>
      </c>
      <c r="C531" s="96" t="s">
        <v>968</v>
      </c>
      <c r="D531" s="50" t="s">
        <v>969</v>
      </c>
    </row>
    <row r="532" spans="1:4" x14ac:dyDescent="0.25">
      <c r="A532" s="96" t="s">
        <v>1235</v>
      </c>
      <c r="B532" s="96" t="s">
        <v>124</v>
      </c>
      <c r="C532" s="96" t="s">
        <v>971</v>
      </c>
      <c r="D532" s="50" t="s">
        <v>1236</v>
      </c>
    </row>
    <row r="533" spans="1:4" x14ac:dyDescent="0.25">
      <c r="A533" s="96" t="s">
        <v>1235</v>
      </c>
      <c r="B533" s="96" t="s">
        <v>124</v>
      </c>
      <c r="C533" s="96" t="s">
        <v>970</v>
      </c>
      <c r="D533" s="50" t="s">
        <v>1102</v>
      </c>
    </row>
    <row r="534" spans="1:4" x14ac:dyDescent="0.25">
      <c r="A534" s="96" t="s">
        <v>135</v>
      </c>
      <c r="B534" s="96" t="s">
        <v>124</v>
      </c>
      <c r="C534" s="96" t="s">
        <v>966</v>
      </c>
      <c r="D534" s="50" t="s">
        <v>967</v>
      </c>
    </row>
    <row r="535" spans="1:4" x14ac:dyDescent="0.25">
      <c r="A535" s="96" t="s">
        <v>135</v>
      </c>
      <c r="B535" s="96" t="s">
        <v>124</v>
      </c>
      <c r="C535" s="96" t="s">
        <v>963</v>
      </c>
      <c r="D535" s="50" t="s">
        <v>1103</v>
      </c>
    </row>
    <row r="536" spans="1:4" x14ac:dyDescent="0.25">
      <c r="A536" s="96" t="s">
        <v>135</v>
      </c>
      <c r="B536" s="96" t="s">
        <v>124</v>
      </c>
      <c r="C536" s="96" t="s">
        <v>964</v>
      </c>
      <c r="D536" s="50" t="s">
        <v>965</v>
      </c>
    </row>
    <row r="537" spans="1:4" x14ac:dyDescent="0.25">
      <c r="A537" s="96" t="s">
        <v>135</v>
      </c>
      <c r="B537" s="96" t="s">
        <v>124</v>
      </c>
      <c r="C537" s="96" t="s">
        <v>1145</v>
      </c>
      <c r="D537" s="50" t="s">
        <v>1275</v>
      </c>
    </row>
    <row r="538" spans="1:4" x14ac:dyDescent="0.25">
      <c r="A538" s="96" t="s">
        <v>132</v>
      </c>
      <c r="B538" s="96" t="s">
        <v>124</v>
      </c>
      <c r="C538" s="96" t="s">
        <v>938</v>
      </c>
      <c r="D538" s="50" t="s">
        <v>939</v>
      </c>
    </row>
    <row r="539" spans="1:4" x14ac:dyDescent="0.25">
      <c r="A539" s="96" t="s">
        <v>132</v>
      </c>
      <c r="B539" s="96" t="s">
        <v>124</v>
      </c>
      <c r="C539" s="96" t="s">
        <v>940</v>
      </c>
      <c r="D539" s="50" t="s">
        <v>941</v>
      </c>
    </row>
    <row r="540" spans="1:4" x14ac:dyDescent="0.25">
      <c r="A540" s="96" t="s">
        <v>132</v>
      </c>
      <c r="B540" s="96" t="s">
        <v>124</v>
      </c>
      <c r="C540" s="96" t="s">
        <v>942</v>
      </c>
      <c r="D540" s="50" t="s">
        <v>943</v>
      </c>
    </row>
    <row r="541" spans="1:4" x14ac:dyDescent="0.25">
      <c r="A541" s="96" t="s">
        <v>132</v>
      </c>
      <c r="B541" s="96" t="s">
        <v>124</v>
      </c>
      <c r="C541" s="96" t="s">
        <v>944</v>
      </c>
      <c r="D541" s="50" t="s">
        <v>1276</v>
      </c>
    </row>
    <row r="542" spans="1:4" x14ac:dyDescent="0.25">
      <c r="A542" s="96" t="s">
        <v>134</v>
      </c>
      <c r="B542" s="96" t="s">
        <v>124</v>
      </c>
      <c r="C542" s="96" t="s">
        <v>933</v>
      </c>
      <c r="D542" s="50" t="s">
        <v>934</v>
      </c>
    </row>
    <row r="543" spans="1:4" x14ac:dyDescent="0.25">
      <c r="A543" s="96" t="s">
        <v>134</v>
      </c>
      <c r="B543" s="96" t="s">
        <v>124</v>
      </c>
      <c r="C543" s="96" t="s">
        <v>931</v>
      </c>
      <c r="D543" s="50" t="s">
        <v>932</v>
      </c>
    </row>
    <row r="544" spans="1:4" x14ac:dyDescent="0.25">
      <c r="A544" s="96" t="s">
        <v>134</v>
      </c>
      <c r="B544" s="96" t="s">
        <v>124</v>
      </c>
      <c r="C544" s="96" t="s">
        <v>929</v>
      </c>
      <c r="D544" s="50" t="s">
        <v>930</v>
      </c>
    </row>
    <row r="545" spans="1:4" x14ac:dyDescent="0.25">
      <c r="A545" s="96" t="s">
        <v>134</v>
      </c>
      <c r="B545" s="96" t="s">
        <v>124</v>
      </c>
      <c r="C545" s="96" t="s">
        <v>936</v>
      </c>
      <c r="D545" s="50" t="s">
        <v>937</v>
      </c>
    </row>
    <row r="546" spans="1:4" x14ac:dyDescent="0.25">
      <c r="A546" s="96" t="s">
        <v>134</v>
      </c>
      <c r="B546" s="96" t="s">
        <v>124</v>
      </c>
      <c r="C546" s="96" t="s">
        <v>935</v>
      </c>
      <c r="D546" s="50" t="s">
        <v>1071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Dealer BM June'21 deduction</vt:lpstr>
      <vt:lpstr>Dealer BM June'21 Pr</vt:lpstr>
      <vt:lpstr>Region Wise</vt:lpstr>
      <vt:lpstr>Zone Wise</vt:lpstr>
      <vt:lpstr>DSR BM June'21 dpay</vt:lpstr>
      <vt:lpstr>DSR BM June'21 Full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Md. Salsabil Hasan</cp:lastModifiedBy>
  <cp:lastPrinted>2021-07-15T04:39:24Z</cp:lastPrinted>
  <dcterms:created xsi:type="dcterms:W3CDTF">2018-02-20T04:51:28Z</dcterms:created>
  <dcterms:modified xsi:type="dcterms:W3CDTF">2021-07-19T10:37:41Z</dcterms:modified>
</cp:coreProperties>
</file>