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anuary\All Deails\31.01.2021\"/>
    </mc:Choice>
  </mc:AlternateContent>
  <bookViews>
    <workbookView xWindow="-120" yWindow="-120" windowWidth="20730" windowHeight="11310" tabRatio="599" activeTab="2"/>
  </bookViews>
  <sheets>
    <sheet name="Jan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9" i="16" l="1"/>
  <c r="R37" i="16"/>
  <c r="S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T36" i="16"/>
  <c r="T35" i="16"/>
  <c r="T34" i="16"/>
  <c r="T33" i="16"/>
  <c r="T32" i="16"/>
  <c r="T31" i="16"/>
  <c r="T30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B10" i="10"/>
  <c r="C119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T37" i="16" l="1"/>
  <c r="B13" i="10"/>
  <c r="L142" i="14"/>
  <c r="C121" i="14" s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13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<sst xmlns="http://schemas.openxmlformats.org/spreadsheetml/2006/main" count="562" uniqueCount="240">
  <si>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</si>
  <si>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</si>
  <si>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</si>
  <si>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</si>
  <si>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</si>
  <si>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</si>
  <si>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</si>
  <si>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</si>
  <si>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</si>
  <si>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</si>
  <si>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</si>
  <si>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</si>
  <si>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</si>
  <si>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</si>
  <si>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</si>
  <si>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</si>
  <si>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</si>
  <si>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</si>
  <si>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</si>
  <si>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</si>
  <si>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</si>
  <si>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</si>
  <si>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</si>
  <si>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</si>
  <si>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</si>
  <si>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</si>
  <si>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</si>
  <si>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</si>
  <si>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</si>
  <si>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</si>
  <si>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</si>
  <si>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</si>
  <si>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</si>
  <si>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</si>
  <si>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</si>
  <si>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</si>
  <si>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</si>
  <si>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</si>
  <si>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</si>
  <si>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</si>
  <si>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</si>
  <si>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</si>
  <si>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</si>
  <si>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</si>
  <si>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</si>
  <si>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</si>
  <si>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</si>
  <si>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</si>
  <si>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</si>
  <si>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</si>
  <si>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</si>
  <si>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</si>
  <si>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</si>
  <si>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</si>
  <si>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</si>
  <si>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</si>
  <si>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</si>
  <si>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</si>
  <si>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</si>
  <si>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</si>
  <si>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</si>
  <si>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</si>
  <si>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</si>
  <si>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</si>
  <si>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</si>
  <si>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</si>
  <si>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</si>
  <si>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</si>
  <si>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</si>
  <si>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</si>
  <si>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</si>
  <si>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</si>
  <si>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</si>
  <si>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</si>
  <si>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</si>
  <si>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</si>
  <si>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</si>
  <si>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</si>
  <si>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</si>
  <si>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</si>
  <si>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</si>
  <si>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</si>
  <si>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</si>
  <si>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</si>
  <si>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</si>
  <si>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</si>
  <si>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</si>
  <si>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</si>
  <si>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</si>
  <si>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</si>
  <si>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</si>
  <si>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</si>
  <si>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</si>
  <si>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</si>
  <si>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</si>
  <si>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</si>
  <si>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</si>
  <si>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</si>
  <si>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</si>
  <si>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</si>
  <si>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</si>
  <si>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</si>
  <si>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</si>
  <si>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</si>
  <si>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</si>
  <si>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</si>
  <si>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</si>
  <si>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</si>
  <si>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</si>
  <si>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</si>
  <si>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</si>
  <si>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</si>
  <si>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</si>
  <si>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</si>
  <si>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</si>
  <si>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</si>
  <si>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</si>
  <si>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</si>
  <si>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</si>
  <si>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</si>
  <si>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</si>
  <si>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</si>
  <si>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</si>
  <si>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</si>
  <si>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</si>
  <si>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</si>
  <si>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</si>
  <si>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</si>
  <si>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</si>
  <si>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</si>
  <si>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</si>
  <si>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</si>
  <si>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</si>
  <si>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</si>
  <si>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</si>
  <si>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</si>
  <si>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</si>
  <si>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</si>
  <si>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</si>
  <si>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</si>
  <si>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</si>
  <si>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</si>
  <si>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</si>
  <si>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</si>
  <si>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</si>
  <si>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</si>
  <si>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</si>
  <si>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</si>
  <si>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</si>
  <si>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</si>
  <si>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</si>
  <si>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</si>
  <si>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</si>
  <si>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</si>
  <si>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</si>
  <si>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</si>
  <si>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</si>
  <si>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</si>
  <si>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</si>
  <si>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</si>
  <si>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</si>
  <si>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</si>
  <si>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</si>
  <si>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</si>
  <si>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</si>
  <si>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</si>
  <si>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</si>
  <si>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</si>
  <si>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</si>
  <si>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</si>
  <si>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</si>
  <si>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</si>
  <si>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</si>
  <si>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</si>
  <si>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</si>
  <si>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</si>
  <si>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</si>
  <si>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</si>
  <si>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</si>
  <si>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</si>
  <si>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</si>
  <si>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</si>
  <si>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</si>
  <si>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</si>
  <si>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</si>
  <si>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</si>
  <si>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</si>
  <si>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</si>
  <si>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</si>
  <si>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</si>
  <si>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</si>
  <si>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</si>
  <si>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</si>
  <si>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</si>
  <si>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</si>
  <si>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</si>
  <si>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</si>
  <si>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</si>
  <si>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</si>
  <si>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</si>
  <si>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</si>
  <si>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</si>
  <si>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</si>
  <si>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</si>
  <si>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</si>
  <si>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</si>
  <si>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</si>
  <si>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</si>
  <si>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</si>
  <si>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</si>
  <si>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</si>
  <si>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</si>
  <si>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</si>
  <si>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</si>
  <si>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</si>
  <si>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</si>
  <si>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</si>
  <si>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</si>
  <si>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</si>
  <si>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</si>
  <si>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</si>
  <si>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27.01.2021</t>
  </si>
  <si>
    <t>28.01.2021</t>
  </si>
  <si>
    <t>Hirok</t>
  </si>
  <si>
    <t>Galaxy</t>
  </si>
  <si>
    <t>S.A Mob</t>
  </si>
  <si>
    <t>30.01.2021</t>
  </si>
  <si>
    <t>`</t>
  </si>
  <si>
    <t xml:space="preserve">Sinza </t>
  </si>
  <si>
    <t>31.01.2021</t>
  </si>
  <si>
    <t>Date: 31.01.2021</t>
  </si>
  <si>
    <t>Sohel Store</t>
  </si>
  <si>
    <t>Boishakhi</t>
  </si>
  <si>
    <t>31.01.201</t>
  </si>
  <si>
    <t>Mamun Tel</t>
  </si>
  <si>
    <t>Memo Create</t>
  </si>
  <si>
    <t>Service Care cost</t>
  </si>
  <si>
    <t xml:space="preserve">DSR Extra Reward </t>
  </si>
  <si>
    <t>Office Rent</t>
  </si>
  <si>
    <t xml:space="preserve">Retailer 1%  less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</si>
</sst>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5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52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G34" sqref="G3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286">
        <v>420000</v>
      </c>
      <c r="D11" s="251">
        <v>500000</v>
      </c>
      <c r="E11" s="41">
        <f t="shared" si="0"/>
        <v>696844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996844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536844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336844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336844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896844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1066844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1136844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966844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966844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1716844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1916844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1876844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1876844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1906844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1116844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1116844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1096844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1246844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1226844</v>
      </c>
      <c r="F30" s="31"/>
      <c r="G30" s="2"/>
      <c r="H30" s="35"/>
    </row>
    <row r="31" spans="1:8">
      <c r="A31" s="35"/>
      <c r="B31" s="40" t="s">
        <v>221</v>
      </c>
      <c r="C31" s="39">
        <v>340000</v>
      </c>
      <c r="D31" s="251">
        <v>600000</v>
      </c>
      <c r="E31" s="41">
        <f t="shared" si="0"/>
        <v>966844</v>
      </c>
      <c r="F31" s="31"/>
      <c r="G31" s="2"/>
      <c r="H31" s="35"/>
    </row>
    <row r="32" spans="1:8">
      <c r="A32" s="35"/>
      <c r="B32" s="40" t="s">
        <v>222</v>
      </c>
      <c r="C32" s="39">
        <v>330000</v>
      </c>
      <c r="D32" s="251">
        <v>1200000</v>
      </c>
      <c r="E32" s="41">
        <f t="shared" si="0"/>
        <v>96844</v>
      </c>
      <c r="F32" s="31"/>
      <c r="G32" s="2"/>
      <c r="H32" s="35"/>
    </row>
    <row r="33" spans="1:8">
      <c r="A33" s="35"/>
      <c r="B33" s="40" t="s">
        <v>226</v>
      </c>
      <c r="C33" s="39">
        <v>0</v>
      </c>
      <c r="D33" s="42">
        <v>0</v>
      </c>
      <c r="E33" s="41">
        <f t="shared" si="0"/>
        <v>96844</v>
      </c>
      <c r="F33" s="31"/>
      <c r="G33" s="2"/>
      <c r="H33" s="35"/>
    </row>
    <row r="34" spans="1:8">
      <c r="A34" s="35"/>
      <c r="B34" s="40" t="s">
        <v>229</v>
      </c>
      <c r="C34" s="39">
        <v>2450000</v>
      </c>
      <c r="D34" s="39">
        <v>2500000</v>
      </c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12985344</v>
      </c>
      <c r="D83" s="41">
        <f>SUM(D5:D77)</f>
        <v>12938500</v>
      </c>
      <c r="E83" s="66">
        <f>E71</f>
        <v>46844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sqref="A1:XFD1048576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6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</row>
    <row r="3" spans="1:26" s="201" customFormat="1" ht="16.5" thickBot="1">
      <c r="A3" s="291" t="s">
        <v>180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3"/>
      <c r="U3" s="115"/>
      <c r="V3" s="8"/>
      <c r="W3" s="8"/>
      <c r="X3" s="8"/>
      <c r="Y3" s="8"/>
      <c r="Z3" s="29"/>
    </row>
    <row r="4" spans="1:26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103</v>
      </c>
      <c r="I4" s="298" t="s">
        <v>126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190</v>
      </c>
      <c r="P4" s="306" t="s">
        <v>109</v>
      </c>
      <c r="Q4" s="302" t="s">
        <v>29</v>
      </c>
      <c r="R4" s="300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01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16">
        <f t="shared" si="0"/>
        <v>1420</v>
      </c>
      <c r="T26" s="217"/>
      <c r="U26" s="7"/>
    </row>
    <row r="27" spans="1:25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16">
        <f t="shared" si="0"/>
        <v>2060</v>
      </c>
      <c r="T27" s="217"/>
      <c r="U27" s="7"/>
    </row>
    <row r="28" spans="1:25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16">
        <f t="shared" si="0"/>
        <v>1770</v>
      </c>
      <c r="T28" s="217"/>
      <c r="U28" s="7"/>
      <c r="V28" s="229"/>
      <c r="W28" s="229"/>
    </row>
    <row r="29" spans="1:25" s="22" customFormat="1">
      <c r="A29" s="211" t="s">
        <v>229</v>
      </c>
      <c r="B29" s="219"/>
      <c r="C29" s="212"/>
      <c r="D29" s="220">
        <v>60</v>
      </c>
      <c r="E29" s="220">
        <v>300</v>
      </c>
      <c r="F29" s="220"/>
      <c r="G29" s="220">
        <v>210</v>
      </c>
      <c r="H29" s="220"/>
      <c r="I29" s="220"/>
      <c r="J29" s="220">
        <v>185</v>
      </c>
      <c r="K29" s="220">
        <v>480</v>
      </c>
      <c r="L29" s="220">
        <v>799</v>
      </c>
      <c r="M29" s="220"/>
      <c r="N29" s="253">
        <v>20</v>
      </c>
      <c r="O29" s="220"/>
      <c r="P29" s="220">
        <v>10000</v>
      </c>
      <c r="Q29" s="220"/>
      <c r="R29" s="222">
        <v>50</v>
      </c>
      <c r="S29" s="216">
        <f t="shared" si="0"/>
        <v>12104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19500</v>
      </c>
      <c r="C37" s="238">
        <f t="shared" ref="C37:R37" si="1">SUM(C6:C36)</f>
        <v>3200</v>
      </c>
      <c r="D37" s="238">
        <f t="shared" si="1"/>
        <v>16433</v>
      </c>
      <c r="E37" s="238">
        <f t="shared" si="1"/>
        <v>5450</v>
      </c>
      <c r="F37" s="238">
        <f t="shared" si="1"/>
        <v>595</v>
      </c>
      <c r="G37" s="238">
        <f>SUM(G6:G36)</f>
        <v>5840</v>
      </c>
      <c r="H37" s="238">
        <f t="shared" si="1"/>
        <v>0</v>
      </c>
      <c r="I37" s="238">
        <f t="shared" si="1"/>
        <v>350</v>
      </c>
      <c r="J37" s="238">
        <f t="shared" si="1"/>
        <v>2445</v>
      </c>
      <c r="K37" s="238">
        <f t="shared" si="1"/>
        <v>11040</v>
      </c>
      <c r="L37" s="238">
        <f t="shared" si="1"/>
        <v>799</v>
      </c>
      <c r="M37" s="238">
        <f t="shared" si="1"/>
        <v>692</v>
      </c>
      <c r="N37" s="256">
        <f t="shared" si="1"/>
        <v>490</v>
      </c>
      <c r="O37" s="238">
        <f t="shared" si="1"/>
        <v>66500</v>
      </c>
      <c r="P37" s="238">
        <f t="shared" si="1"/>
        <v>10000</v>
      </c>
      <c r="Q37" s="238">
        <f t="shared" si="1"/>
        <v>0</v>
      </c>
      <c r="R37" s="239">
        <f t="shared" si="1"/>
        <v>550</v>
      </c>
      <c r="S37" s="240">
        <f>SUM(S6:S36)</f>
        <v>143884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01" zoomScale="120" zoomScaleNormal="120" workbookViewId="0">
      <selection activeCell="E115" sqref="E115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181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 t="s">
        <v>221</v>
      </c>
      <c r="B25" s="109">
        <v>297710</v>
      </c>
      <c r="C25" s="109">
        <v>331150</v>
      </c>
      <c r="D25" s="109">
        <v>1420</v>
      </c>
      <c r="E25" s="109">
        <f t="shared" si="0"/>
        <v>332570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 t="s">
        <v>222</v>
      </c>
      <c r="B26" s="109">
        <v>371565</v>
      </c>
      <c r="C26" s="109">
        <v>373355</v>
      </c>
      <c r="D26" s="109">
        <v>2060</v>
      </c>
      <c r="E26" s="109">
        <f t="shared" si="0"/>
        <v>375415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 t="s">
        <v>226</v>
      </c>
      <c r="B27" s="109">
        <v>701790</v>
      </c>
      <c r="C27" s="109">
        <v>738070</v>
      </c>
      <c r="D27" s="109">
        <v>1770</v>
      </c>
      <c r="E27" s="109">
        <f t="shared" si="0"/>
        <v>739840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 t="s">
        <v>229</v>
      </c>
      <c r="B28" s="109">
        <v>948355</v>
      </c>
      <c r="C28" s="109">
        <v>626771</v>
      </c>
      <c r="D28" s="109">
        <v>12104</v>
      </c>
      <c r="E28" s="109">
        <f t="shared" si="0"/>
        <v>638875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13141745</v>
      </c>
      <c r="C33" s="109">
        <f>SUM(C5:C32)</f>
        <v>12628086</v>
      </c>
      <c r="D33" s="109">
        <f>SUM(D5:D32)</f>
        <v>73404</v>
      </c>
      <c r="E33" s="109">
        <f>SUM(E5:E32)</f>
        <v>12701490</v>
      </c>
      <c r="F33" s="117">
        <f>B33-E33</f>
        <v>440255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4500</v>
      </c>
      <c r="D40" s="102" t="s">
        <v>222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26745</v>
      </c>
      <c r="D43" s="102" t="s">
        <v>226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 t="s">
        <v>27</v>
      </c>
      <c r="B46" s="151"/>
      <c r="C46" s="284">
        <v>7160</v>
      </c>
      <c r="D46" s="285" t="s">
        <v>200</v>
      </c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119</v>
      </c>
      <c r="B47" s="106"/>
      <c r="C47" s="153">
        <v>30000</v>
      </c>
      <c r="D47" s="160" t="s">
        <v>166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224</v>
      </c>
      <c r="B48" s="106"/>
      <c r="C48" s="153">
        <v>6780</v>
      </c>
      <c r="D48" s="285" t="s">
        <v>226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2" t="s">
        <v>18</v>
      </c>
      <c r="B49" s="106"/>
      <c r="C49" s="153">
        <v>40000</v>
      </c>
      <c r="D49" s="154" t="s">
        <v>186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2" t="s">
        <v>25</v>
      </c>
      <c r="B50" s="106"/>
      <c r="C50" s="153">
        <v>383385</v>
      </c>
      <c r="D50" s="285" t="s">
        <v>229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2" t="s">
        <v>20</v>
      </c>
      <c r="B51" s="154"/>
      <c r="C51" s="153">
        <v>267297</v>
      </c>
      <c r="D51" s="154" t="s">
        <v>164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6" t="s">
        <v>24</v>
      </c>
      <c r="B52" s="112"/>
      <c r="C52" s="153">
        <v>62000</v>
      </c>
      <c r="D52" s="151" t="s">
        <v>215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6" t="s">
        <v>54</v>
      </c>
      <c r="B53" s="106"/>
      <c r="C53" s="153">
        <v>78810</v>
      </c>
      <c r="D53" s="157" t="s">
        <v>221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8" t="s">
        <v>55</v>
      </c>
      <c r="B54" s="154"/>
      <c r="C54" s="159">
        <v>214000</v>
      </c>
      <c r="D54" s="151" t="s">
        <v>229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2" t="s">
        <v>56</v>
      </c>
      <c r="B55" s="106"/>
      <c r="C55" s="153">
        <v>533611</v>
      </c>
      <c r="D55" s="160" t="s">
        <v>229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2" t="s">
        <v>57</v>
      </c>
      <c r="B56" s="106"/>
      <c r="C56" s="153">
        <v>190000</v>
      </c>
      <c r="D56" s="154" t="s">
        <v>229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213</v>
      </c>
      <c r="B57" s="154"/>
      <c r="C57" s="153">
        <v>4000</v>
      </c>
      <c r="D57" s="160" t="s">
        <v>229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6" t="s">
        <v>225</v>
      </c>
      <c r="B58" s="106"/>
      <c r="C58" s="153">
        <v>5000</v>
      </c>
      <c r="D58" s="157" t="s">
        <v>229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9" t="s">
        <v>231</v>
      </c>
      <c r="B59" s="159"/>
      <c r="C59" s="153">
        <v>14000</v>
      </c>
      <c r="D59" s="157" t="s">
        <v>229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232</v>
      </c>
      <c r="B60" s="106"/>
      <c r="C60" s="153">
        <v>10000</v>
      </c>
      <c r="D60" s="157" t="s">
        <v>229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57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30978</v>
      </c>
      <c r="D65" s="154" t="s">
        <v>233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43910</v>
      </c>
      <c r="D66" s="160" t="s">
        <v>222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10570</v>
      </c>
      <c r="D68" s="160" t="s">
        <v>229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221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27570</v>
      </c>
      <c r="D77" s="157" t="s">
        <v>226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172</v>
      </c>
      <c r="B78" s="106"/>
      <c r="C78" s="153">
        <v>8090</v>
      </c>
      <c r="D78" s="157" t="s">
        <v>188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85</v>
      </c>
      <c r="B79" s="106"/>
      <c r="C79" s="248">
        <v>30000</v>
      </c>
      <c r="D79" s="157" t="s">
        <v>197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2" t="s">
        <v>204</v>
      </c>
      <c r="B80" s="106"/>
      <c r="C80" s="153">
        <v>13045</v>
      </c>
      <c r="D80" s="160" t="s">
        <v>226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86</v>
      </c>
      <c r="B81" s="106"/>
      <c r="C81" s="153">
        <v>5000</v>
      </c>
      <c r="D81" s="157" t="s">
        <v>48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144</v>
      </c>
      <c r="B82" s="154"/>
      <c r="C82" s="153">
        <v>500</v>
      </c>
      <c r="D82" s="160" t="s">
        <v>161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6" t="s">
        <v>198</v>
      </c>
      <c r="B83" s="154"/>
      <c r="C83" s="153">
        <v>35070</v>
      </c>
      <c r="D83" s="154" t="s">
        <v>221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6" t="s">
        <v>129</v>
      </c>
      <c r="B84" s="106"/>
      <c r="C84" s="153">
        <v>15000</v>
      </c>
      <c r="D84" s="157" t="s">
        <v>160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117</v>
      </c>
      <c r="B85" s="106"/>
      <c r="C85" s="153">
        <v>30000</v>
      </c>
      <c r="D85" s="157" t="s">
        <v>193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2" t="s">
        <v>131</v>
      </c>
      <c r="B86" s="160"/>
      <c r="C86" s="153">
        <v>2160</v>
      </c>
      <c r="D86" s="157" t="s">
        <v>136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2" t="s">
        <v>123</v>
      </c>
      <c r="B87" s="106"/>
      <c r="C87" s="153">
        <v>5480</v>
      </c>
      <c r="D87" s="157" t="s">
        <v>143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35</v>
      </c>
      <c r="B88" s="106"/>
      <c r="C88" s="153">
        <v>129725</v>
      </c>
      <c r="D88" s="157" t="s">
        <v>87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6" t="s">
        <v>88</v>
      </c>
      <c r="B89" s="154"/>
      <c r="C89" s="153">
        <v>36000</v>
      </c>
      <c r="D89" s="154" t="s">
        <v>173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132</v>
      </c>
      <c r="B90" s="106"/>
      <c r="C90" s="153">
        <v>23505</v>
      </c>
      <c r="D90" s="157" t="s">
        <v>203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214</v>
      </c>
      <c r="B91" s="106"/>
      <c r="C91" s="153">
        <v>12620</v>
      </c>
      <c r="D91" s="154" t="s">
        <v>212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228</v>
      </c>
      <c r="B92" s="154"/>
      <c r="C92" s="153">
        <v>3400</v>
      </c>
      <c r="D92" s="154" t="s">
        <v>226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147</v>
      </c>
      <c r="B93" s="154"/>
      <c r="C93" s="153">
        <v>2400</v>
      </c>
      <c r="D93" s="154" t="s">
        <v>184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114</v>
      </c>
      <c r="B94" s="106"/>
      <c r="C94" s="153">
        <v>44000</v>
      </c>
      <c r="D94" s="160" t="s">
        <v>177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234</v>
      </c>
      <c r="B95" s="154"/>
      <c r="C95" s="153">
        <v>34900</v>
      </c>
      <c r="D95" s="154" t="s">
        <v>229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/>
      <c r="B97" s="154"/>
      <c r="C97" s="153"/>
      <c r="D97" s="154"/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/>
      <c r="B98" s="106"/>
      <c r="C98" s="153"/>
      <c r="D98" s="157"/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/>
      <c r="B99" s="154"/>
      <c r="C99" s="153"/>
      <c r="D99" s="154"/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/>
      <c r="B101" s="175"/>
      <c r="C101" s="153"/>
      <c r="D101" s="154"/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167</v>
      </c>
      <c r="B102" s="154">
        <v>173992171</v>
      </c>
      <c r="C102" s="153">
        <v>17500</v>
      </c>
      <c r="D102" s="154" t="s">
        <v>174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66</v>
      </c>
      <c r="B103" s="154" t="s">
        <v>60</v>
      </c>
      <c r="C103" s="153">
        <v>1915</v>
      </c>
      <c r="D103" s="154" t="s">
        <v>67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135</v>
      </c>
      <c r="B104" s="154"/>
      <c r="C104" s="153">
        <v>3000</v>
      </c>
      <c r="D104" s="154" t="s">
        <v>229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84</v>
      </c>
      <c r="B105" s="154" t="s">
        <v>60</v>
      </c>
      <c r="C105" s="153">
        <v>1210</v>
      </c>
      <c r="D105" s="154" t="s">
        <v>52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 t="s">
        <v>73</v>
      </c>
      <c r="B106" s="106" t="s">
        <v>74</v>
      </c>
      <c r="C106" s="153">
        <v>7300</v>
      </c>
      <c r="D106" s="157" t="s">
        <v>141</v>
      </c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 t="s">
        <v>75</v>
      </c>
      <c r="B107" s="154"/>
      <c r="C107" s="153">
        <v>800</v>
      </c>
      <c r="D107" s="154" t="s">
        <v>139</v>
      </c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 t="s">
        <v>206</v>
      </c>
      <c r="B108" s="154"/>
      <c r="C108" s="153">
        <v>2300</v>
      </c>
      <c r="D108" s="154" t="s">
        <v>207</v>
      </c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 t="s">
        <v>223</v>
      </c>
      <c r="B109" s="154"/>
      <c r="C109" s="153">
        <v>3000</v>
      </c>
      <c r="D109" s="154" t="s">
        <v>222</v>
      </c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2" t="s">
        <v>154</v>
      </c>
      <c r="B111" s="175"/>
      <c r="C111" s="153">
        <v>1300</v>
      </c>
      <c r="D111" s="154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6" t="s">
        <v>169</v>
      </c>
      <c r="B116" s="154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2823492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2823492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22" sqref="H2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216</v>
      </c>
      <c r="B1" s="324"/>
      <c r="C1" s="324"/>
      <c r="D1" s="324"/>
      <c r="E1" s="325"/>
      <c r="F1" s="5"/>
      <c r="G1" s="5"/>
    </row>
    <row r="2" spans="1:29" ht="23.25">
      <c r="A2" s="326" t="s">
        <v>230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3007230.5005999999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301911.82099999994</v>
      </c>
      <c r="C5" s="70"/>
      <c r="D5" s="68" t="s">
        <v>23</v>
      </c>
      <c r="E5" s="71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2823492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143884</v>
      </c>
      <c r="C8" s="69"/>
      <c r="D8" s="68" t="s">
        <v>32</v>
      </c>
      <c r="E8" s="71">
        <v>27440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71100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117307.82099999994</v>
      </c>
      <c r="C10" s="69"/>
      <c r="D10" s="68" t="s">
        <v>159</v>
      </c>
      <c r="E10" s="72">
        <v>2612423.3203999987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700000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8579548.8209999986</v>
      </c>
      <c r="C13" s="69"/>
      <c r="D13" s="69" t="s">
        <v>7</v>
      </c>
      <c r="E13" s="72">
        <f>E4+E5+E6+E7+E8+E9+E10</f>
        <v>8579548.8209999986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383385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35070</v>
      </c>
      <c r="C22" s="16"/>
      <c r="D22" s="19" t="s">
        <v>22</v>
      </c>
      <c r="E22" s="97">
        <v>214000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533611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E30" workbookViewId="0">
      <selection activeCell="V43" sqref="V43"/>
    </sheetView>
  </sheetViews>
  <sheetFormatPr defaultRowHeight="12.75"/>
  <cols>
    <col min="1" max="1" width="9.140625" style="198"/>
    <col min="2" max="2" width="9.140625" style="81"/>
    <col min="14" max="14" width="10.140625" bestFit="1" customWidth="1"/>
    <col min="15" max="15" width="15.140625" bestFit="1" customWidth="1"/>
    <col min="20" max="20" width="9.140625" style="199"/>
  </cols>
  <sheetData>
    <row r="1" spans="1:27" ht="23.25">
      <c r="A1" s="289" t="s">
        <v>17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</row>
    <row r="2" spans="1:27" s="200" customFormat="1" ht="18">
      <c r="A2" s="290" t="s">
        <v>95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</row>
    <row r="3" spans="1:27" s="201" customFormat="1" ht="16.5" thickBot="1">
      <c r="A3" s="291" t="s">
        <v>180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3"/>
      <c r="V3" s="115"/>
      <c r="W3" s="8"/>
      <c r="X3" s="8"/>
      <c r="Y3" s="8"/>
      <c r="Z3" s="8"/>
      <c r="AA3" s="29"/>
    </row>
    <row r="4" spans="1:27" s="203" customFormat="1">
      <c r="A4" s="294" t="s">
        <v>96</v>
      </c>
      <c r="B4" s="296" t="s">
        <v>97</v>
      </c>
      <c r="C4" s="298" t="s">
        <v>98</v>
      </c>
      <c r="D4" s="298" t="s">
        <v>99</v>
      </c>
      <c r="E4" s="298" t="s">
        <v>100</v>
      </c>
      <c r="F4" s="298" t="s">
        <v>101</v>
      </c>
      <c r="G4" s="298" t="s">
        <v>102</v>
      </c>
      <c r="H4" s="298" t="s">
        <v>235</v>
      </c>
      <c r="I4" s="298" t="s">
        <v>236</v>
      </c>
      <c r="J4" s="298" t="s">
        <v>104</v>
      </c>
      <c r="K4" s="298" t="s">
        <v>105</v>
      </c>
      <c r="L4" s="298" t="s">
        <v>106</v>
      </c>
      <c r="M4" s="298" t="s">
        <v>107</v>
      </c>
      <c r="N4" s="298" t="s">
        <v>108</v>
      </c>
      <c r="O4" s="304" t="s">
        <v>190</v>
      </c>
      <c r="P4" s="306" t="s">
        <v>238</v>
      </c>
      <c r="Q4" s="302" t="s">
        <v>29</v>
      </c>
      <c r="R4" s="332" t="s">
        <v>239</v>
      </c>
      <c r="S4" s="300" t="s">
        <v>237</v>
      </c>
      <c r="T4" s="202" t="s">
        <v>4</v>
      </c>
      <c r="V4" s="204"/>
      <c r="W4" s="205"/>
      <c r="X4" s="206"/>
      <c r="Y4" s="205"/>
      <c r="Z4" s="205"/>
    </row>
    <row r="5" spans="1:27" s="203" customFormat="1" ht="13.5" thickBot="1">
      <c r="A5" s="295"/>
      <c r="B5" s="297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5"/>
      <c r="P5" s="307"/>
      <c r="Q5" s="303"/>
      <c r="R5" s="333"/>
      <c r="S5" s="301"/>
      <c r="T5" s="207" t="s">
        <v>111</v>
      </c>
      <c r="V5" s="208"/>
      <c r="W5" s="209"/>
      <c r="X5" s="209"/>
      <c r="Y5" s="209"/>
      <c r="Z5" s="209"/>
      <c r="AA5" s="210"/>
    </row>
    <row r="6" spans="1:27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5"/>
      <c r="T6" s="216">
        <f t="shared" ref="T6:T36" si="0">SUM(B6:S6)</f>
        <v>3660</v>
      </c>
      <c r="U6" s="217"/>
      <c r="V6" s="218"/>
      <c r="W6" s="48"/>
      <c r="X6" s="5"/>
      <c r="Y6" s="48"/>
      <c r="Z6" s="5"/>
    </row>
    <row r="7" spans="1:27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5"/>
      <c r="T7" s="216">
        <f t="shared" si="0"/>
        <v>3385</v>
      </c>
      <c r="U7" s="217"/>
      <c r="V7" s="48"/>
      <c r="W7" s="48"/>
      <c r="X7" s="48"/>
      <c r="Y7" s="48"/>
      <c r="Z7" s="48"/>
    </row>
    <row r="8" spans="1:27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22"/>
      <c r="T8" s="216">
        <f>SUM(B8:S8)</f>
        <v>1503</v>
      </c>
      <c r="U8" s="217"/>
      <c r="V8" s="10"/>
      <c r="W8" s="10"/>
      <c r="X8" s="5" t="s">
        <v>112</v>
      </c>
      <c r="Y8" s="48"/>
      <c r="Z8" s="5"/>
    </row>
    <row r="9" spans="1:27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/>
      <c r="S9" s="222">
        <v>500</v>
      </c>
      <c r="T9" s="216">
        <f t="shared" si="0"/>
        <v>3360</v>
      </c>
      <c r="U9" s="217"/>
      <c r="V9" s="10"/>
      <c r="W9" s="10"/>
      <c r="X9" s="48"/>
      <c r="Y9" s="48"/>
      <c r="Z9" s="48"/>
    </row>
    <row r="10" spans="1:27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22"/>
      <c r="T10" s="216">
        <f t="shared" si="0"/>
        <v>67840</v>
      </c>
      <c r="U10" s="217"/>
      <c r="V10" s="48"/>
      <c r="W10" s="48"/>
      <c r="X10" s="5"/>
      <c r="Y10" s="48"/>
      <c r="Z10" s="5"/>
    </row>
    <row r="11" spans="1:27" s="22" customFormat="1">
      <c r="A11" s="211" t="s">
        <v>193</v>
      </c>
      <c r="B11" s="219">
        <v>500</v>
      </c>
      <c r="C11" s="212"/>
      <c r="D11" s="220"/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22"/>
      <c r="T11" s="216">
        <f t="shared" si="0"/>
        <v>650</v>
      </c>
      <c r="U11" s="217"/>
      <c r="V11" s="48"/>
      <c r="W11" s="48"/>
      <c r="X11" s="48"/>
      <c r="Y11" s="48"/>
      <c r="Z11" s="48"/>
    </row>
    <row r="12" spans="1:27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22"/>
      <c r="T12" s="216">
        <f t="shared" si="0"/>
        <v>1950</v>
      </c>
      <c r="U12" s="217"/>
      <c r="V12" s="48"/>
      <c r="W12" s="48"/>
      <c r="X12" s="5"/>
      <c r="Y12" s="48"/>
      <c r="Z12" s="5"/>
    </row>
    <row r="13" spans="1:27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22"/>
      <c r="T13" s="216">
        <f t="shared" si="0"/>
        <v>1945</v>
      </c>
      <c r="U13" s="217"/>
      <c r="V13" s="218"/>
      <c r="W13" s="48"/>
      <c r="X13" s="48"/>
      <c r="Y13" s="48"/>
      <c r="Z13" s="48"/>
    </row>
    <row r="14" spans="1:27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22"/>
      <c r="T14" s="216">
        <f t="shared" si="0"/>
        <v>2530</v>
      </c>
      <c r="U14" s="217"/>
      <c r="V14" s="225"/>
      <c r="W14" s="48"/>
      <c r="X14" s="5"/>
      <c r="Y14" s="48"/>
      <c r="Z14" s="5"/>
    </row>
    <row r="15" spans="1:27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22"/>
      <c r="T15" s="216">
        <f t="shared" si="0"/>
        <v>2612</v>
      </c>
      <c r="U15" s="217"/>
      <c r="V15" s="7"/>
      <c r="W15" s="48"/>
      <c r="X15" s="48"/>
      <c r="Y15" s="48"/>
      <c r="Z15" s="48"/>
    </row>
    <row r="16" spans="1:27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22"/>
      <c r="T16" s="216">
        <f t="shared" si="0"/>
        <v>1730</v>
      </c>
      <c r="U16" s="217"/>
      <c r="V16" s="7"/>
      <c r="W16" s="48"/>
      <c r="X16" s="5"/>
      <c r="Y16" s="48"/>
      <c r="Z16" s="5"/>
    </row>
    <row r="17" spans="1:26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22"/>
      <c r="T17" s="216">
        <f t="shared" si="0"/>
        <v>1670</v>
      </c>
      <c r="U17" s="217"/>
      <c r="V17" s="7"/>
      <c r="W17" s="48"/>
      <c r="X17" s="48"/>
      <c r="Y17" s="48"/>
      <c r="Z17" s="48"/>
    </row>
    <row r="18" spans="1:26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22"/>
      <c r="T18" s="216">
        <f t="shared" si="0"/>
        <v>1160</v>
      </c>
      <c r="U18" s="217"/>
      <c r="V18" s="7"/>
      <c r="W18" s="48"/>
      <c r="X18" s="5"/>
      <c r="Y18" s="48"/>
      <c r="Z18" s="5"/>
    </row>
    <row r="19" spans="1:26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22"/>
      <c r="T19" s="216">
        <f t="shared" si="0"/>
        <v>2460</v>
      </c>
      <c r="U19" s="217"/>
      <c r="V19" s="7"/>
      <c r="W19" s="48"/>
      <c r="X19" s="48"/>
      <c r="Y19" s="48"/>
      <c r="Z19" s="48"/>
    </row>
    <row r="20" spans="1:26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22"/>
      <c r="T20" s="216">
        <f t="shared" si="0"/>
        <v>2210</v>
      </c>
      <c r="U20" s="217"/>
      <c r="V20" s="7"/>
      <c r="W20" s="48"/>
      <c r="X20" s="5"/>
      <c r="Y20" s="48"/>
      <c r="Z20" s="5"/>
    </row>
    <row r="21" spans="1:26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22"/>
      <c r="T21" s="216">
        <f t="shared" si="0"/>
        <v>4370</v>
      </c>
      <c r="U21" s="217"/>
      <c r="V21" s="7"/>
    </row>
    <row r="22" spans="1:26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22"/>
      <c r="T22" s="216">
        <f t="shared" si="0"/>
        <v>3420</v>
      </c>
      <c r="U22" s="217"/>
      <c r="V22" s="7"/>
    </row>
    <row r="23" spans="1:26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22"/>
      <c r="T23" s="216">
        <f t="shared" si="0"/>
        <v>1890</v>
      </c>
      <c r="U23" s="226"/>
      <c r="V23" s="7"/>
    </row>
    <row r="24" spans="1:26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22"/>
      <c r="T24" s="216">
        <f t="shared" si="0"/>
        <v>1000</v>
      </c>
      <c r="U24" s="217"/>
      <c r="V24" s="7"/>
      <c r="X24" s="228"/>
      <c r="Y24" s="228"/>
      <c r="Z24" s="228"/>
    </row>
    <row r="25" spans="1:26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22"/>
      <c r="T25" s="216">
        <f t="shared" si="0"/>
        <v>2685</v>
      </c>
      <c r="U25" s="226"/>
      <c r="V25" s="7"/>
    </row>
    <row r="26" spans="1:26" s="22" customFormat="1">
      <c r="A26" s="211" t="s">
        <v>221</v>
      </c>
      <c r="B26" s="219">
        <v>500</v>
      </c>
      <c r="C26" s="212"/>
      <c r="D26" s="220">
        <v>40</v>
      </c>
      <c r="E26" s="220"/>
      <c r="F26" s="220"/>
      <c r="G26" s="220">
        <v>200</v>
      </c>
      <c r="H26" s="220"/>
      <c r="I26" s="220"/>
      <c r="J26" s="220">
        <v>180</v>
      </c>
      <c r="K26" s="220">
        <v>480</v>
      </c>
      <c r="L26" s="220"/>
      <c r="M26" s="220"/>
      <c r="N26" s="253">
        <v>20</v>
      </c>
      <c r="O26" s="220"/>
      <c r="P26" s="220"/>
      <c r="Q26" s="220"/>
      <c r="R26" s="222"/>
      <c r="S26" s="222"/>
      <c r="T26" s="216">
        <f t="shared" si="0"/>
        <v>1420</v>
      </c>
      <c r="U26" s="217"/>
      <c r="V26" s="7"/>
    </row>
    <row r="27" spans="1:26" s="22" customFormat="1">
      <c r="A27" s="211" t="s">
        <v>222</v>
      </c>
      <c r="B27" s="219">
        <v>800</v>
      </c>
      <c r="C27" s="212"/>
      <c r="D27" s="220">
        <v>200</v>
      </c>
      <c r="E27" s="220"/>
      <c r="F27" s="220"/>
      <c r="G27" s="220">
        <v>210</v>
      </c>
      <c r="H27" s="220"/>
      <c r="I27" s="220">
        <v>200</v>
      </c>
      <c r="J27" s="220">
        <v>230</v>
      </c>
      <c r="K27" s="220">
        <v>400</v>
      </c>
      <c r="L27" s="220"/>
      <c r="M27" s="220"/>
      <c r="N27" s="253">
        <v>20</v>
      </c>
      <c r="O27" s="220"/>
      <c r="P27" s="220"/>
      <c r="Q27" s="220"/>
      <c r="R27" s="222"/>
      <c r="S27" s="222"/>
      <c r="T27" s="216">
        <f t="shared" si="0"/>
        <v>2060</v>
      </c>
      <c r="U27" s="217"/>
      <c r="V27" s="7"/>
    </row>
    <row r="28" spans="1:26" s="22" customFormat="1">
      <c r="A28" s="211" t="s">
        <v>226</v>
      </c>
      <c r="B28" s="219">
        <v>1000</v>
      </c>
      <c r="C28" s="212"/>
      <c r="D28" s="220"/>
      <c r="E28" s="220"/>
      <c r="F28" s="220"/>
      <c r="G28" s="220">
        <v>110</v>
      </c>
      <c r="H28" s="220" t="s">
        <v>227</v>
      </c>
      <c r="I28" s="220"/>
      <c r="J28" s="220">
        <v>160</v>
      </c>
      <c r="K28" s="220">
        <v>480</v>
      </c>
      <c r="L28" s="220"/>
      <c r="M28" s="220"/>
      <c r="N28" s="253">
        <v>20</v>
      </c>
      <c r="O28" s="220"/>
      <c r="P28" s="220"/>
      <c r="Q28" s="220"/>
      <c r="R28" s="222"/>
      <c r="S28" s="222"/>
      <c r="T28" s="216">
        <f t="shared" si="0"/>
        <v>1770</v>
      </c>
      <c r="U28" s="217"/>
      <c r="V28" s="7"/>
      <c r="W28" s="229"/>
      <c r="X28" s="229"/>
    </row>
    <row r="29" spans="1:26" s="22" customFormat="1">
      <c r="A29" s="211" t="s">
        <v>229</v>
      </c>
      <c r="B29" s="219"/>
      <c r="C29" s="212"/>
      <c r="D29" s="220">
        <v>60</v>
      </c>
      <c r="E29" s="220">
        <v>300</v>
      </c>
      <c r="F29" s="220"/>
      <c r="G29" s="220">
        <v>210</v>
      </c>
      <c r="H29" s="220">
        <v>14500</v>
      </c>
      <c r="I29" s="220"/>
      <c r="J29" s="220">
        <v>185</v>
      </c>
      <c r="K29" s="220">
        <v>480</v>
      </c>
      <c r="L29" s="220">
        <v>799</v>
      </c>
      <c r="M29" s="220"/>
      <c r="N29" s="253">
        <v>20</v>
      </c>
      <c r="O29" s="220"/>
      <c r="P29" s="220">
        <v>10000</v>
      </c>
      <c r="Q29" s="220">
        <v>70100</v>
      </c>
      <c r="R29" s="222">
        <v>3080</v>
      </c>
      <c r="S29" s="222">
        <v>50</v>
      </c>
      <c r="T29" s="216">
        <f>SUM(B29:S29)</f>
        <v>99784</v>
      </c>
      <c r="U29" s="217"/>
      <c r="V29" s="229"/>
      <c r="W29" s="230"/>
      <c r="X29" s="230"/>
    </row>
    <row r="30" spans="1:26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22"/>
      <c r="T30" s="216">
        <f t="shared" si="0"/>
        <v>0</v>
      </c>
      <c r="U30" s="217"/>
      <c r="V30" s="229"/>
      <c r="W30" s="229"/>
      <c r="X30" s="229"/>
    </row>
    <row r="31" spans="1:26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22"/>
      <c r="T31" s="216">
        <f t="shared" si="0"/>
        <v>0</v>
      </c>
      <c r="U31" s="217"/>
    </row>
    <row r="32" spans="1:26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22"/>
      <c r="T32" s="216">
        <f t="shared" si="0"/>
        <v>0</v>
      </c>
      <c r="U32" s="226"/>
    </row>
    <row r="33" spans="1:21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22"/>
      <c r="T33" s="216">
        <f t="shared" si="0"/>
        <v>0</v>
      </c>
      <c r="U33" s="217"/>
    </row>
    <row r="34" spans="1:21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22"/>
      <c r="T34" s="216">
        <f t="shared" si="0"/>
        <v>0</v>
      </c>
      <c r="U34" s="217"/>
    </row>
    <row r="35" spans="1:21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22"/>
      <c r="T35" s="216">
        <f t="shared" si="0"/>
        <v>0</v>
      </c>
      <c r="U35" s="217"/>
    </row>
    <row r="36" spans="1:21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35"/>
      <c r="T36" s="216">
        <f t="shared" si="0"/>
        <v>0</v>
      </c>
      <c r="U36" s="217"/>
    </row>
    <row r="37" spans="1:21" s="200" customFormat="1" ht="13.5" thickBot="1">
      <c r="A37" s="236" t="s">
        <v>113</v>
      </c>
      <c r="B37" s="237">
        <f>SUM(B6:B36)</f>
        <v>19500</v>
      </c>
      <c r="C37" s="238">
        <f t="shared" ref="C37:S37" si="1">SUM(C6:C36)</f>
        <v>3200</v>
      </c>
      <c r="D37" s="238">
        <f t="shared" si="1"/>
        <v>1933</v>
      </c>
      <c r="E37" s="238">
        <f t="shared" si="1"/>
        <v>5450</v>
      </c>
      <c r="F37" s="238">
        <f t="shared" si="1"/>
        <v>595</v>
      </c>
      <c r="G37" s="238">
        <f>SUM(G6:G36)</f>
        <v>5840</v>
      </c>
      <c r="H37" s="238">
        <f t="shared" si="1"/>
        <v>14500</v>
      </c>
      <c r="I37" s="238">
        <f t="shared" si="1"/>
        <v>350</v>
      </c>
      <c r="J37" s="238">
        <f t="shared" si="1"/>
        <v>2445</v>
      </c>
      <c r="K37" s="238">
        <f t="shared" si="1"/>
        <v>11040</v>
      </c>
      <c r="L37" s="238">
        <f t="shared" si="1"/>
        <v>799</v>
      </c>
      <c r="M37" s="238">
        <f t="shared" si="1"/>
        <v>692</v>
      </c>
      <c r="N37" s="256">
        <f t="shared" si="1"/>
        <v>490</v>
      </c>
      <c r="O37" s="238">
        <f t="shared" si="1"/>
        <v>66500</v>
      </c>
      <c r="P37" s="238">
        <f t="shared" si="1"/>
        <v>10000</v>
      </c>
      <c r="Q37" s="238">
        <f t="shared" si="1"/>
        <v>70100</v>
      </c>
      <c r="R37" s="239">
        <f>SUM(R6:R36)</f>
        <v>3080</v>
      </c>
      <c r="S37" s="239">
        <f t="shared" si="1"/>
        <v>550</v>
      </c>
      <c r="T37" s="240">
        <f>SUM(T6:T36)</f>
        <v>217064</v>
      </c>
    </row>
    <row r="38" spans="1:21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4"/>
      <c r="T38" s="245"/>
    </row>
    <row r="39" spans="1:21">
      <c r="F39" s="246"/>
      <c r="G39" s="246"/>
      <c r="H39" s="246"/>
      <c r="I39" s="246"/>
      <c r="J39" s="246"/>
      <c r="U39" t="s">
        <v>14</v>
      </c>
    </row>
    <row r="40" spans="1:21">
      <c r="A40" s="25"/>
      <c r="B40" s="247"/>
      <c r="C40" s="246"/>
      <c r="D40" s="246"/>
      <c r="E40" s="246"/>
    </row>
    <row r="41" spans="1:21">
      <c r="A41" s="25"/>
      <c r="B41" s="247"/>
      <c r="C41" s="246"/>
      <c r="D41" s="246"/>
      <c r="E41" s="246"/>
    </row>
    <row r="42" spans="1:21">
      <c r="A42" s="25"/>
      <c r="B42" s="247"/>
      <c r="C42" s="246"/>
      <c r="D42" s="246"/>
      <c r="E42" s="246"/>
    </row>
    <row r="43" spans="1:21">
      <c r="A43" s="25"/>
      <c r="B43" s="247"/>
      <c r="C43" s="246"/>
      <c r="D43" s="246"/>
      <c r="E43" s="246"/>
    </row>
    <row r="44" spans="1:21">
      <c r="A44" s="25"/>
      <c r="B44" s="247"/>
      <c r="C44" s="246"/>
      <c r="D44" s="246"/>
      <c r="E44" s="246"/>
    </row>
    <row r="45" spans="1:21">
      <c r="A45" s="25"/>
      <c r="B45" s="247"/>
      <c r="C45" s="246"/>
      <c r="D45" s="246"/>
      <c r="E45" s="246"/>
    </row>
    <row r="46" spans="1:21">
      <c r="A46" s="25"/>
      <c r="B46" s="247"/>
      <c r="C46" s="246"/>
      <c r="D46" s="246"/>
      <c r="E46" s="246"/>
    </row>
    <row r="47" spans="1:21">
      <c r="A47" s="25"/>
      <c r="B47" s="247"/>
      <c r="C47" s="246"/>
      <c r="D47" s="246"/>
      <c r="E47" s="246"/>
    </row>
    <row r="48" spans="1:21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2">
    <mergeCell ref="M4:M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N4:N5"/>
    <mergeCell ref="O4:O5"/>
    <mergeCell ref="P4:P5"/>
    <mergeCell ref="Q4:Q5"/>
    <mergeCell ref="S4:S5"/>
    <mergeCell ref="R4:R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2021</vt:lpstr>
      <vt:lpstr>Expence</vt:lpstr>
      <vt:lpstr>Balance Transfer</vt:lpstr>
      <vt:lpstr>CAPITAL</vt:lpstr>
      <vt:lpstr>Sheet1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2020-11-07T14:18:49Z</cp:lastPrinted>
  <dcterms:created xsi:type="dcterms:W3CDTF">2011-06-25T13:15:04Z</dcterms:created>
  <dcterms:modified xsi:type="dcterms:W3CDTF">2021-06-03T13:22:35Z</dcterms:modified>
</cp:coreProperties>
</file>