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April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/>
  <c r="B13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P37" i="15" l="1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Saban+Handwash+Tishue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Savlon+Spay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2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<sst xmlns="http://schemas.openxmlformats.org/spreadsheetml/2006/main" count="459" uniqueCount="207">
  <si>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</si>
  <si>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</si>
  <si>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</si>
  <si>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</si>
  <si>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</si>
  <si>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</si>
  <si>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</si>
  <si>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</si>
  <si>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</si>
  <si>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</si>
  <si>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</si>
  <si>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</si>
  <si>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</si>
  <si>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</si>
  <si>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</si>
  <si>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</si>
  <si>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</si>
  <si>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</si>
  <si>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</si>
  <si>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</si>
  <si>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</si>
  <si>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</si>
  <si>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</si>
  <si>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</si>
  <si>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</si>
  <si>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</si>
  <si>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</si>
  <si>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</si>
  <si>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</si>
  <si>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</si>
  <si>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</si>
  <si>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</si>
  <si>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</si>
  <si>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</si>
  <si>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</si>
  <si>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</si>
  <si>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</si>
  <si>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</si>
  <si>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</si>
  <si>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</si>
  <si>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</si>
  <si>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</si>
  <si>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</si>
  <si>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</si>
  <si>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</si>
  <si>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</si>
  <si>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</si>
  <si>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</si>
  <si>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</si>
  <si>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</si>
  <si>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</si>
  <si>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</si>
  <si>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</si>
  <si>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</si>
  <si>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</si>
  <si>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</si>
  <si>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</si>
  <si>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</si>
  <si>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</si>
  <si>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</si>
  <si>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</si>
  <si>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</si>
  <si>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</si>
  <si>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</si>
  <si>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</si>
  <si>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</si>
  <si>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</si>
  <si>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</si>
  <si>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</si>
  <si>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</si>
  <si>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</si>
  <si>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</si>
  <si>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</si>
  <si>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</si>
  <si>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</si>
  <si>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</si>
  <si>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</si>
  <si>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</si>
  <si>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</si>
  <si>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</si>
  <si>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</si>
  <si>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</si>
  <si>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</si>
  <si>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</si>
  <si>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</si>
  <si>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</si>
  <si>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</si>
  <si>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</si>
  <si>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</si>
  <si>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</si>
  <si>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</si>
  <si>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</si>
  <si>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</si>
  <si>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</si>
  <si>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</si>
  <si>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</si>
  <si>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</si>
  <si>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</si>
  <si>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</si>
  <si>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</si>
  <si>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</si>
  <si>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</si>
  <si>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</si>
  <si>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</si>
  <si>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</si>
  <si>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</si>
  <si>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</si>
  <si>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</si>
  <si>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</si>
  <si>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</si>
  <si>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</si>
  <si>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</si>
  <si>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</si>
  <si>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</si>
  <si>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</si>
  <si>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</si>
  <si>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</si>
  <si>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</si>
  <si>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</si>
  <si>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</si>
  <si>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</si>
  <si>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</si>
  <si>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</si>
  <si>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</si>
  <si>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</si>
  <si>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</si>
  <si>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</si>
  <si>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</si>
  <si>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</si>
  <si>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</si>
  <si>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</si>
  <si>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</si>
  <si>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</si>
  <si>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</si>
  <si>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</si>
  <si>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</si>
  <si>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</si>
  <si>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</si>
  <si>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</si>
  <si>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</si>
  <si>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</si>
  <si>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</si>
  <si>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</si>
  <si>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</si>
  <si>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</si>
  <si>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</si>
  <si>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</si>
  <si>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</si>
  <si>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</si>
  <si>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</si>
  <si>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</si>
  <si>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</si>
  <si>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</si>
  <si>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</si>
  <si>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</si>
  <si>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</si>
  <si>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</si>
  <si>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</si>
  <si>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</si>
  <si>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</si>
  <si>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</si>
  <si>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</si>
  <si>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</si>
  <si>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</si>
  <si>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</si>
  <si>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</si>
  <si>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</si>
  <si>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</si>
  <si>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</si>
  <si>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</si>
  <si>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</si>
  <si>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</si>
  <si>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</si>
  <si>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</si>
  <si>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</si>
  <si>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</si>
  <si>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</si>
  <si>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</si>
  <si>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</si>
  <si>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</si>
  <si>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</si>
  <si>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</si>
  <si>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</si>
  <si>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</si>
  <si>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</si>
  <si>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</si>
  <si>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</si>
  <si>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</si>
  <si>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</si>
  <si>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13.04.2021</t>
  </si>
  <si>
    <t>Murad</t>
  </si>
  <si>
    <t>Tutul</t>
  </si>
  <si>
    <t xml:space="preserve">N=Sohag Mobile </t>
  </si>
  <si>
    <t>14.04.2021</t>
  </si>
  <si>
    <t>14.06.2021</t>
  </si>
  <si>
    <t>15.04.2021</t>
  </si>
  <si>
    <t>17.04.2021</t>
  </si>
  <si>
    <t>15.06.2021</t>
  </si>
  <si>
    <t>18.04.2021</t>
  </si>
  <si>
    <t>19.04.2021</t>
  </si>
  <si>
    <t>C=Galaxy Mob</t>
  </si>
  <si>
    <t>Nal=Ma Mobile</t>
  </si>
  <si>
    <t>Hirok Bariola</t>
  </si>
  <si>
    <t>20.04.2021</t>
  </si>
  <si>
    <t>Date: 20.04.2021</t>
  </si>
  <si>
    <t>Papon Telecom</t>
  </si>
  <si>
    <t>Kamrul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</si>
</sst>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39" fillId="0" borderId="3" xfId="0" applyNumberFormat="1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133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138</v>
      </c>
      <c r="C10" s="40">
        <v>400000</v>
      </c>
      <c r="D10" s="286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139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143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144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3" sqref="E23"/>
    </sheetView>
  </sheetViews>
  <sheetFormatPr defaultColWidth="9.140625" defaultRowHeight="12.75"/>
  <cols>
    <col min="1" max="1" width="3.85546875" style="287" customWidth="1"/>
    <col min="2" max="2" width="13.42578125" style="287" customWidth="1"/>
    <col min="3" max="3" width="12.42578125" style="287" customWidth="1"/>
    <col min="4" max="4" width="15.85546875" style="287" customWidth="1"/>
    <col min="5" max="5" width="13.85546875" style="287" customWidth="1"/>
    <col min="6" max="6" width="25.85546875" style="287" customWidth="1"/>
    <col min="7" max="7" width="22.140625" style="287" customWidth="1"/>
    <col min="8" max="8" width="17.42578125" style="287" customWidth="1"/>
    <col min="9" max="16384" width="9.140625" style="287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174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180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138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181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182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183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184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144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187</v>
      </c>
      <c r="C15" s="37">
        <v>500000</v>
      </c>
      <c r="D15" s="240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188</v>
      </c>
      <c r="C16" s="37">
        <v>550000</v>
      </c>
      <c r="D16" s="240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 t="s">
        <v>189</v>
      </c>
      <c r="C17" s="37">
        <v>680000</v>
      </c>
      <c r="D17" s="240">
        <v>700000</v>
      </c>
      <c r="E17" s="39">
        <f t="shared" si="0"/>
        <v>6041</v>
      </c>
      <c r="F17" s="32"/>
      <c r="G17" s="13"/>
      <c r="H17" s="2"/>
    </row>
    <row r="18" spans="1:8">
      <c r="A18" s="293"/>
      <c r="B18" s="38" t="s">
        <v>194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293"/>
      <c r="B19" s="38" t="s">
        <v>197</v>
      </c>
      <c r="C19" s="37">
        <v>0</v>
      </c>
      <c r="D19" s="37">
        <v>0</v>
      </c>
      <c r="E19" s="39">
        <f t="shared" si="0"/>
        <v>66041</v>
      </c>
      <c r="F19" s="30"/>
      <c r="G19" s="41"/>
      <c r="H19" s="2"/>
    </row>
    <row r="20" spans="1:8">
      <c r="A20" s="293"/>
      <c r="B20" s="38" t="s">
        <v>196</v>
      </c>
      <c r="C20" s="37">
        <v>0</v>
      </c>
      <c r="D20" s="37">
        <v>0</v>
      </c>
      <c r="E20" s="39">
        <f t="shared" si="0"/>
        <v>66041</v>
      </c>
      <c r="F20" s="32"/>
      <c r="G20" s="41"/>
      <c r="H20" s="2"/>
    </row>
    <row r="21" spans="1:8">
      <c r="A21" s="293"/>
      <c r="B21" s="38" t="s">
        <v>198</v>
      </c>
      <c r="C21" s="37">
        <v>0</v>
      </c>
      <c r="D21" s="37">
        <v>0</v>
      </c>
      <c r="E21" s="39">
        <f>E20+C21-D21</f>
        <v>66041</v>
      </c>
      <c r="F21" s="30"/>
      <c r="G21" s="2"/>
      <c r="H21" s="2"/>
    </row>
    <row r="22" spans="1:8">
      <c r="A22" s="293"/>
      <c r="B22" s="38" t="s">
        <v>199</v>
      </c>
      <c r="C22" s="37">
        <v>250000</v>
      </c>
      <c r="D22" s="37">
        <v>0</v>
      </c>
      <c r="E22" s="39">
        <f t="shared" si="0"/>
        <v>316041</v>
      </c>
      <c r="F22" s="32"/>
      <c r="G22" s="2"/>
      <c r="H22" s="2"/>
    </row>
    <row r="23" spans="1:8">
      <c r="A23" s="293"/>
      <c r="B23" s="38" t="s">
        <v>203</v>
      </c>
      <c r="C23" s="37">
        <v>160000</v>
      </c>
      <c r="D23" s="240">
        <v>400000</v>
      </c>
      <c r="E23" s="39">
        <f>E22+C23-D23</f>
        <v>76041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76041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76041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76041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76041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76041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76041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76041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76041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76041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76041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76041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76041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76041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76041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76041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76041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76041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76041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76041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76041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76041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76041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76041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76041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76041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76041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76041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76041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76041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76041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76041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76041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76041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76041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76041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76041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76041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76041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76041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76041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76041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76041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76041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76041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76041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76041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76041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76041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76041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76041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76041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76041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76041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76041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76041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76041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76041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76041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76041</v>
      </c>
      <c r="F82" s="30"/>
      <c r="G82" s="2"/>
    </row>
    <row r="83" spans="1:7">
      <c r="A83" s="293"/>
      <c r="B83" s="43"/>
      <c r="C83" s="39">
        <f>SUM(C5:C72)</f>
        <v>3426041</v>
      </c>
      <c r="D83" s="39">
        <f>SUM(D5:D77)</f>
        <v>3350000</v>
      </c>
      <c r="E83" s="63">
        <f>E71</f>
        <v>76041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K2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84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175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85</v>
      </c>
      <c r="B4" s="305" t="s">
        <v>86</v>
      </c>
      <c r="C4" s="294" t="s">
        <v>87</v>
      </c>
      <c r="D4" s="294" t="s">
        <v>88</v>
      </c>
      <c r="E4" s="294" t="s">
        <v>89</v>
      </c>
      <c r="F4" s="294" t="s">
        <v>90</v>
      </c>
      <c r="G4" s="294" t="s">
        <v>91</v>
      </c>
      <c r="H4" s="294" t="s">
        <v>92</v>
      </c>
      <c r="I4" s="294" t="s">
        <v>108</v>
      </c>
      <c r="J4" s="294" t="s">
        <v>93</v>
      </c>
      <c r="K4" s="294" t="s">
        <v>94</v>
      </c>
      <c r="L4" s="294" t="s">
        <v>95</v>
      </c>
      <c r="M4" s="294" t="s">
        <v>96</v>
      </c>
      <c r="N4" s="294" t="s">
        <v>97</v>
      </c>
      <c r="O4" s="296" t="s">
        <v>98</v>
      </c>
      <c r="P4" s="307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174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180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138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181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182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183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184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186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187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2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188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2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189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2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195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196</v>
      </c>
      <c r="B18" s="208">
        <v>150</v>
      </c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150</v>
      </c>
      <c r="R18" s="206"/>
      <c r="S18" s="7"/>
      <c r="T18" s="46"/>
      <c r="U18" s="5"/>
      <c r="V18" s="46"/>
      <c r="W18" s="5"/>
    </row>
    <row r="19" spans="1:23" s="21" customFormat="1">
      <c r="A19" s="200" t="s">
        <v>198</v>
      </c>
      <c r="B19" s="208">
        <v>500</v>
      </c>
      <c r="C19" s="201"/>
      <c r="D19" s="209"/>
      <c r="E19" s="209"/>
      <c r="F19" s="209"/>
      <c r="G19" s="209">
        <v>100</v>
      </c>
      <c r="H19" s="209"/>
      <c r="I19" s="209"/>
      <c r="J19" s="209"/>
      <c r="K19" s="209">
        <v>240</v>
      </c>
      <c r="L19" s="209"/>
      <c r="M19" s="209"/>
      <c r="N19" s="243"/>
      <c r="O19" s="211"/>
      <c r="P19" s="211"/>
      <c r="Q19" s="205">
        <f t="shared" si="0"/>
        <v>840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199</v>
      </c>
      <c r="B20" s="208">
        <v>800</v>
      </c>
      <c r="C20" s="201">
        <v>600</v>
      </c>
      <c r="D20" s="209"/>
      <c r="E20" s="209"/>
      <c r="F20" s="242"/>
      <c r="G20" s="209">
        <v>170</v>
      </c>
      <c r="H20" s="209"/>
      <c r="I20" s="209"/>
      <c r="J20" s="209">
        <v>220</v>
      </c>
      <c r="K20" s="209">
        <v>400</v>
      </c>
      <c r="L20" s="209"/>
      <c r="M20" s="209"/>
      <c r="N20" s="242"/>
      <c r="O20" s="209"/>
      <c r="P20" s="211"/>
      <c r="Q20" s="205">
        <f t="shared" si="0"/>
        <v>2190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203</v>
      </c>
      <c r="B21" s="208">
        <v>500</v>
      </c>
      <c r="C21" s="201"/>
      <c r="D21" s="209"/>
      <c r="E21" s="209"/>
      <c r="F21" s="209"/>
      <c r="G21" s="209">
        <v>140</v>
      </c>
      <c r="H21" s="209"/>
      <c r="I21" s="209"/>
      <c r="J21" s="209">
        <v>150</v>
      </c>
      <c r="K21" s="209">
        <v>400</v>
      </c>
      <c r="L21" s="209"/>
      <c r="M21" s="209"/>
      <c r="N21" s="242"/>
      <c r="O21" s="209"/>
      <c r="P21" s="211"/>
      <c r="Q21" s="205">
        <f t="shared" si="0"/>
        <v>1190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8450</v>
      </c>
      <c r="C37" s="227">
        <f t="shared" ref="C37:P37" si="1">SUM(C6:C36)</f>
        <v>2180</v>
      </c>
      <c r="D37" s="227">
        <f t="shared" si="1"/>
        <v>570</v>
      </c>
      <c r="E37" s="227">
        <f t="shared" si="1"/>
        <v>160</v>
      </c>
      <c r="F37" s="227">
        <f t="shared" si="1"/>
        <v>0</v>
      </c>
      <c r="G37" s="227">
        <f>SUM(G6:G36)</f>
        <v>3260</v>
      </c>
      <c r="H37" s="227">
        <f t="shared" si="1"/>
        <v>0</v>
      </c>
      <c r="I37" s="227">
        <f t="shared" si="1"/>
        <v>0</v>
      </c>
      <c r="J37" s="227">
        <f t="shared" si="1"/>
        <v>2135</v>
      </c>
      <c r="K37" s="227">
        <f t="shared" si="1"/>
        <v>5220</v>
      </c>
      <c r="L37" s="227">
        <f t="shared" si="1"/>
        <v>0</v>
      </c>
      <c r="M37" s="227">
        <f t="shared" si="1"/>
        <v>0</v>
      </c>
      <c r="N37" s="245">
        <f t="shared" si="1"/>
        <v>120</v>
      </c>
      <c r="O37" s="227">
        <f t="shared" si="1"/>
        <v>0</v>
      </c>
      <c r="P37" s="228">
        <f t="shared" si="1"/>
        <v>0</v>
      </c>
      <c r="Q37" s="229">
        <f>SUM(Q6:Q36)</f>
        <v>22095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176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32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33</v>
      </c>
      <c r="C4" s="261" t="s">
        <v>34</v>
      </c>
      <c r="D4" s="261" t="s">
        <v>35</v>
      </c>
      <c r="E4" s="261" t="s">
        <v>36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174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180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138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182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183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184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186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187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188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189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193</v>
      </c>
      <c r="B15" s="99">
        <v>0</v>
      </c>
      <c r="C15" s="99">
        <v>12900</v>
      </c>
      <c r="D15" s="99">
        <v>0</v>
      </c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195</v>
      </c>
      <c r="B16" s="99">
        <v>23395</v>
      </c>
      <c r="C16" s="99">
        <v>23090</v>
      </c>
      <c r="D16" s="99">
        <v>105</v>
      </c>
      <c r="E16" s="99">
        <f t="shared" si="0"/>
        <v>23195</v>
      </c>
      <c r="F16" s="107"/>
      <c r="G16" s="111"/>
      <c r="H16" s="97" t="s">
        <v>37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196</v>
      </c>
      <c r="B17" s="99">
        <v>55860</v>
      </c>
      <c r="C17" s="99">
        <v>62210</v>
      </c>
      <c r="D17" s="99">
        <v>150</v>
      </c>
      <c r="E17" s="99">
        <f t="shared" si="0"/>
        <v>62360</v>
      </c>
      <c r="F17" s="100"/>
      <c r="G17" s="101"/>
      <c r="H17" s="102" t="s">
        <v>37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198</v>
      </c>
      <c r="B18" s="99">
        <v>123005</v>
      </c>
      <c r="C18" s="99">
        <v>172165</v>
      </c>
      <c r="D18" s="99">
        <v>840</v>
      </c>
      <c r="E18" s="99">
        <f t="shared" si="0"/>
        <v>173005</v>
      </c>
      <c r="F18" s="110"/>
      <c r="G18" s="91"/>
      <c r="H18" s="96" t="s">
        <v>37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199</v>
      </c>
      <c r="B19" s="99">
        <v>173205</v>
      </c>
      <c r="C19" s="99">
        <v>159124</v>
      </c>
      <c r="D19" s="99">
        <v>2190</v>
      </c>
      <c r="E19" s="99">
        <f t="shared" si="0"/>
        <v>161314</v>
      </c>
      <c r="F19" s="108"/>
      <c r="G19" s="91"/>
      <c r="H19" s="96" t="s">
        <v>37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203</v>
      </c>
      <c r="B20" s="99">
        <v>212180</v>
      </c>
      <c r="C20" s="99">
        <v>206710</v>
      </c>
      <c r="D20" s="99">
        <v>1190</v>
      </c>
      <c r="E20" s="99">
        <f t="shared" si="0"/>
        <v>207900</v>
      </c>
      <c r="F20" s="100"/>
      <c r="G20" s="91"/>
      <c r="H20" s="96" t="s">
        <v>37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3920500</v>
      </c>
      <c r="C33" s="99">
        <f>SUM(C5:C32)</f>
        <v>4030712</v>
      </c>
      <c r="D33" s="99">
        <f>SUM(D5:D32)</f>
        <v>22075</v>
      </c>
      <c r="E33" s="99">
        <f>SUM(E5:E32)</f>
        <v>4052787</v>
      </c>
      <c r="F33" s="107">
        <f>B33-E33</f>
        <v>-132287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104</v>
      </c>
      <c r="B37" s="92" t="s">
        <v>106</v>
      </c>
      <c r="C37" s="269">
        <v>19600</v>
      </c>
      <c r="D37" s="92" t="s">
        <v>163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158" t="s">
        <v>178</v>
      </c>
      <c r="B38" s="130" t="s">
        <v>136</v>
      </c>
      <c r="C38" s="269">
        <v>2000</v>
      </c>
      <c r="D38" s="92" t="s">
        <v>174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177</v>
      </c>
      <c r="B39" s="92" t="s">
        <v>136</v>
      </c>
      <c r="C39" s="269">
        <v>4210</v>
      </c>
      <c r="D39" s="92" t="s">
        <v>184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271" t="s">
        <v>190</v>
      </c>
      <c r="B40" s="92" t="s">
        <v>136</v>
      </c>
      <c r="C40" s="269">
        <v>2000</v>
      </c>
      <c r="D40" s="92" t="s">
        <v>189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43</v>
      </c>
      <c r="B41" s="92" t="s">
        <v>136</v>
      </c>
      <c r="C41" s="269">
        <v>19825</v>
      </c>
      <c r="D41" s="92" t="s">
        <v>195</v>
      </c>
      <c r="E41" s="133"/>
      <c r="F41" s="100"/>
      <c r="G41" s="134" t="s">
        <v>111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191</v>
      </c>
      <c r="B42" s="252" t="s">
        <v>136</v>
      </c>
      <c r="C42" s="269">
        <v>1000</v>
      </c>
      <c r="D42" s="131" t="s">
        <v>189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206</v>
      </c>
      <c r="B43" s="252" t="s">
        <v>136</v>
      </c>
      <c r="C43" s="269">
        <v>1280</v>
      </c>
      <c r="D43" s="131"/>
      <c r="E43" s="105"/>
      <c r="F43" s="321" t="s">
        <v>47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26</v>
      </c>
      <c r="B46" s="140"/>
      <c r="C46" s="289">
        <v>7160</v>
      </c>
      <c r="D46" s="268" t="s">
        <v>123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274"/>
      <c r="B47" s="274"/>
      <c r="C47" s="142"/>
      <c r="D47" s="149"/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200</v>
      </c>
      <c r="B48" s="96"/>
      <c r="C48" s="142">
        <v>14760</v>
      </c>
      <c r="D48" s="288" t="s">
        <v>188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5" t="s">
        <v>201</v>
      </c>
      <c r="B49" s="96"/>
      <c r="C49" s="142">
        <v>8000</v>
      </c>
      <c r="D49" s="146" t="s">
        <v>203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5" t="s">
        <v>145</v>
      </c>
      <c r="B50" s="96"/>
      <c r="C50" s="142">
        <v>90000</v>
      </c>
      <c r="D50" s="268" t="s">
        <v>184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205</v>
      </c>
      <c r="B51" s="96"/>
      <c r="C51" s="142">
        <v>10000</v>
      </c>
      <c r="D51" s="143" t="s">
        <v>203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1"/>
      <c r="B52" s="96"/>
      <c r="C52" s="142"/>
      <c r="D52" s="268"/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1" t="s">
        <v>18</v>
      </c>
      <c r="B53" s="143"/>
      <c r="C53" s="142">
        <v>50000</v>
      </c>
      <c r="D53" s="143" t="s">
        <v>161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5" t="s">
        <v>24</v>
      </c>
      <c r="B54" s="102"/>
      <c r="C54" s="142">
        <v>210035</v>
      </c>
      <c r="D54" s="140" t="s">
        <v>171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5" t="s">
        <v>20</v>
      </c>
      <c r="B55" s="96"/>
      <c r="C55" s="142">
        <v>265917</v>
      </c>
      <c r="D55" s="146" t="s">
        <v>134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7" t="s">
        <v>23</v>
      </c>
      <c r="B56" s="143"/>
      <c r="C56" s="148">
        <v>63290</v>
      </c>
      <c r="D56" s="143" t="s">
        <v>171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48</v>
      </c>
      <c r="B57" s="96"/>
      <c r="C57" s="142">
        <v>54640</v>
      </c>
      <c r="D57" s="149" t="s">
        <v>138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5" t="s">
        <v>49</v>
      </c>
      <c r="B58" s="96"/>
      <c r="C58" s="142">
        <v>200000</v>
      </c>
      <c r="D58" s="146" t="s">
        <v>199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1" t="s">
        <v>50</v>
      </c>
      <c r="B59" s="96"/>
      <c r="C59" s="142">
        <v>466680</v>
      </c>
      <c r="D59" s="143" t="s">
        <v>189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147</v>
      </c>
      <c r="B60" s="96"/>
      <c r="C60" s="142">
        <v>33060</v>
      </c>
      <c r="D60" s="149" t="s">
        <v>189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8" t="s">
        <v>51</v>
      </c>
      <c r="B61" s="148"/>
      <c r="C61" s="142">
        <v>186020</v>
      </c>
      <c r="D61" s="146" t="s">
        <v>188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147"/>
      <c r="B62" s="143"/>
      <c r="C62" s="142"/>
      <c r="D62" s="149"/>
      <c r="E62" s="113"/>
      <c r="F62" s="309" t="s">
        <v>116</v>
      </c>
      <c r="G62" s="309"/>
      <c r="H62" s="246"/>
      <c r="I62" s="246"/>
      <c r="J62" s="150" t="s">
        <v>54</v>
      </c>
      <c r="K62" s="151" t="s">
        <v>55</v>
      </c>
      <c r="L62" s="152" t="s">
        <v>56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163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132</v>
      </c>
      <c r="B64" s="143"/>
      <c r="C64" s="142">
        <v>35</v>
      </c>
      <c r="D64" s="143" t="s">
        <v>196</v>
      </c>
      <c r="E64" s="104"/>
      <c r="F64" s="155"/>
      <c r="G64" s="160" t="s">
        <v>43</v>
      </c>
      <c r="H64" s="160" t="s">
        <v>136</v>
      </c>
      <c r="I64" s="97">
        <v>19625</v>
      </c>
      <c r="J64" s="96" t="s">
        <v>172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149</v>
      </c>
      <c r="B65" s="143"/>
      <c r="C65" s="142">
        <v>10915</v>
      </c>
      <c r="D65" s="143" t="s">
        <v>127</v>
      </c>
      <c r="E65" s="104"/>
      <c r="F65" s="153"/>
      <c r="G65" s="154" t="s">
        <v>132</v>
      </c>
      <c r="H65" s="154"/>
      <c r="I65" s="97">
        <v>6535</v>
      </c>
      <c r="J65" s="96" t="s">
        <v>167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160</v>
      </c>
      <c r="B66" s="96"/>
      <c r="C66" s="142">
        <v>38000</v>
      </c>
      <c r="D66" s="149" t="s">
        <v>186</v>
      </c>
      <c r="E66" s="104"/>
      <c r="F66" s="158"/>
      <c r="G66" s="156" t="s">
        <v>149</v>
      </c>
      <c r="H66" s="156"/>
      <c r="I66" s="157">
        <v>10915</v>
      </c>
      <c r="J66" s="159" t="s">
        <v>127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153</v>
      </c>
      <c r="B67" s="96"/>
      <c r="C67" s="142">
        <v>4500</v>
      </c>
      <c r="D67" s="146" t="s">
        <v>189</v>
      </c>
      <c r="E67" s="104"/>
      <c r="F67" s="153"/>
      <c r="G67" s="154" t="s">
        <v>160</v>
      </c>
      <c r="H67" s="154"/>
      <c r="I67" s="97">
        <v>44000</v>
      </c>
      <c r="J67" s="144" t="s">
        <v>172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157</v>
      </c>
      <c r="B68" s="96"/>
      <c r="C68" s="142">
        <v>5000</v>
      </c>
      <c r="D68" s="146" t="s">
        <v>172</v>
      </c>
      <c r="E68" s="104"/>
      <c r="F68" s="153"/>
      <c r="G68" s="154" t="s">
        <v>153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141</v>
      </c>
      <c r="B69" s="96"/>
      <c r="C69" s="142">
        <v>29585</v>
      </c>
      <c r="D69" s="149" t="s">
        <v>172</v>
      </c>
      <c r="E69" s="247"/>
      <c r="F69" s="153"/>
      <c r="G69" s="154" t="s">
        <v>157</v>
      </c>
      <c r="H69" s="154"/>
      <c r="I69" s="97">
        <v>5000</v>
      </c>
      <c r="J69" s="96" t="s">
        <v>172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57</v>
      </c>
      <c r="B70" s="143"/>
      <c r="C70" s="142">
        <v>50888</v>
      </c>
      <c r="D70" s="149" t="s">
        <v>166</v>
      </c>
      <c r="E70" s="104"/>
      <c r="F70" s="158"/>
      <c r="G70" s="154" t="s">
        <v>141</v>
      </c>
      <c r="H70" s="154"/>
      <c r="I70" s="97">
        <v>29585</v>
      </c>
      <c r="J70" s="144" t="s">
        <v>172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58</v>
      </c>
      <c r="B71" s="96"/>
      <c r="C71" s="142">
        <v>29000</v>
      </c>
      <c r="D71" s="143" t="s">
        <v>189</v>
      </c>
      <c r="E71" s="105"/>
      <c r="F71" s="158"/>
      <c r="G71" s="154" t="s">
        <v>57</v>
      </c>
      <c r="H71" s="154"/>
      <c r="I71" s="97">
        <v>50888</v>
      </c>
      <c r="J71" s="144" t="s">
        <v>166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61</v>
      </c>
      <c r="B72" s="143"/>
      <c r="C72" s="142">
        <v>42910</v>
      </c>
      <c r="D72" s="149" t="s">
        <v>172</v>
      </c>
      <c r="E72" s="105"/>
      <c r="F72" s="158"/>
      <c r="G72" s="154" t="s">
        <v>58</v>
      </c>
      <c r="H72" s="154"/>
      <c r="I72" s="97">
        <v>29848</v>
      </c>
      <c r="J72" s="144" t="s">
        <v>172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62</v>
      </c>
      <c r="B73" s="96"/>
      <c r="C73" s="142">
        <v>25872</v>
      </c>
      <c r="D73" s="149" t="s">
        <v>114</v>
      </c>
      <c r="E73" s="105"/>
      <c r="F73" s="158"/>
      <c r="G73" s="154" t="s">
        <v>61</v>
      </c>
      <c r="H73" s="154"/>
      <c r="I73" s="97">
        <v>42910</v>
      </c>
      <c r="J73" s="97" t="s">
        <v>172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63</v>
      </c>
      <c r="B74" s="96"/>
      <c r="C74" s="142">
        <v>5000</v>
      </c>
      <c r="D74" s="149" t="s">
        <v>189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64</v>
      </c>
      <c r="B75" s="96"/>
      <c r="C75" s="142">
        <v>22030</v>
      </c>
      <c r="D75" s="143" t="s">
        <v>126</v>
      </c>
      <c r="E75" s="104"/>
      <c r="F75" s="158"/>
      <c r="G75" s="156" t="s">
        <v>63</v>
      </c>
      <c r="H75" s="156"/>
      <c r="I75" s="157">
        <v>11025</v>
      </c>
      <c r="J75" s="159" t="s">
        <v>172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68</v>
      </c>
      <c r="B76" s="96"/>
      <c r="C76" s="142">
        <v>26916</v>
      </c>
      <c r="D76" s="146" t="s">
        <v>129</v>
      </c>
      <c r="E76" s="104"/>
      <c r="F76" s="158"/>
      <c r="G76" s="154" t="s">
        <v>64</v>
      </c>
      <c r="H76" s="154"/>
      <c r="I76" s="97">
        <v>22030</v>
      </c>
      <c r="J76" s="144" t="s">
        <v>126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150</v>
      </c>
      <c r="B77" s="96"/>
      <c r="C77" s="142">
        <v>23470</v>
      </c>
      <c r="D77" s="146" t="s">
        <v>186</v>
      </c>
      <c r="E77" s="104"/>
      <c r="F77" s="153"/>
      <c r="G77" s="154" t="s">
        <v>68</v>
      </c>
      <c r="H77" s="154"/>
      <c r="I77" s="97">
        <v>26916</v>
      </c>
      <c r="J77" s="97" t="s">
        <v>129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151</v>
      </c>
      <c r="B78" s="96"/>
      <c r="C78" s="142">
        <v>10790</v>
      </c>
      <c r="D78" s="146" t="s">
        <v>189</v>
      </c>
      <c r="E78" s="104"/>
      <c r="F78" s="158"/>
      <c r="G78" s="154" t="s">
        <v>150</v>
      </c>
      <c r="H78" s="154"/>
      <c r="I78" s="97">
        <v>32850</v>
      </c>
      <c r="J78" s="144" t="s">
        <v>170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151</v>
      </c>
      <c r="H79" s="154"/>
      <c r="I79" s="97">
        <v>11790</v>
      </c>
      <c r="J79" s="144" t="s">
        <v>131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148</v>
      </c>
      <c r="B80" s="96"/>
      <c r="C80" s="142">
        <v>7000</v>
      </c>
      <c r="D80" s="149" t="s">
        <v>172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148</v>
      </c>
      <c r="H81" s="154"/>
      <c r="I81" s="97">
        <v>7000</v>
      </c>
      <c r="J81" s="144" t="s">
        <v>172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156</v>
      </c>
      <c r="B82" s="96"/>
      <c r="C82" s="142">
        <v>20000</v>
      </c>
      <c r="D82" s="146" t="s">
        <v>138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73</v>
      </c>
      <c r="B83" s="96"/>
      <c r="C83" s="142">
        <v>18000</v>
      </c>
      <c r="D83" s="149" t="s">
        <v>189</v>
      </c>
      <c r="E83" s="105"/>
      <c r="F83" s="162"/>
      <c r="G83" s="154" t="s">
        <v>156</v>
      </c>
      <c r="H83" s="154"/>
      <c r="I83" s="97">
        <v>20000</v>
      </c>
      <c r="J83" s="97" t="s">
        <v>172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74</v>
      </c>
      <c r="B84" s="96"/>
      <c r="C84" s="142">
        <v>7000</v>
      </c>
      <c r="D84" s="146" t="s">
        <v>172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172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155</v>
      </c>
      <c r="B86" s="96"/>
      <c r="C86" s="142">
        <v>21000</v>
      </c>
      <c r="D86" s="146" t="s">
        <v>172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185</v>
      </c>
      <c r="B87" s="143"/>
      <c r="C87" s="142">
        <v>26190</v>
      </c>
      <c r="D87" s="143" t="s">
        <v>172</v>
      </c>
      <c r="E87" s="104"/>
      <c r="F87" s="158"/>
      <c r="G87" s="172" t="s">
        <v>155</v>
      </c>
      <c r="H87" s="172"/>
      <c r="I87" s="97">
        <v>21000</v>
      </c>
      <c r="J87" s="144" t="s">
        <v>172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152</v>
      </c>
      <c r="B88" s="96"/>
      <c r="C88" s="142">
        <v>11000</v>
      </c>
      <c r="D88" s="149" t="s">
        <v>189</v>
      </c>
      <c r="E88" s="104"/>
      <c r="F88" s="153"/>
      <c r="G88" s="154" t="s">
        <v>128</v>
      </c>
      <c r="H88" s="154"/>
      <c r="I88" s="97">
        <v>26190</v>
      </c>
      <c r="J88" s="144" t="s">
        <v>172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154</v>
      </c>
      <c r="B89" s="143"/>
      <c r="C89" s="142">
        <v>25650</v>
      </c>
      <c r="D89" s="143" t="s">
        <v>172</v>
      </c>
      <c r="E89" s="104"/>
      <c r="F89" s="158"/>
      <c r="G89" s="154" t="s">
        <v>152</v>
      </c>
      <c r="H89" s="154"/>
      <c r="I89" s="97">
        <v>12045</v>
      </c>
      <c r="J89" s="96" t="s">
        <v>172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77</v>
      </c>
      <c r="B90" s="96"/>
      <c r="C90" s="237">
        <v>29000</v>
      </c>
      <c r="D90" s="146" t="s">
        <v>172</v>
      </c>
      <c r="E90" s="104"/>
      <c r="F90" s="158"/>
      <c r="G90" s="154" t="s">
        <v>154</v>
      </c>
      <c r="H90" s="154"/>
      <c r="I90" s="97">
        <v>25650</v>
      </c>
      <c r="J90" s="144" t="s">
        <v>172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158</v>
      </c>
      <c r="B91" s="96"/>
      <c r="C91" s="142">
        <v>16000</v>
      </c>
      <c r="D91" s="146" t="s">
        <v>189</v>
      </c>
      <c r="E91" s="104"/>
      <c r="F91" s="158"/>
      <c r="G91" s="154" t="s">
        <v>77</v>
      </c>
      <c r="H91" s="154"/>
      <c r="I91" s="97">
        <v>29000</v>
      </c>
      <c r="J91" s="144" t="s">
        <v>172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159</v>
      </c>
      <c r="B92" s="96"/>
      <c r="C92" s="142">
        <v>2000</v>
      </c>
      <c r="D92" s="143" t="s">
        <v>189</v>
      </c>
      <c r="F92" s="158"/>
      <c r="G92" s="154" t="s">
        <v>158</v>
      </c>
      <c r="H92" s="154"/>
      <c r="I92" s="97">
        <v>17890</v>
      </c>
      <c r="J92" s="144" t="s">
        <v>172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159</v>
      </c>
      <c r="H93" s="156"/>
      <c r="I93" s="157">
        <v>2000</v>
      </c>
      <c r="J93" s="159" t="s">
        <v>172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79</v>
      </c>
      <c r="B94" s="143"/>
      <c r="C94" s="142">
        <v>33650</v>
      </c>
      <c r="D94" s="143" t="s">
        <v>172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79</v>
      </c>
      <c r="H95" s="154"/>
      <c r="I95" s="97">
        <v>33650</v>
      </c>
      <c r="J95" s="163" t="s">
        <v>172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134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 t="s">
        <v>202</v>
      </c>
      <c r="B104" s="143"/>
      <c r="C104" s="142">
        <v>42891</v>
      </c>
      <c r="D104" s="143" t="s">
        <v>199</v>
      </c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117</v>
      </c>
      <c r="B105" s="143">
        <v>173992171</v>
      </c>
      <c r="C105" s="142">
        <v>17500</v>
      </c>
      <c r="D105" s="143" t="s">
        <v>120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59</v>
      </c>
      <c r="B106" s="96" t="s">
        <v>53</v>
      </c>
      <c r="C106" s="142">
        <v>1915</v>
      </c>
      <c r="D106" s="146" t="s">
        <v>60</v>
      </c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76</v>
      </c>
      <c r="B107" s="143" t="s">
        <v>53</v>
      </c>
      <c r="C107" s="142">
        <v>1210</v>
      </c>
      <c r="D107" s="143" t="s">
        <v>46</v>
      </c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65</v>
      </c>
      <c r="B108" s="143" t="s">
        <v>66</v>
      </c>
      <c r="C108" s="142">
        <v>6870</v>
      </c>
      <c r="D108" s="143" t="s">
        <v>134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67</v>
      </c>
      <c r="B109" s="143"/>
      <c r="C109" s="142">
        <v>800</v>
      </c>
      <c r="D109" s="143" t="s">
        <v>113</v>
      </c>
      <c r="F109" s="162"/>
      <c r="G109" s="154" t="s">
        <v>146</v>
      </c>
      <c r="H109" s="154"/>
      <c r="I109" s="97">
        <v>11770</v>
      </c>
      <c r="J109" s="144" t="s">
        <v>171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1" t="s">
        <v>118</v>
      </c>
      <c r="B110" s="164"/>
      <c r="C110" s="142">
        <v>5000</v>
      </c>
      <c r="D110" s="143" t="s">
        <v>112</v>
      </c>
      <c r="F110" s="162"/>
      <c r="G110" s="156" t="s">
        <v>164</v>
      </c>
      <c r="H110" s="156"/>
      <c r="I110" s="157">
        <v>15000</v>
      </c>
      <c r="J110" s="159" t="s">
        <v>171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5" t="s">
        <v>72</v>
      </c>
      <c r="B111" s="143" t="s">
        <v>53</v>
      </c>
      <c r="C111" s="142">
        <v>2340</v>
      </c>
      <c r="D111" s="143" t="s">
        <v>110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103</v>
      </c>
      <c r="B112" s="143"/>
      <c r="C112" s="142">
        <v>17500</v>
      </c>
      <c r="D112" s="143" t="s">
        <v>109</v>
      </c>
      <c r="F112" s="162"/>
      <c r="G112" s="156" t="s">
        <v>18</v>
      </c>
      <c r="H112" s="156"/>
      <c r="I112" s="157">
        <v>50000</v>
      </c>
      <c r="J112" s="157" t="s">
        <v>161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44</v>
      </c>
      <c r="B113" s="143" t="s">
        <v>45</v>
      </c>
      <c r="C113" s="142">
        <v>1190</v>
      </c>
      <c r="D113" s="143" t="s">
        <v>46</v>
      </c>
      <c r="F113" s="162"/>
      <c r="G113" s="154" t="s">
        <v>24</v>
      </c>
      <c r="H113" s="154"/>
      <c r="I113" s="97">
        <v>210035</v>
      </c>
      <c r="J113" s="97" t="s">
        <v>171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119</v>
      </c>
      <c r="B114" s="143">
        <v>1758900692</v>
      </c>
      <c r="C114" s="142">
        <v>30000</v>
      </c>
      <c r="D114" s="143" t="s">
        <v>107</v>
      </c>
      <c r="F114" s="162"/>
      <c r="G114" s="154" t="s">
        <v>20</v>
      </c>
      <c r="H114" s="154"/>
      <c r="I114" s="97">
        <v>265917</v>
      </c>
      <c r="J114" s="144" t="s">
        <v>134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81</v>
      </c>
      <c r="B115" s="143" t="s">
        <v>53</v>
      </c>
      <c r="C115" s="142">
        <v>4300</v>
      </c>
      <c r="D115" s="143" t="s">
        <v>80</v>
      </c>
      <c r="F115" s="162"/>
      <c r="G115" s="154" t="s">
        <v>23</v>
      </c>
      <c r="H115" s="154"/>
      <c r="I115" s="97">
        <v>63290</v>
      </c>
      <c r="J115" s="144" t="s">
        <v>171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/>
      <c r="B116" s="143"/>
      <c r="C116" s="142"/>
      <c r="D116" s="143"/>
      <c r="F116" s="162"/>
      <c r="G116" s="156" t="s">
        <v>48</v>
      </c>
      <c r="H116" s="156"/>
      <c r="I116" s="157">
        <v>55030</v>
      </c>
      <c r="J116" s="159" t="s">
        <v>172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/>
      <c r="B117" s="143"/>
      <c r="C117" s="142"/>
      <c r="D117" s="143"/>
      <c r="F117" s="162"/>
      <c r="G117" s="156" t="s">
        <v>49</v>
      </c>
      <c r="H117" s="156"/>
      <c r="I117" s="157">
        <v>336360</v>
      </c>
      <c r="J117" s="159" t="s">
        <v>172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172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82</v>
      </c>
      <c r="B119" s="311"/>
      <c r="C119" s="165">
        <f>SUM(C37:C118)</f>
        <v>2535067</v>
      </c>
      <c r="D119" s="166"/>
      <c r="F119" s="158"/>
      <c r="G119" s="154" t="s">
        <v>147</v>
      </c>
      <c r="H119" s="154"/>
      <c r="I119" s="97">
        <v>38260</v>
      </c>
      <c r="J119" s="144" t="s">
        <v>172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172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83</v>
      </c>
      <c r="B121" s="313"/>
      <c r="C121" s="170">
        <f>C119+L142</f>
        <v>2535067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145</v>
      </c>
      <c r="H122" s="156"/>
      <c r="I122" s="157">
        <v>90000</v>
      </c>
      <c r="J122" s="159" t="s">
        <v>171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38</v>
      </c>
      <c r="F123" s="158"/>
      <c r="G123" s="156" t="s">
        <v>162</v>
      </c>
      <c r="H123" s="156"/>
      <c r="I123" s="157">
        <v>4000</v>
      </c>
      <c r="J123" s="159" t="s">
        <v>169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106:D117">
    <sortCondition ref="A105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5" sqref="G5:H5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124</v>
      </c>
      <c r="B1" s="325"/>
      <c r="C1" s="325"/>
      <c r="D1" s="325"/>
      <c r="E1" s="326"/>
      <c r="F1" s="5"/>
      <c r="G1" s="5"/>
    </row>
    <row r="2" spans="1:29" ht="23.25">
      <c r="A2" s="327" t="s">
        <v>204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4431910.3274999997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94676.327500000043</v>
      </c>
      <c r="C5" s="67"/>
      <c r="D5" s="65" t="s">
        <v>22</v>
      </c>
      <c r="E5" s="68">
        <v>76041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179</v>
      </c>
      <c r="B6" s="67">
        <v>30940</v>
      </c>
      <c r="C6" s="65"/>
      <c r="D6" s="283" t="s">
        <v>165</v>
      </c>
      <c r="E6" s="239">
        <v>206710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3"/>
      <c r="E7" s="284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22095</v>
      </c>
      <c r="C8" s="66"/>
      <c r="D8" s="65" t="s">
        <v>13</v>
      </c>
      <c r="E8" s="68">
        <v>2535067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27</v>
      </c>
      <c r="B9" s="70">
        <v>0</v>
      </c>
      <c r="C9" s="66"/>
      <c r="D9" s="66" t="s">
        <v>173</v>
      </c>
      <c r="E9" s="68">
        <v>11564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103521.32750000004</v>
      </c>
      <c r="C10" s="66"/>
      <c r="D10" s="65" t="s">
        <v>125</v>
      </c>
      <c r="E10" s="69">
        <v>842229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5"/>
      <c r="E12" s="284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8103521.3274999997</v>
      </c>
      <c r="C13" s="66"/>
      <c r="D13" s="66" t="s">
        <v>7</v>
      </c>
      <c r="E13" s="69">
        <f>E4+E5+E6+E7+E8+E9+E10+E11+E12</f>
        <v>8103521.3274999997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275" t="s">
        <v>49</v>
      </c>
      <c r="E16" s="87">
        <v>200000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168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2" t="s">
        <v>24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6" t="s">
        <v>122</v>
      </c>
      <c r="B20" s="277">
        <v>40450</v>
      </c>
      <c r="C20" s="65"/>
      <c r="D20" s="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6" t="s">
        <v>192</v>
      </c>
      <c r="B21" s="277">
        <v>33060</v>
      </c>
      <c r="C21" s="278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9" t="s">
        <v>19</v>
      </c>
      <c r="B22" s="277">
        <v>466680</v>
      </c>
      <c r="C22" s="278"/>
      <c r="D22" s="275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0" t="s">
        <v>20</v>
      </c>
      <c r="B23" s="281">
        <v>265297</v>
      </c>
      <c r="C23" s="282"/>
      <c r="D23" s="272" t="s">
        <v>130</v>
      </c>
      <c r="E23" s="273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2021-04-13T02:25:21Z</cp:lastPrinted>
  <dcterms:created xsi:type="dcterms:W3CDTF">2011-06-25T13:15:04Z</dcterms:created>
  <dcterms:modified xsi:type="dcterms:W3CDTF">2021-04-20T09:52:18Z</dcterms:modified>
</cp:coreProperties>
</file>