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8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</commentList>
</comments>
</file>

<file path=xl/sharedStrings.xml><?xml version="1.0" encoding="utf-8"?>
<sst xmlns="http://schemas.openxmlformats.org/spreadsheetml/2006/main" count="438" uniqueCount="236">
  <si>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</si>
  <si>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</si>
  <si>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</si>
  <si>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</si>
  <si>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</si>
  <si>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</si>
  <si>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</si>
  <si>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</si>
  <si>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</si>
  <si>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</si>
  <si>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</si>
  <si>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</si>
  <si>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</si>
  <si>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</si>
  <si>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</si>
  <si>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</si>
  <si>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</si>
  <si>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</si>
  <si>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</si>
  <si>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</si>
  <si>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</si>
  <si>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</si>
  <si>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</si>
  <si>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</si>
  <si>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</si>
  <si>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</si>
  <si>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</si>
  <si>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</si>
  <si>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</si>
  <si>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</si>
  <si>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</si>
  <si>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</si>
  <si>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</si>
  <si>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</si>
  <si>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</si>
  <si>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</si>
  <si>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</si>
  <si>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</si>
  <si>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</si>
  <si>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</si>
  <si>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</si>
  <si>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</si>
  <si>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</si>
  <si>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</si>
  <si>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</si>
  <si>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</si>
  <si>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</si>
  <si>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</si>
  <si>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</si>
  <si>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</si>
  <si>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</si>
  <si>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</si>
  <si>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</si>
  <si>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</si>
  <si>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</si>
  <si>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</si>
  <si>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</si>
  <si>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</si>
  <si>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</si>
  <si>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</si>
  <si>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</si>
  <si>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</si>
  <si>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</si>
  <si>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</si>
  <si>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</si>
  <si>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</si>
  <si>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</si>
  <si>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</si>
  <si>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</si>
  <si>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</si>
  <si>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</si>
  <si>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</si>
  <si>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</si>
  <si>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</si>
  <si>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</si>
  <si>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</si>
  <si>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</si>
  <si>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</si>
  <si>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</si>
  <si>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</si>
  <si>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</si>
  <si>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</si>
  <si>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</si>
  <si>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</si>
  <si>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</si>
  <si>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</si>
  <si>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</si>
  <si>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</si>
  <si>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</si>
  <si>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</si>
  <si>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</si>
  <si>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</si>
  <si>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</si>
  <si>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</si>
  <si>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</si>
  <si>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</si>
  <si>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</si>
  <si>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</si>
  <si>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</si>
  <si>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</si>
  <si>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</si>
  <si>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</si>
  <si>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</si>
  <si>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</si>
  <si>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</si>
  <si>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</si>
  <si>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</si>
  <si>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</si>
  <si>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</si>
  <si>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</si>
  <si>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</si>
  <si>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</si>
  <si>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</si>
  <si>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</si>
  <si>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</si>
  <si>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</si>
  <si>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</si>
  <si>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</si>
  <si>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</si>
  <si>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</si>
  <si>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</si>
  <si>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</si>
  <si>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</si>
  <si>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</si>
  <si>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</si>
  <si>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</si>
  <si>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</si>
  <si>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</si>
  <si>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</si>
  <si>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</si>
  <si>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</si>
  <si>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</si>
  <si>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</si>
  <si>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</si>
  <si>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</si>
  <si>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</si>
  <si>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</si>
  <si>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</si>
  <si>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</si>
  <si>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</si>
  <si>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</si>
  <si>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</si>
  <si>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</si>
  <si>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</si>
  <si>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</si>
  <si>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</si>
  <si>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</si>
  <si>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</si>
  <si>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</si>
  <si>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</si>
  <si>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</si>
  <si>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</si>
  <si>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</si>
  <si>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</si>
  <si>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</si>
  <si>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</si>
  <si>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</si>
  <si>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</si>
  <si>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</si>
  <si>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</si>
  <si>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</si>
  <si>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</si>
  <si>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</si>
  <si>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</si>
  <si>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</si>
  <si>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</si>
  <si>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</si>
  <si>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</si>
  <si>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</si>
  <si>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</si>
  <si>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</si>
  <si>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</si>
  <si>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</si>
  <si>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</si>
  <si>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</si>
  <si>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</si>
  <si>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</si>
  <si>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</si>
  <si>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</si>
  <si>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</si>
  <si>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</si>
  <si>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</si>
  <si>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</si>
  <si>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</si>
  <si>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</si>
  <si>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</si>
  <si>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</si>
  <si>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</si>
  <si>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</si>
  <si>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</si>
  <si>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</si>
  <si>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</si>
  <si>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</si>
  <si>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</si>
  <si>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</si>
  <si>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</si>
  <si>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</si>
  <si>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</si>
  <si>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</si>
  <si>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</si>
  <si>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</si>
  <si>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</si>
  <si>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</si>
  <si>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</si>
  <si>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</si>
  <si>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</si>
  <si>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</si>
  <si>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</si>
  <si>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</si>
  <si>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</si>
  <si>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</si>
  <si>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</si>
  <si>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</si>
  <si>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</si>
  <si>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</si>
  <si>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</si>
  <si>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</si>
  <si>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</si>
  <si>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</si>
  <si>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</si>
  <si>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</si>
  <si>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</si>
  <si>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</si>
  <si>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(-)190000</t>
  </si>
  <si>
    <t>15.09.2021</t>
  </si>
  <si>
    <t>Murad</t>
  </si>
  <si>
    <t>15.06.2021</t>
  </si>
  <si>
    <t>Imran Malanchi</t>
  </si>
  <si>
    <t>Naldanga</t>
  </si>
  <si>
    <t>16.09.2021</t>
  </si>
  <si>
    <t>Mondol Najirpur</t>
  </si>
  <si>
    <t>bKash Jafor(-)</t>
  </si>
  <si>
    <t>18.09.2021</t>
  </si>
  <si>
    <t>17.09.2021</t>
  </si>
  <si>
    <t>Date:18.09.2021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</si>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</sst>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74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1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1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1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1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1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1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1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1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1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6" sqref="G26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143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1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1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1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1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1"/>
      <c r="B10" s="28" t="s">
        <v>206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1"/>
      <c r="B11" s="28" t="s">
        <v>207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1"/>
      <c r="B12" s="28" t="s">
        <v>208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1"/>
      <c r="B13" s="28" t="s">
        <v>211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1"/>
      <c r="B14" s="28" t="s">
        <v>213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1"/>
      <c r="B15" s="28" t="s">
        <v>215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1"/>
      <c r="B16" s="28" t="s">
        <v>220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1"/>
      <c r="B17" s="28" t="s">
        <v>221</v>
      </c>
      <c r="C17" s="27">
        <v>650000</v>
      </c>
      <c r="D17" s="132">
        <v>400000</v>
      </c>
      <c r="E17" s="29">
        <f t="shared" si="0"/>
        <v>259484</v>
      </c>
      <c r="F17" s="22"/>
      <c r="G17" s="13"/>
      <c r="H17" s="2"/>
    </row>
    <row r="18" spans="1:8">
      <c r="A18" s="311"/>
      <c r="B18" s="28" t="s">
        <v>222</v>
      </c>
      <c r="C18" s="27">
        <v>950000</v>
      </c>
      <c r="D18" s="132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1"/>
      <c r="B19" s="28" t="s">
        <v>224</v>
      </c>
      <c r="C19" s="27">
        <v>500000</v>
      </c>
      <c r="D19" s="152">
        <v>500000</v>
      </c>
      <c r="E19" s="29">
        <f t="shared" si="0"/>
        <v>409484</v>
      </c>
      <c r="F19" s="20"/>
      <c r="G19" s="31"/>
      <c r="H19" s="2"/>
    </row>
    <row r="20" spans="1:8">
      <c r="A20" s="311"/>
      <c r="B20" s="28" t="s">
        <v>229</v>
      </c>
      <c r="C20" s="27">
        <v>800000</v>
      </c>
      <c r="D20" s="132">
        <v>1200000</v>
      </c>
      <c r="E20" s="29">
        <f t="shared" si="0"/>
        <v>9484</v>
      </c>
      <c r="F20" s="22"/>
      <c r="G20" s="31"/>
      <c r="H20" s="2"/>
    </row>
    <row r="21" spans="1:8">
      <c r="A21" s="311"/>
      <c r="B21" s="28" t="s">
        <v>232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1"/>
      <c r="B22" s="28"/>
      <c r="C22" s="27"/>
      <c r="D22" s="27"/>
      <c r="E22" s="29">
        <f t="shared" si="0"/>
        <v>9484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9484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9484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9484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9484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9484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9484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9484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9484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9484</v>
      </c>
      <c r="F31" s="20"/>
      <c r="G31" s="2"/>
      <c r="H31" s="23"/>
    </row>
    <row r="32" spans="1:8">
      <c r="A32" s="311"/>
      <c r="B32" s="28"/>
      <c r="C32" s="27"/>
      <c r="D32" s="27"/>
      <c r="E32" s="29">
        <f>E31+C32-D32</f>
        <v>9484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9484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9484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9484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9484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9484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si="0"/>
        <v>9484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0"/>
        <v>9484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0"/>
        <v>9484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0"/>
        <v>9484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0"/>
        <v>9484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0"/>
        <v>9484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0"/>
        <v>9484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0"/>
        <v>9484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0"/>
        <v>9484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0"/>
        <v>9484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0"/>
        <v>9484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0"/>
        <v>9484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0"/>
        <v>9484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0"/>
        <v>9484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0"/>
        <v>9484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0"/>
        <v>9484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0"/>
        <v>9484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0"/>
        <v>9484</v>
      </c>
      <c r="F55" s="20"/>
      <c r="G55" s="2"/>
    </row>
    <row r="56" spans="1:8">
      <c r="A56" s="311"/>
      <c r="B56" s="28"/>
      <c r="C56" s="27"/>
      <c r="D56" s="27"/>
      <c r="E56" s="29">
        <f t="shared" si="0"/>
        <v>9484</v>
      </c>
      <c r="F56" s="20"/>
      <c r="G56" s="2"/>
    </row>
    <row r="57" spans="1:8">
      <c r="A57" s="311"/>
      <c r="B57" s="28"/>
      <c r="C57" s="27"/>
      <c r="D57" s="27"/>
      <c r="E57" s="29">
        <f t="shared" si="0"/>
        <v>9484</v>
      </c>
      <c r="F57" s="20"/>
      <c r="G57" s="2"/>
    </row>
    <row r="58" spans="1:8">
      <c r="A58" s="311"/>
      <c r="B58" s="28"/>
      <c r="C58" s="27"/>
      <c r="D58" s="27"/>
      <c r="E58" s="29">
        <f t="shared" si="0"/>
        <v>9484</v>
      </c>
      <c r="F58" s="20"/>
      <c r="G58" s="2"/>
    </row>
    <row r="59" spans="1:8">
      <c r="A59" s="311"/>
      <c r="B59" s="28"/>
      <c r="C59" s="27"/>
      <c r="D59" s="27"/>
      <c r="E59" s="29">
        <f t="shared" si="0"/>
        <v>9484</v>
      </c>
      <c r="F59" s="20"/>
      <c r="G59" s="2"/>
    </row>
    <row r="60" spans="1:8">
      <c r="A60" s="311"/>
      <c r="B60" s="28"/>
      <c r="C60" s="27"/>
      <c r="D60" s="27"/>
      <c r="E60" s="29">
        <f t="shared" si="0"/>
        <v>9484</v>
      </c>
      <c r="F60" s="20"/>
      <c r="G60" s="2"/>
    </row>
    <row r="61" spans="1:8">
      <c r="A61" s="311"/>
      <c r="B61" s="28"/>
      <c r="C61" s="27"/>
      <c r="D61" s="27"/>
      <c r="E61" s="29">
        <f t="shared" si="0"/>
        <v>9484</v>
      </c>
      <c r="F61" s="20"/>
      <c r="G61" s="2"/>
    </row>
    <row r="62" spans="1:8">
      <c r="A62" s="311"/>
      <c r="B62" s="28"/>
      <c r="C62" s="27"/>
      <c r="D62" s="27"/>
      <c r="E62" s="29">
        <f t="shared" si="0"/>
        <v>9484</v>
      </c>
      <c r="F62" s="20"/>
      <c r="G62" s="2"/>
    </row>
    <row r="63" spans="1:8">
      <c r="A63" s="311"/>
      <c r="B63" s="28"/>
      <c r="C63" s="27"/>
      <c r="D63" s="27"/>
      <c r="E63" s="29">
        <f t="shared" si="0"/>
        <v>9484</v>
      </c>
      <c r="F63" s="20"/>
      <c r="G63" s="2"/>
    </row>
    <row r="64" spans="1:8">
      <c r="A64" s="311"/>
      <c r="B64" s="28"/>
      <c r="C64" s="27"/>
      <c r="D64" s="27"/>
      <c r="E64" s="29">
        <f t="shared" si="0"/>
        <v>9484</v>
      </c>
      <c r="F64" s="20"/>
      <c r="G64" s="2"/>
    </row>
    <row r="65" spans="1:7">
      <c r="A65" s="311"/>
      <c r="B65" s="28"/>
      <c r="C65" s="27"/>
      <c r="D65" s="27"/>
      <c r="E65" s="29">
        <f t="shared" si="0"/>
        <v>9484</v>
      </c>
      <c r="F65" s="20"/>
      <c r="G65" s="2"/>
    </row>
    <row r="66" spans="1:7">
      <c r="A66" s="311"/>
      <c r="B66" s="28"/>
      <c r="C66" s="27"/>
      <c r="D66" s="27"/>
      <c r="E66" s="29">
        <f t="shared" si="0"/>
        <v>9484</v>
      </c>
      <c r="F66" s="20"/>
      <c r="G66" s="2"/>
    </row>
    <row r="67" spans="1:7">
      <c r="A67" s="311"/>
      <c r="B67" s="28"/>
      <c r="C67" s="27"/>
      <c r="D67" s="27"/>
      <c r="E67" s="29">
        <f t="shared" si="0"/>
        <v>9484</v>
      </c>
      <c r="F67" s="20"/>
      <c r="G67" s="2"/>
    </row>
    <row r="68" spans="1:7">
      <c r="A68" s="311"/>
      <c r="B68" s="28"/>
      <c r="C68" s="27"/>
      <c r="D68" s="27"/>
      <c r="E68" s="29">
        <f t="shared" si="0"/>
        <v>9484</v>
      </c>
      <c r="F68" s="20"/>
      <c r="G68" s="2"/>
    </row>
    <row r="69" spans="1:7">
      <c r="A69" s="311"/>
      <c r="B69" s="28"/>
      <c r="C69" s="27"/>
      <c r="D69" s="27"/>
      <c r="E69" s="29">
        <f t="shared" si="0"/>
        <v>9484</v>
      </c>
      <c r="F69" s="20"/>
      <c r="G69" s="2"/>
    </row>
    <row r="70" spans="1:7">
      <c r="A70" s="311"/>
      <c r="B70" s="28"/>
      <c r="C70" s="27"/>
      <c r="D70" s="27"/>
      <c r="E70" s="29">
        <f t="shared" ref="E70:E82" si="1">E69+C70-D70</f>
        <v>9484</v>
      </c>
      <c r="F70" s="20"/>
      <c r="G70" s="2"/>
    </row>
    <row r="71" spans="1:7">
      <c r="A71" s="311"/>
      <c r="B71" s="28"/>
      <c r="C71" s="27"/>
      <c r="D71" s="27"/>
      <c r="E71" s="29">
        <f t="shared" si="1"/>
        <v>9484</v>
      </c>
      <c r="F71" s="20"/>
      <c r="G71" s="2"/>
    </row>
    <row r="72" spans="1:7">
      <c r="A72" s="311"/>
      <c r="B72" s="28"/>
      <c r="C72" s="27"/>
      <c r="D72" s="27"/>
      <c r="E72" s="29">
        <f t="shared" si="1"/>
        <v>9484</v>
      </c>
      <c r="F72" s="20"/>
      <c r="G72" s="2"/>
    </row>
    <row r="73" spans="1:7">
      <c r="A73" s="311"/>
      <c r="B73" s="28"/>
      <c r="C73" s="27"/>
      <c r="D73" s="27"/>
      <c r="E73" s="29">
        <f t="shared" si="1"/>
        <v>9484</v>
      </c>
      <c r="F73" s="20"/>
      <c r="G73" s="2"/>
    </row>
    <row r="74" spans="1:7">
      <c r="A74" s="311"/>
      <c r="B74" s="28"/>
      <c r="C74" s="27"/>
      <c r="D74" s="27"/>
      <c r="E74" s="29">
        <f t="shared" si="1"/>
        <v>9484</v>
      </c>
      <c r="F74" s="20"/>
      <c r="G74" s="2"/>
    </row>
    <row r="75" spans="1:7">
      <c r="A75" s="311"/>
      <c r="B75" s="28"/>
      <c r="C75" s="27"/>
      <c r="D75" s="27"/>
      <c r="E75" s="29">
        <f t="shared" si="1"/>
        <v>9484</v>
      </c>
      <c r="F75" s="22"/>
      <c r="G75" s="2"/>
    </row>
    <row r="76" spans="1:7">
      <c r="A76" s="311"/>
      <c r="B76" s="28"/>
      <c r="C76" s="27"/>
      <c r="D76" s="27"/>
      <c r="E76" s="29">
        <f t="shared" si="1"/>
        <v>9484</v>
      </c>
      <c r="F76" s="20"/>
      <c r="G76" s="2"/>
    </row>
    <row r="77" spans="1:7">
      <c r="A77" s="311"/>
      <c r="B77" s="28"/>
      <c r="C77" s="27"/>
      <c r="D77" s="27"/>
      <c r="E77" s="29">
        <f t="shared" si="1"/>
        <v>9484</v>
      </c>
      <c r="F77" s="20"/>
      <c r="G77" s="2"/>
    </row>
    <row r="78" spans="1:7">
      <c r="A78" s="311"/>
      <c r="B78" s="28"/>
      <c r="C78" s="27"/>
      <c r="D78" s="27"/>
      <c r="E78" s="29">
        <f t="shared" si="1"/>
        <v>9484</v>
      </c>
      <c r="F78" s="20"/>
      <c r="G78" s="2"/>
    </row>
    <row r="79" spans="1:7">
      <c r="A79" s="311"/>
      <c r="B79" s="28"/>
      <c r="C79" s="27"/>
      <c r="D79" s="27"/>
      <c r="E79" s="29">
        <f t="shared" si="1"/>
        <v>9484</v>
      </c>
      <c r="F79" s="20"/>
      <c r="G79" s="2"/>
    </row>
    <row r="80" spans="1:7">
      <c r="A80" s="311"/>
      <c r="B80" s="28"/>
      <c r="C80" s="27"/>
      <c r="D80" s="27"/>
      <c r="E80" s="29">
        <f t="shared" si="1"/>
        <v>9484</v>
      </c>
      <c r="F80" s="20"/>
      <c r="G80" s="2"/>
    </row>
    <row r="81" spans="1:7">
      <c r="A81" s="311"/>
      <c r="B81" s="28"/>
      <c r="C81" s="27"/>
      <c r="D81" s="27"/>
      <c r="E81" s="29">
        <f t="shared" si="1"/>
        <v>9484</v>
      </c>
      <c r="F81" s="20"/>
      <c r="G81" s="2"/>
    </row>
    <row r="82" spans="1:7">
      <c r="A82" s="311"/>
      <c r="B82" s="28"/>
      <c r="C82" s="27"/>
      <c r="D82" s="27"/>
      <c r="E82" s="29">
        <f t="shared" si="1"/>
        <v>9484</v>
      </c>
      <c r="F82" s="20"/>
      <c r="G82" s="2"/>
    </row>
    <row r="83" spans="1:7">
      <c r="A83" s="311"/>
      <c r="B83" s="33"/>
      <c r="C83" s="29">
        <f>SUM(C5:C72)</f>
        <v>11959484</v>
      </c>
      <c r="D83" s="29">
        <f>SUM(D5:D77)</f>
        <v>11950000</v>
      </c>
      <c r="E83" s="44">
        <f>E71</f>
        <v>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84" customFormat="1" ht="18">
      <c r="A2" s="313" t="s">
        <v>179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85" customFormat="1" ht="16.5" thickBot="1">
      <c r="A3" s="314" t="s">
        <v>197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67"/>
      <c r="T3" s="8"/>
      <c r="U3" s="8"/>
      <c r="V3" s="8"/>
      <c r="W3" s="8"/>
      <c r="X3" s="18"/>
    </row>
    <row r="4" spans="1:24" s="86" customFormat="1" ht="12.75" customHeight="1">
      <c r="A4" s="317" t="s">
        <v>45</v>
      </c>
      <c r="B4" s="319" t="s">
        <v>46</v>
      </c>
      <c r="C4" s="321" t="s">
        <v>47</v>
      </c>
      <c r="D4" s="321" t="s">
        <v>48</v>
      </c>
      <c r="E4" s="321" t="s">
        <v>49</v>
      </c>
      <c r="F4" s="321" t="s">
        <v>199</v>
      </c>
      <c r="G4" s="321" t="s">
        <v>50</v>
      </c>
      <c r="H4" s="321" t="s">
        <v>216</v>
      </c>
      <c r="I4" s="321" t="s">
        <v>209</v>
      </c>
      <c r="J4" s="321" t="s">
        <v>51</v>
      </c>
      <c r="K4" s="321" t="s">
        <v>52</v>
      </c>
      <c r="L4" s="321" t="s">
        <v>53</v>
      </c>
      <c r="M4" s="321" t="s">
        <v>54</v>
      </c>
      <c r="N4" s="321" t="s">
        <v>55</v>
      </c>
      <c r="O4" s="325" t="s">
        <v>56</v>
      </c>
      <c r="P4" s="323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18"/>
      <c r="B5" s="320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6"/>
      <c r="P5" s="324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206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207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208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211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213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215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220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 t="s">
        <v>221</v>
      </c>
      <c r="B16" s="101">
        <v>1300</v>
      </c>
      <c r="C16" s="94">
        <v>430</v>
      </c>
      <c r="D16" s="102"/>
      <c r="E16" s="102">
        <v>100</v>
      </c>
      <c r="F16" s="102"/>
      <c r="G16" s="102">
        <v>200</v>
      </c>
      <c r="H16" s="102"/>
      <c r="I16" s="102"/>
      <c r="J16" s="102">
        <v>200</v>
      </c>
      <c r="K16" s="102">
        <v>480</v>
      </c>
      <c r="L16" s="102"/>
      <c r="M16" s="102"/>
      <c r="N16" s="134">
        <v>50</v>
      </c>
      <c r="O16" s="102"/>
      <c r="P16" s="104">
        <v>165</v>
      </c>
      <c r="Q16" s="98">
        <f t="shared" si="0"/>
        <v>2925</v>
      </c>
      <c r="R16" s="99"/>
      <c r="S16" s="7"/>
      <c r="T16" s="36"/>
      <c r="U16" s="5"/>
      <c r="V16" s="36"/>
      <c r="W16" s="5"/>
    </row>
    <row r="17" spans="1:23" s="14" customFormat="1">
      <c r="A17" s="93" t="s">
        <v>222</v>
      </c>
      <c r="B17" s="101">
        <v>550</v>
      </c>
      <c r="C17" s="94"/>
      <c r="D17" s="102"/>
      <c r="E17" s="102"/>
      <c r="F17" s="102"/>
      <c r="G17" s="102"/>
      <c r="H17" s="102"/>
      <c r="I17" s="102"/>
      <c r="J17" s="102">
        <v>200</v>
      </c>
      <c r="K17" s="102">
        <v>510</v>
      </c>
      <c r="L17" s="102"/>
      <c r="M17" s="102"/>
      <c r="N17" s="134"/>
      <c r="O17" s="104"/>
      <c r="P17" s="104">
        <v>730</v>
      </c>
      <c r="Q17" s="98">
        <f t="shared" si="0"/>
        <v>1990</v>
      </c>
      <c r="R17" s="99"/>
      <c r="S17" s="7"/>
      <c r="T17" s="36"/>
      <c r="U17" s="36"/>
      <c r="V17" s="36"/>
      <c r="W17" s="36"/>
    </row>
    <row r="18" spans="1:23" s="14" customFormat="1">
      <c r="A18" s="93" t="s">
        <v>224</v>
      </c>
      <c r="B18" s="101">
        <v>500</v>
      </c>
      <c r="C18" s="94"/>
      <c r="D18" s="102">
        <v>270</v>
      </c>
      <c r="E18" s="102"/>
      <c r="F18" s="102"/>
      <c r="G18" s="102">
        <v>150</v>
      </c>
      <c r="H18" s="102"/>
      <c r="I18" s="102"/>
      <c r="J18" s="102">
        <v>210</v>
      </c>
      <c r="K18" s="102">
        <v>480</v>
      </c>
      <c r="L18" s="102"/>
      <c r="M18" s="102"/>
      <c r="N18" s="134"/>
      <c r="O18" s="104"/>
      <c r="P18" s="104"/>
      <c r="Q18" s="98">
        <f t="shared" si="0"/>
        <v>1610</v>
      </c>
      <c r="R18" s="99"/>
      <c r="S18" s="7"/>
      <c r="T18" s="36"/>
      <c r="U18" s="5"/>
      <c r="V18" s="36"/>
      <c r="W18" s="5"/>
    </row>
    <row r="19" spans="1:23" s="14" customFormat="1">
      <c r="A19" s="93" t="s">
        <v>229</v>
      </c>
      <c r="B19" s="101">
        <v>800</v>
      </c>
      <c r="C19" s="94"/>
      <c r="D19" s="102"/>
      <c r="E19" s="102"/>
      <c r="F19" s="102"/>
      <c r="G19" s="102">
        <v>190</v>
      </c>
      <c r="H19" s="102"/>
      <c r="I19" s="102"/>
      <c r="J19" s="102">
        <v>200</v>
      </c>
      <c r="K19" s="102">
        <v>480</v>
      </c>
      <c r="L19" s="102"/>
      <c r="M19" s="102"/>
      <c r="N19" s="135">
        <v>20</v>
      </c>
      <c r="O19" s="104"/>
      <c r="P19" s="104"/>
      <c r="Q19" s="98">
        <f t="shared" si="0"/>
        <v>1690</v>
      </c>
      <c r="R19" s="99"/>
      <c r="S19" s="7"/>
      <c r="T19" s="36"/>
      <c r="U19" s="36"/>
      <c r="V19" s="36"/>
      <c r="W19" s="36"/>
    </row>
    <row r="20" spans="1:23" s="14" customFormat="1">
      <c r="A20" s="93" t="s">
        <v>233</v>
      </c>
      <c r="B20" s="101">
        <v>1050</v>
      </c>
      <c r="C20" s="94">
        <v>460</v>
      </c>
      <c r="D20" s="102"/>
      <c r="E20" s="102"/>
      <c r="F20" s="134"/>
      <c r="G20" s="102">
        <v>120</v>
      </c>
      <c r="H20" s="102"/>
      <c r="I20" s="102"/>
      <c r="J20" s="102">
        <v>210</v>
      </c>
      <c r="K20" s="102">
        <v>480</v>
      </c>
      <c r="L20" s="102"/>
      <c r="M20" s="102"/>
      <c r="N20" s="134"/>
      <c r="O20" s="102"/>
      <c r="P20" s="104">
        <v>310</v>
      </c>
      <c r="Q20" s="98">
        <f t="shared" si="0"/>
        <v>2630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11350</v>
      </c>
      <c r="C37" s="120">
        <f t="shared" ref="C37:P37" si="1">SUM(C6:C36)</f>
        <v>2670</v>
      </c>
      <c r="D37" s="120">
        <f t="shared" si="1"/>
        <v>395</v>
      </c>
      <c r="E37" s="120">
        <f t="shared" si="1"/>
        <v>1630</v>
      </c>
      <c r="F37" s="120">
        <f t="shared" si="1"/>
        <v>555</v>
      </c>
      <c r="G37" s="120">
        <f>SUM(G6:G36)</f>
        <v>4150</v>
      </c>
      <c r="H37" s="120">
        <f t="shared" si="1"/>
        <v>5000</v>
      </c>
      <c r="I37" s="120">
        <f t="shared" si="1"/>
        <v>770</v>
      </c>
      <c r="J37" s="120">
        <f t="shared" si="1"/>
        <v>2565</v>
      </c>
      <c r="K37" s="120">
        <f t="shared" si="1"/>
        <v>7180</v>
      </c>
      <c r="L37" s="120">
        <f t="shared" si="1"/>
        <v>0</v>
      </c>
      <c r="M37" s="120">
        <f t="shared" si="1"/>
        <v>1600</v>
      </c>
      <c r="N37" s="137">
        <f t="shared" si="1"/>
        <v>240</v>
      </c>
      <c r="O37" s="120">
        <f t="shared" si="1"/>
        <v>0</v>
      </c>
      <c r="P37" s="121">
        <f t="shared" si="1"/>
        <v>2500</v>
      </c>
      <c r="Q37" s="122">
        <f>SUM(Q6:Q36)</f>
        <v>40605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1" t="s">
        <v>16</v>
      </c>
      <c r="B1" s="332"/>
      <c r="C1" s="332"/>
      <c r="D1" s="332"/>
      <c r="E1" s="332"/>
      <c r="F1" s="333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4" t="s">
        <v>200</v>
      </c>
      <c r="B2" s="335"/>
      <c r="C2" s="335"/>
      <c r="D2" s="335"/>
      <c r="E2" s="335"/>
      <c r="F2" s="336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7" t="s">
        <v>137</v>
      </c>
      <c r="B3" s="338"/>
      <c r="C3" s="338"/>
      <c r="D3" s="338"/>
      <c r="E3" s="338"/>
      <c r="F3" s="339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214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206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207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208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211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213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215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220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 t="s">
        <v>221</v>
      </c>
      <c r="B15" s="66">
        <v>1083960</v>
      </c>
      <c r="C15" s="70">
        <v>961535</v>
      </c>
      <c r="D15" s="66">
        <v>2925</v>
      </c>
      <c r="E15" s="66">
        <f t="shared" si="0"/>
        <v>964460</v>
      </c>
      <c r="F15" s="270"/>
      <c r="G15" s="301">
        <v>1800</v>
      </c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 t="s">
        <v>222</v>
      </c>
      <c r="B16" s="66">
        <v>463250</v>
      </c>
      <c r="C16" s="70">
        <v>502580</v>
      </c>
      <c r="D16" s="66">
        <v>1990</v>
      </c>
      <c r="E16" s="66">
        <f t="shared" si="0"/>
        <v>504570</v>
      </c>
      <c r="F16" s="270"/>
      <c r="G16" s="301">
        <v>1850</v>
      </c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 t="s">
        <v>224</v>
      </c>
      <c r="B17" s="66">
        <v>558890</v>
      </c>
      <c r="C17" s="70">
        <v>642160</v>
      </c>
      <c r="D17" s="66">
        <v>1610</v>
      </c>
      <c r="E17" s="66">
        <f t="shared" si="0"/>
        <v>643770</v>
      </c>
      <c r="F17" s="269"/>
      <c r="G17" s="302">
        <v>1400</v>
      </c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 t="s">
        <v>229</v>
      </c>
      <c r="B18" s="66">
        <v>714990</v>
      </c>
      <c r="C18" s="70">
        <v>819485</v>
      </c>
      <c r="D18" s="66">
        <v>1690</v>
      </c>
      <c r="E18" s="66">
        <f t="shared" si="0"/>
        <v>821175</v>
      </c>
      <c r="F18" s="272"/>
      <c r="G18" s="301">
        <v>1800</v>
      </c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 t="s">
        <v>232</v>
      </c>
      <c r="B19" s="66">
        <v>1298730</v>
      </c>
      <c r="C19" s="70">
        <v>907210</v>
      </c>
      <c r="D19" s="66">
        <v>2630</v>
      </c>
      <c r="E19" s="66">
        <f>C19+D19</f>
        <v>909840</v>
      </c>
      <c r="F19" s="271"/>
      <c r="G19" s="301">
        <v>6450</v>
      </c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11215165</v>
      </c>
      <c r="C33" s="300">
        <f>SUM(C5:C32)</f>
        <v>10810265</v>
      </c>
      <c r="D33" s="220">
        <f>SUM(D5:D32)</f>
        <v>40560</v>
      </c>
      <c r="E33" s="220">
        <f>SUM(E5:E32)</f>
        <v>10850825</v>
      </c>
      <c r="F33" s="275">
        <f>B33-E33</f>
        <v>364340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29" t="s">
        <v>31</v>
      </c>
      <c r="C35" s="329"/>
      <c r="D35" s="329"/>
      <c r="E35" s="329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219</v>
      </c>
      <c r="C38" s="68" t="s">
        <v>170</v>
      </c>
      <c r="D38" s="242">
        <v>5770</v>
      </c>
      <c r="E38" s="205" t="s">
        <v>211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/>
      <c r="B40" s="140"/>
      <c r="C40" s="138"/>
      <c r="D40" s="242"/>
      <c r="E40" s="204"/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205</v>
      </c>
      <c r="C41" s="138" t="s">
        <v>170</v>
      </c>
      <c r="D41" s="242">
        <v>2300</v>
      </c>
      <c r="E41" s="204" t="s">
        <v>220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218</v>
      </c>
      <c r="C42" s="138" t="s">
        <v>170</v>
      </c>
      <c r="D42" s="242">
        <v>2000</v>
      </c>
      <c r="E42" s="205" t="s">
        <v>217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 t="s">
        <v>225</v>
      </c>
      <c r="C43" s="138" t="s">
        <v>170</v>
      </c>
      <c r="D43" s="242">
        <v>1250</v>
      </c>
      <c r="E43" s="205" t="s">
        <v>233</v>
      </c>
      <c r="F43" s="162"/>
      <c r="G43" s="330"/>
      <c r="H43" s="330"/>
      <c r="I43" s="330"/>
      <c r="J43" s="330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675310</v>
      </c>
      <c r="E46" s="214" t="s">
        <v>232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24230</v>
      </c>
      <c r="E52" s="206" t="s">
        <v>233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22224</v>
      </c>
      <c r="E53" s="208" t="s">
        <v>232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206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211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/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21770</v>
      </c>
      <c r="E79" s="208" t="s">
        <v>224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210</v>
      </c>
      <c r="C81" s="138"/>
      <c r="D81" s="245">
        <v>13060</v>
      </c>
      <c r="E81" s="208" t="s">
        <v>208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10540</v>
      </c>
      <c r="E82" s="207" t="s">
        <v>222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/>
      <c r="B83" s="72"/>
      <c r="C83" s="138"/>
      <c r="D83" s="245"/>
      <c r="E83" s="207"/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140" t="s">
        <v>227</v>
      </c>
      <c r="C84" s="138"/>
      <c r="D84" s="245">
        <v>500</v>
      </c>
      <c r="E84" s="207" t="s">
        <v>224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 t="s">
        <v>228</v>
      </c>
      <c r="B85" s="72" t="s">
        <v>168</v>
      </c>
      <c r="C85" s="138"/>
      <c r="D85" s="245">
        <v>12000</v>
      </c>
      <c r="E85" s="207" t="s">
        <v>226</v>
      </c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 t="s">
        <v>148</v>
      </c>
      <c r="C86" s="138"/>
      <c r="D86" s="245">
        <v>16400</v>
      </c>
      <c r="E86" s="207" t="s">
        <v>232</v>
      </c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72" t="s">
        <v>230</v>
      </c>
      <c r="C87" s="138"/>
      <c r="D87" s="245">
        <v>1200</v>
      </c>
      <c r="E87" s="207" t="s">
        <v>229</v>
      </c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217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217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217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7" t="s">
        <v>43</v>
      </c>
      <c r="B119" s="328"/>
      <c r="C119" s="340"/>
      <c r="D119" s="248">
        <f>SUM(D37:D118)</f>
        <v>2229214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7" t="s">
        <v>44</v>
      </c>
      <c r="B121" s="328"/>
      <c r="C121" s="328"/>
      <c r="D121" s="248">
        <f>D119+M121</f>
        <v>2229214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B83:E87">
    <sortCondition ref="B83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5" zoomScaleNormal="100" workbookViewId="0">
      <selection activeCell="H22" sqref="H22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1" t="s">
        <v>69</v>
      </c>
      <c r="B1" s="342"/>
      <c r="C1" s="342"/>
      <c r="D1" s="342"/>
      <c r="E1" s="343"/>
      <c r="F1" s="5"/>
      <c r="G1" s="5"/>
    </row>
    <row r="2" spans="1:29" ht="21.75">
      <c r="A2" s="350" t="s">
        <v>87</v>
      </c>
      <c r="B2" s="351"/>
      <c r="C2" s="351"/>
      <c r="D2" s="351"/>
      <c r="E2" s="352"/>
      <c r="F2" s="5"/>
      <c r="G2" s="5"/>
    </row>
    <row r="3" spans="1:29" ht="23.25">
      <c r="A3" s="344" t="s">
        <v>234</v>
      </c>
      <c r="B3" s="345"/>
      <c r="C3" s="345"/>
      <c r="D3" s="345"/>
      <c r="E3" s="34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3" t="s">
        <v>185</v>
      </c>
      <c r="B4" s="354"/>
      <c r="C4" s="354"/>
      <c r="D4" s="354"/>
      <c r="E4" s="35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3" t="s">
        <v>186</v>
      </c>
      <c r="B5" s="354"/>
      <c r="C5" s="354"/>
      <c r="D5" s="354"/>
      <c r="E5" s="355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5003007.2725</v>
      </c>
      <c r="F6" s="41"/>
      <c r="G6" s="288" t="s">
        <v>223</v>
      </c>
      <c r="H6" s="289" t="s">
        <v>229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282838.2724999999</v>
      </c>
      <c r="C7" s="48"/>
      <c r="D7" s="46" t="s">
        <v>21</v>
      </c>
      <c r="E7" s="49">
        <v>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970825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40605</v>
      </c>
      <c r="C10" s="47"/>
      <c r="D10" s="149"/>
      <c r="E10" s="150"/>
      <c r="F10" s="8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2229214</v>
      </c>
      <c r="F11" s="8"/>
      <c r="G11" s="282"/>
      <c r="H11" s="280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242233.2724999999</v>
      </c>
      <c r="C12" s="47"/>
      <c r="D12" s="47" t="s">
        <v>84</v>
      </c>
      <c r="E12" s="49">
        <v>38792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235</v>
      </c>
      <c r="E13" s="150">
        <v>-509089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 t="s">
        <v>231</v>
      </c>
      <c r="B14" s="48">
        <v>500000</v>
      </c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7742233.2725</v>
      </c>
      <c r="C16" s="47"/>
      <c r="D16" s="47" t="s">
        <v>7</v>
      </c>
      <c r="E16" s="50">
        <f>E6+E7+E8+E11+E12+E13</f>
        <v>7742233.2725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7" t="s">
        <v>15</v>
      </c>
      <c r="B18" s="348"/>
      <c r="C18" s="348"/>
      <c r="D18" s="348"/>
      <c r="E18" s="349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212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56">
        <v>675310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2021-09-18T15:03:09Z</dcterms:modified>
</cp:coreProperties>
</file>