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<sst xmlns="http://schemas.openxmlformats.org/spreadsheetml/2006/main" count="405" uniqueCount="185">
  <si>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</si>
  <si>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</si>
  <si>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</si>
  <si>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</si>
  <si>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</si>
  <si>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</si>
  <si>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</si>
  <si>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</si>
  <si>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</si>
  <si>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</si>
  <si>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</si>
  <si>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</si>
  <si>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</si>
  <si>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</si>
  <si>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</si>
  <si>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</si>
  <si>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</si>
  <si>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</si>
  <si>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</si>
  <si>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</si>
  <si>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</si>
  <si>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</si>
  <si>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</si>
  <si>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</si>
  <si>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</si>
  <si>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</si>
  <si>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</si>
  <si>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</si>
  <si>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</si>
  <si>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</si>
  <si>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</si>
  <si>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</si>
  <si>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</si>
  <si>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</si>
  <si>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</si>
  <si>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</si>
  <si>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</si>
  <si>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</si>
  <si>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</si>
  <si>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</si>
  <si>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</si>
  <si>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</si>
  <si>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</si>
  <si>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</si>
  <si>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</si>
  <si>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</si>
  <si>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</si>
  <si>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</si>
  <si>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</si>
  <si>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</si>
  <si>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</si>
  <si>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</si>
  <si>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</si>
  <si>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</si>
  <si>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</si>
  <si>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</si>
  <si>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</si>
  <si>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</si>
  <si>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</si>
  <si>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</si>
  <si>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</si>
  <si>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</si>
  <si>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</si>
  <si>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</si>
  <si>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</si>
  <si>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</si>
  <si>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</si>
  <si>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</si>
  <si>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</si>
  <si>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</si>
  <si>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</si>
  <si>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</si>
  <si>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</si>
  <si>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</si>
  <si>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</si>
  <si>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</si>
  <si>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</si>
  <si>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</si>
  <si>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</si>
  <si>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</si>
  <si>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</si>
  <si>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</si>
  <si>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</si>
  <si>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</si>
  <si>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</si>
  <si>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</si>
  <si>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</si>
  <si>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</si>
  <si>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</si>
  <si>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</si>
  <si>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</si>
  <si>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</si>
  <si>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</si>
  <si>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</si>
  <si>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</si>
  <si>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</si>
  <si>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</si>
  <si>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</si>
  <si>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</si>
  <si>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</si>
  <si>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</si>
  <si>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</si>
  <si>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</si>
  <si>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</si>
  <si>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</si>
  <si>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</si>
  <si>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</si>
  <si>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</si>
  <si>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</si>
  <si>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</si>
  <si>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</si>
  <si>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</si>
  <si>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</si>
  <si>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</si>
  <si>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</si>
  <si>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</si>
  <si>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</si>
  <si>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</si>
  <si>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</si>
  <si>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</si>
  <si>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</si>
  <si>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</si>
  <si>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</si>
  <si>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</si>
  <si>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L=Mimi Electronics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</si>
  <si>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</si>
  <si>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</si>
  <si>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</si>
  <si>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</si>
  <si>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</si>
  <si>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</si>
  <si>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</si>
  <si>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</si>
  <si>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</si>
  <si>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</si>
  <si>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</si>
  <si>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</si>
  <si>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</si>
  <si>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</si>
  <si>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</si>
  <si>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</si>
  <si>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</si>
  <si>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</si>
  <si>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</si>
  <si>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</si>
  <si>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</si>
  <si>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</si>
  <si>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</si>
  <si>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</si>
  <si>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</si>
  <si>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</si>
  <si>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</si>
  <si>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</si>
  <si>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</si>
  <si>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</si>
  <si>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</si>
  <si>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</si>
  <si>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</si>
  <si>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</si>
  <si>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</si>
  <si>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</si>
  <si>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</si>
  <si>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</si>
  <si>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</si>
  <si>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</si>
  <si>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</si>
  <si>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</si>
  <si>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</si>
  <si>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</si>
  <si>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</si>
  <si>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</si>
  <si>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</si>
  <si>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</si>
  <si>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</si>
  <si>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</si>
  <si>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</si>
  <si>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</si>
  <si>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</si>
  <si>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</si>
  <si>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</si>
  <si>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Momtaj Tele</t>
  </si>
  <si>
    <t>Atik</t>
  </si>
  <si>
    <t>Price Increase Profit</t>
  </si>
  <si>
    <t>03.04.2021</t>
  </si>
  <si>
    <t>Date: 03.04.2021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</si>
</sst>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137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4"/>
      <c r="B7" s="38" t="s">
        <v>135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4"/>
      <c r="B8" s="38" t="s">
        <v>136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4"/>
      <c r="B9" s="38" t="s">
        <v>139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4"/>
      <c r="B10" s="38" t="s">
        <v>140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4"/>
      <c r="B11" s="38" t="s">
        <v>141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4"/>
      <c r="B12" s="38" t="s">
        <v>142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4"/>
      <c r="B13" s="38" t="s">
        <v>144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4"/>
      <c r="B14" s="38" t="s">
        <v>145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4"/>
      <c r="B15" s="38" t="s">
        <v>146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2" sqref="F22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3"/>
      <c r="B1" s="293"/>
      <c r="C1" s="293"/>
      <c r="D1" s="293"/>
      <c r="E1" s="293"/>
      <c r="F1" s="293"/>
    </row>
    <row r="2" spans="1:8" ht="20.25">
      <c r="A2" s="294"/>
      <c r="B2" s="291" t="s">
        <v>17</v>
      </c>
      <c r="C2" s="291"/>
      <c r="D2" s="291"/>
      <c r="E2" s="291"/>
    </row>
    <row r="3" spans="1:8" ht="16.5" customHeight="1">
      <c r="A3" s="294"/>
      <c r="B3" s="292" t="s">
        <v>137</v>
      </c>
      <c r="C3" s="292"/>
      <c r="D3" s="292"/>
      <c r="E3" s="292"/>
    </row>
    <row r="4" spans="1:8" ht="15.75" customHeight="1">
      <c r="A4" s="29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4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4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4"/>
      <c r="B7" s="38" t="s">
        <v>176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4"/>
      <c r="B8" s="38" t="s">
        <v>183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4"/>
      <c r="B9" s="38"/>
      <c r="C9" s="37"/>
      <c r="D9" s="37"/>
      <c r="E9" s="39">
        <f t="shared" si="0"/>
        <v>6041</v>
      </c>
      <c r="F9" s="30"/>
      <c r="G9" s="2"/>
      <c r="H9" s="2"/>
    </row>
    <row r="10" spans="1:8">
      <c r="A10" s="294"/>
      <c r="B10" s="38"/>
      <c r="C10" s="40"/>
      <c r="D10" s="40"/>
      <c r="E10" s="39">
        <f t="shared" si="0"/>
        <v>6041</v>
      </c>
      <c r="F10" s="30"/>
      <c r="G10" s="2"/>
      <c r="H10" s="2"/>
    </row>
    <row r="11" spans="1:8">
      <c r="A11" s="294"/>
      <c r="B11" s="38"/>
      <c r="C11" s="37"/>
      <c r="D11" s="37"/>
      <c r="E11" s="39">
        <f t="shared" si="0"/>
        <v>6041</v>
      </c>
      <c r="F11" s="30"/>
      <c r="G11" s="2"/>
      <c r="H11" s="2"/>
    </row>
    <row r="12" spans="1:8">
      <c r="A12" s="294"/>
      <c r="B12" s="38"/>
      <c r="C12" s="37"/>
      <c r="D12" s="37"/>
      <c r="E12" s="39">
        <f t="shared" si="0"/>
        <v>6041</v>
      </c>
      <c r="F12" s="30"/>
      <c r="G12" s="41"/>
      <c r="H12" s="2"/>
    </row>
    <row r="13" spans="1:8">
      <c r="A13" s="294"/>
      <c r="B13" s="38"/>
      <c r="C13" s="37"/>
      <c r="D13" s="37"/>
      <c r="E13" s="39">
        <f t="shared" si="0"/>
        <v>6041</v>
      </c>
      <c r="F13" s="30"/>
      <c r="G13" s="2"/>
      <c r="H13" s="42"/>
    </row>
    <row r="14" spans="1:8">
      <c r="A14" s="294"/>
      <c r="B14" s="38"/>
      <c r="C14" s="37"/>
      <c r="D14" s="37"/>
      <c r="E14" s="39">
        <f t="shared" si="0"/>
        <v>6041</v>
      </c>
      <c r="F14" s="30"/>
      <c r="G14" s="2"/>
      <c r="H14" s="2"/>
    </row>
    <row r="15" spans="1:8">
      <c r="A15" s="294"/>
      <c r="B15" s="38"/>
      <c r="C15" s="37"/>
      <c r="D15" s="37"/>
      <c r="E15" s="39">
        <f t="shared" si="0"/>
        <v>6041</v>
      </c>
      <c r="F15" s="30"/>
      <c r="G15" s="2"/>
      <c r="H15" s="12"/>
    </row>
    <row r="16" spans="1:8">
      <c r="A16" s="294"/>
      <c r="B16" s="38"/>
      <c r="C16" s="37"/>
      <c r="D16" s="37"/>
      <c r="E16" s="39">
        <f t="shared" si="0"/>
        <v>6041</v>
      </c>
      <c r="F16" s="30"/>
      <c r="G16" s="32"/>
      <c r="H16" s="2"/>
    </row>
    <row r="17" spans="1:8">
      <c r="A17" s="294"/>
      <c r="B17" s="38"/>
      <c r="C17" s="37"/>
      <c r="D17" s="37"/>
      <c r="E17" s="39">
        <f t="shared" si="0"/>
        <v>6041</v>
      </c>
      <c r="F17" s="32"/>
      <c r="G17" s="13"/>
      <c r="H17" s="2"/>
    </row>
    <row r="18" spans="1:8">
      <c r="A18" s="294"/>
      <c r="B18" s="38"/>
      <c r="C18" s="37"/>
      <c r="D18" s="37"/>
      <c r="E18" s="39">
        <f>E17+C18-D18</f>
        <v>6041</v>
      </c>
      <c r="F18" s="30"/>
      <c r="G18" s="41"/>
      <c r="H18" s="2"/>
    </row>
    <row r="19" spans="1:8" ht="12.75" customHeight="1">
      <c r="A19" s="294"/>
      <c r="B19" s="38"/>
      <c r="C19" s="37"/>
      <c r="D19" s="37"/>
      <c r="E19" s="39">
        <f t="shared" si="0"/>
        <v>6041</v>
      </c>
      <c r="F19" s="30"/>
      <c r="G19" s="41"/>
      <c r="H19" s="2"/>
    </row>
    <row r="20" spans="1:8">
      <c r="A20" s="294"/>
      <c r="B20" s="38"/>
      <c r="C20" s="37"/>
      <c r="D20" s="37"/>
      <c r="E20" s="39">
        <f t="shared" si="0"/>
        <v>6041</v>
      </c>
      <c r="F20" s="32"/>
      <c r="G20" s="41"/>
      <c r="H20" s="2"/>
    </row>
    <row r="21" spans="1:8">
      <c r="A21" s="294"/>
      <c r="B21" s="38"/>
      <c r="C21" s="37"/>
      <c r="D21" s="37"/>
      <c r="E21" s="39">
        <f>E20+C21-D21</f>
        <v>6041</v>
      </c>
      <c r="F21" s="30"/>
      <c r="G21" s="2"/>
      <c r="H21" s="2"/>
    </row>
    <row r="22" spans="1:8">
      <c r="A22" s="294"/>
      <c r="B22" s="38"/>
      <c r="C22" s="37"/>
      <c r="D22" s="37"/>
      <c r="E22" s="39">
        <f t="shared" si="0"/>
        <v>6041</v>
      </c>
      <c r="F22" s="32"/>
      <c r="G22" s="2"/>
      <c r="H22" s="2"/>
    </row>
    <row r="23" spans="1:8">
      <c r="A23" s="294"/>
      <c r="B23" s="38"/>
      <c r="C23" s="37"/>
      <c r="D23" s="37"/>
      <c r="E23" s="39">
        <f>E22+C23-D23</f>
        <v>6041</v>
      </c>
      <c r="F23" s="30"/>
      <c r="G23" s="2"/>
      <c r="H23" s="2"/>
    </row>
    <row r="24" spans="1:8">
      <c r="A24" s="294"/>
      <c r="B24" s="38"/>
      <c r="C24" s="37"/>
      <c r="D24" s="37"/>
      <c r="E24" s="39">
        <f t="shared" si="0"/>
        <v>6041</v>
      </c>
      <c r="F24" s="30"/>
      <c r="G24" s="2"/>
      <c r="H24" s="2"/>
    </row>
    <row r="25" spans="1:8">
      <c r="A25" s="294"/>
      <c r="B25" s="38"/>
      <c r="C25" s="37"/>
      <c r="D25" s="37"/>
      <c r="E25" s="39">
        <f t="shared" si="0"/>
        <v>6041</v>
      </c>
      <c r="F25" s="30"/>
      <c r="G25" s="2"/>
      <c r="H25" s="2"/>
    </row>
    <row r="26" spans="1:8">
      <c r="A26" s="294"/>
      <c r="B26" s="38"/>
      <c r="C26" s="37"/>
      <c r="D26" s="37"/>
      <c r="E26" s="39">
        <f t="shared" si="0"/>
        <v>6041</v>
      </c>
      <c r="F26" s="30"/>
      <c r="G26" s="2"/>
      <c r="H26" s="2"/>
    </row>
    <row r="27" spans="1:8">
      <c r="A27" s="294"/>
      <c r="B27" s="38"/>
      <c r="C27" s="37"/>
      <c r="D27" s="37"/>
      <c r="E27" s="39">
        <f t="shared" si="0"/>
        <v>6041</v>
      </c>
      <c r="F27" s="30"/>
      <c r="G27" s="2"/>
      <c r="H27" s="33"/>
    </row>
    <row r="28" spans="1:8">
      <c r="A28" s="294"/>
      <c r="B28" s="38"/>
      <c r="C28" s="37"/>
      <c r="D28" s="37"/>
      <c r="E28" s="39">
        <f t="shared" si="0"/>
        <v>6041</v>
      </c>
      <c r="F28" s="30"/>
      <c r="G28" s="2"/>
      <c r="H28" s="33"/>
    </row>
    <row r="29" spans="1:8">
      <c r="A29" s="294"/>
      <c r="B29" s="38"/>
      <c r="C29" s="37"/>
      <c r="D29" s="37"/>
      <c r="E29" s="39">
        <f t="shared" si="0"/>
        <v>6041</v>
      </c>
      <c r="F29" s="30"/>
      <c r="G29" s="2"/>
      <c r="H29" s="33"/>
    </row>
    <row r="30" spans="1:8">
      <c r="A30" s="294"/>
      <c r="B30" s="38"/>
      <c r="C30" s="37"/>
      <c r="D30" s="37"/>
      <c r="E30" s="39">
        <f t="shared" si="0"/>
        <v>6041</v>
      </c>
      <c r="F30" s="30"/>
      <c r="G30" s="2"/>
      <c r="H30" s="33"/>
    </row>
    <row r="31" spans="1:8">
      <c r="A31" s="294"/>
      <c r="B31" s="38"/>
      <c r="C31" s="37"/>
      <c r="D31" s="37"/>
      <c r="E31" s="39">
        <f t="shared" si="0"/>
        <v>6041</v>
      </c>
      <c r="F31" s="30"/>
      <c r="G31" s="2"/>
      <c r="H31" s="33"/>
    </row>
    <row r="32" spans="1:8">
      <c r="A32" s="294"/>
      <c r="B32" s="38"/>
      <c r="C32" s="37"/>
      <c r="D32" s="37"/>
      <c r="E32" s="39">
        <f t="shared" si="0"/>
        <v>6041</v>
      </c>
      <c r="F32" s="30"/>
      <c r="G32" s="2"/>
      <c r="H32" s="33"/>
    </row>
    <row r="33" spans="1:8">
      <c r="A33" s="294"/>
      <c r="B33" s="38"/>
      <c r="C33" s="37"/>
      <c r="D33" s="40"/>
      <c r="E33" s="39">
        <f t="shared" si="0"/>
        <v>6041</v>
      </c>
      <c r="F33" s="30"/>
      <c r="G33" s="2"/>
      <c r="H33" s="33"/>
    </row>
    <row r="34" spans="1:8">
      <c r="A34" s="294"/>
      <c r="B34" s="38"/>
      <c r="C34" s="37"/>
      <c r="D34" s="37"/>
      <c r="E34" s="39">
        <f t="shared" si="0"/>
        <v>6041</v>
      </c>
      <c r="F34" s="30"/>
      <c r="G34" s="2"/>
      <c r="H34" s="33"/>
    </row>
    <row r="35" spans="1:8">
      <c r="A35" s="294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4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4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4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4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4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4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4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4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4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4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4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4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4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4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4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4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4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4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4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4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4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4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4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4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4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4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4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4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4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4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4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4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4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4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4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4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4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4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4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4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4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4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4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4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4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4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4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4"/>
      <c r="B83" s="43"/>
      <c r="C83" s="39">
        <f>SUM(C5:C72)</f>
        <v>106041</v>
      </c>
      <c r="D83" s="39">
        <f>SUM(D5:D77)</f>
        <v>100000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9" t="s">
        <v>17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1:24" s="189" customFormat="1" ht="18">
      <c r="A2" s="300" t="s">
        <v>85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4" s="190" customFormat="1" ht="16.5" thickBot="1">
      <c r="A3" s="301" t="s">
        <v>177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3"/>
      <c r="S3" s="105"/>
      <c r="T3" s="8"/>
      <c r="U3" s="8"/>
      <c r="V3" s="8"/>
      <c r="W3" s="8"/>
      <c r="X3" s="28"/>
    </row>
    <row r="4" spans="1:24" s="192" customFormat="1" ht="12.75" customHeight="1">
      <c r="A4" s="304" t="s">
        <v>86</v>
      </c>
      <c r="B4" s="306" t="s">
        <v>87</v>
      </c>
      <c r="C4" s="295" t="s">
        <v>88</v>
      </c>
      <c r="D4" s="295" t="s">
        <v>89</v>
      </c>
      <c r="E4" s="295" t="s">
        <v>90</v>
      </c>
      <c r="F4" s="295" t="s">
        <v>91</v>
      </c>
      <c r="G4" s="295" t="s">
        <v>92</v>
      </c>
      <c r="H4" s="295" t="s">
        <v>93</v>
      </c>
      <c r="I4" s="295" t="s">
        <v>109</v>
      </c>
      <c r="J4" s="295" t="s">
        <v>94</v>
      </c>
      <c r="K4" s="295" t="s">
        <v>95</v>
      </c>
      <c r="L4" s="295" t="s">
        <v>96</v>
      </c>
      <c r="M4" s="295" t="s">
        <v>97</v>
      </c>
      <c r="N4" s="295" t="s">
        <v>98</v>
      </c>
      <c r="O4" s="297" t="s">
        <v>99</v>
      </c>
      <c r="P4" s="308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5"/>
      <c r="B5" s="307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8"/>
      <c r="P5" s="309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183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2"/>
      <c r="O8" s="209"/>
      <c r="P8" s="211"/>
      <c r="Q8" s="205">
        <f>SUM(B8:P8)</f>
        <v>0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2000</v>
      </c>
      <c r="C37" s="227">
        <f t="shared" ref="C37:P37" si="1">SUM(C6:C36)</f>
        <v>400</v>
      </c>
      <c r="D37" s="227">
        <f t="shared" si="1"/>
        <v>0</v>
      </c>
      <c r="E37" s="227">
        <f t="shared" si="1"/>
        <v>60</v>
      </c>
      <c r="F37" s="227">
        <f t="shared" si="1"/>
        <v>0</v>
      </c>
      <c r="G37" s="227">
        <f>SUM(G6:G36)</f>
        <v>1030</v>
      </c>
      <c r="H37" s="227">
        <f t="shared" si="1"/>
        <v>0</v>
      </c>
      <c r="I37" s="227">
        <f t="shared" si="1"/>
        <v>0</v>
      </c>
      <c r="J37" s="227">
        <f t="shared" si="1"/>
        <v>420</v>
      </c>
      <c r="K37" s="227">
        <f t="shared" si="1"/>
        <v>960</v>
      </c>
      <c r="L37" s="227">
        <f t="shared" si="1"/>
        <v>0</v>
      </c>
      <c r="M37" s="227">
        <f t="shared" si="1"/>
        <v>0</v>
      </c>
      <c r="N37" s="245">
        <f t="shared" si="1"/>
        <v>40</v>
      </c>
      <c r="O37" s="227">
        <f t="shared" si="1"/>
        <v>0</v>
      </c>
      <c r="P37" s="228">
        <f t="shared" si="1"/>
        <v>0</v>
      </c>
      <c r="Q37" s="229">
        <f>SUM(Q6:Q36)</f>
        <v>4910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6" t="s">
        <v>17</v>
      </c>
      <c r="B1" s="316"/>
      <c r="C1" s="316"/>
      <c r="D1" s="316"/>
      <c r="E1" s="316"/>
      <c r="F1" s="316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7" t="s">
        <v>178</v>
      </c>
      <c r="B2" s="317"/>
      <c r="C2" s="317"/>
      <c r="D2" s="317"/>
      <c r="E2" s="317"/>
      <c r="F2" s="317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8" t="s">
        <v>33</v>
      </c>
      <c r="B3" s="318"/>
      <c r="C3" s="318"/>
      <c r="D3" s="318"/>
      <c r="E3" s="318"/>
      <c r="F3" s="318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176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183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1132960</v>
      </c>
      <c r="C33" s="99">
        <f>SUM(C5:C32)</f>
        <v>1165180</v>
      </c>
      <c r="D33" s="99">
        <f>SUM(D5:D32)</f>
        <v>4910</v>
      </c>
      <c r="E33" s="99">
        <f>SUM(E5:E32)</f>
        <v>1170090</v>
      </c>
      <c r="F33" s="107">
        <f>B33-E33</f>
        <v>-37130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9" t="s">
        <v>39</v>
      </c>
      <c r="B35" s="320"/>
      <c r="C35" s="320"/>
      <c r="D35" s="321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138</v>
      </c>
      <c r="C38" s="269">
        <v>19625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179</v>
      </c>
      <c r="B39" s="92" t="s">
        <v>138</v>
      </c>
      <c r="C39" s="269">
        <v>4000</v>
      </c>
      <c r="D39" s="92" t="s">
        <v>176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181</v>
      </c>
      <c r="B40" s="130" t="s">
        <v>138</v>
      </c>
      <c r="C40" s="269">
        <v>2000</v>
      </c>
      <c r="D40" s="92" t="s">
        <v>176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2" t="s">
        <v>48</v>
      </c>
      <c r="G43" s="322"/>
      <c r="H43" s="322"/>
      <c r="I43" s="322"/>
      <c r="J43" s="322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166</v>
      </c>
      <c r="B47" s="148"/>
      <c r="C47" s="142">
        <v>10000</v>
      </c>
      <c r="D47" s="146" t="s">
        <v>176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60140</v>
      </c>
      <c r="D53" s="146" t="s">
        <v>183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319000</v>
      </c>
      <c r="D54" s="140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427180</v>
      </c>
      <c r="D55" s="149" t="s">
        <v>183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149</v>
      </c>
      <c r="B56" s="96"/>
      <c r="C56" s="142">
        <v>38260</v>
      </c>
      <c r="D56" s="146" t="s">
        <v>174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180</v>
      </c>
      <c r="B58" s="143"/>
      <c r="C58" s="142">
        <v>8000</v>
      </c>
      <c r="D58" s="149" t="s">
        <v>176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147</v>
      </c>
      <c r="B59" s="96"/>
      <c r="C59" s="142">
        <v>116000</v>
      </c>
      <c r="D59" s="149" t="s">
        <v>183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/>
      <c r="B60" s="96"/>
      <c r="C60" s="142"/>
      <c r="D60" s="146"/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10" t="s">
        <v>117</v>
      </c>
      <c r="G62" s="310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3" t="s">
        <v>29</v>
      </c>
      <c r="B63" s="324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134</v>
      </c>
      <c r="B64" s="143"/>
      <c r="C64" s="142">
        <v>6535</v>
      </c>
      <c r="D64" s="143" t="s">
        <v>169</v>
      </c>
      <c r="E64" s="104"/>
      <c r="F64" s="155"/>
      <c r="G64" s="160" t="s">
        <v>44</v>
      </c>
      <c r="H64" s="160" t="s">
        <v>138</v>
      </c>
      <c r="I64" s="97">
        <v>19625</v>
      </c>
      <c r="J64" s="96" t="s">
        <v>174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151</v>
      </c>
      <c r="B65" s="143"/>
      <c r="C65" s="142">
        <v>10915</v>
      </c>
      <c r="D65" s="143" t="s">
        <v>129</v>
      </c>
      <c r="E65" s="104"/>
      <c r="F65" s="153"/>
      <c r="G65" s="154" t="s">
        <v>134</v>
      </c>
      <c r="H65" s="154"/>
      <c r="I65" s="97">
        <v>6535</v>
      </c>
      <c r="J65" s="96" t="s">
        <v>169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162</v>
      </c>
      <c r="B66" s="96"/>
      <c r="C66" s="142">
        <v>40000</v>
      </c>
      <c r="D66" s="149" t="s">
        <v>176</v>
      </c>
      <c r="E66" s="104"/>
      <c r="F66" s="158"/>
      <c r="G66" s="156" t="s">
        <v>151</v>
      </c>
      <c r="H66" s="156"/>
      <c r="I66" s="157">
        <v>10915</v>
      </c>
      <c r="J66" s="159" t="s">
        <v>129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155</v>
      </c>
      <c r="B67" s="96"/>
      <c r="C67" s="142">
        <v>5000</v>
      </c>
      <c r="D67" s="146" t="s">
        <v>43</v>
      </c>
      <c r="E67" s="104"/>
      <c r="F67" s="153"/>
      <c r="G67" s="154" t="s">
        <v>162</v>
      </c>
      <c r="H67" s="154"/>
      <c r="I67" s="97">
        <v>44000</v>
      </c>
      <c r="J67" s="144" t="s">
        <v>174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159</v>
      </c>
      <c r="B68" s="96"/>
      <c r="C68" s="142">
        <v>5000</v>
      </c>
      <c r="D68" s="146" t="s">
        <v>174</v>
      </c>
      <c r="E68" s="104"/>
      <c r="F68" s="153"/>
      <c r="G68" s="154" t="s">
        <v>155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143</v>
      </c>
      <c r="B69" s="96"/>
      <c r="C69" s="142">
        <v>29585</v>
      </c>
      <c r="D69" s="149" t="s">
        <v>174</v>
      </c>
      <c r="E69" s="247"/>
      <c r="F69" s="153"/>
      <c r="G69" s="154" t="s">
        <v>159</v>
      </c>
      <c r="H69" s="154"/>
      <c r="I69" s="97">
        <v>5000</v>
      </c>
      <c r="J69" s="96" t="s">
        <v>174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168</v>
      </c>
      <c r="E70" s="104"/>
      <c r="F70" s="158"/>
      <c r="G70" s="154" t="s">
        <v>143</v>
      </c>
      <c r="H70" s="154"/>
      <c r="I70" s="97">
        <v>29585</v>
      </c>
      <c r="J70" s="144" t="s">
        <v>174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174</v>
      </c>
      <c r="E71" s="105"/>
      <c r="F71" s="158"/>
      <c r="G71" s="154" t="s">
        <v>58</v>
      </c>
      <c r="H71" s="154"/>
      <c r="I71" s="97">
        <v>50888</v>
      </c>
      <c r="J71" s="144" t="s">
        <v>168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174</v>
      </c>
      <c r="E72" s="105"/>
      <c r="F72" s="158"/>
      <c r="G72" s="154" t="s">
        <v>59</v>
      </c>
      <c r="H72" s="154"/>
      <c r="I72" s="97">
        <v>29848</v>
      </c>
      <c r="J72" s="144" t="s">
        <v>174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174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10025</v>
      </c>
      <c r="D74" s="149" t="s">
        <v>183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128</v>
      </c>
      <c r="E75" s="104"/>
      <c r="F75" s="158"/>
      <c r="G75" s="156" t="s">
        <v>64</v>
      </c>
      <c r="H75" s="156"/>
      <c r="I75" s="157">
        <v>11025</v>
      </c>
      <c r="J75" s="159" t="s">
        <v>174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131</v>
      </c>
      <c r="E76" s="104"/>
      <c r="F76" s="158"/>
      <c r="G76" s="154" t="s">
        <v>65</v>
      </c>
      <c r="H76" s="154"/>
      <c r="I76" s="97">
        <v>22030</v>
      </c>
      <c r="J76" s="144" t="s">
        <v>128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152</v>
      </c>
      <c r="B77" s="96"/>
      <c r="C77" s="142">
        <v>22850</v>
      </c>
      <c r="D77" s="146" t="s">
        <v>183</v>
      </c>
      <c r="E77" s="104"/>
      <c r="F77" s="153"/>
      <c r="G77" s="154" t="s">
        <v>69</v>
      </c>
      <c r="H77" s="154"/>
      <c r="I77" s="97">
        <v>26916</v>
      </c>
      <c r="J77" s="97" t="s">
        <v>131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153</v>
      </c>
      <c r="B78" s="96"/>
      <c r="C78" s="142">
        <v>11790</v>
      </c>
      <c r="D78" s="146" t="s">
        <v>133</v>
      </c>
      <c r="E78" s="104"/>
      <c r="F78" s="158"/>
      <c r="G78" s="154" t="s">
        <v>152</v>
      </c>
      <c r="H78" s="154"/>
      <c r="I78" s="97">
        <v>32850</v>
      </c>
      <c r="J78" s="144" t="s">
        <v>172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153</v>
      </c>
      <c r="H79" s="154"/>
      <c r="I79" s="97">
        <v>11790</v>
      </c>
      <c r="J79" s="144" t="s">
        <v>133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150</v>
      </c>
      <c r="B80" s="96"/>
      <c r="C80" s="142">
        <v>7000</v>
      </c>
      <c r="D80" s="149" t="s">
        <v>174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150</v>
      </c>
      <c r="H81" s="154"/>
      <c r="I81" s="97">
        <v>7000</v>
      </c>
      <c r="J81" s="144" t="s">
        <v>174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158</v>
      </c>
      <c r="B82" s="96"/>
      <c r="C82" s="142">
        <v>40890</v>
      </c>
      <c r="D82" s="146" t="s">
        <v>183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18000</v>
      </c>
      <c r="D83" s="149" t="s">
        <v>122</v>
      </c>
      <c r="E83" s="105"/>
      <c r="F83" s="162"/>
      <c r="G83" s="154" t="s">
        <v>158</v>
      </c>
      <c r="H83" s="154"/>
      <c r="I83" s="97">
        <v>20000</v>
      </c>
      <c r="J83" s="97" t="s">
        <v>174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174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174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157</v>
      </c>
      <c r="B86" s="96"/>
      <c r="C86" s="142">
        <v>21000</v>
      </c>
      <c r="D86" s="146" t="s">
        <v>174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130</v>
      </c>
      <c r="B87" s="143"/>
      <c r="C87" s="142">
        <v>26190</v>
      </c>
      <c r="D87" s="143" t="s">
        <v>174</v>
      </c>
      <c r="E87" s="104"/>
      <c r="F87" s="158"/>
      <c r="G87" s="172" t="s">
        <v>157</v>
      </c>
      <c r="H87" s="172"/>
      <c r="I87" s="97">
        <v>21000</v>
      </c>
      <c r="J87" s="144" t="s">
        <v>174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154</v>
      </c>
      <c r="B88" s="96"/>
      <c r="C88" s="142">
        <v>12045</v>
      </c>
      <c r="D88" s="149" t="s">
        <v>174</v>
      </c>
      <c r="E88" s="104"/>
      <c r="F88" s="153"/>
      <c r="G88" s="154" t="s">
        <v>130</v>
      </c>
      <c r="H88" s="154"/>
      <c r="I88" s="97">
        <v>26190</v>
      </c>
      <c r="J88" s="144" t="s">
        <v>174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156</v>
      </c>
      <c r="B89" s="143"/>
      <c r="C89" s="142">
        <v>25650</v>
      </c>
      <c r="D89" s="143" t="s">
        <v>174</v>
      </c>
      <c r="E89" s="104"/>
      <c r="F89" s="158"/>
      <c r="G89" s="154" t="s">
        <v>154</v>
      </c>
      <c r="H89" s="154"/>
      <c r="I89" s="97">
        <v>12045</v>
      </c>
      <c r="J89" s="96" t="s">
        <v>174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174</v>
      </c>
      <c r="E90" s="104"/>
      <c r="F90" s="158"/>
      <c r="G90" s="154" t="s">
        <v>156</v>
      </c>
      <c r="H90" s="154"/>
      <c r="I90" s="97">
        <v>25650</v>
      </c>
      <c r="J90" s="144" t="s">
        <v>174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160</v>
      </c>
      <c r="B91" s="96"/>
      <c r="C91" s="142">
        <v>17890</v>
      </c>
      <c r="D91" s="146" t="s">
        <v>174</v>
      </c>
      <c r="E91" s="104"/>
      <c r="F91" s="158"/>
      <c r="G91" s="154" t="s">
        <v>78</v>
      </c>
      <c r="H91" s="154"/>
      <c r="I91" s="97">
        <v>29000</v>
      </c>
      <c r="J91" s="144" t="s">
        <v>174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161</v>
      </c>
      <c r="B92" s="96"/>
      <c r="C92" s="142">
        <v>2000</v>
      </c>
      <c r="D92" s="143" t="s">
        <v>174</v>
      </c>
      <c r="F92" s="158"/>
      <c r="G92" s="154" t="s">
        <v>160</v>
      </c>
      <c r="H92" s="154"/>
      <c r="I92" s="97">
        <v>17890</v>
      </c>
      <c r="J92" s="144" t="s">
        <v>174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161</v>
      </c>
      <c r="H93" s="156"/>
      <c r="I93" s="157">
        <v>2000</v>
      </c>
      <c r="J93" s="159" t="s">
        <v>174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174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80</v>
      </c>
      <c r="H95" s="154"/>
      <c r="I95" s="97">
        <v>33650</v>
      </c>
      <c r="J95" s="163" t="s">
        <v>174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136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136</v>
      </c>
      <c r="F109" s="162"/>
      <c r="G109" s="154" t="s">
        <v>148</v>
      </c>
      <c r="H109" s="154"/>
      <c r="I109" s="97">
        <v>11770</v>
      </c>
      <c r="J109" s="144" t="s">
        <v>173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166</v>
      </c>
      <c r="H110" s="156"/>
      <c r="I110" s="157">
        <v>15000</v>
      </c>
      <c r="J110" s="159" t="s">
        <v>173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125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163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173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136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173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174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174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174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1" t="s">
        <v>83</v>
      </c>
      <c r="B119" s="312"/>
      <c r="C119" s="165">
        <f>SUM(C37:C118)</f>
        <v>2630224</v>
      </c>
      <c r="D119" s="166"/>
      <c r="F119" s="158"/>
      <c r="G119" s="154" t="s">
        <v>149</v>
      </c>
      <c r="H119" s="154"/>
      <c r="I119" s="97">
        <v>38260</v>
      </c>
      <c r="J119" s="144" t="s">
        <v>174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174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3" t="s">
        <v>84</v>
      </c>
      <c r="B121" s="314"/>
      <c r="C121" s="170">
        <f>C119+L142</f>
        <v>2630224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147</v>
      </c>
      <c r="H122" s="156"/>
      <c r="I122" s="157">
        <v>90000</v>
      </c>
      <c r="J122" s="159" t="s">
        <v>173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164</v>
      </c>
      <c r="H123" s="156"/>
      <c r="I123" s="157">
        <v>4000</v>
      </c>
      <c r="J123" s="159" t="s">
        <v>171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5"/>
      <c r="G176" s="315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0" workbookViewId="0">
      <selection activeCell="D25" sqref="D2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5" t="s">
        <v>126</v>
      </c>
      <c r="B1" s="326"/>
      <c r="C1" s="326"/>
      <c r="D1" s="326"/>
      <c r="E1" s="327"/>
      <c r="F1" s="5"/>
      <c r="G1" s="5"/>
    </row>
    <row r="2" spans="1:29" ht="23.25">
      <c r="A2" s="328" t="s">
        <v>184</v>
      </c>
      <c r="B2" s="329"/>
      <c r="C2" s="329"/>
      <c r="D2" s="329"/>
      <c r="E2" s="330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4449237.72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26576.12750000001</v>
      </c>
      <c r="C5" s="67"/>
      <c r="D5" s="65" t="s">
        <v>23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264" t="s">
        <v>182</v>
      </c>
      <c r="B6" s="290">
        <v>30940</v>
      </c>
      <c r="C6" s="65"/>
      <c r="D6" s="285" t="s">
        <v>167</v>
      </c>
      <c r="E6" s="239">
        <v>726340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4910</v>
      </c>
      <c r="C8" s="66"/>
      <c r="D8" s="65" t="s">
        <v>13</v>
      </c>
      <c r="E8" s="68">
        <v>2630224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175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52606.12750000001</v>
      </c>
      <c r="C10" s="66"/>
      <c r="D10" s="65" t="s">
        <v>127</v>
      </c>
      <c r="E10" s="69">
        <v>206390.40750000067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8052606.1275000004</v>
      </c>
      <c r="C13" s="66"/>
      <c r="D13" s="66" t="s">
        <v>7</v>
      </c>
      <c r="E13" s="69">
        <f>E4+E5+E6+E7+E8+E9+E10+E11+E12</f>
        <v>8052606.1275000004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1" t="s">
        <v>16</v>
      </c>
      <c r="B15" s="332"/>
      <c r="C15" s="332"/>
      <c r="D15" s="332"/>
      <c r="E15" s="33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319000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170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124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427180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132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2021-04-03T16:32:13Z</dcterms:modified>
</cp:coreProperties>
</file>