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673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OCT+NOV+DEC" sheetId="18" state="hidden" r:id="rId6"/>
    <sheet name="Pri iNPUT" sheetId="19" state="hidden" r:id="rId7"/>
  </sheets>
  <definedNames>
    <definedName name="_xlnm._FilterDatabase" localSheetId="1" hidden="1">'Dealer Wise'!$A$3:$Q$121</definedName>
    <definedName name="_xlnm._FilterDatabase" localSheetId="4" hidden="1">DSR!$A$6:$P$536</definedName>
    <definedName name="_xlnm._FilterDatabase" localSheetId="5" hidden="1">'OCT+NOV+DEC'!$A$4:$V$124</definedName>
    <definedName name="_xlnm._FilterDatabase" localSheetId="3" hidden="1">'Zone Wise'!$B$3:$P$45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5"/>
  <c r="J65" l="1"/>
  <c r="P65"/>
  <c r="H65"/>
  <c r="L65"/>
  <c r="G65"/>
  <c r="N65"/>
  <c r="F56" l="1"/>
  <c r="J56" s="1"/>
  <c r="N56" l="1"/>
  <c r="L56"/>
  <c r="H56"/>
  <c r="P56"/>
  <c r="Q2" l="1"/>
  <c r="K56" l="1"/>
  <c r="K65"/>
  <c r="O65"/>
  <c r="Q65"/>
  <c r="M65"/>
  <c r="I65"/>
  <c r="M56"/>
  <c r="Q56"/>
  <c r="O56"/>
  <c r="I56"/>
  <c r="Q29" i="18" l="1"/>
  <c r="Q50"/>
  <c r="Q30"/>
  <c r="Q31"/>
  <c r="Q32"/>
  <c r="Q33"/>
  <c r="Q34"/>
  <c r="Q35"/>
  <c r="Q51"/>
  <c r="Q52"/>
  <c r="Q53"/>
  <c r="Q54"/>
  <c r="Q55"/>
  <c r="Q56"/>
  <c r="Q57"/>
  <c r="Q58"/>
  <c r="Q59"/>
  <c r="Q60"/>
  <c r="Q61"/>
  <c r="Q62"/>
  <c r="Q63"/>
  <c r="Q36"/>
  <c r="Q37"/>
  <c r="Q38"/>
  <c r="Q39"/>
  <c r="Q40"/>
  <c r="Q41"/>
  <c r="Q95"/>
  <c r="Q42"/>
  <c r="Q43"/>
  <c r="Q44"/>
  <c r="Q45"/>
  <c r="Q46"/>
  <c r="Q47"/>
  <c r="Q48"/>
  <c r="Q49"/>
  <c r="Q96"/>
  <c r="Q64"/>
  <c r="Q65"/>
  <c r="Q66"/>
  <c r="Q67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68"/>
  <c r="Q69"/>
  <c r="Q70"/>
  <c r="Q71"/>
  <c r="Q72"/>
  <c r="Q97"/>
  <c r="Q98"/>
  <c r="Q99"/>
  <c r="Q100"/>
  <c r="Q101"/>
  <c r="Q102"/>
  <c r="Q103"/>
  <c r="Q104"/>
  <c r="Q105"/>
  <c r="Q106"/>
  <c r="Q107"/>
  <c r="Q108"/>
  <c r="Q112"/>
  <c r="Q113"/>
  <c r="Q114"/>
  <c r="Q115"/>
  <c r="Q116"/>
  <c r="Q117"/>
  <c r="Q118"/>
  <c r="Q119"/>
  <c r="Q120"/>
  <c r="Q121"/>
  <c r="Q122"/>
  <c r="Q123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109"/>
  <c r="Q110"/>
  <c r="Q111"/>
  <c r="Q94"/>
  <c r="Q28"/>
  <c r="Q124" l="1"/>
  <c r="N29"/>
  <c r="R29" s="1"/>
  <c r="S29" s="1"/>
  <c r="N50"/>
  <c r="R50" s="1"/>
  <c r="S50" s="1"/>
  <c r="N30"/>
  <c r="R30" s="1"/>
  <c r="T30" s="1"/>
  <c r="N31"/>
  <c r="R31" s="1"/>
  <c r="T31" s="1"/>
  <c r="N32"/>
  <c r="R32" s="1"/>
  <c r="T32" s="1"/>
  <c r="N33"/>
  <c r="R33" s="1"/>
  <c r="T33" s="1"/>
  <c r="N34"/>
  <c r="R34" s="1"/>
  <c r="S34" s="1"/>
  <c r="N35"/>
  <c r="R35" s="1"/>
  <c r="S35" s="1"/>
  <c r="N51"/>
  <c r="R51" s="1"/>
  <c r="S51" s="1"/>
  <c r="N52"/>
  <c r="R52" s="1"/>
  <c r="S52" s="1"/>
  <c r="N53"/>
  <c r="R53" s="1"/>
  <c r="T53" s="1"/>
  <c r="N54"/>
  <c r="R54" s="1"/>
  <c r="T54" s="1"/>
  <c r="N55"/>
  <c r="R55" s="1"/>
  <c r="T55" s="1"/>
  <c r="N56"/>
  <c r="R56" s="1"/>
  <c r="T56" s="1"/>
  <c r="N57"/>
  <c r="R57" s="1"/>
  <c r="S57" s="1"/>
  <c r="N58"/>
  <c r="R58" s="1"/>
  <c r="S58" s="1"/>
  <c r="N59"/>
  <c r="R59" s="1"/>
  <c r="S59" s="1"/>
  <c r="N60"/>
  <c r="R60" s="1"/>
  <c r="S60" s="1"/>
  <c r="N61"/>
  <c r="R61" s="1"/>
  <c r="T61" s="1"/>
  <c r="N62"/>
  <c r="R62" s="1"/>
  <c r="S62" s="1"/>
  <c r="N63"/>
  <c r="R63" s="1"/>
  <c r="T63" s="1"/>
  <c r="N36"/>
  <c r="R36" s="1"/>
  <c r="T36" s="1"/>
  <c r="N37"/>
  <c r="R37" s="1"/>
  <c r="S37" s="1"/>
  <c r="N38"/>
  <c r="R38" s="1"/>
  <c r="T38" s="1"/>
  <c r="N39"/>
  <c r="R39" s="1"/>
  <c r="S39" s="1"/>
  <c r="N40"/>
  <c r="R40" s="1"/>
  <c r="S40" s="1"/>
  <c r="N41"/>
  <c r="R41" s="1"/>
  <c r="T41" s="1"/>
  <c r="N95"/>
  <c r="R95" s="1"/>
  <c r="S95" s="1"/>
  <c r="N42"/>
  <c r="R42" s="1"/>
  <c r="T42" s="1"/>
  <c r="N43"/>
  <c r="R43" s="1"/>
  <c r="T43" s="1"/>
  <c r="N44"/>
  <c r="R44" s="1"/>
  <c r="S44" s="1"/>
  <c r="N45"/>
  <c r="R45" s="1"/>
  <c r="S45" s="1"/>
  <c r="N46"/>
  <c r="R46" s="1"/>
  <c r="S46" s="1"/>
  <c r="N47"/>
  <c r="R47" s="1"/>
  <c r="S47" s="1"/>
  <c r="N48"/>
  <c r="R48" s="1"/>
  <c r="T48" s="1"/>
  <c r="N49"/>
  <c r="R49" s="1"/>
  <c r="T49" s="1"/>
  <c r="N96"/>
  <c r="R96" s="1"/>
  <c r="T96" s="1"/>
  <c r="N64"/>
  <c r="R64" s="1"/>
  <c r="T64" s="1"/>
  <c r="N65"/>
  <c r="R65" s="1"/>
  <c r="S65" s="1"/>
  <c r="N66"/>
  <c r="R66" s="1"/>
  <c r="T66" s="1"/>
  <c r="N67"/>
  <c r="R67" s="1"/>
  <c r="S67" s="1"/>
  <c r="N5"/>
  <c r="R5" s="1"/>
  <c r="S5" s="1"/>
  <c r="N6"/>
  <c r="R6" s="1"/>
  <c r="T6" s="1"/>
  <c r="N7"/>
  <c r="R7" s="1"/>
  <c r="S7" s="1"/>
  <c r="N8"/>
  <c r="R8" s="1"/>
  <c r="T8" s="1"/>
  <c r="N9"/>
  <c r="R9" s="1"/>
  <c r="T9" s="1"/>
  <c r="N10"/>
  <c r="R10" s="1"/>
  <c r="S10" s="1"/>
  <c r="N11"/>
  <c r="R11" s="1"/>
  <c r="T11" s="1"/>
  <c r="N12"/>
  <c r="R12" s="1"/>
  <c r="S12" s="1"/>
  <c r="N13"/>
  <c r="R13" s="1"/>
  <c r="S13" s="1"/>
  <c r="N14"/>
  <c r="R14" s="1"/>
  <c r="T14" s="1"/>
  <c r="N15"/>
  <c r="R15" s="1"/>
  <c r="T15" s="1"/>
  <c r="N16"/>
  <c r="R16" s="1"/>
  <c r="T16" s="1"/>
  <c r="N17"/>
  <c r="R17" s="1"/>
  <c r="T17" s="1"/>
  <c r="N18"/>
  <c r="R18" s="1"/>
  <c r="S18" s="1"/>
  <c r="N19"/>
  <c r="R19" s="1"/>
  <c r="S19" s="1"/>
  <c r="N20"/>
  <c r="R20" s="1"/>
  <c r="S20" s="1"/>
  <c r="N21"/>
  <c r="R21" s="1"/>
  <c r="S21" s="1"/>
  <c r="N22"/>
  <c r="R22" s="1"/>
  <c r="T22" s="1"/>
  <c r="N23"/>
  <c r="R23" s="1"/>
  <c r="S23" s="1"/>
  <c r="N24"/>
  <c r="R24" s="1"/>
  <c r="T24" s="1"/>
  <c r="N25"/>
  <c r="R25" s="1"/>
  <c r="T25" s="1"/>
  <c r="N26"/>
  <c r="R26" s="1"/>
  <c r="S26" s="1"/>
  <c r="N27"/>
  <c r="R27" s="1"/>
  <c r="S27" s="1"/>
  <c r="N68"/>
  <c r="R68" s="1"/>
  <c r="S68" s="1"/>
  <c r="N69"/>
  <c r="R69" s="1"/>
  <c r="S69" s="1"/>
  <c r="N70"/>
  <c r="R70" s="1"/>
  <c r="T70" s="1"/>
  <c r="N71"/>
  <c r="R71" s="1"/>
  <c r="T71" s="1"/>
  <c r="N72"/>
  <c r="R72" s="1"/>
  <c r="T72" s="1"/>
  <c r="N97"/>
  <c r="R97" s="1"/>
  <c r="T97" s="1"/>
  <c r="N98"/>
  <c r="R98" s="1"/>
  <c r="S98" s="1"/>
  <c r="N99"/>
  <c r="R99" s="1"/>
  <c r="T99" s="1"/>
  <c r="N100"/>
  <c r="R100" s="1"/>
  <c r="S100" s="1"/>
  <c r="N101"/>
  <c r="R101" s="1"/>
  <c r="S101" s="1"/>
  <c r="N102"/>
  <c r="R102" s="1"/>
  <c r="T102" s="1"/>
  <c r="N103"/>
  <c r="R103" s="1"/>
  <c r="T103" s="1"/>
  <c r="N104"/>
  <c r="R104" s="1"/>
  <c r="T104" s="1"/>
  <c r="N105"/>
  <c r="R105" s="1"/>
  <c r="T105" s="1"/>
  <c r="N106"/>
  <c r="R106" s="1"/>
  <c r="S106" s="1"/>
  <c r="N107"/>
  <c r="R107" s="1"/>
  <c r="S107" s="1"/>
  <c r="N108"/>
  <c r="R108" s="1"/>
  <c r="S108" s="1"/>
  <c r="N112"/>
  <c r="R112" s="1"/>
  <c r="S112" s="1"/>
  <c r="N113"/>
  <c r="R113" s="1"/>
  <c r="T113" s="1"/>
  <c r="N114"/>
  <c r="R114" s="1"/>
  <c r="S114" s="1"/>
  <c r="N115"/>
  <c r="R115" s="1"/>
  <c r="T115" s="1"/>
  <c r="N116"/>
  <c r="R116" s="1"/>
  <c r="T116" s="1"/>
  <c r="N117"/>
  <c r="R117" s="1"/>
  <c r="S117" s="1"/>
  <c r="N118"/>
  <c r="R118" s="1"/>
  <c r="S118" s="1"/>
  <c r="N119"/>
  <c r="R119" s="1"/>
  <c r="S119" s="1"/>
  <c r="N120"/>
  <c r="R120" s="1"/>
  <c r="S120" s="1"/>
  <c r="N121"/>
  <c r="R121" s="1"/>
  <c r="T121" s="1"/>
  <c r="N122"/>
  <c r="R122" s="1"/>
  <c r="T122" s="1"/>
  <c r="N123"/>
  <c r="R123" s="1"/>
  <c r="T123" s="1"/>
  <c r="N73"/>
  <c r="R73" s="1"/>
  <c r="T73" s="1"/>
  <c r="N74"/>
  <c r="R74" s="1"/>
  <c r="S74" s="1"/>
  <c r="N75"/>
  <c r="R75" s="1"/>
  <c r="T75" s="1"/>
  <c r="N76"/>
  <c r="R76" s="1"/>
  <c r="S76" s="1"/>
  <c r="N77"/>
  <c r="R77" s="1"/>
  <c r="S77" s="1"/>
  <c r="N78"/>
  <c r="R78" s="1"/>
  <c r="T78" s="1"/>
  <c r="N79"/>
  <c r="R79" s="1"/>
  <c r="T79" s="1"/>
  <c r="N80"/>
  <c r="R80" s="1"/>
  <c r="T80" s="1"/>
  <c r="N81"/>
  <c r="R81" s="1"/>
  <c r="T81" s="1"/>
  <c r="N82"/>
  <c r="R82" s="1"/>
  <c r="S82" s="1"/>
  <c r="N83"/>
  <c r="R83" s="1"/>
  <c r="S83" s="1"/>
  <c r="N84"/>
  <c r="R84" s="1"/>
  <c r="S84" s="1"/>
  <c r="N85"/>
  <c r="R85" s="1"/>
  <c r="S85" s="1"/>
  <c r="N86"/>
  <c r="R86" s="1"/>
  <c r="S86" s="1"/>
  <c r="N87"/>
  <c r="R87" s="1"/>
  <c r="T87" s="1"/>
  <c r="N88"/>
  <c r="R88" s="1"/>
  <c r="T88" s="1"/>
  <c r="N89"/>
  <c r="R89" s="1"/>
  <c r="T89" s="1"/>
  <c r="N90"/>
  <c r="R90" s="1"/>
  <c r="S90" s="1"/>
  <c r="N91"/>
  <c r="R91" s="1"/>
  <c r="S91" s="1"/>
  <c r="N92"/>
  <c r="R92" s="1"/>
  <c r="S92" s="1"/>
  <c r="N93"/>
  <c r="R93" s="1"/>
  <c r="S93" s="1"/>
  <c r="N109"/>
  <c r="R109" s="1"/>
  <c r="S109" s="1"/>
  <c r="N110"/>
  <c r="R110" s="1"/>
  <c r="T110" s="1"/>
  <c r="N111"/>
  <c r="R111" s="1"/>
  <c r="T111" s="1"/>
  <c r="N94"/>
  <c r="R94" s="1"/>
  <c r="S94" s="1"/>
  <c r="N28"/>
  <c r="R28" s="1"/>
  <c r="T29" l="1"/>
  <c r="T46"/>
  <c r="T68"/>
  <c r="T76"/>
  <c r="T52"/>
  <c r="T5"/>
  <c r="T101"/>
  <c r="S49"/>
  <c r="S38"/>
  <c r="T51"/>
  <c r="T67"/>
  <c r="T100"/>
  <c r="S15"/>
  <c r="T60"/>
  <c r="T13"/>
  <c r="T112"/>
  <c r="S11"/>
  <c r="S66"/>
  <c r="T59"/>
  <c r="T12"/>
  <c r="T108"/>
  <c r="S71"/>
  <c r="T40"/>
  <c r="T21"/>
  <c r="T120"/>
  <c r="S99"/>
  <c r="S103"/>
  <c r="S31"/>
  <c r="T39"/>
  <c r="T20"/>
  <c r="T119"/>
  <c r="T50"/>
  <c r="T47"/>
  <c r="T69"/>
  <c r="T77"/>
  <c r="S54"/>
  <c r="T84"/>
  <c r="T92"/>
  <c r="T94"/>
  <c r="S122"/>
  <c r="T85"/>
  <c r="T93"/>
  <c r="S79"/>
  <c r="S30"/>
  <c r="S53"/>
  <c r="S61"/>
  <c r="S41"/>
  <c r="S48"/>
  <c r="S6"/>
  <c r="S14"/>
  <c r="S22"/>
  <c r="S70"/>
  <c r="S102"/>
  <c r="S113"/>
  <c r="S121"/>
  <c r="S78"/>
  <c r="T86"/>
  <c r="T109"/>
  <c r="S75"/>
  <c r="S110"/>
  <c r="S32"/>
  <c r="S55"/>
  <c r="S63"/>
  <c r="S42"/>
  <c r="S96"/>
  <c r="S8"/>
  <c r="S16"/>
  <c r="S24"/>
  <c r="S72"/>
  <c r="S104"/>
  <c r="S115"/>
  <c r="S123"/>
  <c r="S80"/>
  <c r="S88"/>
  <c r="S111"/>
  <c r="T95"/>
  <c r="T19"/>
  <c r="T107"/>
  <c r="T83"/>
  <c r="S33"/>
  <c r="S56"/>
  <c r="S36"/>
  <c r="S43"/>
  <c r="S64"/>
  <c r="S9"/>
  <c r="S17"/>
  <c r="S25"/>
  <c r="S97"/>
  <c r="S105"/>
  <c r="S116"/>
  <c r="S73"/>
  <c r="S81"/>
  <c r="S89"/>
  <c r="T62"/>
  <c r="T7"/>
  <c r="T23"/>
  <c r="T118"/>
  <c r="T91"/>
  <c r="T34"/>
  <c r="T57"/>
  <c r="T37"/>
  <c r="T44"/>
  <c r="T65"/>
  <c r="T10"/>
  <c r="T18"/>
  <c r="T26"/>
  <c r="T98"/>
  <c r="T106"/>
  <c r="T117"/>
  <c r="T74"/>
  <c r="T82"/>
  <c r="T90"/>
  <c r="T35"/>
  <c r="T58"/>
  <c r="T45"/>
  <c r="T27"/>
  <c r="T114"/>
  <c r="S87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7"/>
  <c r="F58"/>
  <c r="F59"/>
  <c r="F60"/>
  <c r="F61"/>
  <c r="H61" s="1"/>
  <c r="F62"/>
  <c r="F63"/>
  <c r="F64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4"/>
  <c r="I61" l="1"/>
  <c r="L61"/>
  <c r="M61" s="1"/>
  <c r="P61"/>
  <c r="Q61" s="1"/>
  <c r="J61"/>
  <c r="K61" s="1"/>
  <c r="N61"/>
  <c r="O61" s="1"/>
  <c r="G61"/>
  <c r="E121"/>
  <c r="F121"/>
  <c r="M124" i="18" l="1"/>
  <c r="J124"/>
  <c r="I124"/>
  <c r="F124"/>
  <c r="E124"/>
  <c r="K94"/>
  <c r="L94" s="1"/>
  <c r="G94"/>
  <c r="H94" s="1"/>
  <c r="K111"/>
  <c r="L111" s="1"/>
  <c r="G111"/>
  <c r="H111" s="1"/>
  <c r="K110"/>
  <c r="L110" s="1"/>
  <c r="G110"/>
  <c r="H110" s="1"/>
  <c r="K109"/>
  <c r="L109" s="1"/>
  <c r="G109"/>
  <c r="H109" s="1"/>
  <c r="K93"/>
  <c r="L93" s="1"/>
  <c r="G93"/>
  <c r="H93" s="1"/>
  <c r="K92"/>
  <c r="L92" s="1"/>
  <c r="G92"/>
  <c r="H92" s="1"/>
  <c r="K91"/>
  <c r="L91" s="1"/>
  <c r="G91"/>
  <c r="H91" s="1"/>
  <c r="K90"/>
  <c r="L90" s="1"/>
  <c r="G90"/>
  <c r="H90" s="1"/>
  <c r="K89"/>
  <c r="L89" s="1"/>
  <c r="G89"/>
  <c r="H89" s="1"/>
  <c r="K88"/>
  <c r="L88" s="1"/>
  <c r="G88"/>
  <c r="H88" s="1"/>
  <c r="K87"/>
  <c r="L87" s="1"/>
  <c r="G87"/>
  <c r="H87" s="1"/>
  <c r="K86"/>
  <c r="L86" s="1"/>
  <c r="G86"/>
  <c r="H86" s="1"/>
  <c r="K85"/>
  <c r="L85" s="1"/>
  <c r="G85"/>
  <c r="H85" s="1"/>
  <c r="K84"/>
  <c r="L84" s="1"/>
  <c r="G84"/>
  <c r="H84" s="1"/>
  <c r="K83"/>
  <c r="L83" s="1"/>
  <c r="G83"/>
  <c r="H83" s="1"/>
  <c r="K82"/>
  <c r="L82" s="1"/>
  <c r="G82"/>
  <c r="H82" s="1"/>
  <c r="K81"/>
  <c r="L81" s="1"/>
  <c r="G81"/>
  <c r="H81" s="1"/>
  <c r="K80"/>
  <c r="L80" s="1"/>
  <c r="G80"/>
  <c r="H80" s="1"/>
  <c r="K79"/>
  <c r="L79" s="1"/>
  <c r="G79"/>
  <c r="H79" s="1"/>
  <c r="K78"/>
  <c r="L78" s="1"/>
  <c r="G78"/>
  <c r="H78" s="1"/>
  <c r="K77"/>
  <c r="L77" s="1"/>
  <c r="G77"/>
  <c r="H77" s="1"/>
  <c r="K76"/>
  <c r="L76" s="1"/>
  <c r="G76"/>
  <c r="H76" s="1"/>
  <c r="K75"/>
  <c r="L75" s="1"/>
  <c r="G75"/>
  <c r="H75" s="1"/>
  <c r="K74"/>
  <c r="L74" s="1"/>
  <c r="G74"/>
  <c r="H74" s="1"/>
  <c r="K73"/>
  <c r="L73" s="1"/>
  <c r="G73"/>
  <c r="H73" s="1"/>
  <c r="K123"/>
  <c r="L123" s="1"/>
  <c r="G123"/>
  <c r="H123" s="1"/>
  <c r="K122"/>
  <c r="L122" s="1"/>
  <c r="G122"/>
  <c r="H122" s="1"/>
  <c r="K121"/>
  <c r="L121" s="1"/>
  <c r="G121"/>
  <c r="H121" s="1"/>
  <c r="K120"/>
  <c r="L120" s="1"/>
  <c r="G120"/>
  <c r="H120" s="1"/>
  <c r="K119"/>
  <c r="L119" s="1"/>
  <c r="G119"/>
  <c r="H119" s="1"/>
  <c r="K118"/>
  <c r="L118" s="1"/>
  <c r="G118"/>
  <c r="H118" s="1"/>
  <c r="K117"/>
  <c r="L117" s="1"/>
  <c r="G117"/>
  <c r="H117" s="1"/>
  <c r="K116"/>
  <c r="L116" s="1"/>
  <c r="G116"/>
  <c r="H116" s="1"/>
  <c r="K115"/>
  <c r="L115" s="1"/>
  <c r="G115"/>
  <c r="H115" s="1"/>
  <c r="K114"/>
  <c r="L114" s="1"/>
  <c r="G114"/>
  <c r="H114" s="1"/>
  <c r="K113"/>
  <c r="L113" s="1"/>
  <c r="G113"/>
  <c r="H113" s="1"/>
  <c r="K112"/>
  <c r="L112" s="1"/>
  <c r="G112"/>
  <c r="H112" s="1"/>
  <c r="K108"/>
  <c r="L108" s="1"/>
  <c r="G108"/>
  <c r="H108" s="1"/>
  <c r="K107"/>
  <c r="L107" s="1"/>
  <c r="G107"/>
  <c r="H107" s="1"/>
  <c r="K106"/>
  <c r="L106" s="1"/>
  <c r="G106"/>
  <c r="H106" s="1"/>
  <c r="K105"/>
  <c r="L105" s="1"/>
  <c r="G105"/>
  <c r="H105" s="1"/>
  <c r="K104"/>
  <c r="L104" s="1"/>
  <c r="G104"/>
  <c r="H104" s="1"/>
  <c r="K103"/>
  <c r="L103" s="1"/>
  <c r="G103"/>
  <c r="H103" s="1"/>
  <c r="K102"/>
  <c r="L102" s="1"/>
  <c r="G102"/>
  <c r="H102" s="1"/>
  <c r="K101"/>
  <c r="L101" s="1"/>
  <c r="G101"/>
  <c r="H101" s="1"/>
  <c r="K100"/>
  <c r="L100" s="1"/>
  <c r="G100"/>
  <c r="H100" s="1"/>
  <c r="K99"/>
  <c r="L99" s="1"/>
  <c r="G99"/>
  <c r="H99" s="1"/>
  <c r="K98"/>
  <c r="L98" s="1"/>
  <c r="G98"/>
  <c r="H98" s="1"/>
  <c r="K97"/>
  <c r="L97" s="1"/>
  <c r="G97"/>
  <c r="H97" s="1"/>
  <c r="K72"/>
  <c r="L72" s="1"/>
  <c r="G72"/>
  <c r="H72" s="1"/>
  <c r="K71"/>
  <c r="L71" s="1"/>
  <c r="G71"/>
  <c r="H71" s="1"/>
  <c r="K70"/>
  <c r="L70" s="1"/>
  <c r="G70"/>
  <c r="H70" s="1"/>
  <c r="K69"/>
  <c r="L69" s="1"/>
  <c r="G69"/>
  <c r="H69" s="1"/>
  <c r="K68"/>
  <c r="L68" s="1"/>
  <c r="G68"/>
  <c r="H68" s="1"/>
  <c r="K27"/>
  <c r="L27" s="1"/>
  <c r="G27"/>
  <c r="H27" s="1"/>
  <c r="K26"/>
  <c r="L26" s="1"/>
  <c r="G26"/>
  <c r="H26" s="1"/>
  <c r="K25"/>
  <c r="L25" s="1"/>
  <c r="G25"/>
  <c r="H25" s="1"/>
  <c r="K24"/>
  <c r="L24" s="1"/>
  <c r="G24"/>
  <c r="H24" s="1"/>
  <c r="K23"/>
  <c r="L23" s="1"/>
  <c r="G23"/>
  <c r="H23" s="1"/>
  <c r="K22"/>
  <c r="L22" s="1"/>
  <c r="G22"/>
  <c r="H22" s="1"/>
  <c r="K21"/>
  <c r="L21" s="1"/>
  <c r="G21"/>
  <c r="H21" s="1"/>
  <c r="K20"/>
  <c r="L20" s="1"/>
  <c r="G20"/>
  <c r="H20" s="1"/>
  <c r="K19"/>
  <c r="L19" s="1"/>
  <c r="G19"/>
  <c r="H19" s="1"/>
  <c r="K18"/>
  <c r="L18" s="1"/>
  <c r="G18"/>
  <c r="H18" s="1"/>
  <c r="K17"/>
  <c r="L17" s="1"/>
  <c r="G17"/>
  <c r="H17" s="1"/>
  <c r="K16"/>
  <c r="L16" s="1"/>
  <c r="G16"/>
  <c r="H16" s="1"/>
  <c r="K15"/>
  <c r="L15" s="1"/>
  <c r="G15"/>
  <c r="H15" s="1"/>
  <c r="K14"/>
  <c r="L14" s="1"/>
  <c r="G14"/>
  <c r="H14" s="1"/>
  <c r="K13"/>
  <c r="L13" s="1"/>
  <c r="G13"/>
  <c r="H13" s="1"/>
  <c r="K12"/>
  <c r="L12" s="1"/>
  <c r="G12"/>
  <c r="H12" s="1"/>
  <c r="K11"/>
  <c r="L11" s="1"/>
  <c r="G11"/>
  <c r="H11" s="1"/>
  <c r="K10"/>
  <c r="L10" s="1"/>
  <c r="G10"/>
  <c r="H10" s="1"/>
  <c r="K9"/>
  <c r="L9" s="1"/>
  <c r="G9"/>
  <c r="H9" s="1"/>
  <c r="K8"/>
  <c r="L8" s="1"/>
  <c r="G8"/>
  <c r="H8" s="1"/>
  <c r="K7"/>
  <c r="L7" s="1"/>
  <c r="G7"/>
  <c r="H7" s="1"/>
  <c r="K6"/>
  <c r="L6" s="1"/>
  <c r="G6"/>
  <c r="H6" s="1"/>
  <c r="K5"/>
  <c r="L5" s="1"/>
  <c r="G5"/>
  <c r="H5" s="1"/>
  <c r="K67"/>
  <c r="L67" s="1"/>
  <c r="G67"/>
  <c r="H67" s="1"/>
  <c r="K66"/>
  <c r="L66" s="1"/>
  <c r="G66"/>
  <c r="H66" s="1"/>
  <c r="K65"/>
  <c r="L65" s="1"/>
  <c r="G65"/>
  <c r="H65" s="1"/>
  <c r="K64"/>
  <c r="L64" s="1"/>
  <c r="G64"/>
  <c r="H64" s="1"/>
  <c r="K96"/>
  <c r="L96" s="1"/>
  <c r="G96"/>
  <c r="H96" s="1"/>
  <c r="K49"/>
  <c r="L49" s="1"/>
  <c r="G49"/>
  <c r="H49" s="1"/>
  <c r="K48"/>
  <c r="L48" s="1"/>
  <c r="G48"/>
  <c r="H48" s="1"/>
  <c r="K47"/>
  <c r="L47" s="1"/>
  <c r="G47"/>
  <c r="H47" s="1"/>
  <c r="K46"/>
  <c r="L46" s="1"/>
  <c r="G46"/>
  <c r="H46" s="1"/>
  <c r="K45"/>
  <c r="L45" s="1"/>
  <c r="G45"/>
  <c r="H45" s="1"/>
  <c r="K44"/>
  <c r="L44" s="1"/>
  <c r="G44"/>
  <c r="H44" s="1"/>
  <c r="K43"/>
  <c r="L43" s="1"/>
  <c r="G43"/>
  <c r="H43" s="1"/>
  <c r="K42"/>
  <c r="L42" s="1"/>
  <c r="G42"/>
  <c r="H42" s="1"/>
  <c r="K95"/>
  <c r="L95" s="1"/>
  <c r="G95"/>
  <c r="H95" s="1"/>
  <c r="K41"/>
  <c r="L41" s="1"/>
  <c r="G41"/>
  <c r="H41" s="1"/>
  <c r="K40"/>
  <c r="L40" s="1"/>
  <c r="G40"/>
  <c r="H40" s="1"/>
  <c r="K39"/>
  <c r="L39" s="1"/>
  <c r="G39"/>
  <c r="H39" s="1"/>
  <c r="K38"/>
  <c r="L38" s="1"/>
  <c r="G38"/>
  <c r="H38" s="1"/>
  <c r="K37"/>
  <c r="L37" s="1"/>
  <c r="G37"/>
  <c r="H37" s="1"/>
  <c r="K36"/>
  <c r="L36" s="1"/>
  <c r="G36"/>
  <c r="H36" s="1"/>
  <c r="K63"/>
  <c r="L63" s="1"/>
  <c r="G63"/>
  <c r="H63" s="1"/>
  <c r="K62"/>
  <c r="L62" s="1"/>
  <c r="G62"/>
  <c r="H62" s="1"/>
  <c r="K61"/>
  <c r="L61" s="1"/>
  <c r="G61"/>
  <c r="H61" s="1"/>
  <c r="K60"/>
  <c r="L60" s="1"/>
  <c r="G60"/>
  <c r="H60" s="1"/>
  <c r="K59"/>
  <c r="L59" s="1"/>
  <c r="G59"/>
  <c r="H59" s="1"/>
  <c r="K58"/>
  <c r="L58" s="1"/>
  <c r="G58"/>
  <c r="H58" s="1"/>
  <c r="K57"/>
  <c r="L57" s="1"/>
  <c r="G57"/>
  <c r="H57" s="1"/>
  <c r="K56"/>
  <c r="L56" s="1"/>
  <c r="G56"/>
  <c r="H56" s="1"/>
  <c r="K55"/>
  <c r="L55" s="1"/>
  <c r="G55"/>
  <c r="H55" s="1"/>
  <c r="K54"/>
  <c r="L54" s="1"/>
  <c r="G54"/>
  <c r="H54" s="1"/>
  <c r="K53"/>
  <c r="L53" s="1"/>
  <c r="G53"/>
  <c r="H53" s="1"/>
  <c r="K52"/>
  <c r="L52" s="1"/>
  <c r="G52"/>
  <c r="H52" s="1"/>
  <c r="K51"/>
  <c r="L51" s="1"/>
  <c r="G51"/>
  <c r="H51" s="1"/>
  <c r="K35"/>
  <c r="L35" s="1"/>
  <c r="G35"/>
  <c r="H35" s="1"/>
  <c r="K34"/>
  <c r="L34" s="1"/>
  <c r="G34"/>
  <c r="H34" s="1"/>
  <c r="K33"/>
  <c r="L33" s="1"/>
  <c r="G33"/>
  <c r="H33" s="1"/>
  <c r="K32"/>
  <c r="L32" s="1"/>
  <c r="G32"/>
  <c r="H32" s="1"/>
  <c r="K31"/>
  <c r="L31" s="1"/>
  <c r="G31"/>
  <c r="H31" s="1"/>
  <c r="K30"/>
  <c r="L30" s="1"/>
  <c r="G30"/>
  <c r="H30" s="1"/>
  <c r="K50"/>
  <c r="L50" s="1"/>
  <c r="G50"/>
  <c r="H50" s="1"/>
  <c r="K29"/>
  <c r="L29" s="1"/>
  <c r="G29"/>
  <c r="H29" s="1"/>
  <c r="K28"/>
  <c r="L28" s="1"/>
  <c r="G28"/>
  <c r="H28" s="1"/>
  <c r="U2"/>
  <c r="U113" l="1"/>
  <c r="U61"/>
  <c r="U73"/>
  <c r="U25"/>
  <c r="U43"/>
  <c r="U121"/>
  <c r="U111"/>
  <c r="U115"/>
  <c r="U16"/>
  <c r="U63"/>
  <c r="U22"/>
  <c r="U79"/>
  <c r="U99"/>
  <c r="U66"/>
  <c r="U31"/>
  <c r="U97"/>
  <c r="U102"/>
  <c r="U30"/>
  <c r="U116"/>
  <c r="U17"/>
  <c r="U36"/>
  <c r="U70"/>
  <c r="U88"/>
  <c r="U104"/>
  <c r="U8"/>
  <c r="U55"/>
  <c r="U53"/>
  <c r="U75"/>
  <c r="U71"/>
  <c r="U49"/>
  <c r="U81"/>
  <c r="U64"/>
  <c r="U41"/>
  <c r="U24"/>
  <c r="U42"/>
  <c r="U87"/>
  <c r="U11"/>
  <c r="U14"/>
  <c r="U89"/>
  <c r="U105"/>
  <c r="U9"/>
  <c r="U56"/>
  <c r="U48"/>
  <c r="U80"/>
  <c r="U72"/>
  <c r="U96"/>
  <c r="U32"/>
  <c r="U110"/>
  <c r="U122"/>
  <c r="U15"/>
  <c r="U38"/>
  <c r="U6"/>
  <c r="U33"/>
  <c r="U123"/>
  <c r="U78"/>
  <c r="U103"/>
  <c r="U54"/>
  <c r="U82"/>
  <c r="U67"/>
  <c r="U26"/>
  <c r="U107"/>
  <c r="U69"/>
  <c r="U5"/>
  <c r="U94"/>
  <c r="U114"/>
  <c r="U37"/>
  <c r="U85"/>
  <c r="U120"/>
  <c r="U45"/>
  <c r="U27"/>
  <c r="U57"/>
  <c r="U21"/>
  <c r="U76"/>
  <c r="U101"/>
  <c r="U109"/>
  <c r="U46"/>
  <c r="U35"/>
  <c r="U118"/>
  <c r="U108"/>
  <c r="U65"/>
  <c r="U23"/>
  <c r="U12"/>
  <c r="U77"/>
  <c r="U91"/>
  <c r="U60"/>
  <c r="U13"/>
  <c r="U117"/>
  <c r="U47"/>
  <c r="U83"/>
  <c r="U95"/>
  <c r="U40"/>
  <c r="U62"/>
  <c r="U51"/>
  <c r="U68"/>
  <c r="U86"/>
  <c r="U29"/>
  <c r="U10"/>
  <c r="U100"/>
  <c r="U34"/>
  <c r="U44"/>
  <c r="U20"/>
  <c r="U119"/>
  <c r="U84"/>
  <c r="U90"/>
  <c r="U58"/>
  <c r="U93"/>
  <c r="U98"/>
  <c r="U19"/>
  <c r="U52"/>
  <c r="U106"/>
  <c r="U112"/>
  <c r="U74"/>
  <c r="U92"/>
  <c r="U7"/>
  <c r="U18"/>
  <c r="U39"/>
  <c r="U59"/>
  <c r="U50"/>
  <c r="T28"/>
  <c r="U28" s="1"/>
  <c r="O34"/>
  <c r="P34" s="1"/>
  <c r="O54"/>
  <c r="P54" s="1"/>
  <c r="O118"/>
  <c r="P118" s="1"/>
  <c r="O65"/>
  <c r="P65" s="1"/>
  <c r="O85"/>
  <c r="P85" s="1"/>
  <c r="O41"/>
  <c r="P41" s="1"/>
  <c r="O30"/>
  <c r="P30" s="1"/>
  <c r="O38"/>
  <c r="P38" s="1"/>
  <c r="O73"/>
  <c r="P73" s="1"/>
  <c r="O81"/>
  <c r="P81" s="1"/>
  <c r="O90"/>
  <c r="P90" s="1"/>
  <c r="O92"/>
  <c r="P92" s="1"/>
  <c r="O93"/>
  <c r="P93" s="1"/>
  <c r="O109"/>
  <c r="P109" s="1"/>
  <c r="O119"/>
  <c r="P119" s="1"/>
  <c r="O77"/>
  <c r="P77" s="1"/>
  <c r="O31"/>
  <c r="P31" s="1"/>
  <c r="O44"/>
  <c r="P44" s="1"/>
  <c r="O57"/>
  <c r="P57" s="1"/>
  <c r="O76"/>
  <c r="P76" s="1"/>
  <c r="O86"/>
  <c r="P86" s="1"/>
  <c r="O123"/>
  <c r="P123" s="1"/>
  <c r="O95"/>
  <c r="P95" s="1"/>
  <c r="O35"/>
  <c r="P35" s="1"/>
  <c r="O53"/>
  <c r="P53" s="1"/>
  <c r="O61"/>
  <c r="P61" s="1"/>
  <c r="O48"/>
  <c r="P48" s="1"/>
  <c r="O49"/>
  <c r="P49" s="1"/>
  <c r="O7"/>
  <c r="P7" s="1"/>
  <c r="O121"/>
  <c r="P121" s="1"/>
  <c r="O122"/>
  <c r="P122" s="1"/>
  <c r="O79"/>
  <c r="P79" s="1"/>
  <c r="O94"/>
  <c r="P94" s="1"/>
  <c r="O62"/>
  <c r="P62" s="1"/>
  <c r="O36"/>
  <c r="P36" s="1"/>
  <c r="O56"/>
  <c r="P56" s="1"/>
  <c r="O32"/>
  <c r="P32" s="1"/>
  <c r="O6"/>
  <c r="P6" s="1"/>
  <c r="O51"/>
  <c r="P51" s="1"/>
  <c r="O59"/>
  <c r="P59" s="1"/>
  <c r="O64"/>
  <c r="P64" s="1"/>
  <c r="S28"/>
  <c r="O5"/>
  <c r="P5" s="1"/>
  <c r="O9"/>
  <c r="P9" s="1"/>
  <c r="O11"/>
  <c r="P11" s="1"/>
  <c r="O12"/>
  <c r="P12" s="1"/>
  <c r="O13"/>
  <c r="P13" s="1"/>
  <c r="O14"/>
  <c r="P14" s="1"/>
  <c r="O15"/>
  <c r="P15" s="1"/>
  <c r="O16"/>
  <c r="P16" s="1"/>
  <c r="O17"/>
  <c r="P17" s="1"/>
  <c r="O18"/>
  <c r="P18" s="1"/>
  <c r="O19"/>
  <c r="P19" s="1"/>
  <c r="O20"/>
  <c r="P20" s="1"/>
  <c r="O21"/>
  <c r="P21" s="1"/>
  <c r="O24"/>
  <c r="P24" s="1"/>
  <c r="O42"/>
  <c r="P42" s="1"/>
  <c r="O96"/>
  <c r="P96" s="1"/>
  <c r="O50"/>
  <c r="P50" s="1"/>
  <c r="O29"/>
  <c r="P29" s="1"/>
  <c r="O33"/>
  <c r="P33" s="1"/>
  <c r="O52"/>
  <c r="P52" s="1"/>
  <c r="O60"/>
  <c r="P60" s="1"/>
  <c r="O40"/>
  <c r="P40" s="1"/>
  <c r="O47"/>
  <c r="P47" s="1"/>
  <c r="O67"/>
  <c r="P67" s="1"/>
  <c r="O102"/>
  <c r="P102" s="1"/>
  <c r="O68"/>
  <c r="P68" s="1"/>
  <c r="O83"/>
  <c r="P83" s="1"/>
  <c r="O28"/>
  <c r="P28" s="1"/>
  <c r="O26"/>
  <c r="P26" s="1"/>
  <c r="O98"/>
  <c r="P98" s="1"/>
  <c r="O105"/>
  <c r="P105" s="1"/>
  <c r="O116"/>
  <c r="P116" s="1"/>
  <c r="O70"/>
  <c r="P70" s="1"/>
  <c r="O112"/>
  <c r="P112" s="1"/>
  <c r="O8"/>
  <c r="P8" s="1"/>
  <c r="O72"/>
  <c r="P72" s="1"/>
  <c r="O104"/>
  <c r="P104" s="1"/>
  <c r="O114"/>
  <c r="P114" s="1"/>
  <c r="O78"/>
  <c r="P78" s="1"/>
  <c r="O58"/>
  <c r="P58" s="1"/>
  <c r="O27"/>
  <c r="P27" s="1"/>
  <c r="O69"/>
  <c r="P69" s="1"/>
  <c r="O97"/>
  <c r="P97" s="1"/>
  <c r="O99"/>
  <c r="P99" s="1"/>
  <c r="O101"/>
  <c r="P101" s="1"/>
  <c r="O106"/>
  <c r="P106" s="1"/>
  <c r="O108"/>
  <c r="P108" s="1"/>
  <c r="O113"/>
  <c r="P113" s="1"/>
  <c r="O117"/>
  <c r="P117" s="1"/>
  <c r="O80"/>
  <c r="P80" s="1"/>
  <c r="O111"/>
  <c r="P111" s="1"/>
  <c r="O84"/>
  <c r="P84" s="1"/>
  <c r="O110"/>
  <c r="P110" s="1"/>
  <c r="O91"/>
  <c r="P91" s="1"/>
  <c r="O87"/>
  <c r="P87" s="1"/>
  <c r="P2" i="7" l="1"/>
  <c r="E32" l="1"/>
  <c r="E33"/>
  <c r="E34"/>
  <c r="E35"/>
  <c r="E36"/>
  <c r="E37"/>
  <c r="E38"/>
  <c r="E39"/>
  <c r="E40"/>
  <c r="E41"/>
  <c r="E42"/>
  <c r="E43"/>
  <c r="E44"/>
  <c r="C5" i="6"/>
  <c r="C6"/>
  <c r="C7"/>
  <c r="C8"/>
  <c r="D41" i="7" l="1"/>
  <c r="M41" s="1"/>
  <c r="D35"/>
  <c r="I35" s="1"/>
  <c r="D42"/>
  <c r="G42" s="1"/>
  <c r="D34"/>
  <c r="I34" s="1"/>
  <c r="D43"/>
  <c r="F43" s="1"/>
  <c r="K42" l="1"/>
  <c r="G35"/>
  <c r="F35"/>
  <c r="B6" i="6"/>
  <c r="D39" i="7"/>
  <c r="D32"/>
  <c r="M35"/>
  <c r="O41"/>
  <c r="O42"/>
  <c r="K35"/>
  <c r="M42"/>
  <c r="K43"/>
  <c r="I43"/>
  <c r="I41"/>
  <c r="F34"/>
  <c r="D44"/>
  <c r="K41"/>
  <c r="M34"/>
  <c r="O43"/>
  <c r="M43"/>
  <c r="B8" i="6"/>
  <c r="D37" i="7"/>
  <c r="D33"/>
  <c r="O35"/>
  <c r="K34"/>
  <c r="G43"/>
  <c r="F42"/>
  <c r="G34"/>
  <c r="G41"/>
  <c r="F41"/>
  <c r="D40"/>
  <c r="B5" i="6"/>
  <c r="D38" i="7"/>
  <c r="O34"/>
  <c r="I42"/>
  <c r="G5" i="6" l="1"/>
  <c r="I5"/>
  <c r="K5"/>
  <c r="M5"/>
  <c r="E5"/>
  <c r="D5"/>
  <c r="K40" i="7"/>
  <c r="G40"/>
  <c r="F40"/>
  <c r="I40"/>
  <c r="M40"/>
  <c r="O40"/>
  <c r="F33"/>
  <c r="K33"/>
  <c r="I33"/>
  <c r="G33"/>
  <c r="M33"/>
  <c r="O33"/>
  <c r="O44"/>
  <c r="I44"/>
  <c r="M44"/>
  <c r="F44"/>
  <c r="K44"/>
  <c r="G44"/>
  <c r="I32"/>
  <c r="K32"/>
  <c r="F32"/>
  <c r="M32"/>
  <c r="G32"/>
  <c r="O32"/>
  <c r="G37"/>
  <c r="F37"/>
  <c r="O37"/>
  <c r="K37"/>
  <c r="I37"/>
  <c r="M37"/>
  <c r="O39"/>
  <c r="I39"/>
  <c r="F39"/>
  <c r="K39"/>
  <c r="M39"/>
  <c r="G39"/>
  <c r="F38"/>
  <c r="O38"/>
  <c r="G38"/>
  <c r="I38"/>
  <c r="K38"/>
  <c r="M38"/>
  <c r="K8" i="6"/>
  <c r="E8"/>
  <c r="D8"/>
  <c r="G8"/>
  <c r="M8"/>
  <c r="I8"/>
  <c r="M6"/>
  <c r="I6"/>
  <c r="G6"/>
  <c r="D6"/>
  <c r="K6"/>
  <c r="E6"/>
  <c r="L40" i="7" l="1"/>
  <c r="H32"/>
  <c r="J32"/>
  <c r="J35"/>
  <c r="P32"/>
  <c r="H41"/>
  <c r="L32"/>
  <c r="H37"/>
  <c r="N32"/>
  <c r="J33"/>
  <c r="P44"/>
  <c r="L42"/>
  <c r="P41"/>
  <c r="L38"/>
  <c r="N42"/>
  <c r="H44"/>
  <c r="H33"/>
  <c r="L39"/>
  <c r="N41"/>
  <c r="J38"/>
  <c r="H40"/>
  <c r="J34"/>
  <c r="H34"/>
  <c r="N39"/>
  <c r="J40"/>
  <c r="N33"/>
  <c r="P38"/>
  <c r="H38"/>
  <c r="P43"/>
  <c r="P42"/>
  <c r="N37"/>
  <c r="L43"/>
  <c r="P40"/>
  <c r="L41"/>
  <c r="N43"/>
  <c r="P35"/>
  <c r="J39"/>
  <c r="J41"/>
  <c r="N34"/>
  <c r="L33"/>
  <c r="P39"/>
  <c r="N38"/>
  <c r="J37"/>
  <c r="P33"/>
  <c r="H42"/>
  <c r="J44"/>
  <c r="L35"/>
  <c r="H39"/>
  <c r="J43"/>
  <c r="N40"/>
  <c r="H35"/>
  <c r="L37"/>
  <c r="L34"/>
  <c r="P37"/>
  <c r="P34"/>
  <c r="J42"/>
  <c r="L44"/>
  <c r="N35"/>
  <c r="H43"/>
  <c r="N44"/>
  <c r="D4" l="1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E45" l="1"/>
  <c r="N5" i="5"/>
  <c r="O5" s="1"/>
  <c r="N6"/>
  <c r="O6" s="1"/>
  <c r="N7"/>
  <c r="O7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7"/>
  <c r="O57" s="1"/>
  <c r="N58"/>
  <c r="O58" s="1"/>
  <c r="N59"/>
  <c r="O59" s="1"/>
  <c r="N60"/>
  <c r="O60" s="1"/>
  <c r="N62"/>
  <c r="O62" s="1"/>
  <c r="N63"/>
  <c r="O63" s="1"/>
  <c r="N64"/>
  <c r="O64" s="1"/>
  <c r="N66"/>
  <c r="O66" s="1"/>
  <c r="N67"/>
  <c r="O67" s="1"/>
  <c r="N68"/>
  <c r="O68" s="1"/>
  <c r="N69"/>
  <c r="O69" s="1"/>
  <c r="N70"/>
  <c r="O70" s="1"/>
  <c r="N71"/>
  <c r="O71" s="1"/>
  <c r="N72"/>
  <c r="O72" s="1"/>
  <c r="N73"/>
  <c r="O73" s="1"/>
  <c r="N74"/>
  <c r="O74" s="1"/>
  <c r="N75"/>
  <c r="O75" s="1"/>
  <c r="N76"/>
  <c r="O76" s="1"/>
  <c r="N77"/>
  <c r="O77" s="1"/>
  <c r="N78"/>
  <c r="O78" s="1"/>
  <c r="N79"/>
  <c r="O79" s="1"/>
  <c r="N80"/>
  <c r="O80" s="1"/>
  <c r="N81"/>
  <c r="O81" s="1"/>
  <c r="N82"/>
  <c r="O82" s="1"/>
  <c r="N83"/>
  <c r="O83" s="1"/>
  <c r="N84"/>
  <c r="O84" s="1"/>
  <c r="N85"/>
  <c r="O85" s="1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4"/>
  <c r="O4" s="1"/>
  <c r="L120" l="1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4"/>
  <c r="L63"/>
  <c r="L62"/>
  <c r="L60"/>
  <c r="L59"/>
  <c r="L58"/>
  <c r="L57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M23" s="1"/>
  <c r="L22"/>
  <c r="L21"/>
  <c r="L20"/>
  <c r="L19"/>
  <c r="L18"/>
  <c r="L17"/>
  <c r="L16"/>
  <c r="L15"/>
  <c r="L14"/>
  <c r="L13"/>
  <c r="L12"/>
  <c r="L11"/>
  <c r="L10"/>
  <c r="L9"/>
  <c r="L7"/>
  <c r="L6"/>
  <c r="L5"/>
  <c r="L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7"/>
  <c r="J58"/>
  <c r="J59"/>
  <c r="J60"/>
  <c r="J62"/>
  <c r="J63"/>
  <c r="J64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4"/>
  <c r="G5" l="1"/>
  <c r="G6"/>
  <c r="G7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2"/>
  <c r="G63"/>
  <c r="G64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H120" l="1"/>
  <c r="B1" i="7" l="1"/>
  <c r="A1" i="6"/>
  <c r="N2" l="1"/>
  <c r="J5" l="1"/>
  <c r="H5"/>
  <c r="N5"/>
  <c r="F5"/>
  <c r="L5"/>
  <c r="N6"/>
  <c r="H6"/>
  <c r="F6"/>
  <c r="L6"/>
  <c r="J6"/>
  <c r="N8"/>
  <c r="F8"/>
  <c r="L8"/>
  <c r="H8"/>
  <c r="J8"/>
  <c r="M4" i="5"/>
  <c r="H117" l="1"/>
  <c r="K117"/>
  <c r="M117"/>
  <c r="H109"/>
  <c r="K109"/>
  <c r="M109"/>
  <c r="H89"/>
  <c r="K89"/>
  <c r="M89"/>
  <c r="H83"/>
  <c r="M83"/>
  <c r="K83"/>
  <c r="H79"/>
  <c r="M79"/>
  <c r="K79"/>
  <c r="H75"/>
  <c r="M75"/>
  <c r="K75"/>
  <c r="H68"/>
  <c r="K68"/>
  <c r="M68"/>
  <c r="H57"/>
  <c r="M57"/>
  <c r="K57"/>
  <c r="H53"/>
  <c r="M53"/>
  <c r="K53"/>
  <c r="H49"/>
  <c r="M49"/>
  <c r="K49"/>
  <c r="H45"/>
  <c r="M45"/>
  <c r="K45"/>
  <c r="H41"/>
  <c r="M41"/>
  <c r="K41"/>
  <c r="H37"/>
  <c r="K37"/>
  <c r="M37"/>
  <c r="H34"/>
  <c r="M34"/>
  <c r="K34"/>
  <c r="H31"/>
  <c r="K31"/>
  <c r="M31"/>
  <c r="H24"/>
  <c r="M24"/>
  <c r="K24"/>
  <c r="H20"/>
  <c r="M20"/>
  <c r="K20"/>
  <c r="H16"/>
  <c r="M16"/>
  <c r="K16"/>
  <c r="H12"/>
  <c r="M12"/>
  <c r="K12"/>
  <c r="M120"/>
  <c r="K120"/>
  <c r="H116"/>
  <c r="K116"/>
  <c r="M116"/>
  <c r="H112"/>
  <c r="M112"/>
  <c r="K112"/>
  <c r="H108"/>
  <c r="K108"/>
  <c r="M108"/>
  <c r="H104"/>
  <c r="M104"/>
  <c r="K104"/>
  <c r="H100"/>
  <c r="K100"/>
  <c r="M100"/>
  <c r="H96"/>
  <c r="M96"/>
  <c r="K96"/>
  <c r="H92"/>
  <c r="K92"/>
  <c r="M92"/>
  <c r="H86"/>
  <c r="K86"/>
  <c r="M86"/>
  <c r="H82"/>
  <c r="M82"/>
  <c r="K82"/>
  <c r="H78"/>
  <c r="K78"/>
  <c r="M78"/>
  <c r="H74"/>
  <c r="M74"/>
  <c r="K74"/>
  <c r="H71"/>
  <c r="K71"/>
  <c r="M71"/>
  <c r="H67"/>
  <c r="M67"/>
  <c r="K67"/>
  <c r="K64"/>
  <c r="M64"/>
  <c r="H60"/>
  <c r="M60"/>
  <c r="K60"/>
  <c r="H52"/>
  <c r="M52"/>
  <c r="K52"/>
  <c r="H48"/>
  <c r="K48"/>
  <c r="M48"/>
  <c r="H44"/>
  <c r="M44"/>
  <c r="K44"/>
  <c r="H40"/>
  <c r="K40"/>
  <c r="M40"/>
  <c r="H33"/>
  <c r="K33"/>
  <c r="M33"/>
  <c r="H30"/>
  <c r="M30"/>
  <c r="K30"/>
  <c r="H27"/>
  <c r="K27"/>
  <c r="M27"/>
  <c r="H23"/>
  <c r="K23"/>
  <c r="H19"/>
  <c r="M19"/>
  <c r="K19"/>
  <c r="H15"/>
  <c r="K15"/>
  <c r="M15"/>
  <c r="H11"/>
  <c r="K11"/>
  <c r="M11"/>
  <c r="H7"/>
  <c r="M7"/>
  <c r="K7"/>
  <c r="H113"/>
  <c r="K113"/>
  <c r="M113"/>
  <c r="H97"/>
  <c r="K97"/>
  <c r="M97"/>
  <c r="H91"/>
  <c r="M91"/>
  <c r="K91"/>
  <c r="H85"/>
  <c r="M85"/>
  <c r="K85"/>
  <c r="H77"/>
  <c r="M77"/>
  <c r="K77"/>
  <c r="H70"/>
  <c r="M70"/>
  <c r="K70"/>
  <c r="H66"/>
  <c r="M66"/>
  <c r="K66"/>
  <c r="H59"/>
  <c r="M59"/>
  <c r="K59"/>
  <c r="H47"/>
  <c r="M47"/>
  <c r="K47"/>
  <c r="H29"/>
  <c r="M29"/>
  <c r="K29"/>
  <c r="H26"/>
  <c r="M26"/>
  <c r="K26"/>
  <c r="H22"/>
  <c r="M22"/>
  <c r="K22"/>
  <c r="H18"/>
  <c r="M18"/>
  <c r="K18"/>
  <c r="H14"/>
  <c r="M14"/>
  <c r="K14"/>
  <c r="H10"/>
  <c r="K10"/>
  <c r="M10"/>
  <c r="H6"/>
  <c r="M6"/>
  <c r="K6"/>
  <c r="H105"/>
  <c r="K105"/>
  <c r="M105"/>
  <c r="H101"/>
  <c r="K101"/>
  <c r="M101"/>
  <c r="H93"/>
  <c r="K93"/>
  <c r="M93"/>
  <c r="H87"/>
  <c r="K87"/>
  <c r="M87"/>
  <c r="H119"/>
  <c r="M119"/>
  <c r="K119"/>
  <c r="H115"/>
  <c r="M115"/>
  <c r="K115"/>
  <c r="H111"/>
  <c r="M111"/>
  <c r="K111"/>
  <c r="H107"/>
  <c r="M107"/>
  <c r="K107"/>
  <c r="H103"/>
  <c r="M103"/>
  <c r="K103"/>
  <c r="H99"/>
  <c r="M99"/>
  <c r="K99"/>
  <c r="H95"/>
  <c r="M95"/>
  <c r="K95"/>
  <c r="H81"/>
  <c r="M81"/>
  <c r="K81"/>
  <c r="H73"/>
  <c r="M73"/>
  <c r="K73"/>
  <c r="H63"/>
  <c r="M63"/>
  <c r="K63"/>
  <c r="H55"/>
  <c r="M55"/>
  <c r="K55"/>
  <c r="H51"/>
  <c r="M51"/>
  <c r="K51"/>
  <c r="H43"/>
  <c r="M43"/>
  <c r="K43"/>
  <c r="H39"/>
  <c r="M39"/>
  <c r="K39"/>
  <c r="H36"/>
  <c r="M36"/>
  <c r="K36"/>
  <c r="H118"/>
  <c r="M118"/>
  <c r="K118"/>
  <c r="H114"/>
  <c r="M114"/>
  <c r="K114"/>
  <c r="H110"/>
  <c r="M110"/>
  <c r="K110"/>
  <c r="H106"/>
  <c r="M106"/>
  <c r="K106"/>
  <c r="H102"/>
  <c r="M102"/>
  <c r="K102"/>
  <c r="H98"/>
  <c r="M98"/>
  <c r="K98"/>
  <c r="H94"/>
  <c r="M94"/>
  <c r="K94"/>
  <c r="H90"/>
  <c r="M90"/>
  <c r="K90"/>
  <c r="H88"/>
  <c r="M88"/>
  <c r="K88"/>
  <c r="H84"/>
  <c r="M84"/>
  <c r="K84"/>
  <c r="H80"/>
  <c r="M80"/>
  <c r="K80"/>
  <c r="H76"/>
  <c r="M76"/>
  <c r="K76"/>
  <c r="H72"/>
  <c r="M72"/>
  <c r="K72"/>
  <c r="H69"/>
  <c r="M69"/>
  <c r="K69"/>
  <c r="H62"/>
  <c r="M62"/>
  <c r="K62"/>
  <c r="H58"/>
  <c r="M58"/>
  <c r="K58"/>
  <c r="H54"/>
  <c r="M54"/>
  <c r="K54"/>
  <c r="H50"/>
  <c r="M50"/>
  <c r="K50"/>
  <c r="H46"/>
  <c r="M46"/>
  <c r="K46"/>
  <c r="H42"/>
  <c r="M42"/>
  <c r="K42"/>
  <c r="H38"/>
  <c r="M38"/>
  <c r="K38"/>
  <c r="H35"/>
  <c r="M35"/>
  <c r="K35"/>
  <c r="H32"/>
  <c r="M32"/>
  <c r="K32"/>
  <c r="H28"/>
  <c r="M28"/>
  <c r="K28"/>
  <c r="H25"/>
  <c r="M25"/>
  <c r="K25"/>
  <c r="H21"/>
  <c r="M21"/>
  <c r="K21"/>
  <c r="H17"/>
  <c r="M17"/>
  <c r="K17"/>
  <c r="H13"/>
  <c r="I13" s="1"/>
  <c r="M13"/>
  <c r="K13"/>
  <c r="H9"/>
  <c r="M9"/>
  <c r="K9"/>
  <c r="H5"/>
  <c r="M5"/>
  <c r="K5"/>
  <c r="H4"/>
  <c r="K4"/>
  <c r="H64"/>
  <c r="M31" i="7"/>
  <c r="G31" l="1"/>
  <c r="H31" s="1"/>
  <c r="I31"/>
  <c r="J31" s="1"/>
  <c r="K31"/>
  <c r="L31" s="1"/>
  <c r="F31"/>
  <c r="N31" s="1"/>
  <c r="O31"/>
  <c r="P31" s="1"/>
  <c r="C9" i="6" l="1"/>
  <c r="C4" l="1"/>
  <c r="C10" s="1"/>
  <c r="I4" i="5" l="1"/>
  <c r="P4"/>
  <c r="Q4" s="1"/>
  <c r="G4"/>
  <c r="M4" i="7" l="1"/>
  <c r="B4" i="6"/>
  <c r="I10" i="5"/>
  <c r="P10"/>
  <c r="Q10" s="1"/>
  <c r="P117"/>
  <c r="Q117" s="1"/>
  <c r="I117"/>
  <c r="I115"/>
  <c r="P115"/>
  <c r="Q115" s="1"/>
  <c r="I111"/>
  <c r="P111"/>
  <c r="Q111" s="1"/>
  <c r="I105"/>
  <c r="P105"/>
  <c r="Q105" s="1"/>
  <c r="P101"/>
  <c r="Q101" s="1"/>
  <c r="I101"/>
  <c r="I97"/>
  <c r="P97"/>
  <c r="Q97" s="1"/>
  <c r="I93"/>
  <c r="P93"/>
  <c r="Q93" s="1"/>
  <c r="P91"/>
  <c r="Q91" s="1"/>
  <c r="I91"/>
  <c r="P85"/>
  <c r="Q85" s="1"/>
  <c r="I85"/>
  <c r="P81"/>
  <c r="Q81" s="1"/>
  <c r="I81"/>
  <c r="P77"/>
  <c r="Q77" s="1"/>
  <c r="I77"/>
  <c r="I73"/>
  <c r="P73"/>
  <c r="Q73" s="1"/>
  <c r="I70"/>
  <c r="P70"/>
  <c r="Q70" s="1"/>
  <c r="I66"/>
  <c r="P66"/>
  <c r="Q66" s="1"/>
  <c r="P63"/>
  <c r="Q63" s="1"/>
  <c r="I63"/>
  <c r="M30" i="7"/>
  <c r="I59" i="5"/>
  <c r="P59"/>
  <c r="Q59" s="1"/>
  <c r="M29" i="7"/>
  <c r="P55" i="5"/>
  <c r="Q55" s="1"/>
  <c r="I55"/>
  <c r="I49"/>
  <c r="P49"/>
  <c r="Q49" s="1"/>
  <c r="P45"/>
  <c r="Q45" s="1"/>
  <c r="I45"/>
  <c r="M20" i="7"/>
  <c r="P41" i="5"/>
  <c r="Q41" s="1"/>
  <c r="I41"/>
  <c r="I39"/>
  <c r="P39"/>
  <c r="Q39" s="1"/>
  <c r="M16" i="7"/>
  <c r="P36" i="5"/>
  <c r="Q36" s="1"/>
  <c r="I36"/>
  <c r="M12" i="7"/>
  <c r="P24" i="5"/>
  <c r="Q24" s="1"/>
  <c r="I24"/>
  <c r="M10" i="7"/>
  <c r="P20" i="5"/>
  <c r="Q20" s="1"/>
  <c r="I20"/>
  <c r="I16"/>
  <c r="P16"/>
  <c r="Q16" s="1"/>
  <c r="I14"/>
  <c r="P14"/>
  <c r="Q14" s="1"/>
  <c r="I6"/>
  <c r="P6"/>
  <c r="Q6" s="1"/>
  <c r="I120"/>
  <c r="P120"/>
  <c r="Q120" s="1"/>
  <c r="I118"/>
  <c r="P118"/>
  <c r="Q118" s="1"/>
  <c r="P116"/>
  <c r="Q116" s="1"/>
  <c r="I116"/>
  <c r="I114"/>
  <c r="P114"/>
  <c r="Q114" s="1"/>
  <c r="I112"/>
  <c r="P112"/>
  <c r="Q112" s="1"/>
  <c r="I110"/>
  <c r="P110"/>
  <c r="Q110" s="1"/>
  <c r="I108"/>
  <c r="P108"/>
  <c r="Q108" s="1"/>
  <c r="P106"/>
  <c r="Q106" s="1"/>
  <c r="I106"/>
  <c r="P104"/>
  <c r="Q104" s="1"/>
  <c r="I104"/>
  <c r="I102"/>
  <c r="P102"/>
  <c r="Q102" s="1"/>
  <c r="P100"/>
  <c r="Q100" s="1"/>
  <c r="I100"/>
  <c r="I98"/>
  <c r="P98"/>
  <c r="Q98" s="1"/>
  <c r="P96"/>
  <c r="Q96" s="1"/>
  <c r="I96"/>
  <c r="P94"/>
  <c r="Q94" s="1"/>
  <c r="I94"/>
  <c r="I92"/>
  <c r="P92"/>
  <c r="Q92" s="1"/>
  <c r="I90"/>
  <c r="P90"/>
  <c r="Q90" s="1"/>
  <c r="I88"/>
  <c r="P88"/>
  <c r="Q88" s="1"/>
  <c r="I86"/>
  <c r="P86"/>
  <c r="Q86" s="1"/>
  <c r="I84"/>
  <c r="P84"/>
  <c r="Q84" s="1"/>
  <c r="I82"/>
  <c r="P82"/>
  <c r="Q82" s="1"/>
  <c r="P80"/>
  <c r="Q80" s="1"/>
  <c r="I80"/>
  <c r="I78"/>
  <c r="P78"/>
  <c r="Q78" s="1"/>
  <c r="I76"/>
  <c r="P76"/>
  <c r="Q76" s="1"/>
  <c r="I74"/>
  <c r="P74"/>
  <c r="Q74" s="1"/>
  <c r="P72"/>
  <c r="Q72" s="1"/>
  <c r="I72"/>
  <c r="I71"/>
  <c r="P71"/>
  <c r="Q71" s="1"/>
  <c r="I69"/>
  <c r="P69"/>
  <c r="Q69" s="1"/>
  <c r="I67"/>
  <c r="P67"/>
  <c r="Q67" s="1"/>
  <c r="I64"/>
  <c r="P64"/>
  <c r="Q64" s="1"/>
  <c r="I62"/>
  <c r="P62"/>
  <c r="Q62" s="1"/>
  <c r="I60"/>
  <c r="P60"/>
  <c r="Q60" s="1"/>
  <c r="I58"/>
  <c r="P58"/>
  <c r="Q58" s="1"/>
  <c r="I54"/>
  <c r="P54"/>
  <c r="Q54" s="1"/>
  <c r="I52"/>
  <c r="P52"/>
  <c r="Q52" s="1"/>
  <c r="M26" i="7"/>
  <c r="P50" i="5"/>
  <c r="Q50" s="1"/>
  <c r="I50"/>
  <c r="M25" i="7"/>
  <c r="P48" i="5"/>
  <c r="Q48" s="1"/>
  <c r="I48"/>
  <c r="M23" i="7"/>
  <c r="I46" i="5"/>
  <c r="P46"/>
  <c r="Q46" s="1"/>
  <c r="I44"/>
  <c r="P44"/>
  <c r="Q44" s="1"/>
  <c r="M21" i="7"/>
  <c r="P42" i="5"/>
  <c r="Q42" s="1"/>
  <c r="I42"/>
  <c r="M19" i="7"/>
  <c r="P40" i="5"/>
  <c r="Q40" s="1"/>
  <c r="I40"/>
  <c r="M18" i="7"/>
  <c r="P38" i="5"/>
  <c r="Q38" s="1"/>
  <c r="I38"/>
  <c r="I35"/>
  <c r="P35"/>
  <c r="Q35" s="1"/>
  <c r="I33"/>
  <c r="P33"/>
  <c r="Q33" s="1"/>
  <c r="I32"/>
  <c r="P32"/>
  <c r="Q32" s="1"/>
  <c r="I30"/>
  <c r="P30"/>
  <c r="Q30" s="1"/>
  <c r="I28"/>
  <c r="P28"/>
  <c r="Q28" s="1"/>
  <c r="M13" i="7"/>
  <c r="P27" i="5"/>
  <c r="Q27" s="1"/>
  <c r="I27"/>
  <c r="I25"/>
  <c r="P25"/>
  <c r="Q25" s="1"/>
  <c r="I23"/>
  <c r="P23"/>
  <c r="Q23" s="1"/>
  <c r="P21"/>
  <c r="Q21" s="1"/>
  <c r="I21"/>
  <c r="I19"/>
  <c r="P19"/>
  <c r="Q19" s="1"/>
  <c r="P17"/>
  <c r="Q17" s="1"/>
  <c r="I17"/>
  <c r="I15"/>
  <c r="P15"/>
  <c r="Q15" s="1"/>
  <c r="P13"/>
  <c r="Q13" s="1"/>
  <c r="M8" i="7"/>
  <c r="P11" i="5"/>
  <c r="Q11" s="1"/>
  <c r="I11"/>
  <c r="I9"/>
  <c r="P9"/>
  <c r="Q9" s="1"/>
  <c r="M6" i="7"/>
  <c r="P7" i="5"/>
  <c r="Q7" s="1"/>
  <c r="I7"/>
  <c r="M5" i="7"/>
  <c r="P5" i="5"/>
  <c r="Q5" s="1"/>
  <c r="I5"/>
  <c r="P119"/>
  <c r="Q119" s="1"/>
  <c r="I119"/>
  <c r="I113"/>
  <c r="P113"/>
  <c r="Q113" s="1"/>
  <c r="P109"/>
  <c r="Q109" s="1"/>
  <c r="I109"/>
  <c r="I107"/>
  <c r="P107"/>
  <c r="Q107" s="1"/>
  <c r="I103"/>
  <c r="P103"/>
  <c r="Q103" s="1"/>
  <c r="I99"/>
  <c r="P99"/>
  <c r="Q99" s="1"/>
  <c r="I95"/>
  <c r="P95"/>
  <c r="Q95" s="1"/>
  <c r="P89"/>
  <c r="Q89" s="1"/>
  <c r="I89"/>
  <c r="I87"/>
  <c r="P87"/>
  <c r="Q87" s="1"/>
  <c r="I83"/>
  <c r="P83"/>
  <c r="Q83" s="1"/>
  <c r="P79"/>
  <c r="Q79" s="1"/>
  <c r="I79"/>
  <c r="P75"/>
  <c r="Q75" s="1"/>
  <c r="I75"/>
  <c r="P68"/>
  <c r="Q68" s="1"/>
  <c r="I68"/>
  <c r="I57"/>
  <c r="P57"/>
  <c r="Q57" s="1"/>
  <c r="M28" i="7"/>
  <c r="P53" i="5"/>
  <c r="Q53" s="1"/>
  <c r="I53"/>
  <c r="M27" i="7"/>
  <c r="P51" i="5"/>
  <c r="Q51" s="1"/>
  <c r="I51"/>
  <c r="M24" i="7"/>
  <c r="P47" i="5"/>
  <c r="Q47" s="1"/>
  <c r="I47"/>
  <c r="M22" i="7"/>
  <c r="P43" i="5"/>
  <c r="Q43" s="1"/>
  <c r="I43"/>
  <c r="M17" i="7"/>
  <c r="B9" i="6"/>
  <c r="K9" s="1"/>
  <c r="I37" i="5"/>
  <c r="P37"/>
  <c r="Q37" s="1"/>
  <c r="M15" i="7"/>
  <c r="P34" i="5"/>
  <c r="Q34" s="1"/>
  <c r="I34"/>
  <c r="P31"/>
  <c r="Q31" s="1"/>
  <c r="I31"/>
  <c r="M14" i="7"/>
  <c r="P29" i="5"/>
  <c r="Q29" s="1"/>
  <c r="I29"/>
  <c r="P26"/>
  <c r="Q26" s="1"/>
  <c r="I26"/>
  <c r="M11" i="7"/>
  <c r="P22" i="5"/>
  <c r="Q22" s="1"/>
  <c r="I22"/>
  <c r="M9" i="7"/>
  <c r="I18" i="5"/>
  <c r="P18"/>
  <c r="Q18" s="1"/>
  <c r="P12"/>
  <c r="Q12" s="1"/>
  <c r="I12"/>
  <c r="M7" i="7"/>
  <c r="I4" i="6" l="1"/>
  <c r="J4" s="1"/>
  <c r="K4"/>
  <c r="K27" i="7"/>
  <c r="L27" s="1"/>
  <c r="I27"/>
  <c r="J27" s="1"/>
  <c r="G27"/>
  <c r="H27" s="1"/>
  <c r="I9"/>
  <c r="J9" s="1"/>
  <c r="K9"/>
  <c r="L9" s="1"/>
  <c r="G9"/>
  <c r="H9" s="1"/>
  <c r="I14"/>
  <c r="J14" s="1"/>
  <c r="G14"/>
  <c r="H14" s="1"/>
  <c r="K14"/>
  <c r="L14" s="1"/>
  <c r="G9" i="6"/>
  <c r="H9" s="1"/>
  <c r="E9"/>
  <c r="F9" s="1"/>
  <c r="I9"/>
  <c r="J9" s="1"/>
  <c r="G22" i="7"/>
  <c r="H22" s="1"/>
  <c r="K22"/>
  <c r="L22" s="1"/>
  <c r="I22"/>
  <c r="J22" s="1"/>
  <c r="I21"/>
  <c r="J21" s="1"/>
  <c r="G21"/>
  <c r="H21" s="1"/>
  <c r="K21"/>
  <c r="L21" s="1"/>
  <c r="G26"/>
  <c r="H26" s="1"/>
  <c r="K26"/>
  <c r="L26" s="1"/>
  <c r="I26"/>
  <c r="J26" s="1"/>
  <c r="I30"/>
  <c r="J30" s="1"/>
  <c r="G30"/>
  <c r="H30" s="1"/>
  <c r="K30"/>
  <c r="L30" s="1"/>
  <c r="G15"/>
  <c r="H15" s="1"/>
  <c r="K15"/>
  <c r="L15" s="1"/>
  <c r="I15"/>
  <c r="J15" s="1"/>
  <c r="I17"/>
  <c r="J17" s="1"/>
  <c r="K17"/>
  <c r="L17" s="1"/>
  <c r="G17"/>
  <c r="H17" s="1"/>
  <c r="K28"/>
  <c r="L28" s="1"/>
  <c r="I28"/>
  <c r="J28" s="1"/>
  <c r="G28"/>
  <c r="H28" s="1"/>
  <c r="G6"/>
  <c r="H6" s="1"/>
  <c r="K6"/>
  <c r="L6" s="1"/>
  <c r="I6"/>
  <c r="J6" s="1"/>
  <c r="G19"/>
  <c r="H19" s="1"/>
  <c r="K19"/>
  <c r="L19" s="1"/>
  <c r="I19"/>
  <c r="J19" s="1"/>
  <c r="K23"/>
  <c r="L23" s="1"/>
  <c r="I23"/>
  <c r="J23" s="1"/>
  <c r="G23"/>
  <c r="H23" s="1"/>
  <c r="I25"/>
  <c r="J25" s="1"/>
  <c r="G25"/>
  <c r="H25" s="1"/>
  <c r="K25"/>
  <c r="L25" s="1"/>
  <c r="I16"/>
  <c r="J16" s="1"/>
  <c r="K16"/>
  <c r="L16" s="1"/>
  <c r="G16"/>
  <c r="H16" s="1"/>
  <c r="I29"/>
  <c r="J29" s="1"/>
  <c r="K29"/>
  <c r="L29" s="1"/>
  <c r="G29"/>
  <c r="H29" s="1"/>
  <c r="I5"/>
  <c r="J5" s="1"/>
  <c r="G5"/>
  <c r="H5" s="1"/>
  <c r="K5"/>
  <c r="L5" s="1"/>
  <c r="G8"/>
  <c r="H8" s="1"/>
  <c r="I8"/>
  <c r="J8" s="1"/>
  <c r="K8"/>
  <c r="L8" s="1"/>
  <c r="G18"/>
  <c r="H18" s="1"/>
  <c r="K18"/>
  <c r="L18" s="1"/>
  <c r="I18"/>
  <c r="J18" s="1"/>
  <c r="K12"/>
  <c r="L12" s="1"/>
  <c r="I12"/>
  <c r="J12" s="1"/>
  <c r="G12"/>
  <c r="H12" s="1"/>
  <c r="I20"/>
  <c r="J20" s="1"/>
  <c r="G20"/>
  <c r="H20" s="1"/>
  <c r="K20"/>
  <c r="L20" s="1"/>
  <c r="G4" i="6"/>
  <c r="E4"/>
  <c r="G7" i="7"/>
  <c r="H7" s="1"/>
  <c r="K7"/>
  <c r="L7" s="1"/>
  <c r="I7"/>
  <c r="J7" s="1"/>
  <c r="G11"/>
  <c r="H11" s="1"/>
  <c r="K11"/>
  <c r="L11" s="1"/>
  <c r="I11"/>
  <c r="J11" s="1"/>
  <c r="K24"/>
  <c r="L24" s="1"/>
  <c r="G24"/>
  <c r="H24" s="1"/>
  <c r="I24"/>
  <c r="J24" s="1"/>
  <c r="I13"/>
  <c r="J13" s="1"/>
  <c r="G13"/>
  <c r="H13" s="1"/>
  <c r="K13"/>
  <c r="L13" s="1"/>
  <c r="K10"/>
  <c r="L10" s="1"/>
  <c r="I10"/>
  <c r="J10" s="1"/>
  <c r="G10"/>
  <c r="H10" s="1"/>
  <c r="I4"/>
  <c r="G4"/>
  <c r="K4"/>
  <c r="D4" i="6"/>
  <c r="F4" i="7"/>
  <c r="M4" i="6"/>
  <c r="N4" s="1"/>
  <c r="O4" i="7"/>
  <c r="M9" i="6"/>
  <c r="N9" s="1"/>
  <c r="D9"/>
  <c r="F22" i="7"/>
  <c r="N22" s="1"/>
  <c r="O22"/>
  <c r="P22" s="1"/>
  <c r="O28"/>
  <c r="P28" s="1"/>
  <c r="F28"/>
  <c r="N28" s="1"/>
  <c r="O9"/>
  <c r="P9" s="1"/>
  <c r="F9"/>
  <c r="N9" s="1"/>
  <c r="O8"/>
  <c r="P8" s="1"/>
  <c r="F8"/>
  <c r="N8" s="1"/>
  <c r="F20"/>
  <c r="N20" s="1"/>
  <c r="O20"/>
  <c r="P20" s="1"/>
  <c r="F5"/>
  <c r="N5" s="1"/>
  <c r="O5"/>
  <c r="P5" s="1"/>
  <c r="O6"/>
  <c r="P6" s="1"/>
  <c r="F6"/>
  <c r="F13"/>
  <c r="N13" s="1"/>
  <c r="O13"/>
  <c r="P13" s="1"/>
  <c r="F16"/>
  <c r="N16" s="1"/>
  <c r="O16"/>
  <c r="P16" s="1"/>
  <c r="O14"/>
  <c r="P14" s="1"/>
  <c r="F14"/>
  <c r="N14" s="1"/>
  <c r="O24"/>
  <c r="P24" s="1"/>
  <c r="F24"/>
  <c r="O23"/>
  <c r="P23" s="1"/>
  <c r="F23"/>
  <c r="O29"/>
  <c r="P29" s="1"/>
  <c r="F29"/>
  <c r="N29" s="1"/>
  <c r="O30"/>
  <c r="P30" s="1"/>
  <c r="F30"/>
  <c r="N30" s="1"/>
  <c r="O15"/>
  <c r="P15" s="1"/>
  <c r="F15"/>
  <c r="N15" s="1"/>
  <c r="O17"/>
  <c r="P17" s="1"/>
  <c r="F17"/>
  <c r="N17" s="1"/>
  <c r="O27"/>
  <c r="P27" s="1"/>
  <c r="F27"/>
  <c r="N27" s="1"/>
  <c r="O7"/>
  <c r="P7" s="1"/>
  <c r="F7"/>
  <c r="N7" s="1"/>
  <c r="O11"/>
  <c r="P11" s="1"/>
  <c r="F11"/>
  <c r="F18"/>
  <c r="O18"/>
  <c r="P18" s="1"/>
  <c r="O19"/>
  <c r="P19" s="1"/>
  <c r="F19"/>
  <c r="N19" s="1"/>
  <c r="O21"/>
  <c r="P21" s="1"/>
  <c r="F21"/>
  <c r="N21" s="1"/>
  <c r="O25"/>
  <c r="P25" s="1"/>
  <c r="F25"/>
  <c r="N25" s="1"/>
  <c r="O26"/>
  <c r="P26" s="1"/>
  <c r="F26"/>
  <c r="F10"/>
  <c r="N10" s="1"/>
  <c r="O10"/>
  <c r="P10" s="1"/>
  <c r="O12"/>
  <c r="P12" s="1"/>
  <c r="F12"/>
  <c r="N12" s="1"/>
  <c r="N23" l="1"/>
  <c r="N6"/>
  <c r="N18"/>
  <c r="N26"/>
  <c r="N11"/>
  <c r="N24"/>
  <c r="L4" i="6"/>
  <c r="L9"/>
  <c r="J4" i="7"/>
  <c r="H4"/>
  <c r="H4" i="6"/>
  <c r="P4" i="7"/>
  <c r="L4"/>
  <c r="F4" i="6"/>
  <c r="N4" i="7" l="1"/>
  <c r="H8" i="5" l="1"/>
  <c r="I8" s="1"/>
  <c r="N8"/>
  <c r="O8" s="1"/>
  <c r="J8"/>
  <c r="K8" s="1"/>
  <c r="B7" i="6"/>
  <c r="P8" i="5"/>
  <c r="Q8" s="1"/>
  <c r="L8"/>
  <c r="M8" s="1"/>
  <c r="D36" i="7"/>
  <c r="K36" s="1"/>
  <c r="J121" i="5"/>
  <c r="K121" s="1"/>
  <c r="G8"/>
  <c r="B10" i="6" l="1"/>
  <c r="D10" s="1"/>
  <c r="K45" i="7"/>
  <c r="L36"/>
  <c r="L45" s="1"/>
  <c r="D45"/>
  <c r="F45" s="1"/>
  <c r="I7" i="6"/>
  <c r="K7"/>
  <c r="D7"/>
  <c r="I36" i="7"/>
  <c r="M7" i="6"/>
  <c r="O36" i="7"/>
  <c r="H121" i="5"/>
  <c r="I121" s="1"/>
  <c r="P121"/>
  <c r="Q121" s="1"/>
  <c r="G121"/>
  <c r="E7" i="6"/>
  <c r="G36" i="7"/>
  <c r="G7" i="6"/>
  <c r="L121" i="5"/>
  <c r="M121" s="1"/>
  <c r="M36" i="7"/>
  <c r="F36"/>
  <c r="N121" i="5" l="1"/>
  <c r="O121" s="1"/>
  <c r="J7" i="6"/>
  <c r="I10"/>
  <c r="J10" s="1"/>
  <c r="I45" i="7"/>
  <c r="J36"/>
  <c r="J45" s="1"/>
  <c r="N7" i="6"/>
  <c r="M10"/>
  <c r="N10" s="1"/>
  <c r="G10"/>
  <c r="H7"/>
  <c r="H10" s="1"/>
  <c r="G45" i="7"/>
  <c r="H36"/>
  <c r="H45" s="1"/>
  <c r="M45"/>
  <c r="N36"/>
  <c r="N45" s="1"/>
  <c r="F7" i="6"/>
  <c r="F10" s="1"/>
  <c r="E10"/>
  <c r="O45" i="7"/>
  <c r="P36"/>
  <c r="P45" s="1"/>
  <c r="K10" i="6"/>
  <c r="L10" s="1"/>
  <c r="L7"/>
  <c r="O103" i="18" l="1"/>
  <c r="P103" s="1"/>
  <c r="O66"/>
  <c r="P66" s="1"/>
  <c r="O25"/>
  <c r="P25" s="1"/>
  <c r="O107"/>
  <c r="P107" s="1"/>
  <c r="O23"/>
  <c r="P23" s="1"/>
  <c r="O10"/>
  <c r="P10" s="1"/>
  <c r="O71"/>
  <c r="P71" s="1"/>
  <c r="O115"/>
  <c r="P115" s="1"/>
  <c r="O63"/>
  <c r="P63" s="1"/>
  <c r="O22"/>
  <c r="P22" s="1"/>
  <c r="O100"/>
  <c r="P100" s="1"/>
  <c r="O74"/>
  <c r="P74" s="1"/>
  <c r="O43"/>
  <c r="P43" s="1"/>
  <c r="O89"/>
  <c r="P89" s="1"/>
  <c r="O37"/>
  <c r="P37" s="1"/>
  <c r="O46"/>
  <c r="P46" s="1"/>
  <c r="O75"/>
  <c r="P75" s="1"/>
  <c r="O120"/>
  <c r="P120" s="1"/>
  <c r="O88"/>
  <c r="P88" s="1"/>
  <c r="O39"/>
  <c r="P39" s="1"/>
  <c r="O55"/>
  <c r="P55" s="1"/>
  <c r="N124"/>
  <c r="O45"/>
  <c r="P45" s="1"/>
  <c r="O82"/>
  <c r="P82" s="1"/>
  <c r="R124" l="1"/>
</calcChain>
</file>

<file path=xl/sharedStrings.xml><?xml version="1.0" encoding="utf-8"?>
<sst xmlns="http://schemas.openxmlformats.org/spreadsheetml/2006/main" count="17868" uniqueCount="3608">
  <si>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</si>
  <si>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</si>
  <si>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</si>
  <si>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</si>
  <si>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</si>
  <si>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</si>
  <si>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</si>
  <si>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</si>
  <si>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</si>
  <si>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</si>
  <si>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</si>
  <si>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</si>
  <si>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</si>
  <si>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</si>
  <si>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</si>
  <si>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</si>
  <si>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</si>
  <si>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</si>
  <si>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</si>
  <si>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</si>
  <si>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</si>
  <si>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</si>
  <si>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</si>
  <si>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</si>
  <si>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</si>
  <si>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</si>
  <si>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</si>
  <si>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</si>
  <si>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</si>
  <si>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</si>
  <si>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</si>
  <si>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</si>
  <si>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</si>
  <si>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</si>
  <si>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</si>
  <si>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</si>
  <si>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</si>
  <si>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</si>
  <si>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</si>
  <si>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</si>
  <si>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</si>
  <si>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</si>
  <si>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</si>
  <si>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</si>
  <si>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</si>
  <si>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</si>
  <si>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</si>
  <si>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</si>
  <si>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</si>
  <si>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</si>
  <si>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</si>
  <si>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</si>
  <si>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</si>
  <si>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</si>
  <si>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</si>
  <si>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</si>
  <si>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</si>
  <si>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</si>
  <si>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</si>
  <si>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</si>
  <si>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</si>
  <si>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</si>
  <si>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</si>
  <si>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</si>
  <si>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</si>
  <si>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</si>
  <si>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</si>
  <si>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</si>
  <si>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</si>
  <si>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</si>
  <si>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</si>
  <si>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</si>
  <si>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</si>
  <si>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</si>
  <si>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</si>
  <si>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</si>
  <si>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</si>
  <si>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</si>
  <si>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</si>
  <si>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</si>
  <si>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</si>
  <si>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</si>
  <si>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</si>
  <si>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</si>
  <si>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</si>
  <si>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</si>
  <si>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</si>
  <si>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</si>
  <si>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</si>
  <si>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</si>
  <si>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</si>
  <si>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</si>
  <si>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</si>
  <si>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</si>
  <si>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</si>
  <si>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</si>
  <si>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</si>
  <si>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</si>
  <si>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</si>
  <si>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</si>
  <si>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</si>
  <si>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</si>
  <si>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</si>
  <si>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</si>
  <si>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</si>
  <si>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</si>
  <si>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</si>
  <si>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</si>
  <si>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</si>
  <si>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</si>
  <si>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</si>
  <si>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</si>
  <si>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</si>
  <si>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</si>
  <si>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</si>
  <si>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</si>
  <si>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</si>
  <si>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</si>
  <si>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</si>
  <si>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</si>
  <si>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</si>
  <si>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</si>
  <si>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</si>
  <si>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</si>
  <si>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</si>
  <si>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</si>
  <si>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</si>
  <si>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</si>
  <si>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</si>
  <si>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</si>
  <si>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</si>
  <si>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</si>
  <si>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</si>
  <si>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</si>
  <si>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</si>
  <si>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</si>
  <si>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</si>
  <si>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</si>
  <si>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</si>
  <si>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</si>
  <si>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</si>
  <si>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</si>
  <si>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</si>
  <si>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</si>
  <si>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</si>
  <si>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</si>
  <si>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</si>
  <si>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</si>
  <si>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</si>
  <si>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</si>
  <si>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</si>
  <si>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</si>
  <si>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</si>
  <si>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Mithun Halder</t>
  </si>
  <si>
    <t>DSR-0734</t>
  </si>
  <si>
    <t>DSR-0278</t>
  </si>
  <si>
    <t>DSR-0277</t>
  </si>
  <si>
    <t>Mr. Kumod Kanti</t>
  </si>
  <si>
    <t>DSR-0276</t>
  </si>
  <si>
    <t>Md. Monirul Islam</t>
  </si>
  <si>
    <t>DSR-0275</t>
  </si>
  <si>
    <t>DSR-0542</t>
  </si>
  <si>
    <t>DSR-0578</t>
  </si>
  <si>
    <t>DSR-0577</t>
  </si>
  <si>
    <t>DSR-0579</t>
  </si>
  <si>
    <t>Helal Sardar</t>
  </si>
  <si>
    <t>DSR-0580</t>
  </si>
  <si>
    <t>Md. Rubel Sheakh</t>
  </si>
  <si>
    <t>DSR-0554</t>
  </si>
  <si>
    <t>DSR-0553</t>
  </si>
  <si>
    <t>DSR-0009</t>
  </si>
  <si>
    <t>DSR-0705</t>
  </si>
  <si>
    <t>DSR-0117</t>
  </si>
  <si>
    <t>DSR-0646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</si>
  <si>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</si>
  <si>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</si>
  <si>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</si>
  <si>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</si>
  <si>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</si>
  <si>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</si>
  <si>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</si>
  <si>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</si>
  <si>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</si>
  <si>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</si>
  <si>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</si>
  <si>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</si>
  <si>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</si>
  <si>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</si>
  <si>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</si>
  <si>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</si>
  <si>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</si>
  <si>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</si>
  <si>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</si>
  <si>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</si>
  <si>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</si>
  <si>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</si>
  <si>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</si>
  <si>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</si>
  <si>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</si>
  <si>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</si>
  <si>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</si>
  <si>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</si>
  <si>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</si>
  <si>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</si>
  <si>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</si>
  <si>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</si>
  <si>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</si>
  <si>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</si>
  <si>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</si>
  <si>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</si>
  <si>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</si>
  <si>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</si>
  <si>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</si>
  <si>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</si>
  <si>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</si>
  <si>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</si>
  <si>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</si>
  <si>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</si>
  <si>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</si>
  <si>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</si>
  <si>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</si>
  <si>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</si>
  <si>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</si>
  <si>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</si>
  <si>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</si>
  <si>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</si>
  <si>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</si>
  <si>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</si>
  <si>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</si>
  <si>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</si>
  <si>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</si>
  <si>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</si>
  <si>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</si>
  <si>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</si>
  <si>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</si>
  <si>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</si>
  <si>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</si>
  <si>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</si>
  <si>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</si>
  <si>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</si>
  <si>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</si>
  <si>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</si>
  <si>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</si>
  <si>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</si>
  <si>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</si>
  <si>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</si>
  <si>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</si>
  <si>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</si>
  <si>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</si>
  <si>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</si>
  <si>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</si>
  <si>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</si>
  <si>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</si>
  <si>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</si>
  <si>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</si>
  <si>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</si>
  <si>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</si>
  <si>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</si>
  <si>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Md.Aminul Islam</t>
  </si>
  <si>
    <t>DSR-0197</t>
  </si>
  <si>
    <t>DSR-0195</t>
  </si>
  <si>
    <t>Md.Nejam Uddin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</si>
  <si>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</si>
  <si>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</si>
  <si>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</si>
  <si>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</si>
  <si>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</si>
  <si>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</si>
  <si>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</si>
  <si>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</si>
  <si>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</si>
  <si>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</si>
  <si>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</si>
  <si>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</si>
  <si>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</si>
  <si>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</si>
  <si>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</si>
  <si>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</si>
  <si>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</si>
  <si>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</si>
  <si>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</si>
  <si>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</si>
  <si>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</si>
  <si>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</si>
  <si>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</si>
  <si>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</si>
  <si>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</si>
  <si>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</si>
  <si>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</si>
  <si>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</si>
  <si>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</si>
  <si>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</si>
  <si>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</si>
  <si>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</si>
  <si>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</si>
  <si>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</si>
  <si>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</si>
  <si>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</si>
  <si>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</si>
  <si>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</si>
  <si>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</si>
  <si>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</si>
  <si>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</si>
  <si>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</si>
  <si>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</si>
  <si>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</si>
  <si>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</si>
  <si>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</si>
  <si>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</si>
  <si>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</si>
  <si>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</si>
  <si>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</si>
  <si>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</si>
  <si>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</si>
  <si>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</si>
  <si>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</si>
  <si>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</si>
  <si>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</si>
  <si>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</si>
  <si>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</si>
  <si>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</si>
  <si>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</si>
  <si>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</si>
  <si>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</si>
  <si>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</si>
  <si>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</si>
  <si>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</si>
  <si>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</si>
  <si>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</si>
  <si>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</si>
  <si>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</si>
  <si>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</si>
  <si>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</si>
  <si>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</si>
  <si>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</si>
  <si>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</si>
  <si>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</si>
  <si>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</si>
  <si>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</si>
  <si>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</si>
  <si>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</si>
  <si>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</si>
  <si>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</si>
  <si>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</si>
  <si>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</si>
  <si>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</si>
  <si>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</si>
  <si>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</si>
  <si>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</si>
  <si>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</si>
  <si>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</si>
  <si>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</si>
  <si>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</si>
  <si>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</si>
  <si>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</si>
  <si>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</si>
  <si>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</si>
  <si>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</si>
  <si>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</si>
  <si>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</si>
  <si>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</si>
  <si>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</si>
  <si>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</si>
  <si>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</si>
  <si>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</si>
  <si>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</si>
  <si>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</si>
  <si>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</si>
  <si>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</si>
  <si>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</si>
  <si>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</si>
  <si>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</si>
  <si>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</si>
  <si>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</si>
  <si>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</si>
  <si>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</si>
  <si>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</si>
  <si>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</si>
  <si>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</si>
  <si>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</si>
  <si>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</si>
  <si>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</si>
  <si>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</si>
  <si>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</si>
  <si>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</si>
  <si>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</si>
  <si>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</si>
  <si>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</si>
  <si>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</si>
  <si>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</si>
  <si>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</si>
  <si>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</si>
  <si>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</si>
  <si>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</si>
  <si>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</si>
  <si>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</si>
  <si>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</si>
  <si>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</si>
  <si>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</si>
  <si>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</si>
  <si>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</si>
  <si>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</si>
  <si>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</si>
  <si>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</si>
  <si>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</si>
  <si>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</si>
  <si>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</si>
  <si>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</si>
  <si>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</si>
  <si>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</si>
  <si>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</si>
  <si>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</si>
  <si>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</si>
  <si>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</si>
  <si>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</si>
  <si>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</si>
  <si>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</si>
  <si>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</si>
  <si>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</si>
  <si>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</si>
  <si>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</si>
  <si>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</si>
  <si>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</si>
  <si>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</si>
  <si>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</si>
  <si>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</si>
  <si>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</si>
  <si>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</si>
  <si>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</si>
  <si>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</si>
  <si>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</si>
  <si>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</si>
  <si>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</si>
  <si>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</si>
  <si>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</si>
  <si>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</si>
  <si>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</si>
  <si>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</si>
  <si>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</si>
  <si>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</si>
  <si>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</si>
  <si>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</si>
  <si>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</si>
  <si>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</si>
  <si>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</si>
  <si>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</si>
  <si>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</si>
  <si>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</si>
  <si>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</si>
  <si>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</si>
  <si>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</si>
  <si>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</si>
  <si>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</si>
  <si>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</si>
  <si>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</si>
  <si>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</si>
  <si>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</si>
  <si>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</si>
  <si>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</si>
  <si>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</si>
  <si>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</si>
  <si>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</si>
  <si>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</si>
  <si>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</si>
  <si>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</si>
  <si>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</si>
  <si>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</si>
  <si>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</si>
  <si>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</si>
  <si>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</si>
  <si>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</si>
  <si>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</si>
  <si>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</si>
  <si>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</si>
  <si>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</si>
  <si>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</si>
  <si>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</si>
  <si>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</si>
  <si>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</si>
  <si>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</si>
  <si>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</si>
  <si>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</si>
  <si>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</si>
  <si>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</si>
  <si>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Md. Arif Hossain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</si>
  <si>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</si>
  <si>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</si>
  <si>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</si>
  <si>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</si>
  <si>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</si>
  <si>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</si>
  <si>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</si>
  <si>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</si>
  <si>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</si>
  <si>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</si>
  <si>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</si>
  <si>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</si>
  <si>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</si>
  <si>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</si>
  <si>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</si>
  <si>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</si>
  <si>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</si>
  <si>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</si>
  <si>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</si>
  <si>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</si>
  <si>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</si>
  <si>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</si>
  <si>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</si>
  <si>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</si>
  <si>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</si>
  <si>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</si>
  <si>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</si>
  <si>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</si>
  <si>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</si>
  <si>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</si>
  <si>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</si>
  <si>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</si>
  <si>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</si>
  <si>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</si>
  <si>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</si>
  <si>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</si>
  <si>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</si>
  <si>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</si>
  <si>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</si>
  <si>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</si>
  <si>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</si>
  <si>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</si>
  <si>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</si>
  <si>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</si>
  <si>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</si>
  <si>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</si>
  <si>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</si>
  <si>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</si>
  <si>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</si>
  <si>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</si>
  <si>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</si>
  <si>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</si>
  <si>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</si>
  <si>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</si>
  <si>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</si>
  <si>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</si>
  <si>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</si>
  <si>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</si>
  <si>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</si>
  <si>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</si>
  <si>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</si>
  <si>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</si>
  <si>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</si>
  <si>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</si>
  <si>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</si>
  <si>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</si>
  <si>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</si>
  <si>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</si>
  <si>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</si>
  <si>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</si>
  <si>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</si>
  <si>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</si>
  <si>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</si>
  <si>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</si>
  <si>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</si>
  <si>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</si>
  <si>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</si>
  <si>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</si>
  <si>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</si>
  <si>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</si>
  <si>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</si>
  <si>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</si>
  <si>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</si>
  <si>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</si>
  <si>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</si>
  <si>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</si>
  <si>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</si>
  <si>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</si>
  <si>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</si>
  <si>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</si>
  <si>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</si>
  <si>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</si>
  <si>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</si>
  <si>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</si>
  <si>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</si>
  <si>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</si>
  <si>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</si>
  <si>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</si>
  <si>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</si>
  <si>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</si>
  <si>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</si>
  <si>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</si>
  <si>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</si>
  <si>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</si>
  <si>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</si>
  <si>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</si>
  <si>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</si>
  <si>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</si>
  <si>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</si>
  <si>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</si>
  <si>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</si>
  <si>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</si>
  <si>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</si>
  <si>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</si>
  <si>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</si>
  <si>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</si>
  <si>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</si>
  <si>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</si>
  <si>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</si>
  <si>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</si>
  <si>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</si>
  <si>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</si>
  <si>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</si>
  <si>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</si>
  <si>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</si>
  <si>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</si>
  <si>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</si>
  <si>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</si>
  <si>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</si>
  <si>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</si>
  <si>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</si>
  <si>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</si>
  <si>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</si>
  <si>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</si>
  <si>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</si>
  <si>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</si>
  <si>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</si>
  <si>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</si>
  <si>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</si>
  <si>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</si>
  <si>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</si>
  <si>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</si>
  <si>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</si>
  <si>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</si>
  <si>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</si>
  <si>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</si>
  <si>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</si>
  <si>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</si>
  <si>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</si>
  <si>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</si>
  <si>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</si>
  <si>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</si>
  <si>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</si>
  <si>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</si>
  <si>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</si>
  <si>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</si>
  <si>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</si>
  <si>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</si>
  <si>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</si>
  <si>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</si>
  <si>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</si>
  <si>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</si>
  <si>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</si>
  <si>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</si>
  <si>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</si>
  <si>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Dipak Kumar</t>
  </si>
  <si>
    <t>DSR-0616</t>
  </si>
  <si>
    <t>DSR-0617</t>
  </si>
  <si>
    <t>DSR-0700</t>
  </si>
  <si>
    <t>Md. Moshiur Rahman</t>
  </si>
  <si>
    <t>DSR-0234</t>
  </si>
  <si>
    <t>DSR-0232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</si>
  <si>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</si>
  <si>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</si>
  <si>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</si>
  <si>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</si>
  <si>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</si>
  <si>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</si>
  <si>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</si>
  <si>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</si>
  <si>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</si>
  <si>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</si>
  <si>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</si>
  <si>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</si>
  <si>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</si>
  <si>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</si>
  <si>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</si>
  <si>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</si>
  <si>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</si>
  <si>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</si>
  <si>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</si>
  <si>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</si>
  <si>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</si>
  <si>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</si>
  <si>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</si>
  <si>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</si>
  <si>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</si>
  <si>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</si>
  <si>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</si>
  <si>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</si>
  <si>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</si>
  <si>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</si>
  <si>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</si>
  <si>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</si>
  <si>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</si>
  <si>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</si>
  <si>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</si>
  <si>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</si>
  <si>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</si>
  <si>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</si>
  <si>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</si>
  <si>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</si>
  <si>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</si>
  <si>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</si>
  <si>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</si>
  <si>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</si>
  <si>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</si>
  <si>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</si>
  <si>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</si>
  <si>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</si>
  <si>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</si>
  <si>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</si>
  <si>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</si>
  <si>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</si>
  <si>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</si>
  <si>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</si>
  <si>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</si>
  <si>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</si>
  <si>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</si>
  <si>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</si>
  <si>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</si>
  <si>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</si>
  <si>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</si>
  <si>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</si>
  <si>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</si>
  <si>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</si>
  <si>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</si>
  <si>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</si>
  <si>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</si>
  <si>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</si>
  <si>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</si>
  <si>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</si>
  <si>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</si>
  <si>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</si>
  <si>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</si>
  <si>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</si>
  <si>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</si>
  <si>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</si>
  <si>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</si>
  <si>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</si>
  <si>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</si>
  <si>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</si>
  <si>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</si>
  <si>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</si>
  <si>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</si>
  <si>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</si>
  <si>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</si>
  <si>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</si>
  <si>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</si>
  <si>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</si>
  <si>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</si>
  <si>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</si>
  <si>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</si>
  <si>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</si>
  <si>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DSR-0607</t>
  </si>
  <si>
    <t>DSR-0487</t>
  </si>
  <si>
    <t>Md. Arifur Rahman</t>
  </si>
  <si>
    <t>DSR-0374</t>
  </si>
  <si>
    <t>Md. Asif Ahmed</t>
  </si>
  <si>
    <t>DSR-0669</t>
  </si>
  <si>
    <t>DSR-0670</t>
  </si>
  <si>
    <t>Pranesh</t>
  </si>
  <si>
    <t>DSR-0610</t>
  </si>
  <si>
    <t>DSR-0556</t>
  </si>
  <si>
    <t>DSR-0672</t>
  </si>
  <si>
    <t>Ponkoz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</si>
  <si>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</si>
  <si>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</si>
  <si>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</si>
  <si>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</si>
  <si>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</si>
  <si>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</si>
  <si>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</si>
  <si>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</si>
  <si>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</si>
  <si>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</si>
  <si>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</si>
  <si>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</si>
  <si>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</si>
  <si>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</si>
  <si>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</si>
  <si>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</si>
  <si>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</si>
  <si>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</si>
  <si>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</si>
  <si>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</si>
  <si>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</si>
  <si>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</si>
  <si>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</si>
  <si>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</si>
  <si>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</si>
  <si>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</si>
  <si>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</si>
  <si>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</si>
  <si>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</si>
  <si>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</si>
  <si>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</si>
  <si>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</si>
  <si>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</si>
  <si>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</si>
  <si>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</si>
  <si>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</si>
  <si>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</si>
  <si>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</si>
  <si>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</si>
  <si>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</si>
  <si>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</si>
  <si>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</si>
  <si>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</si>
  <si>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</si>
  <si>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</si>
  <si>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</si>
  <si>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</si>
  <si>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</si>
  <si>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</si>
  <si>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</si>
  <si>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</si>
  <si>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</si>
  <si>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</si>
  <si>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</si>
  <si>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</si>
  <si>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</si>
  <si>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</si>
  <si>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</si>
  <si>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</si>
  <si>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Md.Rashed Siraj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</si>
  <si>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</si>
  <si>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</si>
  <si>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</si>
  <si>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</si>
  <si>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</si>
  <si>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</si>
  <si>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</si>
  <si>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</si>
  <si>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</si>
  <si>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</si>
  <si>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</si>
  <si>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</si>
  <si>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</si>
  <si>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</si>
  <si>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</si>
  <si>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</si>
  <si>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Rafiqul Islam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</si>
  <si>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</si>
  <si>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</si>
  <si>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</si>
  <si>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</si>
  <si>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</si>
  <si>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</si>
  <si>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</si>
  <si>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</si>
  <si>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</si>
  <si>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</si>
  <si>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</si>
  <si>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</si>
  <si>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</si>
  <si>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Shamol</t>
  </si>
  <si>
    <t>DSR-0415</t>
  </si>
  <si>
    <t>Md. Sujon</t>
  </si>
  <si>
    <t>Md.Hasanul Haque</t>
  </si>
  <si>
    <t>Md.Mustahid Hasan Hridoy</t>
  </si>
  <si>
    <t>Md.Abu Jafor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</si>
  <si>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</si>
  <si>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</si>
  <si>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</si>
  <si>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</si>
  <si>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</si>
  <si>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</si>
  <si>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</si>
  <si>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</si>
  <si>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</si>
  <si>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</si>
  <si>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</si>
  <si>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</si>
  <si>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</si>
  <si>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</si>
  <si>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</si>
  <si>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</si>
  <si>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</si>
  <si>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</si>
  <si>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</si>
  <si>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</si>
  <si>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</si>
  <si>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</si>
  <si>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</si>
  <si>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</si>
  <si>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</si>
  <si>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</si>
  <si>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</si>
  <si>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</si>
  <si>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</si>
  <si>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</si>
  <si>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</si>
  <si>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</si>
  <si>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</si>
  <si>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</si>
  <si>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</si>
  <si>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</si>
  <si>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</si>
  <si>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</si>
  <si>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</si>
  <si>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</si>
  <si>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</si>
  <si>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</si>
  <si>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</si>
  <si>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</si>
  <si>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Md. Atiq Islam</t>
  </si>
  <si>
    <t>Md. Haider Ali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</si>
  <si>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</si>
  <si>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</si>
  <si>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</si>
  <si>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</si>
  <si>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</si>
  <si>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</si>
  <si>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</si>
  <si>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</si>
  <si>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</si>
  <si>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</si>
  <si>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</si>
  <si>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</si>
  <si>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</si>
  <si>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</si>
  <si>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</si>
  <si>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</si>
  <si>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</si>
  <si>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</si>
  <si>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</si>
  <si>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</si>
  <si>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</si>
  <si>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</si>
  <si>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</si>
  <si>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</si>
  <si>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</si>
  <si>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</si>
  <si>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</si>
  <si>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</si>
  <si>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</si>
  <si>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</si>
  <si>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</si>
  <si>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Moin</t>
  </si>
  <si>
    <t>Md. Sujon Mia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</si>
  <si>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</si>
  <si>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</si>
  <si>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</si>
  <si>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</si>
  <si>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</si>
  <si>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</si>
  <si>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</si>
  <si>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</si>
  <si>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</si>
  <si>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</si>
  <si>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</si>
  <si>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</si>
  <si>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</si>
  <si>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</si>
  <si>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</si>
  <si>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</si>
  <si>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</si>
  <si>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</si>
  <si>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</si>
  <si>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</si>
  <si>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</si>
  <si>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Shiplu Hossain</t>
  </si>
  <si>
    <t>Md. Robiul Islam</t>
  </si>
  <si>
    <t>Md. Asif Hossen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</si>
  <si>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</si>
  <si>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</si>
  <si>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</si>
  <si>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</si>
  <si>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</si>
  <si>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</si>
  <si>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</si>
  <si>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</si>
  <si>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</si>
  <si>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</si>
  <si>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</si>
  <si>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</si>
  <si>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</si>
  <si>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</si>
  <si>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</si>
  <si>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</si>
  <si>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</si>
  <si>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</si>
  <si>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</si>
  <si>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</si>
  <si>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</si>
  <si>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</si>
  <si>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</si>
  <si>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</si>
  <si>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</si>
  <si>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</si>
  <si>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</si>
  <si>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</si>
  <si>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</si>
  <si>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</si>
  <si>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</si>
  <si>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</si>
  <si>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</si>
  <si>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</si>
  <si>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</si>
  <si>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</si>
  <si>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</si>
  <si>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</si>
  <si>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</si>
  <si>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</si>
  <si>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</si>
  <si>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</si>
  <si>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</si>
  <si>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</si>
  <si>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</si>
  <si>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</si>
  <si>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</si>
  <si>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</si>
  <si>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</si>
  <si>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</si>
  <si>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</si>
  <si>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</si>
  <si>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</si>
  <si>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</si>
  <si>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</si>
  <si>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</si>
  <si>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</si>
  <si>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</si>
  <si>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</si>
  <si>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</si>
  <si>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</si>
  <si>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</si>
  <si>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</si>
  <si>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</si>
  <si>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</si>
  <si>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</si>
  <si>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</si>
  <si>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</si>
  <si>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</si>
  <si>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</si>
  <si>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</si>
  <si>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</si>
  <si>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</si>
  <si>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Zunayed Hasan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</si>
  <si>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</si>
  <si>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</si>
  <si>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</si>
  <si>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</si>
  <si>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</si>
  <si>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</si>
  <si>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</si>
  <si>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</si>
  <si>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</si>
  <si>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</si>
  <si>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</si>
  <si>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</si>
  <si>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</si>
  <si>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</si>
  <si>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</si>
  <si>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</si>
  <si>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</si>
  <si>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</si>
  <si>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</si>
  <si>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</si>
  <si>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</si>
  <si>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</si>
  <si>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</si>
  <si>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</si>
  <si>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</si>
  <si>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</si>
  <si>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Md. Raisul Islam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</si>
  <si>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</si>
  <si>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</si>
  <si>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</si>
  <si>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</si>
  <si>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</si>
  <si>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</si>
  <si>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</si>
  <si>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</si>
  <si>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</si>
  <si>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</si>
  <si>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</si>
  <si>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</si>
  <si>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</si>
  <si>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</si>
  <si>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</si>
  <si>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</si>
  <si>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</si>
  <si>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</si>
  <si>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</si>
  <si>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</si>
  <si>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</si>
  <si>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</si>
  <si>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</si>
  <si>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</si>
  <si>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</si>
  <si>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</si>
  <si>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</si>
  <si>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</si>
  <si>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</si>
  <si>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</si>
  <si>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</si>
  <si>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</si>
  <si>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</si>
  <si>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</si>
  <si>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</si>
  <si>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</si>
  <si>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</si>
  <si>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</si>
  <si>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</si>
  <si>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</si>
  <si>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</si>
  <si>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</si>
  <si>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</si>
  <si>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</si>
  <si>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</si>
  <si>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</si>
  <si>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Pappu Kumer Roy Biddut</t>
  </si>
  <si>
    <t>Kamrul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</si>
  <si>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</si>
  <si>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</si>
  <si>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</si>
  <si>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</si>
  <si>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</si>
  <si>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</si>
  <si>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</si>
  <si>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</si>
  <si>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</si>
  <si>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</si>
  <si>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</si>
  <si>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</si>
  <si>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</si>
  <si>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</si>
  <si>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</si>
  <si>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</si>
  <si>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</si>
  <si>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</si>
  <si>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</si>
  <si>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</si>
  <si>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</si>
  <si>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</si>
  <si>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</si>
  <si>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</si>
  <si>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</si>
  <si>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</si>
  <si>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</si>
  <si>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</si>
  <si>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</si>
  <si>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</si>
  <si>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</si>
  <si>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</si>
  <si>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</si>
  <si>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</si>
  <si>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</si>
  <si>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</si>
  <si>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</si>
  <si>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</si>
  <si>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</si>
  <si>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</si>
  <si>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</si>
  <si>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</si>
  <si>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</si>
  <si>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</si>
  <si>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</si>
  <si>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</si>
  <si>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</si>
  <si>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</si>
  <si>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</si>
  <si>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</si>
  <si>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</si>
  <si>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</si>
  <si>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</si>
  <si>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</si>
  <si>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</si>
  <si>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</si>
  <si>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</si>
  <si>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</si>
  <si>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</si>
  <si>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</si>
  <si>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</si>
  <si>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</si>
  <si>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</si>
  <si>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</si>
  <si>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</si>
  <si>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</si>
  <si>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</si>
  <si>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B24</t>
  </si>
  <si>
    <t>L95</t>
  </si>
  <si>
    <t>BL120</t>
  </si>
  <si>
    <t>FBO</t>
  </si>
  <si>
    <t>D47</t>
  </si>
  <si>
    <t>Grameen Mobile Center</t>
  </si>
  <si>
    <t>Kajol Telecom</t>
  </si>
  <si>
    <t>Mim Telecom</t>
  </si>
  <si>
    <t>B68</t>
  </si>
  <si>
    <t>L42</t>
  </si>
  <si>
    <t>Others</t>
  </si>
  <si>
    <t>D41</t>
  </si>
  <si>
    <t>D92</t>
  </si>
  <si>
    <t>SR Telecom</t>
  </si>
  <si>
    <t>B12+</t>
  </si>
  <si>
    <t>Brothers Enterprise</t>
  </si>
  <si>
    <t>Bondhu Telecom</t>
  </si>
  <si>
    <t>M/S. Shanaje Enterprise</t>
  </si>
  <si>
    <t>M/S. My Cell Phone</t>
  </si>
  <si>
    <t>Electro World</t>
  </si>
  <si>
    <t>Tasnim Telecom</t>
  </si>
  <si>
    <t>Dream Telecom</t>
  </si>
  <si>
    <t>Z30_SKD</t>
  </si>
  <si>
    <t>i12_SKD</t>
  </si>
  <si>
    <t>i66_SKD</t>
  </si>
  <si>
    <t>G10_SKD</t>
  </si>
  <si>
    <t>V99Plus_SKD</t>
  </si>
  <si>
    <t>D54+_SKD</t>
  </si>
  <si>
    <t>Z16_SKD</t>
  </si>
  <si>
    <t>DSR-0514</t>
  </si>
  <si>
    <t>Arman Hossain</t>
  </si>
  <si>
    <t>Arif Hossain</t>
  </si>
  <si>
    <t>Md. Liton Molla</t>
  </si>
  <si>
    <t>Md. Anisur Rahman Akash</t>
  </si>
  <si>
    <t>Z28_SKD</t>
  </si>
  <si>
    <t>Mobile Zone*Patia</t>
  </si>
  <si>
    <t>Alamin Khan</t>
  </si>
  <si>
    <t>Md. Miraz</t>
  </si>
  <si>
    <t>Noman Miah</t>
  </si>
  <si>
    <t>i30_SKD</t>
  </si>
  <si>
    <t>MM Telecom</t>
  </si>
  <si>
    <t>Md. Harunur Rashid</t>
  </si>
  <si>
    <t>Md. Raju Mia</t>
  </si>
  <si>
    <t>Md. Shimul Khan</t>
  </si>
  <si>
    <t>Md. Nur Alom Islam</t>
  </si>
  <si>
    <t>Md. Najmul Huda</t>
  </si>
  <si>
    <t>Md Jihad Ul Islam</t>
  </si>
  <si>
    <t>Md. Zakir Hossain</t>
  </si>
  <si>
    <t>Md. Abul Kalam</t>
  </si>
  <si>
    <t>Mamun Sheikh</t>
  </si>
  <si>
    <t>Mohammad Tareq Rahman</t>
  </si>
  <si>
    <t>Md. Rakib Pondit</t>
  </si>
  <si>
    <t>One Telecom* Narayangonj</t>
  </si>
  <si>
    <t>One Telecom* Jatrabari</t>
  </si>
  <si>
    <t>Md. Shahel</t>
  </si>
  <si>
    <t>Sikandar Hossain Bablu</t>
  </si>
  <si>
    <t>D74</t>
  </si>
  <si>
    <t>Hridoy</t>
  </si>
  <si>
    <t>Tarik</t>
  </si>
  <si>
    <t>Imam</t>
  </si>
  <si>
    <t>Golam Dostogir Robin</t>
  </si>
  <si>
    <t>DSR-0717</t>
  </si>
  <si>
    <t>Md.Nahid</t>
  </si>
  <si>
    <t>Md. Sumir Hossain</t>
  </si>
  <si>
    <t>Md. Jewel Molla</t>
  </si>
  <si>
    <t>Jamil Ahmed</t>
  </si>
  <si>
    <t>Md. Ramjan khan</t>
  </si>
  <si>
    <t>Nayan Dey</t>
  </si>
  <si>
    <t>Md. Washim</t>
  </si>
  <si>
    <t>Md. Alaur Rahman</t>
  </si>
  <si>
    <t>BL96</t>
  </si>
  <si>
    <t>Md. Bappy</t>
  </si>
  <si>
    <t>Shamim</t>
  </si>
  <si>
    <t>DSR-0426</t>
  </si>
  <si>
    <t>Fazlul Hoque Sohan</t>
  </si>
  <si>
    <t>Eahsan Haque</t>
  </si>
  <si>
    <t>Liton Sharma</t>
  </si>
  <si>
    <t>Md. Chan Miah</t>
  </si>
  <si>
    <t>Md  Tara</t>
  </si>
  <si>
    <t>Md. Jahangir</t>
  </si>
  <si>
    <t>Arif Mahmud Shayen</t>
  </si>
  <si>
    <t>Md. Saiful</t>
  </si>
  <si>
    <t>Md. Jashim</t>
  </si>
  <si>
    <t>Md. Al-Amin</t>
  </si>
  <si>
    <t>Md. Mahadi Hasan</t>
  </si>
  <si>
    <t>DSR-0346</t>
  </si>
  <si>
    <t>Md. Rahat Mridha</t>
  </si>
  <si>
    <t>Nayeem Sikder</t>
  </si>
  <si>
    <t>Biddut Basu</t>
  </si>
  <si>
    <t>Rejaul Karim</t>
  </si>
  <si>
    <t>Success Telecom plug in</t>
  </si>
  <si>
    <t>Dealer</t>
  </si>
  <si>
    <t>Mymensingh Outer</t>
  </si>
  <si>
    <t>Nilphamari</t>
  </si>
  <si>
    <t>Sirajgonj</t>
  </si>
  <si>
    <t>Natore</t>
  </si>
  <si>
    <t>Chittagong</t>
  </si>
  <si>
    <t>Chittagong-North</t>
  </si>
  <si>
    <t>Chittagong-South</t>
  </si>
  <si>
    <t>Dhaka Center</t>
  </si>
  <si>
    <t>Lalmonirhat</t>
  </si>
  <si>
    <t>Netrokona</t>
  </si>
  <si>
    <t>Pirojpur</t>
  </si>
  <si>
    <t>Jessore</t>
  </si>
  <si>
    <t>Gopalganj</t>
  </si>
  <si>
    <t>Symphony Brand Outlet Of Sylhet</t>
  </si>
  <si>
    <t>Mobile Hut-2</t>
  </si>
  <si>
    <t>M/S Sahzid Enterprise</t>
  </si>
  <si>
    <t>J &amp; J Communication</t>
  </si>
  <si>
    <t>Future Mobile</t>
  </si>
  <si>
    <t>Narsingdhi</t>
  </si>
  <si>
    <t>Narayangonj</t>
  </si>
  <si>
    <t>Barisal</t>
  </si>
  <si>
    <t>Jatrabari</t>
  </si>
  <si>
    <t>Ashulia</t>
  </si>
  <si>
    <t>Feni</t>
  </si>
  <si>
    <t>Chittagong Road</t>
  </si>
  <si>
    <t>Bhaluka</t>
  </si>
  <si>
    <t>Modina Plaza</t>
  </si>
  <si>
    <t>Mobile Hut Plus</t>
  </si>
  <si>
    <t>Mobile Zone,Patia</t>
  </si>
  <si>
    <t>Sunamganj</t>
  </si>
  <si>
    <t>Brahmanbaria</t>
  </si>
  <si>
    <t>Corporate</t>
  </si>
  <si>
    <t>Dhaka_Corporate_Online</t>
  </si>
  <si>
    <t>Chittagong_Corporate</t>
  </si>
  <si>
    <t>Keraniganj</t>
  </si>
  <si>
    <t>Dhaka_Corporate</t>
  </si>
  <si>
    <t>Widget Enterpirse</t>
  </si>
  <si>
    <t>Moushomi Electronics</t>
  </si>
  <si>
    <t>Monoara Enterprise</t>
  </si>
  <si>
    <t>Crystal Telecom</t>
  </si>
  <si>
    <t>Edison Industries Limited</t>
  </si>
  <si>
    <t>L135_SKD</t>
  </si>
  <si>
    <t>NB Telecom</t>
  </si>
  <si>
    <t>Ahonaf Telecom</t>
  </si>
  <si>
    <t>D82</t>
  </si>
  <si>
    <t>Eorange.Shop</t>
  </si>
  <si>
    <t>T92</t>
  </si>
  <si>
    <t>AS Telecom</t>
  </si>
  <si>
    <t>L260_SKD</t>
  </si>
  <si>
    <t>Md. Nahidul Islam</t>
  </si>
  <si>
    <t>Md. Jalal Uddin</t>
  </si>
  <si>
    <t>Md. Farhaduzzaman</t>
  </si>
  <si>
    <t>Md. Babul Hossain</t>
  </si>
  <si>
    <t>DEC Achievement</t>
  </si>
  <si>
    <t>Abdul Kader Masum</t>
  </si>
  <si>
    <t>Hira</t>
  </si>
  <si>
    <t>Riyad</t>
  </si>
  <si>
    <t>Anik Chiran</t>
  </si>
  <si>
    <t>Md. Aminul</t>
  </si>
  <si>
    <t xml:space="preserve">Md. Sujon Mollah </t>
  </si>
  <si>
    <t>Md. Rony</t>
  </si>
  <si>
    <t>Md.Mamunur Rashid</t>
  </si>
  <si>
    <t>Mobile Hut-3</t>
  </si>
  <si>
    <t>DESH LOGISTICS CO. LTD.</t>
  </si>
  <si>
    <t>OCT</t>
  </si>
  <si>
    <t>NOV</t>
  </si>
  <si>
    <t>DEC</t>
  </si>
  <si>
    <t>Q4 Achivment'20</t>
  </si>
  <si>
    <t>Q4
Target</t>
  </si>
  <si>
    <t>Q4
Achievement</t>
  </si>
  <si>
    <t>Q4-2020</t>
  </si>
  <si>
    <t>Q4%</t>
  </si>
  <si>
    <t>Md. Jummon Hasan</t>
  </si>
  <si>
    <t>Genuine Skill Development Center</t>
  </si>
  <si>
    <t>Z30Pro_SKD</t>
  </si>
  <si>
    <t>Stationery Mart</t>
  </si>
  <si>
    <t>Jwel Islam</t>
  </si>
  <si>
    <t>Saidul Islam</t>
  </si>
  <si>
    <t>Riyadh</t>
  </si>
  <si>
    <t>Khyrul</t>
  </si>
  <si>
    <t>Johirul Islam Mojumder</t>
  </si>
  <si>
    <t>One Telecom(Ctg Road)</t>
  </si>
  <si>
    <t>One Telecom*Narayanganj</t>
  </si>
  <si>
    <t xml:space="preserve">Samiya Telecom </t>
  </si>
  <si>
    <t>Babar khan</t>
  </si>
  <si>
    <t>Md.Belel Hossain</t>
  </si>
  <si>
    <t>Miftah Communication</t>
  </si>
  <si>
    <t>JAN Target</t>
  </si>
  <si>
    <t>ETC Enterprise</t>
  </si>
  <si>
    <t>i110_SKD</t>
  </si>
  <si>
    <t>Dhaka</t>
  </si>
  <si>
    <t>Bahon Limited</t>
  </si>
  <si>
    <t>Vision Traders</t>
  </si>
  <si>
    <t>Delhi Darbar Premium</t>
  </si>
  <si>
    <t>Central Ware House</t>
  </si>
  <si>
    <t>ATOM_SKD</t>
  </si>
  <si>
    <t>i67_SKD</t>
  </si>
  <si>
    <t>Lite Electronics Ltd.</t>
  </si>
  <si>
    <t>Md Asique</t>
  </si>
  <si>
    <t>Md Jasim</t>
  </si>
  <si>
    <t>Up to 09.02.2021</t>
  </si>
  <si>
    <t>Achievement
 FEB2021</t>
  </si>
  <si>
    <t>Target 
FEB 2020</t>
  </si>
  <si>
    <t>Achievement 
FEB2020</t>
  </si>
  <si>
    <t>Achievement %
FEB2020</t>
  </si>
  <si>
    <t>FEB'21 Back Margin
Dealer Wise Value Achievement Status</t>
  </si>
  <si>
    <t>Target FEB 2021</t>
  </si>
  <si>
    <t>Achievement %
FEB 2021</t>
  </si>
  <si>
    <t>FEB '21 Back Margin
Region Wise Value Achievement Status</t>
  </si>
  <si>
    <t>Target 
FEB 2021</t>
  </si>
  <si>
    <t>Achievement 
FEB 2021</t>
  </si>
  <si>
    <t>FEB' 21 Back Margin
Zone Wise Value Achievement Status</t>
  </si>
  <si>
    <t>DSR-0632</t>
  </si>
  <si>
    <t>Md. Imran Hussain</t>
  </si>
  <si>
    <t>Salman</t>
  </si>
  <si>
    <t>Shuvo jit</t>
  </si>
  <si>
    <t>Md. Saiful Azom Asique</t>
  </si>
  <si>
    <t xml:space="preserve">  Md. Junayet Hossain</t>
  </si>
  <si>
    <t>Mohammad Sajib</t>
  </si>
  <si>
    <t>Md. Ahsan Habib</t>
  </si>
  <si>
    <t>Tania Enterprise</t>
  </si>
  <si>
    <t>Md. Masud rana</t>
  </si>
  <si>
    <t>Alamgir Hossain</t>
  </si>
  <si>
    <t>MD.ifter ahad</t>
  </si>
  <si>
    <t>Sommrat</t>
  </si>
  <si>
    <t>Subodh Biswas</t>
  </si>
  <si>
    <t>Md. Akash Ali</t>
  </si>
  <si>
    <t>Imran Nazir</t>
  </si>
  <si>
    <t>Rabiul Islam</t>
  </si>
  <si>
    <t>Shoel Rana</t>
  </si>
  <si>
    <t>TNo-63666</t>
  </si>
  <si>
    <t>SR-0064396</t>
  </si>
  <si>
    <t>TNo-63667</t>
  </si>
  <si>
    <t>SR-0064393</t>
  </si>
  <si>
    <t>TNo-63668</t>
  </si>
  <si>
    <t>SR-0064394</t>
  </si>
  <si>
    <t>TNo-63669</t>
  </si>
  <si>
    <t>SR-0064392</t>
  </si>
  <si>
    <t>TNo-63670</t>
  </si>
  <si>
    <t>SR-0064395</t>
  </si>
  <si>
    <t>TNo-63671</t>
  </si>
  <si>
    <t>SR-0064397</t>
  </si>
  <si>
    <t>TNo-63672</t>
  </si>
  <si>
    <t>SR-0064391</t>
  </si>
  <si>
    <t>TNo-63673</t>
  </si>
  <si>
    <t>SR-0064398</t>
  </si>
  <si>
    <t>TNo-63674</t>
  </si>
  <si>
    <t>SR-0064400</t>
  </si>
  <si>
    <t>TNo-63675</t>
  </si>
  <si>
    <t>SR-0064403</t>
  </si>
  <si>
    <t>TNo-63676</t>
  </si>
  <si>
    <t>SR-0064402</t>
  </si>
  <si>
    <t>TNo-63677</t>
  </si>
  <si>
    <t>SR-0064401</t>
  </si>
  <si>
    <t>TNo-63678</t>
  </si>
  <si>
    <t>SR-0064399</t>
  </si>
  <si>
    <t>TNo-63679</t>
  </si>
  <si>
    <t>SR-0064404</t>
  </si>
  <si>
    <t>Infolady Social Enterprise Limited</t>
  </si>
  <si>
    <t>TNo-63680</t>
  </si>
  <si>
    <t>SR-0064405</t>
  </si>
  <si>
    <t>Gift for Official</t>
  </si>
  <si>
    <t>TNo-63681</t>
  </si>
  <si>
    <t>SR-0064413</t>
  </si>
  <si>
    <t>TNo-63682</t>
  </si>
  <si>
    <t>SR-0064411</t>
  </si>
  <si>
    <t>TNo-63683</t>
  </si>
  <si>
    <t>SR-0064408</t>
  </si>
  <si>
    <t>TNo-63684</t>
  </si>
  <si>
    <t>SR-0064420</t>
  </si>
  <si>
    <t>TNo-63685</t>
  </si>
  <si>
    <t>SR-0064407</t>
  </si>
  <si>
    <t>TNo-63686</t>
  </si>
  <si>
    <t>SR-0064426</t>
  </si>
  <si>
    <t>TNo-63687</t>
  </si>
  <si>
    <t>SR-0064432</t>
  </si>
  <si>
    <t>TNo-63688</t>
  </si>
  <si>
    <t>SR-0064431</t>
  </si>
  <si>
    <t>TNo-63689</t>
  </si>
  <si>
    <t>SR-0064430</t>
  </si>
  <si>
    <t>TNo-63690</t>
  </si>
  <si>
    <t>SR-0064429</t>
  </si>
  <si>
    <t>TNo-63691</t>
  </si>
  <si>
    <t>SR-0064428</t>
  </si>
  <si>
    <t>TNo-63692</t>
  </si>
  <si>
    <t>SR-0064436</t>
  </si>
  <si>
    <t>TNo-63693</t>
  </si>
  <si>
    <t>SR-0064437</t>
  </si>
  <si>
    <t>TNo-63694</t>
  </si>
  <si>
    <t>SR-0064435</t>
  </si>
  <si>
    <t>TNo-63695</t>
  </si>
  <si>
    <t>SR-0064434</t>
  </si>
  <si>
    <t>TNo-63696</t>
  </si>
  <si>
    <t>SR-0064433</t>
  </si>
  <si>
    <t>TNo-63697</t>
  </si>
  <si>
    <t>SR-0064425</t>
  </si>
  <si>
    <t>TNo-63698</t>
  </si>
  <si>
    <t>SR-0064424</t>
  </si>
  <si>
    <t>TNo-63699</t>
  </si>
  <si>
    <t>SR-0064419</t>
  </si>
  <si>
    <t>TNo-63700</t>
  </si>
  <si>
    <t>SR-0064418</t>
  </si>
  <si>
    <t>TNo-63701</t>
  </si>
  <si>
    <t>SR-0064416</t>
  </si>
  <si>
    <t>TNo-63702</t>
  </si>
  <si>
    <t>SR-0064410</t>
  </si>
  <si>
    <t>TNo-63703</t>
  </si>
  <si>
    <t>SR-0064409</t>
  </si>
  <si>
    <t>TNo-63704</t>
  </si>
  <si>
    <t>SR-0064414</t>
  </si>
  <si>
    <t>TNo-63705</t>
  </si>
  <si>
    <t>SR-0064422</t>
  </si>
  <si>
    <t>TNo-63706</t>
  </si>
  <si>
    <t>SR-0064421</t>
  </si>
  <si>
    <t>TNo-63707</t>
  </si>
  <si>
    <t>SR-0064417</t>
  </si>
  <si>
    <t>TNo-63708</t>
  </si>
  <si>
    <t>SR-0064439</t>
  </si>
  <si>
    <t>TNo-63709</t>
  </si>
  <si>
    <t>SR-0064438</t>
  </si>
  <si>
    <t>TNo-63710</t>
  </si>
  <si>
    <t>SR-0064415</t>
  </si>
  <si>
    <t>TNo-63711</t>
  </si>
  <si>
    <t>SR-0064427</t>
  </si>
  <si>
    <t>TNo-63712</t>
  </si>
  <si>
    <t>SR-0064423</t>
  </si>
  <si>
    <t>TNo-63713</t>
  </si>
  <si>
    <t>SR-0064440</t>
  </si>
  <si>
    <t>TNo-63714</t>
  </si>
  <si>
    <t>SR-0064464</t>
  </si>
  <si>
    <t>TNo-63715</t>
  </si>
  <si>
    <t>SR-0064454</t>
  </si>
  <si>
    <t>TNo-63716</t>
  </si>
  <si>
    <t>SR-0064450</t>
  </si>
  <si>
    <t>TNo-63717</t>
  </si>
  <si>
    <t>SR-0064467</t>
  </si>
  <si>
    <t>TNo-63718</t>
  </si>
  <si>
    <t>SR-0064461</t>
  </si>
  <si>
    <t>TNo-63719</t>
  </si>
  <si>
    <t>SR-0064447</t>
  </si>
  <si>
    <t>TNo-63720</t>
  </si>
  <si>
    <t>SR-0064504</t>
  </si>
  <si>
    <t>TNo-63721</t>
  </si>
  <si>
    <t>SR-0064498</t>
  </si>
  <si>
    <t>TNo-63722</t>
  </si>
  <si>
    <t>SR-0064449</t>
  </si>
  <si>
    <t>TNo-63723</t>
  </si>
  <si>
    <t>SR-0064462</t>
  </si>
  <si>
    <t>TNo-63724</t>
  </si>
  <si>
    <t>SR-0064482</t>
  </si>
  <si>
    <t>TNo-63725</t>
  </si>
  <si>
    <t>SR-0064443</t>
  </si>
  <si>
    <t>TNo-63726</t>
  </si>
  <si>
    <t>SR-0064511</t>
  </si>
  <si>
    <t>TNo-63727</t>
  </si>
  <si>
    <t>SR-0064509</t>
  </si>
  <si>
    <t>TNo-63728</t>
  </si>
  <si>
    <t>SR-0064503</t>
  </si>
  <si>
    <t>TNo-63729</t>
  </si>
  <si>
    <t>SR-0064501</t>
  </si>
  <si>
    <t>TNo-63730</t>
  </si>
  <si>
    <t>SR-0064499</t>
  </si>
  <si>
    <t>TNo-63731</t>
  </si>
  <si>
    <t>SR-0064496</t>
  </si>
  <si>
    <t>TNo-63732</t>
  </si>
  <si>
    <t>SR-0064493</t>
  </si>
  <si>
    <t>TNo-63733</t>
  </si>
  <si>
    <t>SR-0064490</t>
  </si>
  <si>
    <t>TNo-63734</t>
  </si>
  <si>
    <t>SR-0064488</t>
  </si>
  <si>
    <t>TNo-63735</t>
  </si>
  <si>
    <t>SR-0064487</t>
  </si>
  <si>
    <t>TNo-63736</t>
  </si>
  <si>
    <t>SR-0064486</t>
  </si>
  <si>
    <t>TNo-63737</t>
  </si>
  <si>
    <t>SR-0064484</t>
  </si>
  <si>
    <t>TNo-63738</t>
  </si>
  <si>
    <t>SR-0064483</t>
  </si>
  <si>
    <t>TNo-63739</t>
  </si>
  <si>
    <t>SR-0064495</t>
  </si>
  <si>
    <t>TNo-63740</t>
  </si>
  <si>
    <t>SR-0064506</t>
  </si>
  <si>
    <t>TNo-63741</t>
  </si>
  <si>
    <t>SR-0064458</t>
  </si>
  <si>
    <t>TNo-63742</t>
  </si>
  <si>
    <t>SR-0064523</t>
  </si>
  <si>
    <t>TNo-63743</t>
  </si>
  <si>
    <t>SR-0064521</t>
  </si>
  <si>
    <t>TNo-63744</t>
  </si>
  <si>
    <t>SR-0064480</t>
  </si>
  <si>
    <t>TNo-63745</t>
  </si>
  <si>
    <t>SR-0064470</t>
  </si>
  <si>
    <t>TNo-63746</t>
  </si>
  <si>
    <t>SR-0064441</t>
  </si>
  <si>
    <t>TNo-63747</t>
  </si>
  <si>
    <t>SR-0064442</t>
  </si>
  <si>
    <t>TNo-63748</t>
  </si>
  <si>
    <t>SR-0064446</t>
  </si>
  <si>
    <t>TNo-63749</t>
  </si>
  <si>
    <t>SR-0064448</t>
  </si>
  <si>
    <t>TNo-63750</t>
  </si>
  <si>
    <t>SR-0064456</t>
  </si>
  <si>
    <t>TNo-63751</t>
  </si>
  <si>
    <t>SR-0064457</t>
  </si>
  <si>
    <t>TNo-63752</t>
  </si>
  <si>
    <t>SR-0064466</t>
  </si>
  <si>
    <t>TNo-63753</t>
  </si>
  <si>
    <t>SR-0064465</t>
  </si>
  <si>
    <t>TNo-63754</t>
  </si>
  <si>
    <t>SR-0064444</t>
  </si>
  <si>
    <t>TNo-63755</t>
  </si>
  <si>
    <t>SR-0064481</t>
  </si>
  <si>
    <t>TNo-63756</t>
  </si>
  <si>
    <t>SR-0064476</t>
  </si>
  <si>
    <t>TNo-63757</t>
  </si>
  <si>
    <t>SR-0064535</t>
  </si>
  <si>
    <t>TNo-63758</t>
  </si>
  <si>
    <t>SR-0064513</t>
  </si>
  <si>
    <t>TNo-63759</t>
  </si>
  <si>
    <t>SR-0064510</t>
  </si>
  <si>
    <t>TNo-63760</t>
  </si>
  <si>
    <t>SR-0064477</t>
  </si>
  <si>
    <t>TNo-63761</t>
  </si>
  <si>
    <t>SR-0064475</t>
  </si>
  <si>
    <t>TNo-63762</t>
  </si>
  <si>
    <t>SR-0064473</t>
  </si>
  <si>
    <t>TNo-63763</t>
  </si>
  <si>
    <t>SR-0064460</t>
  </si>
  <si>
    <t>TNo-63764</t>
  </si>
  <si>
    <t>SR-0064507</t>
  </si>
  <si>
    <t>TNo-63765</t>
  </si>
  <si>
    <t>SR-0064445</t>
  </si>
  <si>
    <t>TNo-63766</t>
  </si>
  <si>
    <t>SR-0064517</t>
  </si>
  <si>
    <t>TNo-63767</t>
  </si>
  <si>
    <t>SR-0064500</t>
  </si>
  <si>
    <t>TNo-63768</t>
  </si>
  <si>
    <t>SR-0064556</t>
  </si>
  <si>
    <t>TNo-63769</t>
  </si>
  <si>
    <t>SR-0064555</t>
  </si>
  <si>
    <t>TNo-63770</t>
  </si>
  <si>
    <t>SR-0064553</t>
  </si>
  <si>
    <t>TNo-63771</t>
  </si>
  <si>
    <t>SR-0064552</t>
  </si>
  <si>
    <t>TNo-63772</t>
  </si>
  <si>
    <t>SR-0064550</t>
  </si>
  <si>
    <t>TNo-63773</t>
  </si>
  <si>
    <t>SR-0064548</t>
  </si>
  <si>
    <t>TNo-63774</t>
  </si>
  <si>
    <t>SR-0064546</t>
  </si>
  <si>
    <t>TNo-63775</t>
  </si>
  <si>
    <t>SR-0064545</t>
  </si>
  <si>
    <t>TNo-63776</t>
  </si>
  <si>
    <t>SR-0064543</t>
  </si>
  <si>
    <t>TNo-63777</t>
  </si>
  <si>
    <t>SR-0064541</t>
  </si>
  <si>
    <t>TNo-63778</t>
  </si>
  <si>
    <t>SR-0064533</t>
  </si>
  <si>
    <t>TNo-63779</t>
  </si>
  <si>
    <t>SR-0064524</t>
  </si>
  <si>
    <t>TNo-63780</t>
  </si>
  <si>
    <t>SR-0064494</t>
  </si>
  <si>
    <t>TNo-63781</t>
  </si>
  <si>
    <t>SR-0064491</t>
  </si>
  <si>
    <t>TNo-63782</t>
  </si>
  <si>
    <t>SR-0064455</t>
  </si>
  <si>
    <t>TNo-63783</t>
  </si>
  <si>
    <t>SR-0064519</t>
  </si>
  <si>
    <t>TNo-63784</t>
  </si>
  <si>
    <t>SR-0064518</t>
  </si>
  <si>
    <t>TNo-63785</t>
  </si>
  <si>
    <t>SR-0064516</t>
  </si>
  <si>
    <t>TNo-63786</t>
  </si>
  <si>
    <t>SR-0064479</t>
  </si>
  <si>
    <t>TNo-63787</t>
  </si>
  <si>
    <t>SR-0064471</t>
  </si>
  <si>
    <t>TNo-63788</t>
  </si>
  <si>
    <t>SR-0064474</t>
  </si>
  <si>
    <t>TNo-63789</t>
  </si>
  <si>
    <t>SR-0064463</t>
  </si>
  <si>
    <t>TNo-63790</t>
  </si>
  <si>
    <t>SR-0064478</t>
  </si>
  <si>
    <t>TNo-63791</t>
  </si>
  <si>
    <t>SR-0064469</t>
  </si>
  <si>
    <t>TNo-63792</t>
  </si>
  <si>
    <t>SR-0064502</t>
  </si>
  <si>
    <t>TNo-63793</t>
  </si>
  <si>
    <t>SR-0064520</t>
  </si>
  <si>
    <t>TNo-63794</t>
  </si>
  <si>
    <t>SR-0064468</t>
  </si>
  <si>
    <t>TNo-63795</t>
  </si>
  <si>
    <t>SR-0064512</t>
  </si>
  <si>
    <t>TNo-63796</t>
  </si>
  <si>
    <t>SR-0064515</t>
  </si>
  <si>
    <t>TNo-63797</t>
  </si>
  <si>
    <t>SR-0064514</t>
  </si>
  <si>
    <t>TNo-63798</t>
  </si>
  <si>
    <t>SR-0064554</t>
  </si>
  <si>
    <t>TNo-63799</t>
  </si>
  <si>
    <t>SR-0064497</t>
  </si>
  <si>
    <t>TNo-63800</t>
  </si>
  <si>
    <t>SR-0064551</t>
  </si>
  <si>
    <t>TNo-63801</t>
  </si>
  <si>
    <t>SR-0064549</t>
  </si>
  <si>
    <t>TNo-63802</t>
  </si>
  <si>
    <t>SR-0064547</t>
  </si>
  <si>
    <t>TNo-63803</t>
  </si>
  <si>
    <t>SR-0064544</t>
  </si>
  <si>
    <t>TNo-63804</t>
  </si>
  <si>
    <t>SR-0064542</t>
  </si>
  <si>
    <t>TNo-63805</t>
  </si>
  <si>
    <t>SR-0064540</t>
  </si>
  <si>
    <t>TNo-63806</t>
  </si>
  <si>
    <t>SR-0064539</t>
  </si>
  <si>
    <t>TNo-63807</t>
  </si>
  <si>
    <t>SR-0064537</t>
  </si>
  <si>
    <t>TNo-63808</t>
  </si>
  <si>
    <t>SR-0064505</t>
  </si>
  <si>
    <t>TNo-63809</t>
  </si>
  <si>
    <t>SR-0064492</t>
  </si>
  <si>
    <t>TNo-63810</t>
  </si>
  <si>
    <t>SR-0064489</t>
  </si>
  <si>
    <t>TNo-63811</t>
  </si>
  <si>
    <t>SR-0064485</t>
  </si>
  <si>
    <t>TNo-63812</t>
  </si>
  <si>
    <t>SR-0064472</t>
  </si>
  <si>
    <t>TNo-63813</t>
  </si>
  <si>
    <t>SR-0064459</t>
  </si>
  <si>
    <t>TNo-63814</t>
  </si>
  <si>
    <t>SR-0064526</t>
  </si>
  <si>
    <t>TNo-63815</t>
  </si>
  <si>
    <t>SR-0064525</t>
  </si>
  <si>
    <t>TNo-63816</t>
  </si>
  <si>
    <t>SR-0064532</t>
  </si>
  <si>
    <t>TNo-63817</t>
  </si>
  <si>
    <t>SR-0064531</t>
  </si>
  <si>
    <t>TNo-63818</t>
  </si>
  <si>
    <t>SR-0064538</t>
  </si>
  <si>
    <t>TNo-63819</t>
  </si>
  <si>
    <t>SR-0064527</t>
  </si>
  <si>
    <t>TNo-63820</t>
  </si>
  <si>
    <t>SR-0064453</t>
  </si>
  <si>
    <t>TNo-63821</t>
  </si>
  <si>
    <t>SR-0064452</t>
  </si>
  <si>
    <t>TNo-63822</t>
  </si>
  <si>
    <t>SR-0064451</t>
  </si>
  <si>
    <t>TNo-63823</t>
  </si>
  <si>
    <t>SR-0064508</t>
  </si>
  <si>
    <t>TNo-63824</t>
  </si>
  <si>
    <t>SR-0064557</t>
  </si>
  <si>
    <t>TNo-63825</t>
  </si>
  <si>
    <t>SR-0064536</t>
  </si>
  <si>
    <t>TNo-63826</t>
  </si>
  <si>
    <t>SR-0064530</t>
  </si>
  <si>
    <t>TNo-63827</t>
  </si>
  <si>
    <t>SR-0064529</t>
  </si>
  <si>
    <t>TNo-63828</t>
  </si>
  <si>
    <t>SR-0064528</t>
  </si>
  <si>
    <t>TNo-63829</t>
  </si>
  <si>
    <t>SR-0064561</t>
  </si>
  <si>
    <t>TNo-63830</t>
  </si>
  <si>
    <t>SR-0064568</t>
  </si>
  <si>
    <t>TNo-63831</t>
  </si>
  <si>
    <t>SR-0064559</t>
  </si>
  <si>
    <t>TNo-63832</t>
  </si>
  <si>
    <t>SR-0064571</t>
  </si>
  <si>
    <t>TNo-63833</t>
  </si>
  <si>
    <t>SR-0064562</t>
  </si>
  <si>
    <t>TNo-63834</t>
  </si>
  <si>
    <t>SR-0064575</t>
  </si>
  <si>
    <t>TNo-63835</t>
  </si>
  <si>
    <t>SR-0064566</t>
  </si>
  <si>
    <t>TNo-63836</t>
  </si>
  <si>
    <t>SR-0064565</t>
  </si>
  <si>
    <t>TNo-63837</t>
  </si>
  <si>
    <t>SR-0064578</t>
  </si>
  <si>
    <t>TNo-63838</t>
  </si>
  <si>
    <t>SR-0064570</t>
  </si>
  <si>
    <t>TNo-63839</t>
  </si>
  <si>
    <t>SR-0064569</t>
  </si>
  <si>
    <t>TNo-63840</t>
  </si>
  <si>
    <t>SR-0064564</t>
  </si>
  <si>
    <t>TNo-63841</t>
  </si>
  <si>
    <t>SR-0064563</t>
  </si>
  <si>
    <t>TNo-63842</t>
  </si>
  <si>
    <t>SR-0064596</t>
  </si>
  <si>
    <t>TNo-63843</t>
  </si>
  <si>
    <t>SR-0064595</t>
  </si>
  <si>
    <t>TNo-63844</t>
  </si>
  <si>
    <t>SR-0064585</t>
  </si>
  <si>
    <t>TNo-63845</t>
  </si>
  <si>
    <t>SR-0064574</t>
  </si>
  <si>
    <t>TNo-63846</t>
  </si>
  <si>
    <t>SR-0064573</t>
  </si>
  <si>
    <t>TNo-63847</t>
  </si>
  <si>
    <t>SR-0064586</t>
  </si>
  <si>
    <t>TNo-63848</t>
  </si>
  <si>
    <t>SR-0064584</t>
  </si>
  <si>
    <t>TNo-63849</t>
  </si>
  <si>
    <t>SR-0064582</t>
  </si>
  <si>
    <t>TNo-63850</t>
  </si>
  <si>
    <t>SR-0064576</t>
  </si>
  <si>
    <t>TNo-63851</t>
  </si>
  <si>
    <t>SR-0064581</t>
  </si>
  <si>
    <t>TNo-63852</t>
  </si>
  <si>
    <t>SR-0064579</t>
  </si>
  <si>
    <t>TNo-63853</t>
  </si>
  <si>
    <t>SR-0064572</t>
  </si>
  <si>
    <t>TNo-63854</t>
  </si>
  <si>
    <t>SR-0064601</t>
  </si>
  <si>
    <t>TNo-63855</t>
  </si>
  <si>
    <t>SR-0064600</t>
  </si>
  <si>
    <t>TNo-63856</t>
  </si>
  <si>
    <t>SR-0064599</t>
  </si>
  <si>
    <t>TNo-63857</t>
  </si>
  <si>
    <t>SR-0064597</t>
  </si>
  <si>
    <t>TNo-63858</t>
  </si>
  <si>
    <t>SR-0064594</t>
  </si>
  <si>
    <t>TNo-63859</t>
  </si>
  <si>
    <t>SR-0064593</t>
  </si>
  <si>
    <t>TNo-63860</t>
  </si>
  <si>
    <t>SR-0064583</t>
  </si>
  <si>
    <t>TNo-63861</t>
  </si>
  <si>
    <t>SR-0064580</t>
  </si>
  <si>
    <t>TNo-63862</t>
  </si>
  <si>
    <t>SR-0064577</t>
  </si>
  <si>
    <t>TNo-63863</t>
  </si>
  <si>
    <t>SR-0064558</t>
  </si>
  <si>
    <t>TNo-63864</t>
  </si>
  <si>
    <t>SR-0064604</t>
  </si>
  <si>
    <t>TNo-63865</t>
  </si>
  <si>
    <t>SR-0064603</t>
  </si>
  <si>
    <t>TNo-63866</t>
  </si>
  <si>
    <t>SR-0064567</t>
  </si>
  <si>
    <t>TNo-63867</t>
  </si>
  <si>
    <t>SR-0064589</t>
  </si>
  <si>
    <t>TNo-63868</t>
  </si>
  <si>
    <t>SR-0064598</t>
  </si>
  <si>
    <t>TNo-63869</t>
  </si>
  <si>
    <t>SR-0064591</t>
  </si>
  <si>
    <t>TNo-63870</t>
  </si>
  <si>
    <t>SR-0064590</t>
  </si>
  <si>
    <t>TNo-63871</t>
  </si>
  <si>
    <t>SR-0064592</t>
  </si>
  <si>
    <t>TNo-63872</t>
  </si>
  <si>
    <t>SR-0064606</t>
  </si>
  <si>
    <t>BD QC Exchange</t>
  </si>
  <si>
    <t>TNo-63873</t>
  </si>
  <si>
    <t>SR-0064560</t>
  </si>
  <si>
    <t>TNo-63874</t>
  </si>
  <si>
    <t>SR-0064605</t>
  </si>
  <si>
    <t>TNo-63875</t>
  </si>
  <si>
    <t>SR-0064611</t>
  </si>
  <si>
    <t>TNo-63876</t>
  </si>
  <si>
    <t>SR-0064621</t>
  </si>
  <si>
    <t>TNo-63877</t>
  </si>
  <si>
    <t>SR-0064620</t>
  </si>
  <si>
    <t>TNo-63878</t>
  </si>
  <si>
    <t>SR-0064615</t>
  </si>
  <si>
    <t>TNo-63879</t>
  </si>
  <si>
    <t>SR-0064613</t>
  </si>
  <si>
    <t>TNo-63880</t>
  </si>
  <si>
    <t>SR-0064625</t>
  </si>
  <si>
    <t>TNo-63881</t>
  </si>
  <si>
    <t>SR-0064619</t>
  </si>
  <si>
    <t>TNo-63882</t>
  </si>
  <si>
    <t>SR-0064607</t>
  </si>
  <si>
    <t>TNo-63883</t>
  </si>
  <si>
    <t>SR-0064610</t>
  </si>
  <si>
    <t>TNo-63884</t>
  </si>
  <si>
    <t>SR-0064618</t>
  </si>
  <si>
    <t>TNo-63885</t>
  </si>
  <si>
    <t>SR-0064616</t>
  </si>
  <si>
    <t>TNo-63886</t>
  </si>
  <si>
    <t>SR-0064637</t>
  </si>
  <si>
    <t>TNo-63887</t>
  </si>
  <si>
    <t>SR-0064634</t>
  </si>
  <si>
    <t>TNo-63888</t>
  </si>
  <si>
    <t>SR-0064623</t>
  </si>
  <si>
    <t>TNo-63889</t>
  </si>
  <si>
    <t>SR-0064622</t>
  </si>
  <si>
    <t>TNo-63890</t>
  </si>
  <si>
    <t>SR-0064614</t>
  </si>
  <si>
    <t>TNo-63891</t>
  </si>
  <si>
    <t>SR-0064644</t>
  </si>
  <si>
    <t>TNo-63892</t>
  </si>
  <si>
    <t>SR-0064643</t>
  </si>
  <si>
    <t>TNo-63893</t>
  </si>
  <si>
    <t>SR-0064612</t>
  </si>
  <si>
    <t>TNo-63894</t>
  </si>
  <si>
    <t>SR-0064609</t>
  </si>
  <si>
    <t>TNo-63895</t>
  </si>
  <si>
    <t>SR-0064647</t>
  </si>
  <si>
    <t>TNo-63896</t>
  </si>
  <si>
    <t>SR-0064658</t>
  </si>
  <si>
    <t>TNo-63897</t>
  </si>
  <si>
    <t>SR-0064641</t>
  </si>
  <si>
    <t>TNo-63898</t>
  </si>
  <si>
    <t>SR-0064660</t>
  </si>
  <si>
    <t>TNo-63899</t>
  </si>
  <si>
    <t>SR-0064608</t>
  </si>
  <si>
    <t>TNo-63900</t>
  </si>
  <si>
    <t>SR-0064617</t>
  </si>
  <si>
    <t>TNo-63901</t>
  </si>
  <si>
    <t>SR-0064636</t>
  </si>
  <si>
    <t>TNo-63902</t>
  </si>
  <si>
    <t>SR-0064628</t>
  </si>
  <si>
    <t>TNo-63903</t>
  </si>
  <si>
    <t>SR-0064624</t>
  </si>
  <si>
    <t>TNo-63904</t>
  </si>
  <si>
    <t>SR-0064633</t>
  </si>
  <si>
    <t>TNo-63905</t>
  </si>
  <si>
    <t>SR-0064631</t>
  </si>
  <si>
    <t>TNo-63906</t>
  </si>
  <si>
    <t>SR-0064626</t>
  </si>
  <si>
    <t>TNo-63907</t>
  </si>
  <si>
    <t>SR-0064662</t>
  </si>
  <si>
    <t>TNo-63908</t>
  </si>
  <si>
    <t>SR-0064664</t>
  </si>
  <si>
    <t>TNo-63909</t>
  </si>
  <si>
    <t>SR-0064661</t>
  </si>
  <si>
    <t>TNo-63910</t>
  </si>
  <si>
    <t>SR-0064656</t>
  </si>
  <si>
    <t>TNo-63911</t>
  </si>
  <si>
    <t>SR-0064638</t>
  </si>
  <si>
    <t>TNo-63912</t>
  </si>
  <si>
    <t>SR-0064665</t>
  </si>
  <si>
    <t>TNo-63913</t>
  </si>
  <si>
    <t>SR-0064659</t>
  </si>
  <si>
    <t>TNo-63914</t>
  </si>
  <si>
    <t>SR-0064655</t>
  </si>
  <si>
    <t>TNo-63915</t>
  </si>
  <si>
    <t>SR-0064653</t>
  </si>
  <si>
    <t>TNo-63916</t>
  </si>
  <si>
    <t>SR-0064652</t>
  </si>
  <si>
    <t>TNo-63917</t>
  </si>
  <si>
    <t>SR-0064651</t>
  </si>
  <si>
    <t>TNo-63918</t>
  </si>
  <si>
    <t>SR-0064650</t>
  </si>
  <si>
    <t>TNo-63919</t>
  </si>
  <si>
    <t>SR-0064649</t>
  </si>
  <si>
    <t>TNo-63920</t>
  </si>
  <si>
    <t>SR-0064648</t>
  </si>
  <si>
    <t>TNo-63921</t>
  </si>
  <si>
    <t>SR-0064646</t>
  </si>
  <si>
    <t>TNo-63922</t>
  </si>
  <si>
    <t>SR-0064645</t>
  </si>
  <si>
    <t>TNo-63923</t>
  </si>
  <si>
    <t>SR-0064640</t>
  </si>
  <si>
    <t>TNo-63924</t>
  </si>
  <si>
    <t>SR-0064639</t>
  </si>
  <si>
    <t>TNo-63925</t>
  </si>
  <si>
    <t>SR-0064630</t>
  </si>
  <si>
    <t>TNo-63926</t>
  </si>
  <si>
    <t>SR-0064629</t>
  </si>
  <si>
    <t>TNo-63927</t>
  </si>
  <si>
    <t>SR-0064654</t>
  </si>
  <si>
    <t>TNo-63928</t>
  </si>
  <si>
    <t>SR-0064663</t>
  </si>
  <si>
    <t>TNo-63929</t>
  </si>
  <si>
    <t>SR-0064635</t>
  </si>
  <si>
    <t>TNo-63930</t>
  </si>
  <si>
    <t>SR-0064632</t>
  </si>
  <si>
    <t>TNo-63931</t>
  </si>
  <si>
    <t>SR-0064657</t>
  </si>
  <si>
    <t>TNo-63932</t>
  </si>
  <si>
    <t>SR-0064642</t>
  </si>
  <si>
    <t>TNo-63933</t>
  </si>
  <si>
    <t>SR-0064666</t>
  </si>
  <si>
    <t>TNo-63934</t>
  </si>
  <si>
    <t>SR-0064668</t>
  </si>
  <si>
    <t>TNo-63935</t>
  </si>
  <si>
    <t>SR-0064671</t>
  </si>
  <si>
    <t>TNo-63936</t>
  </si>
  <si>
    <t>SR-0064690</t>
  </si>
  <si>
    <t>TNo-63937</t>
  </si>
  <si>
    <t>SR-0064685</t>
  </si>
  <si>
    <t>TNo-63938</t>
  </si>
  <si>
    <t>SR-0064683</t>
  </si>
  <si>
    <t>TNo-63939</t>
  </si>
  <si>
    <t>SR-0064670</t>
  </si>
  <si>
    <t>TNo-63940</t>
  </si>
  <si>
    <t>SR-0064691</t>
  </si>
  <si>
    <t>TNo-63941</t>
  </si>
  <si>
    <t>SR-0064687</t>
  </si>
  <si>
    <t>TNo-63942</t>
  </si>
  <si>
    <t>SR-0064672</t>
  </si>
  <si>
    <t>TNo-63943</t>
  </si>
  <si>
    <t>SR-0064686</t>
  </si>
  <si>
    <t>TNo-63944</t>
  </si>
  <si>
    <t>SR-0064684</t>
  </si>
  <si>
    <t>TNo-63945</t>
  </si>
  <si>
    <t>SR-0064682</t>
  </si>
  <si>
    <t>TNo-63946</t>
  </si>
  <si>
    <t>SR-0064675</t>
  </si>
  <si>
    <t>TNo-63947</t>
  </si>
  <si>
    <t>SR-0064673</t>
  </si>
  <si>
    <t>TNo-63948</t>
  </si>
  <si>
    <t>SR-0064697</t>
  </si>
  <si>
    <t>TNo-63949</t>
  </si>
  <si>
    <t>SR-0064679</t>
  </si>
  <si>
    <t>TNo-63950</t>
  </si>
  <si>
    <t>SR-0064678</t>
  </si>
  <si>
    <t>TNo-63951</t>
  </si>
  <si>
    <t>SR-0064699</t>
  </si>
  <si>
    <t>TNo-63952</t>
  </si>
  <si>
    <t>SR-0064698</t>
  </si>
  <si>
    <t>TNo-63953</t>
  </si>
  <si>
    <t>SR-0064688</t>
  </si>
  <si>
    <t>TNo-63954</t>
  </si>
  <si>
    <t>SR-0064674</t>
  </si>
  <si>
    <t>TNo-63955</t>
  </si>
  <si>
    <t>SR-0064701</t>
  </si>
  <si>
    <t>TNo-63956</t>
  </si>
  <si>
    <t>SR-0064680</t>
  </si>
  <si>
    <t>TNo-63957</t>
  </si>
  <si>
    <t>SR-0064676</t>
  </si>
  <si>
    <t>TNo-63958</t>
  </si>
  <si>
    <t>SR-0064677</t>
  </si>
  <si>
    <t>TNo-63959</t>
  </si>
  <si>
    <t>SR-0064689</t>
  </si>
  <si>
    <t>TNo-63960</t>
  </si>
  <si>
    <t>SR-0064696</t>
  </si>
  <si>
    <t>TNo-63961</t>
  </si>
  <si>
    <t>SR-0064714</t>
  </si>
  <si>
    <t>TNo-63962</t>
  </si>
  <si>
    <t>SR-0064709</t>
  </si>
  <si>
    <t>TNo-63963</t>
  </si>
  <si>
    <t>SR-0064707</t>
  </si>
  <si>
    <t>TNo-63964</t>
  </si>
  <si>
    <t>SR-0064706</t>
  </si>
  <si>
    <t>TNo-63965</t>
  </si>
  <si>
    <t>SR-0064705</t>
  </si>
  <si>
    <t>TNo-63966</t>
  </si>
  <si>
    <t>SR-0064700</t>
  </si>
  <si>
    <t>TNo-63967</t>
  </si>
  <si>
    <t>SR-0064695</t>
  </si>
  <si>
    <t>TNo-63968</t>
  </si>
  <si>
    <t>SR-0064694</t>
  </si>
  <si>
    <t>TNo-63969</t>
  </si>
  <si>
    <t>SR-0064693</t>
  </si>
  <si>
    <t>TNo-63970</t>
  </si>
  <si>
    <t>SR-0064681</t>
  </si>
  <si>
    <t>TNo-63971</t>
  </si>
  <si>
    <t>SR-0064669</t>
  </si>
  <si>
    <t>TNo-63972</t>
  </si>
  <si>
    <t>SR-0064711</t>
  </si>
  <si>
    <t>TNo-63973</t>
  </si>
  <si>
    <t>SR-0064692</t>
  </si>
  <si>
    <t>TNo-63974</t>
  </si>
  <si>
    <t>SR-0064722</t>
  </si>
  <si>
    <t>TNo-63975</t>
  </si>
  <si>
    <t>SR-0064721</t>
  </si>
  <si>
    <t>TNo-63976</t>
  </si>
  <si>
    <t>SR-0064725</t>
  </si>
  <si>
    <t>TNo-63977</t>
  </si>
  <si>
    <t>SR-0064723</t>
  </si>
  <si>
    <t>TNo-63978</t>
  </si>
  <si>
    <t>SR-0064719</t>
  </si>
  <si>
    <t>TNo-63979</t>
  </si>
  <si>
    <t>SR-0064728</t>
  </si>
  <si>
    <t>TNo-63980</t>
  </si>
  <si>
    <t>SR-0064731</t>
  </si>
  <si>
    <t>TNo-63981</t>
  </si>
  <si>
    <t>SR-0064724</t>
  </si>
  <si>
    <t>TNo-63982</t>
  </si>
  <si>
    <t>SR-0064732</t>
  </si>
  <si>
    <t>TNo-63983</t>
  </si>
  <si>
    <t>SR-0064730</t>
  </si>
  <si>
    <t>TNo-63984</t>
  </si>
  <si>
    <t>SR-0064727</t>
  </si>
  <si>
    <t>TNo-63985</t>
  </si>
  <si>
    <t>SR-0064726</t>
  </si>
  <si>
    <t>TNo-63986</t>
  </si>
  <si>
    <t>SR-0064718</t>
  </si>
  <si>
    <t>TNo-63987</t>
  </si>
  <si>
    <t>SR-0064717</t>
  </si>
  <si>
    <t>TNo-63988</t>
  </si>
  <si>
    <t>SR-0064716</t>
  </si>
  <si>
    <t>TNo-63989</t>
  </si>
  <si>
    <t>SR-0064715</t>
  </si>
  <si>
    <t>TNo-63990</t>
  </si>
  <si>
    <t>SR-0064710</t>
  </si>
  <si>
    <t>TNo-63991</t>
  </si>
  <si>
    <t>SR-0064708</t>
  </si>
  <si>
    <t>TNo-63992</t>
  </si>
  <si>
    <t>SR-0064704</t>
  </si>
  <si>
    <t>TNo-63993</t>
  </si>
  <si>
    <t>SR-0064703</t>
  </si>
  <si>
    <t>TNo-63994</t>
  </si>
  <si>
    <t>SR-0064702</t>
  </si>
  <si>
    <t>TNo-63995</t>
  </si>
  <si>
    <t>SR-0064667</t>
  </si>
  <si>
    <t>TNo-63996</t>
  </si>
  <si>
    <t>SR-0064729</t>
  </si>
  <si>
    <t>TNo-63997</t>
  </si>
  <si>
    <t>SR-0064713</t>
  </si>
  <si>
    <t>TNo-63998</t>
  </si>
  <si>
    <t>SR-0064756</t>
  </si>
  <si>
    <t>B67</t>
  </si>
  <si>
    <t>TNo-63999</t>
  </si>
  <si>
    <t>SR-0064754</t>
  </si>
  <si>
    <t>TNo-64000</t>
  </si>
  <si>
    <t>SR-0064753</t>
  </si>
  <si>
    <t>TNo-64001</t>
  </si>
  <si>
    <t>SR-0064747</t>
  </si>
  <si>
    <t>TNo-64002</t>
  </si>
  <si>
    <t>SR-0064760</t>
  </si>
  <si>
    <t>TNo-64003</t>
  </si>
  <si>
    <t>SR-0064751</t>
  </si>
  <si>
    <t>TNo-64004</t>
  </si>
  <si>
    <t>SR-0064734</t>
  </si>
  <si>
    <t>TNo-64005</t>
  </si>
  <si>
    <t>SR-0064752</t>
  </si>
  <si>
    <t>TNo-64006</t>
  </si>
  <si>
    <t>SR-0064750</t>
  </si>
  <si>
    <t>TNo-64007</t>
  </si>
  <si>
    <t>SR-0064739</t>
  </si>
  <si>
    <t>TNo-64008</t>
  </si>
  <si>
    <t>SR-0064774</t>
  </si>
  <si>
    <t>TNo-64009</t>
  </si>
  <si>
    <t>SR-0064771</t>
  </si>
  <si>
    <t>TNo-64010</t>
  </si>
  <si>
    <t>SR-0064769</t>
  </si>
  <si>
    <t>TNo-64011</t>
  </si>
  <si>
    <t>SR-0064748</t>
  </si>
  <si>
    <t>TNo-64012</t>
  </si>
  <si>
    <t>SR-0064746</t>
  </si>
  <si>
    <t>TNo-64013</t>
  </si>
  <si>
    <t>SR-0064744</t>
  </si>
  <si>
    <t>TNo-64014</t>
  </si>
  <si>
    <t>SR-0064743</t>
  </si>
  <si>
    <t>TNo-64015</t>
  </si>
  <si>
    <t>SR-0064735</t>
  </si>
  <si>
    <t>TNo-64016</t>
  </si>
  <si>
    <t>SR-0064797</t>
  </si>
  <si>
    <t>TNo-64017</t>
  </si>
  <si>
    <t>SR-0064796</t>
  </si>
  <si>
    <t>TNo-64018</t>
  </si>
  <si>
    <t>SR-0064795</t>
  </si>
  <si>
    <t>TNo-64019</t>
  </si>
  <si>
    <t>SR-0064793</t>
  </si>
  <si>
    <t>TNo-64020</t>
  </si>
  <si>
    <t>SR-0064792</t>
  </si>
  <si>
    <t>TNo-64021</t>
  </si>
  <si>
    <t>SR-0064783</t>
  </si>
  <si>
    <t>TNo-64022</t>
  </si>
  <si>
    <t>SR-0064781</t>
  </si>
  <si>
    <t>TNo-64023</t>
  </si>
  <si>
    <t>SR-0064777</t>
  </si>
  <si>
    <t>TNo-64024</t>
  </si>
  <si>
    <t>SR-0064776</t>
  </si>
  <si>
    <t>TNo-64025</t>
  </si>
  <si>
    <t>SR-0064775</t>
  </si>
  <si>
    <t>TNo-64026</t>
  </si>
  <si>
    <t>SR-0064763</t>
  </si>
  <si>
    <t>TNo-64027</t>
  </si>
  <si>
    <t>SR-0064791</t>
  </si>
  <si>
    <t>TNo-64028</t>
  </si>
  <si>
    <t>SR-0064788</t>
  </si>
  <si>
    <t>TNo-64029</t>
  </si>
  <si>
    <t>SR-0064785</t>
  </si>
  <si>
    <t>TNo-64030</t>
  </si>
  <si>
    <t>SR-0064733</t>
  </si>
  <si>
    <t>TNo-64031</t>
  </si>
  <si>
    <t>SR-0064780</t>
  </si>
  <si>
    <t>TNo-64032</t>
  </si>
  <si>
    <t>SR-0064812</t>
  </si>
  <si>
    <t>TNo-64033</t>
  </si>
  <si>
    <t>SR-0064811</t>
  </si>
  <si>
    <t>TNo-64034</t>
  </si>
  <si>
    <t>SR-0064809</t>
  </si>
  <si>
    <t>TNo-64035</t>
  </si>
  <si>
    <t>SR-0064757</t>
  </si>
  <si>
    <t>TNo-64036</t>
  </si>
  <si>
    <t>SR-0064740</t>
  </si>
  <si>
    <t>TNo-64037</t>
  </si>
  <si>
    <t>SR-0064818</t>
  </si>
  <si>
    <t>TNo-64038</t>
  </si>
  <si>
    <t>SR-0064799</t>
  </si>
  <si>
    <t>TNo-64039</t>
  </si>
  <si>
    <t>SR-0064779</t>
  </si>
  <si>
    <t>TNo-64040</t>
  </si>
  <si>
    <t>SR-0064767</t>
  </si>
  <si>
    <t>TNo-64041</t>
  </si>
  <si>
    <t>SR-0064738</t>
  </si>
  <si>
    <t>TNo-64042</t>
  </si>
  <si>
    <t>SR-0064805</t>
  </si>
  <si>
    <t>TNo-64043</t>
  </si>
  <si>
    <t>SR-0064770</t>
  </si>
  <si>
    <t>TNo-64044</t>
  </si>
  <si>
    <t>SR-0064790</t>
  </si>
  <si>
    <t>TNo-64045</t>
  </si>
  <si>
    <t>SR-0064789</t>
  </si>
  <si>
    <t>TNo-64046</t>
  </si>
  <si>
    <t>SR-0064786</t>
  </si>
  <si>
    <t>TNo-64047</t>
  </si>
  <si>
    <t>SR-0064762</t>
  </si>
  <si>
    <t>TNo-64048</t>
  </si>
  <si>
    <t>SR-0064817</t>
  </si>
  <si>
    <t>TNo-64049</t>
  </si>
  <si>
    <t>SR-0064816</t>
  </si>
  <si>
    <t>TNo-64050</t>
  </si>
  <si>
    <t>SR-0064815</t>
  </si>
  <si>
    <t>TNo-64051</t>
  </si>
  <si>
    <t>SR-0064813</t>
  </si>
  <si>
    <t>TNo-64052</t>
  </si>
  <si>
    <t>SR-0064808</t>
  </si>
  <si>
    <t>TNo-64053</t>
  </si>
  <si>
    <t>SR-0064807</t>
  </si>
  <si>
    <t>TNo-64054</t>
  </si>
  <si>
    <t>SR-0064806</t>
  </si>
  <si>
    <t>TNo-64055</t>
  </si>
  <si>
    <t>SR-0064804</t>
  </si>
  <si>
    <t>TNo-64056</t>
  </si>
  <si>
    <t>SR-0064802</t>
  </si>
  <si>
    <t>TNo-64057</t>
  </si>
  <si>
    <t>SR-0064761</t>
  </si>
  <si>
    <t>TNo-64058</t>
  </si>
  <si>
    <t>SR-0064784</t>
  </si>
  <si>
    <t>TNo-64059</t>
  </si>
  <si>
    <t>SR-0064755</t>
  </si>
  <si>
    <t>TNo-64060</t>
  </si>
  <si>
    <t>SR-0064759</t>
  </si>
  <si>
    <t>TNo-64061</t>
  </si>
  <si>
    <t>SR-0064798</t>
  </si>
  <si>
    <t>TNo-64062</t>
  </si>
  <si>
    <t>SR-0064773</t>
  </si>
  <si>
    <t>TNo-64063</t>
  </si>
  <si>
    <t>SR-0064772</t>
  </si>
  <si>
    <t>TNo-64064</t>
  </si>
  <si>
    <t>SR-0064749</t>
  </si>
  <si>
    <t>TNo-64065</t>
  </si>
  <si>
    <t>SR-0064745</t>
  </si>
  <si>
    <t>TNo-64066</t>
  </si>
  <si>
    <t>SR-0064742</t>
  </si>
  <si>
    <t>TNo-64067</t>
  </si>
  <si>
    <t>SR-0064741</t>
  </si>
  <si>
    <t>TNo-64068</t>
  </si>
  <si>
    <t>SR-0064737</t>
  </si>
  <si>
    <t>TNo-64069</t>
  </si>
  <si>
    <t>SR-0064736</t>
  </si>
  <si>
    <t>TNo-64070</t>
  </si>
  <si>
    <t>SR-0064782</t>
  </si>
  <si>
    <t>TNo-64071</t>
  </si>
  <si>
    <t>SR-0064810</t>
  </si>
  <si>
    <t>TNo-64072</t>
  </si>
  <si>
    <t>SR-0064803</t>
  </si>
  <si>
    <t>TNo-64073</t>
  </si>
  <si>
    <t>SR-0064801</t>
  </si>
  <si>
    <t>TNo-64074</t>
  </si>
  <si>
    <t>SR-0064800</t>
  </si>
  <si>
    <t>TNo-64075</t>
  </si>
  <si>
    <t>SR-0064843</t>
  </si>
  <si>
    <t>M.S MOBILE MEDIA</t>
  </si>
  <si>
    <t>TNo-64076</t>
  </si>
  <si>
    <t>SR-0064841</t>
  </si>
  <si>
    <t>TNo-64077</t>
  </si>
  <si>
    <t>SR-0064840</t>
  </si>
  <si>
    <t>TNo-64078</t>
  </si>
  <si>
    <t>SR-0064839</t>
  </si>
  <si>
    <t>TNo-64079</t>
  </si>
  <si>
    <t>SR-0064837</t>
  </si>
  <si>
    <t>TNo-64080</t>
  </si>
  <si>
    <t>SR-0064836</t>
  </si>
  <si>
    <t>TNo-64081</t>
  </si>
  <si>
    <t>SR-0064834</t>
  </si>
  <si>
    <t>TNo-64082</t>
  </si>
  <si>
    <t>SR-0064833</t>
  </si>
  <si>
    <t>TNo-64083</t>
  </si>
  <si>
    <t>SR-0064832</t>
  </si>
  <si>
    <t>TNo-64084</t>
  </si>
  <si>
    <t>SR-0064830</t>
  </si>
  <si>
    <t>TNo-64085</t>
  </si>
  <si>
    <t>SR-0064829</t>
  </si>
  <si>
    <t>TNo-64086</t>
  </si>
  <si>
    <t>SR-0064828</t>
  </si>
  <si>
    <t>TNo-64087</t>
  </si>
  <si>
    <t>SR-0064827</t>
  </si>
  <si>
    <t>TNo-64088</t>
  </si>
  <si>
    <t>SR-0064826</t>
  </si>
  <si>
    <t>TNo-64089</t>
  </si>
  <si>
    <t>SR-0064825</t>
  </si>
  <si>
    <t>TNo-64090</t>
  </si>
  <si>
    <t>SR-0064824</t>
  </si>
  <si>
    <t>TNo-64091</t>
  </si>
  <si>
    <t>SR-0064823</t>
  </si>
  <si>
    <t>TNo-64092</t>
  </si>
  <si>
    <t>SR-0064822</t>
  </si>
  <si>
    <t>TNo-64093</t>
  </si>
  <si>
    <t>SR-0064821</t>
  </si>
  <si>
    <t>TNo-64094</t>
  </si>
  <si>
    <t>SR-0064778</t>
  </si>
  <si>
    <t>TNo-64095</t>
  </si>
  <si>
    <t>SR-0064820</t>
  </si>
  <si>
    <t>TNo-64096</t>
  </si>
  <si>
    <t>SR-0064819</t>
  </si>
  <si>
    <t>TNo-64097</t>
  </si>
  <si>
    <t>SR-0064794</t>
  </si>
  <si>
    <t>TNo-64098</t>
  </si>
  <si>
    <t>SR-0064758</t>
  </si>
  <si>
    <t>TNo-64099</t>
  </si>
  <si>
    <t>SR-0064868</t>
  </si>
  <si>
    <t>TNo-64100</t>
  </si>
  <si>
    <t>SR-0064867</t>
  </si>
  <si>
    <t>TNo-64101</t>
  </si>
  <si>
    <t>SR-0064866</t>
  </si>
  <si>
    <t>TNo-64102</t>
  </si>
  <si>
    <t>SR-0064862</t>
  </si>
  <si>
    <t>TNo-64103</t>
  </si>
  <si>
    <t>SR-0064869</t>
  </si>
  <si>
    <t>CSS_Golden Sample</t>
  </si>
  <si>
    <t>TNo-64104</t>
  </si>
  <si>
    <t>SR-0064765</t>
  </si>
  <si>
    <t>TNo-64105</t>
  </si>
  <si>
    <t>SR-0064865</t>
  </si>
  <si>
    <t>TNo-64106</t>
  </si>
  <si>
    <t>SR-0064864</t>
  </si>
  <si>
    <t>TNo-64107</t>
  </si>
  <si>
    <t>SR-0064863</t>
  </si>
  <si>
    <t>TNo-64108</t>
  </si>
  <si>
    <t>SR-0064861</t>
  </si>
  <si>
    <t>TNo-64109</t>
  </si>
  <si>
    <t>SR-0064860</t>
  </si>
  <si>
    <t>TNo-64110</t>
  </si>
  <si>
    <t>SR-0064858</t>
  </si>
  <si>
    <t>TNo-64111</t>
  </si>
  <si>
    <t>SR-0064857</t>
  </si>
  <si>
    <t>TNo-64112</t>
  </si>
  <si>
    <t>SR-0064856</t>
  </si>
  <si>
    <t>TNo-64113</t>
  </si>
  <si>
    <t>SR-0064855</t>
  </si>
  <si>
    <t>TNo-64114</t>
  </si>
  <si>
    <t>SR-0064852</t>
  </si>
  <si>
    <t>TNo-64115</t>
  </si>
  <si>
    <t>SR-0064851</t>
  </si>
  <si>
    <t>TNo-64116</t>
  </si>
  <si>
    <t>SR-0064850</t>
  </si>
  <si>
    <t>TNo-64117</t>
  </si>
  <si>
    <t>SR-0064849</t>
  </si>
  <si>
    <t>TNo-64118</t>
  </si>
  <si>
    <t>SR-0064846</t>
  </si>
  <si>
    <t>TNo-64119</t>
  </si>
  <si>
    <t>SR-0064845</t>
  </si>
  <si>
    <t>TNo-64120</t>
  </si>
  <si>
    <t>SR-0064844</t>
  </si>
  <si>
    <t>TNo-64121</t>
  </si>
  <si>
    <t>SR-0064838</t>
  </si>
  <si>
    <t>TNo-64122</t>
  </si>
  <si>
    <t>SR-0064835</t>
  </si>
  <si>
    <t>TNo-64123</t>
  </si>
  <si>
    <t>SR-0064831</t>
  </si>
  <si>
    <t>TNo-43980</t>
  </si>
  <si>
    <t>EIL-044593</t>
  </si>
  <si>
    <t>TNo-43981</t>
  </si>
  <si>
    <t>EIL-044594</t>
  </si>
  <si>
    <t>TNo-43982</t>
  </si>
  <si>
    <t>EIL-044601</t>
  </si>
  <si>
    <t>TNo-43983</t>
  </si>
  <si>
    <t>EIL-044591</t>
  </si>
  <si>
    <t>TNo-43984</t>
  </si>
  <si>
    <t>EIL-044590</t>
  </si>
  <si>
    <t>TNo-43985</t>
  </si>
  <si>
    <t>EIL-044596</t>
  </si>
  <si>
    <t>TNo-43986</t>
  </si>
  <si>
    <t>EIL-044595</t>
  </si>
  <si>
    <t>TNo-43987</t>
  </si>
  <si>
    <t>EIL-044592</t>
  </si>
  <si>
    <t>TNo-43988</t>
  </si>
  <si>
    <t>EIL-044598</t>
  </si>
  <si>
    <t>TNo-43989</t>
  </si>
  <si>
    <t>EIL-044602</t>
  </si>
  <si>
    <t>TNo-43990</t>
  </si>
  <si>
    <t>EIL-044609</t>
  </si>
  <si>
    <t>TNo-43991</t>
  </si>
  <si>
    <t>EIL-044608</t>
  </si>
  <si>
    <t>TNo-43992</t>
  </si>
  <si>
    <t>EIL-044607</t>
  </si>
  <si>
    <t>TNo-43993</t>
  </si>
  <si>
    <t>EIL-044606</t>
  </si>
  <si>
    <t>TNo-43994</t>
  </si>
  <si>
    <t>EIL-044603</t>
  </si>
  <si>
    <t>TNo-43995</t>
  </si>
  <si>
    <t>EIL-044600</t>
  </si>
  <si>
    <t>TNo-43996</t>
  </si>
  <si>
    <t>EIL-044588</t>
  </si>
  <si>
    <t>TNo-43997</t>
  </si>
  <si>
    <t>EIL-044605</t>
  </si>
  <si>
    <t>TNo-43998</t>
  </si>
  <si>
    <t>EIL-044604</t>
  </si>
  <si>
    <t>TNo-43999</t>
  </si>
  <si>
    <t>EIL-044599</t>
  </si>
  <si>
    <t>TNo-44000</t>
  </si>
  <si>
    <t>EIL-044612</t>
  </si>
  <si>
    <t>TNo-44001</t>
  </si>
  <si>
    <t>EIL-044610</t>
  </si>
  <si>
    <t>TNo-44002</t>
  </si>
  <si>
    <t>EIL-044613</t>
  </si>
  <si>
    <t>TNo-44003</t>
  </si>
  <si>
    <t>EIL-044611</t>
  </si>
  <si>
    <t>TNo-44004</t>
  </si>
  <si>
    <t>EIL-044589</t>
  </si>
  <si>
    <t>TNo-44005</t>
  </si>
  <si>
    <t>EIL-044624</t>
  </si>
  <si>
    <t>TNo-44006</t>
  </si>
  <si>
    <t>EIL-044619</t>
  </si>
  <si>
    <t>TNo-44007</t>
  </si>
  <si>
    <t>EIL-044622</t>
  </si>
  <si>
    <t>TNo-44008</t>
  </si>
  <si>
    <t>EIL-044621</t>
  </si>
  <si>
    <t>TNo-44009</t>
  </si>
  <si>
    <t>EIL-044625</t>
  </si>
  <si>
    <t>TNo-44010</t>
  </si>
  <si>
    <t>EIL-044631</t>
  </si>
  <si>
    <t>TNo-44011</t>
  </si>
  <si>
    <t>EIL-044620</t>
  </si>
  <si>
    <t>TNo-44012</t>
  </si>
  <si>
    <t>EIL-044633</t>
  </si>
  <si>
    <t>TNo-44013</t>
  </si>
  <si>
    <t>EIL-044617</t>
  </si>
  <si>
    <t>TNo-44014</t>
  </si>
  <si>
    <t>EIL-044637</t>
  </si>
  <si>
    <t>TNo-44015</t>
  </si>
  <si>
    <t>EIL-044618</t>
  </si>
  <si>
    <t>TNo-44016</t>
  </si>
  <si>
    <t>EIL-044615</t>
  </si>
  <si>
    <t>TNo-44017</t>
  </si>
  <si>
    <t>EIL-044634</t>
  </si>
  <si>
    <t>TNo-44018</t>
  </si>
  <si>
    <t>EIL-044636</t>
  </si>
  <si>
    <t>TNo-44019</t>
  </si>
  <si>
    <t>EIL-044656</t>
  </si>
  <si>
    <t>TNo-44020</t>
  </si>
  <si>
    <t>EIL-044655</t>
  </si>
  <si>
    <t>TNo-44021</t>
  </si>
  <si>
    <t>EIL-044654</t>
  </si>
  <si>
    <t>TNo-44022</t>
  </si>
  <si>
    <t>EIL-044652</t>
  </si>
  <si>
    <t>TNo-44023</t>
  </si>
  <si>
    <t>EIL-044651</t>
  </si>
  <si>
    <t>TNo-44024</t>
  </si>
  <si>
    <t>EIL-044647</t>
  </si>
  <si>
    <t>TNo-44025</t>
  </si>
  <si>
    <t>EIL-044645</t>
  </si>
  <si>
    <t>TNo-44026</t>
  </si>
  <si>
    <t>EIL-044644</t>
  </si>
  <si>
    <t>TNo-44027</t>
  </si>
  <si>
    <t>EIL-044661</t>
  </si>
  <si>
    <t>TNo-44028</t>
  </si>
  <si>
    <t>EIL-044665</t>
  </si>
  <si>
    <t>TNo-44029</t>
  </si>
  <si>
    <t>EIL-044664</t>
  </si>
  <si>
    <t>TNo-44030</t>
  </si>
  <si>
    <t>EIL-044663</t>
  </si>
  <si>
    <t>TNo-44031</t>
  </si>
  <si>
    <t>EIL-044662</t>
  </si>
  <si>
    <t>TNo-44032</t>
  </si>
  <si>
    <t>EIL-044659</t>
  </si>
  <si>
    <t>TNo-44033</t>
  </si>
  <si>
    <t>EIL-044657</t>
  </si>
  <si>
    <t>TNo-44034</t>
  </si>
  <si>
    <t>EIL-044653</t>
  </si>
  <si>
    <t>TNo-44035</t>
  </si>
  <si>
    <t>EIL-044643</t>
  </si>
  <si>
    <t>TNo-44036</t>
  </si>
  <si>
    <t>EIL-044642</t>
  </si>
  <si>
    <t>TNo-44037</t>
  </si>
  <si>
    <t>EIL-044635</t>
  </si>
  <si>
    <t>TNo-44038</t>
  </si>
  <si>
    <t>EIL-044632</t>
  </si>
  <si>
    <t>TNo-44039</t>
  </si>
  <si>
    <t>EIL-044627</t>
  </si>
  <si>
    <t>TNo-44040</t>
  </si>
  <si>
    <t>EIL-044616</t>
  </si>
  <si>
    <t>TNo-44041</t>
  </si>
  <si>
    <t>EIL-044660</t>
  </si>
  <si>
    <t>TNo-44042</t>
  </si>
  <si>
    <t>EIL-044639</t>
  </si>
  <si>
    <t>TNo-44043</t>
  </si>
  <si>
    <t>EIL-044638</t>
  </si>
  <si>
    <t>TNo-44044</t>
  </si>
  <si>
    <t>EIL-044630</t>
  </si>
  <si>
    <t>TNo-44045</t>
  </si>
  <si>
    <t>EIL-044669</t>
  </si>
  <si>
    <t>TNo-44046</t>
  </si>
  <si>
    <t>EIL-044668</t>
  </si>
  <si>
    <t>TNo-44047</t>
  </si>
  <si>
    <t>EIL-044667</t>
  </si>
  <si>
    <t>TNo-44048</t>
  </si>
  <si>
    <t>EIL-044629</t>
  </si>
  <si>
    <t>TNo-44049</t>
  </si>
  <si>
    <t>EIL-044666</t>
  </si>
  <si>
    <t>TNo-44050</t>
  </si>
  <si>
    <t>EIL-044641</t>
  </si>
  <si>
    <t>TNo-44051</t>
  </si>
  <si>
    <t>EIL-044640</t>
  </si>
  <si>
    <t>TNo-44052</t>
  </si>
  <si>
    <t>EIL-044658</t>
  </si>
  <si>
    <t>TNo-44053</t>
  </si>
  <si>
    <t>EIL-044648</t>
  </si>
  <si>
    <t>TNo-44054</t>
  </si>
  <si>
    <t>EIL-044646</t>
  </si>
  <si>
    <t>TNo-44055</t>
  </si>
  <si>
    <t>EIL-044650</t>
  </si>
  <si>
    <t>TNo-44056</t>
  </si>
  <si>
    <t>EIL-044649</t>
  </si>
  <si>
    <t>TNo-44057</t>
  </si>
  <si>
    <t>EIL-044626</t>
  </si>
  <si>
    <t>TNo-44058</t>
  </si>
  <si>
    <t>EIL-044614</t>
  </si>
  <si>
    <t>TNo-44059</t>
  </si>
  <si>
    <t>EIL-044671</t>
  </si>
  <si>
    <t>TNo-44060</t>
  </si>
  <si>
    <t>EIL-044673</t>
  </si>
  <si>
    <t>A Qasem &amp; Co</t>
  </si>
  <si>
    <t>TNo-44061</t>
  </si>
  <si>
    <t>EIL-044672</t>
  </si>
  <si>
    <t>Diamond Cement Limited</t>
  </si>
  <si>
    <t>TNo-44062</t>
  </si>
  <si>
    <t>EIL-044670</t>
  </si>
  <si>
    <t>TNo-44063</t>
  </si>
  <si>
    <t>EIL-044698</t>
  </si>
  <si>
    <t>L270_SKD</t>
  </si>
  <si>
    <t>TNo-44064</t>
  </si>
  <si>
    <t>EIL-044688</t>
  </si>
  <si>
    <t>TNo-44065</t>
  </si>
  <si>
    <t>EIL-044683</t>
  </si>
  <si>
    <t>TNo-44066</t>
  </si>
  <si>
    <t>EIL-044701</t>
  </si>
  <si>
    <t>TNo-44067</t>
  </si>
  <si>
    <t>EIL-044695</t>
  </si>
  <si>
    <t>TNo-44068</t>
  </si>
  <si>
    <t>EIL-044680</t>
  </si>
  <si>
    <t>TNo-44069</t>
  </si>
  <si>
    <t>EIL-044740</t>
  </si>
  <si>
    <t>TNo-44070</t>
  </si>
  <si>
    <t>EIL-044734</t>
  </si>
  <si>
    <t>TNo-44071</t>
  </si>
  <si>
    <t>EIL-044684</t>
  </si>
  <si>
    <t>TNo-44072</t>
  </si>
  <si>
    <t>EIL-044682</t>
  </si>
  <si>
    <t>TNo-44073</t>
  </si>
  <si>
    <t>EIL-044696</t>
  </si>
  <si>
    <t>TNo-44074</t>
  </si>
  <si>
    <t>EIL-044744</t>
  </si>
  <si>
    <t>TNo-44075</t>
  </si>
  <si>
    <t>EIL-044716</t>
  </si>
  <si>
    <t>TNo-44076</t>
  </si>
  <si>
    <t>EIL-044676</t>
  </si>
  <si>
    <t>TNo-44077</t>
  </si>
  <si>
    <t>EIL-044748</t>
  </si>
  <si>
    <t>TNo-44078</t>
  </si>
  <si>
    <t>EIL-044746</t>
  </si>
  <si>
    <t>TNo-44079</t>
  </si>
  <si>
    <t>EIL-044739</t>
  </si>
  <si>
    <t>TNo-44080</t>
  </si>
  <si>
    <t>EIL-044737</t>
  </si>
  <si>
    <t>TNo-44081</t>
  </si>
  <si>
    <t>EIL-044735</t>
  </si>
  <si>
    <t>TNo-44082</t>
  </si>
  <si>
    <t>EIL-044732</t>
  </si>
  <si>
    <t>TNo-44083</t>
  </si>
  <si>
    <t>EIL-044731</t>
  </si>
  <si>
    <t>TNo-44084</t>
  </si>
  <si>
    <t>EIL-044729</t>
  </si>
  <si>
    <t>TNo-44085</t>
  </si>
  <si>
    <t>EIL-044726</t>
  </si>
  <si>
    <t>TNo-44086</t>
  </si>
  <si>
    <t>EIL-044724</t>
  </si>
  <si>
    <t>TNo-44087</t>
  </si>
  <si>
    <t>EIL-044723</t>
  </si>
  <si>
    <t>TNo-44088</t>
  </si>
  <si>
    <t>EIL-044722</t>
  </si>
  <si>
    <t>TNo-44089</t>
  </si>
  <si>
    <t>EIL-044719</t>
  </si>
  <si>
    <t>TNo-44090</t>
  </si>
  <si>
    <t>EIL-044718</t>
  </si>
  <si>
    <t>TNo-44091</t>
  </si>
  <si>
    <t>EIL-044742</t>
  </si>
  <si>
    <t>TNo-44092</t>
  </si>
  <si>
    <t>EIL-044692</t>
  </si>
  <si>
    <t>TNo-44093</t>
  </si>
  <si>
    <t>EIL-044764</t>
  </si>
  <si>
    <t>TNo-44094</t>
  </si>
  <si>
    <t>EIL-044762</t>
  </si>
  <si>
    <t>TNo-44095</t>
  </si>
  <si>
    <t>EIL-044760</t>
  </si>
  <si>
    <t>TNo-44096</t>
  </si>
  <si>
    <t>EIL-044714</t>
  </si>
  <si>
    <t>TNo-44097</t>
  </si>
  <si>
    <t>EIL-044702</t>
  </si>
  <si>
    <t>TNo-44098</t>
  </si>
  <si>
    <t>EIL-044674</t>
  </si>
  <si>
    <t>TNo-44099</t>
  </si>
  <si>
    <t>EIL-044675</t>
  </si>
  <si>
    <t>TNo-44100</t>
  </si>
  <si>
    <t>EIL-044679</t>
  </si>
  <si>
    <t>TNo-44101</t>
  </si>
  <si>
    <t>EIL-044681</t>
  </si>
  <si>
    <t>TNo-44102</t>
  </si>
  <si>
    <t>EIL-044690</t>
  </si>
  <si>
    <t>TNo-44103</t>
  </si>
  <si>
    <t>EIL-044691</t>
  </si>
  <si>
    <t>TNo-44104</t>
  </si>
  <si>
    <t>EIL-044700</t>
  </si>
  <si>
    <t>TNo-44105</t>
  </si>
  <si>
    <t>EIL-044699</t>
  </si>
  <si>
    <t>TNo-44106</t>
  </si>
  <si>
    <t>EIL-044717</t>
  </si>
  <si>
    <t>BD Foods Limited</t>
  </si>
  <si>
    <t>TNo-44107</t>
  </si>
  <si>
    <t>EIL-044677</t>
  </si>
  <si>
    <t>TNo-44108</t>
  </si>
  <si>
    <t>EIL-044715</t>
  </si>
  <si>
    <t>TNo-44109</t>
  </si>
  <si>
    <t>EIL-044711</t>
  </si>
  <si>
    <t>TNo-44110</t>
  </si>
  <si>
    <t>EIL-044694</t>
  </si>
  <si>
    <t>TNo-44111</t>
  </si>
  <si>
    <t>EIL-044783</t>
  </si>
  <si>
    <t>TNo-44112</t>
  </si>
  <si>
    <t>EIL-044763</t>
  </si>
  <si>
    <t>TNo-44113</t>
  </si>
  <si>
    <t>EIL-044758</t>
  </si>
  <si>
    <t>TNo-44114</t>
  </si>
  <si>
    <t>EIL-044753</t>
  </si>
  <si>
    <t>TNo-44115</t>
  </si>
  <si>
    <t>EIL-044751</t>
  </si>
  <si>
    <t>TNo-44116</t>
  </si>
  <si>
    <t>EIL-044747</t>
  </si>
  <si>
    <t>TNo-44117</t>
  </si>
  <si>
    <t>EIL-044707</t>
  </si>
  <si>
    <t>TNo-44118</t>
  </si>
  <si>
    <t>EIL-044705</t>
  </si>
  <si>
    <t>TNo-44119</t>
  </si>
  <si>
    <t>EIL-044704</t>
  </si>
  <si>
    <t>TNo-44120</t>
  </si>
  <si>
    <t>EIL-044743</t>
  </si>
  <si>
    <t>TNo-44121</t>
  </si>
  <si>
    <t>EIL-044678</t>
  </si>
  <si>
    <t>TNo-44122</t>
  </si>
  <si>
    <t>EIL-044749</t>
  </si>
  <si>
    <t>TNo-44123</t>
  </si>
  <si>
    <t>EIL-044736</t>
  </si>
  <si>
    <t>TNo-44124</t>
  </si>
  <si>
    <t>EIL-044730</t>
  </si>
  <si>
    <t>TNo-44125</t>
  </si>
  <si>
    <t>EIL-044727</t>
  </si>
  <si>
    <t>TNo-44126</t>
  </si>
  <si>
    <t>EIL-044720</t>
  </si>
  <si>
    <t>TNo-44127</t>
  </si>
  <si>
    <t>EIL-044689</t>
  </si>
  <si>
    <t>TNo-44128</t>
  </si>
  <si>
    <t>EIL-044697</t>
  </si>
  <si>
    <t>TNo-44129</t>
  </si>
  <si>
    <t>EIL-044806</t>
  </si>
  <si>
    <t>TNo-44130</t>
  </si>
  <si>
    <t>EIL-044805</t>
  </si>
  <si>
    <t>TNo-44131</t>
  </si>
  <si>
    <t>EIL-044804</t>
  </si>
  <si>
    <t>TNo-44132</t>
  </si>
  <si>
    <t>EIL-044803</t>
  </si>
  <si>
    <t>TNo-44133</t>
  </si>
  <si>
    <t>EIL-044801</t>
  </si>
  <si>
    <t>TNo-44134</t>
  </si>
  <si>
    <t>EIL-044799</t>
  </si>
  <si>
    <t>TNo-44135</t>
  </si>
  <si>
    <t>EIL-044798</t>
  </si>
  <si>
    <t>TNo-44136</t>
  </si>
  <si>
    <t>EIL-044797</t>
  </si>
  <si>
    <t>TNo-44137</t>
  </si>
  <si>
    <t>EIL-044795</t>
  </si>
  <si>
    <t>TNo-44138</t>
  </si>
  <si>
    <t>EIL-044794</t>
  </si>
  <si>
    <t>TNo-44139</t>
  </si>
  <si>
    <t>EIL-044792</t>
  </si>
  <si>
    <t>TNo-44140</t>
  </si>
  <si>
    <t>EIL-044791</t>
  </si>
  <si>
    <t>TNo-44141</t>
  </si>
  <si>
    <t>EIL-044790</t>
  </si>
  <si>
    <t>TNo-44142</t>
  </si>
  <si>
    <t>EIL-044788</t>
  </si>
  <si>
    <t>TNo-44143</t>
  </si>
  <si>
    <t>EIL-044787</t>
  </si>
  <si>
    <t>TNo-44144</t>
  </si>
  <si>
    <t>EIL-044779</t>
  </si>
  <si>
    <t>TNo-44145</t>
  </si>
  <si>
    <t>EIL-044766</t>
  </si>
  <si>
    <t>TNo-44146</t>
  </si>
  <si>
    <t>EIL-044765</t>
  </si>
  <si>
    <t>TNo-44147</t>
  </si>
  <si>
    <t>EIL-044710</t>
  </si>
  <si>
    <t>TNo-44148</t>
  </si>
  <si>
    <t>EIL-044772</t>
  </si>
  <si>
    <t>TNo-44149</t>
  </si>
  <si>
    <t>EIL-044761</t>
  </si>
  <si>
    <t>TNo-44150</t>
  </si>
  <si>
    <t>EIL-044757</t>
  </si>
  <si>
    <t>TNo-44151</t>
  </si>
  <si>
    <t>EIL-044756</t>
  </si>
  <si>
    <t>TNo-44152</t>
  </si>
  <si>
    <t>EIL-044713</t>
  </si>
  <si>
    <t>TNo-44153</t>
  </si>
  <si>
    <t>EIL-044703</t>
  </si>
  <si>
    <t>TNo-44154</t>
  </si>
  <si>
    <t>EIL-044712</t>
  </si>
  <si>
    <t>TNo-44155</t>
  </si>
  <si>
    <t>EIL-044708</t>
  </si>
  <si>
    <t>TNo-44156</t>
  </si>
  <si>
    <t>EIL-044738</t>
  </si>
  <si>
    <t>TNo-44157</t>
  </si>
  <si>
    <t>EIL-044750</t>
  </si>
  <si>
    <t>TNo-44158</t>
  </si>
  <si>
    <t>EIL-044706</t>
  </si>
  <si>
    <t>TNo-44159</t>
  </si>
  <si>
    <t>EIL-044752</t>
  </si>
  <si>
    <t>TNo-44160</t>
  </si>
  <si>
    <t>EIL-044808</t>
  </si>
  <si>
    <t>TNo-44161</t>
  </si>
  <si>
    <t>EIL-044807</t>
  </si>
  <si>
    <t>TNo-44162</t>
  </si>
  <si>
    <t>EIL-044755</t>
  </si>
  <si>
    <t>TNo-44163</t>
  </si>
  <si>
    <t>EIL-044754</t>
  </si>
  <si>
    <t>TNo-44164</t>
  </si>
  <si>
    <t>EIL-044809</t>
  </si>
  <si>
    <t>TNo-44165</t>
  </si>
  <si>
    <t>EIL-044759</t>
  </si>
  <si>
    <t>TNo-44166</t>
  </si>
  <si>
    <t>EIL-044733</t>
  </si>
  <si>
    <t>TNo-44167</t>
  </si>
  <si>
    <t>EIL-044802</t>
  </si>
  <si>
    <t>TNo-44168</t>
  </si>
  <si>
    <t>EIL-044800</t>
  </si>
  <si>
    <t>TNo-44169</t>
  </si>
  <si>
    <t>EIL-044796</t>
  </si>
  <si>
    <t>TNo-44170</t>
  </si>
  <si>
    <t>EIL-044793</t>
  </si>
  <si>
    <t>TNo-44171</t>
  </si>
  <si>
    <t>EIL-044789</t>
  </si>
  <si>
    <t>TNo-44172</t>
  </si>
  <si>
    <t>EIL-044786</t>
  </si>
  <si>
    <t>TNo-44173</t>
  </si>
  <si>
    <t>EIL-044785</t>
  </si>
  <si>
    <t>TNo-44174</t>
  </si>
  <si>
    <t>EIL-044782</t>
  </si>
  <si>
    <t>TNo-44175</t>
  </si>
  <si>
    <t>EIL-044778</t>
  </si>
  <si>
    <t>TNo-44176</t>
  </si>
  <si>
    <t>EIL-044776</t>
  </si>
  <si>
    <t>TNo-44177</t>
  </si>
  <si>
    <t>EIL-044775</t>
  </si>
  <si>
    <t>TNo-44178</t>
  </si>
  <si>
    <t>EIL-044768</t>
  </si>
  <si>
    <t>TNo-44179</t>
  </si>
  <si>
    <t>EIL-044767</t>
  </si>
  <si>
    <t>TNo-44180</t>
  </si>
  <si>
    <t>EIL-044741</t>
  </si>
  <si>
    <t>TNo-44181</t>
  </si>
  <si>
    <t>EIL-044728</t>
  </si>
  <si>
    <t>TNo-44182</t>
  </si>
  <si>
    <t>EIL-044725</t>
  </si>
  <si>
    <t>TNo-44183</t>
  </si>
  <si>
    <t>EIL-044721</t>
  </si>
  <si>
    <t>TNo-44184</t>
  </si>
  <si>
    <t>EIL-044709</t>
  </si>
  <si>
    <t>TNo-44185</t>
  </si>
  <si>
    <t>EIL-044693</t>
  </si>
  <si>
    <t>TNo-44186</t>
  </si>
  <si>
    <t>EIL-044810</t>
  </si>
  <si>
    <t>TNo-44187</t>
  </si>
  <si>
    <t>EIL-044784</t>
  </si>
  <si>
    <t>TNo-44188</t>
  </si>
  <si>
    <t>EIL-044770</t>
  </si>
  <si>
    <t>TNo-44189</t>
  </si>
  <si>
    <t>EIL-044769</t>
  </si>
  <si>
    <t>TNo-44190</t>
  </si>
  <si>
    <t>EIL-044687</t>
  </si>
  <si>
    <t>TNo-44191</t>
  </si>
  <si>
    <t>EIL-044686</t>
  </si>
  <si>
    <t>TNo-44192</t>
  </si>
  <si>
    <t>EIL-044685</t>
  </si>
  <si>
    <t>TNo-44193</t>
  </si>
  <si>
    <t>EIL-044745</t>
  </si>
  <si>
    <t>TNo-44194</t>
  </si>
  <si>
    <t>EIL-044781</t>
  </si>
  <si>
    <t>TNo-44195</t>
  </si>
  <si>
    <t>EIL-044777</t>
  </si>
  <si>
    <t>TNo-44196</t>
  </si>
  <si>
    <t>EIL-044774</t>
  </si>
  <si>
    <t>TNo-44197</t>
  </si>
  <si>
    <t>EIL-044773</t>
  </si>
  <si>
    <t>TNo-44198</t>
  </si>
  <si>
    <t>EIL-044771</t>
  </si>
  <si>
    <t>TNo-44199</t>
  </si>
  <si>
    <t>EIL-044780</t>
  </si>
  <si>
    <t>TNo-44200</t>
  </si>
  <si>
    <t>EIL-044820</t>
  </si>
  <si>
    <t>TNo-44201</t>
  </si>
  <si>
    <t>EIL-044819</t>
  </si>
  <si>
    <t>TNo-44202</t>
  </si>
  <si>
    <t>EIL-044843</t>
  </si>
  <si>
    <t>TNo-44203</t>
  </si>
  <si>
    <t>EIL-044840</t>
  </si>
  <si>
    <t>TNo-44204</t>
  </si>
  <si>
    <t>EIL-044839</t>
  </si>
  <si>
    <t>TNo-44205</t>
  </si>
  <si>
    <t>EIL-044832</t>
  </si>
  <si>
    <t>TNo-44206</t>
  </si>
  <si>
    <t>EIL-044831</t>
  </si>
  <si>
    <t>TNo-44207</t>
  </si>
  <si>
    <t>EIL-044828</t>
  </si>
  <si>
    <t>TNo-44208</t>
  </si>
  <si>
    <t>EIL-044818</t>
  </si>
  <si>
    <t>TNo-44209</t>
  </si>
  <si>
    <t>EIL-044816</t>
  </si>
  <si>
    <t>TNo-44210</t>
  </si>
  <si>
    <t>EIL-044846</t>
  </si>
  <si>
    <t>TNo-44211</t>
  </si>
  <si>
    <t>EIL-044848</t>
  </si>
  <si>
    <t>TNo-44212</t>
  </si>
  <si>
    <t>EIL-044822</t>
  </si>
  <si>
    <t>TNo-44213</t>
  </si>
  <si>
    <t>EIL-044823</t>
  </si>
  <si>
    <t>TNo-44214</t>
  </si>
  <si>
    <t>EIL-044867</t>
  </si>
  <si>
    <t>TNo-44215</t>
  </si>
  <si>
    <t>EIL-044864</t>
  </si>
  <si>
    <t>TNo-44216</t>
  </si>
  <si>
    <t>EIL-044812</t>
  </si>
  <si>
    <t>TNo-44217</t>
  </si>
  <si>
    <t>EIL-044841</t>
  </si>
  <si>
    <t>TNo-44218</t>
  </si>
  <si>
    <t>EIL-044849</t>
  </si>
  <si>
    <t>TNo-44219</t>
  </si>
  <si>
    <t>EIL-044821</t>
  </si>
  <si>
    <t>TNo-44220</t>
  </si>
  <si>
    <t>EIL-044835</t>
  </si>
  <si>
    <t>TNo-44221</t>
  </si>
  <si>
    <t>EIL-044834</t>
  </si>
  <si>
    <t>TNo-44222</t>
  </si>
  <si>
    <t>EIL-044815</t>
  </si>
  <si>
    <t>TNo-44223</t>
  </si>
  <si>
    <t>EIL-044869</t>
  </si>
  <si>
    <t>TNo-44224</t>
  </si>
  <si>
    <t>EIL-044837</t>
  </si>
  <si>
    <t>TNo-44225</t>
  </si>
  <si>
    <t>EIL-044830</t>
  </si>
  <si>
    <t>TNo-44226</t>
  </si>
  <si>
    <t>EIL-044826</t>
  </si>
  <si>
    <t>TNo-44227</t>
  </si>
  <si>
    <t>EIL-044824</t>
  </si>
  <si>
    <t>TNo-44228</t>
  </si>
  <si>
    <t>EIL-044870</t>
  </si>
  <si>
    <t>TNo-44229</t>
  </si>
  <si>
    <t>EIL-044847</t>
  </si>
  <si>
    <t>TNo-44230</t>
  </si>
  <si>
    <t>EIL-044836</t>
  </si>
  <si>
    <t>TNo-44231</t>
  </si>
  <si>
    <t>EIL-044827</t>
  </si>
  <si>
    <t>TNo-44232</t>
  </si>
  <si>
    <t>EIL-044825</t>
  </si>
  <si>
    <t>TNo-44233</t>
  </si>
  <si>
    <t>EIL-044833</t>
  </si>
  <si>
    <t>TNo-44234</t>
  </si>
  <si>
    <t>EIL-044898</t>
  </si>
  <si>
    <t>TNo-44235</t>
  </si>
  <si>
    <t>EIL-044916</t>
  </si>
  <si>
    <t>TNo-44236</t>
  </si>
  <si>
    <t>EIL-044912</t>
  </si>
  <si>
    <t>TNo-44237</t>
  </si>
  <si>
    <t>EIL-044909</t>
  </si>
  <si>
    <t>TNo-44238</t>
  </si>
  <si>
    <t>EIL-044907</t>
  </si>
  <si>
    <t>TNo-44239</t>
  </si>
  <si>
    <t>EIL-044892</t>
  </si>
  <si>
    <t>TNo-44240</t>
  </si>
  <si>
    <t>EIL-044879</t>
  </si>
  <si>
    <t>TNo-44241</t>
  </si>
  <si>
    <t>EIL-044877</t>
  </si>
  <si>
    <t>TNo-44242</t>
  </si>
  <si>
    <t>EIL-044874</t>
  </si>
  <si>
    <t>TNo-44243</t>
  </si>
  <si>
    <t>EIL-044873</t>
  </si>
  <si>
    <t>TNo-44244</t>
  </si>
  <si>
    <t>EIL-044857</t>
  </si>
  <si>
    <t>TNo-44245</t>
  </si>
  <si>
    <t>EIL-044814</t>
  </si>
  <si>
    <t>TNo-44246</t>
  </si>
  <si>
    <t>EIL-044829</t>
  </si>
  <si>
    <t>TNo-44247</t>
  </si>
  <si>
    <t>EIL-044871</t>
  </si>
  <si>
    <t>TNo-44248</t>
  </si>
  <si>
    <t>EIL-044862</t>
  </si>
  <si>
    <t>TNo-44249</t>
  </si>
  <si>
    <t>EIL-044856</t>
  </si>
  <si>
    <t>TNo-44250</t>
  </si>
  <si>
    <t>EIL-044853</t>
  </si>
  <si>
    <t>TNo-44251</t>
  </si>
  <si>
    <t>EIL-044817</t>
  </si>
  <si>
    <t>TNo-44252</t>
  </si>
  <si>
    <t>EIL-044855</t>
  </si>
  <si>
    <t>TNo-44253</t>
  </si>
  <si>
    <t>EIL-044895</t>
  </si>
  <si>
    <t>TNo-44254</t>
  </si>
  <si>
    <t>EIL-044893</t>
  </si>
  <si>
    <t>TNo-44255</t>
  </si>
  <si>
    <t>EIL-044891</t>
  </si>
  <si>
    <t>TNo-44256</t>
  </si>
  <si>
    <t>EIL-044890</t>
  </si>
  <si>
    <t>TNo-44257</t>
  </si>
  <si>
    <t>EIL-044888</t>
  </si>
  <si>
    <t>TNo-44258</t>
  </si>
  <si>
    <t>EIL-044887</t>
  </si>
  <si>
    <t>TNo-44259</t>
  </si>
  <si>
    <t>EIL-044863</t>
  </si>
  <si>
    <t>TNo-44260</t>
  </si>
  <si>
    <t>EIL-044861</t>
  </si>
  <si>
    <t>TNo-44261</t>
  </si>
  <si>
    <t>EIL-044872</t>
  </si>
  <si>
    <t>TNo-44262</t>
  </si>
  <si>
    <t>EIL-044886</t>
  </si>
  <si>
    <t>TNo-44263</t>
  </si>
  <si>
    <t>EIL-044885</t>
  </si>
  <si>
    <t>TNo-44264</t>
  </si>
  <si>
    <t>EIL-044882</t>
  </si>
  <si>
    <t>TNo-44265</t>
  </si>
  <si>
    <t>EIL-044850</t>
  </si>
  <si>
    <t>TNo-44266</t>
  </si>
  <si>
    <t>EIL-044921</t>
  </si>
  <si>
    <t>TNo-44267</t>
  </si>
  <si>
    <t>EIL-044919</t>
  </si>
  <si>
    <t>TNo-44268</t>
  </si>
  <si>
    <t>EIL-044918</t>
  </si>
  <si>
    <t>TNo-44269</t>
  </si>
  <si>
    <t>EIL-044915</t>
  </si>
  <si>
    <t>TNo-44270</t>
  </si>
  <si>
    <t>EIL-044914</t>
  </si>
  <si>
    <t>TNo-44271</t>
  </si>
  <si>
    <t>EIL-044913</t>
  </si>
  <si>
    <t>TNo-44272</t>
  </si>
  <si>
    <t>EIL-044910</t>
  </si>
  <si>
    <t>TNo-44273</t>
  </si>
  <si>
    <t>EIL-044905</t>
  </si>
  <si>
    <t>TNo-44274</t>
  </si>
  <si>
    <t>EIL-044904</t>
  </si>
  <si>
    <t>TNo-44275</t>
  </si>
  <si>
    <t>EIL-044878</t>
  </si>
  <si>
    <t>TNo-44276</t>
  </si>
  <si>
    <t>EIL-044868</t>
  </si>
  <si>
    <t>TNo-44277</t>
  </si>
  <si>
    <t>EIL-044866</t>
  </si>
  <si>
    <t>TNo-44278</t>
  </si>
  <si>
    <t>EIL-044865</t>
  </si>
  <si>
    <t>TNo-44279</t>
  </si>
  <si>
    <t>EIL-044845</t>
  </si>
  <si>
    <t>TNo-44280</t>
  </si>
  <si>
    <t>EIL-044844</t>
  </si>
  <si>
    <t>TNo-44281</t>
  </si>
  <si>
    <t>EIL-044842</t>
  </si>
  <si>
    <t>TNo-44282</t>
  </si>
  <si>
    <t>EIL-044811</t>
  </si>
  <si>
    <t>TNo-44283</t>
  </si>
  <si>
    <t>EIL-044858</t>
  </si>
  <si>
    <t>TNo-44284</t>
  </si>
  <si>
    <t>EIL-044903</t>
  </si>
  <si>
    <t>TNo-44285</t>
  </si>
  <si>
    <t>EIL-044899</t>
  </si>
  <si>
    <t>TNo-44286</t>
  </si>
  <si>
    <t>EIL-044896</t>
  </si>
  <si>
    <t>TNo-44287</t>
  </si>
  <si>
    <t>EIL-044926</t>
  </si>
  <si>
    <t>TNo-44288</t>
  </si>
  <si>
    <t>EIL-044925</t>
  </si>
  <si>
    <t>TNo-44289</t>
  </si>
  <si>
    <t>EIL-044924</t>
  </si>
  <si>
    <t>TNo-44290</t>
  </si>
  <si>
    <t>EIL-044923</t>
  </si>
  <si>
    <t>TNo-44291</t>
  </si>
  <si>
    <t>EIL-044922</t>
  </si>
  <si>
    <t>TNo-44292</t>
  </si>
  <si>
    <t>EIL-044854</t>
  </si>
  <si>
    <t>TNo-44293</t>
  </si>
  <si>
    <t>EIL-044852</t>
  </si>
  <si>
    <t>TNo-44294</t>
  </si>
  <si>
    <t>EIL-044851</t>
  </si>
  <si>
    <t>TNo-44295</t>
  </si>
  <si>
    <t>EIL-044881</t>
  </si>
  <si>
    <t>TNo-44296</t>
  </si>
  <si>
    <t>EIL-044860</t>
  </si>
  <si>
    <t>TNo-44297</t>
  </si>
  <si>
    <t>EIL-044859</t>
  </si>
  <si>
    <t>TNo-44298</t>
  </si>
  <si>
    <t>EIL-044880</t>
  </si>
  <si>
    <t>TNo-44299</t>
  </si>
  <si>
    <t>EIL-044917</t>
  </si>
  <si>
    <t>TNo-44300</t>
  </si>
  <si>
    <t>EIL-044927</t>
  </si>
  <si>
    <t>TNo-44301</t>
  </si>
  <si>
    <t>EIL-044911</t>
  </si>
  <si>
    <t>TNo-44302</t>
  </si>
  <si>
    <t>EIL-044908</t>
  </si>
  <si>
    <t>TNo-44303</t>
  </si>
  <si>
    <t>EIL-044906</t>
  </si>
  <si>
    <t>TNo-44304</t>
  </si>
  <si>
    <t>EIL-044901</t>
  </si>
  <si>
    <t>TNo-44305</t>
  </si>
  <si>
    <t>EIL-044894</t>
  </si>
  <si>
    <t>TNo-44306</t>
  </si>
  <si>
    <t>EIL-044889</t>
  </si>
  <si>
    <t>TNo-44307</t>
  </si>
  <si>
    <t>EIL-044884</t>
  </si>
  <si>
    <t>TNo-44308</t>
  </si>
  <si>
    <t>EIL-044875</t>
  </si>
  <si>
    <t>TNo-44309</t>
  </si>
  <si>
    <t>EIL-044902</t>
  </si>
  <si>
    <t>TNo-44310</t>
  </si>
  <si>
    <t>EIL-044900</t>
  </si>
  <si>
    <t>TNo-44311</t>
  </si>
  <si>
    <t>EIL-044928</t>
  </si>
  <si>
    <t>TNo-44312</t>
  </si>
  <si>
    <t>EIL-044929</t>
  </si>
  <si>
    <t>TNo-44313</t>
  </si>
  <si>
    <t>EIL-044876</t>
  </si>
  <si>
    <t>TNo-44314</t>
  </si>
  <si>
    <t>EIL-044930</t>
  </si>
  <si>
    <t>TNo-44315</t>
  </si>
  <si>
    <t>EIL-044813</t>
  </si>
  <si>
    <t>TNo-44316</t>
  </si>
  <si>
    <t>EIL-044931</t>
  </si>
  <si>
    <t>TNo-44317</t>
  </si>
  <si>
    <t>EIL-044932</t>
  </si>
  <si>
    <t>TNo-44318</t>
  </si>
  <si>
    <t>EIL-044933</t>
  </si>
  <si>
    <t>TNo-44319</t>
  </si>
  <si>
    <t>EIL-044938</t>
  </si>
  <si>
    <t>TNo-44320</t>
  </si>
  <si>
    <t>EIL-044952</t>
  </si>
  <si>
    <t>TNo-44321</t>
  </si>
  <si>
    <t>EIL-044951</t>
  </si>
  <si>
    <t>TNo-44322</t>
  </si>
  <si>
    <t>EIL-044940</t>
  </si>
  <si>
    <t>TNo-44323</t>
  </si>
  <si>
    <t>EIL-044954</t>
  </si>
  <si>
    <t>TNo-44324</t>
  </si>
  <si>
    <t>EIL-044950</t>
  </si>
  <si>
    <t>TNo-44325</t>
  </si>
  <si>
    <t>EIL-044937</t>
  </si>
  <si>
    <t>TNo-44326</t>
  </si>
  <si>
    <t>EIL-044948</t>
  </si>
  <si>
    <t>TNo-44327</t>
  </si>
  <si>
    <t>EIL-044947</t>
  </si>
  <si>
    <t>TNo-44328</t>
  </si>
  <si>
    <t>EIL-044939</t>
  </si>
  <si>
    <t>TNo-44329</t>
  </si>
  <si>
    <t>EIL-044966</t>
  </si>
  <si>
    <t>TNo-44330</t>
  </si>
  <si>
    <t>EIL-044963</t>
  </si>
  <si>
    <t>TNo-44331</t>
  </si>
  <si>
    <t>EIL-044958</t>
  </si>
  <si>
    <t>TNo-44332</t>
  </si>
  <si>
    <t>EIL-044942</t>
  </si>
  <si>
    <t>TNo-44333</t>
  </si>
  <si>
    <t>EIL-044941</t>
  </si>
  <si>
    <t>TNo-44334</t>
  </si>
  <si>
    <t>EIL-044980</t>
  </si>
  <si>
    <t>TNo-44335</t>
  </si>
  <si>
    <t>EIL-044973</t>
  </si>
  <si>
    <t>TNo-44336</t>
  </si>
  <si>
    <t>EIL-044971</t>
  </si>
  <si>
    <t>TNo-44337</t>
  </si>
  <si>
    <t>EIL-044944</t>
  </si>
  <si>
    <t>TNo-44338</t>
  </si>
  <si>
    <t>EIL-044936</t>
  </si>
  <si>
    <t>TNo-44339</t>
  </si>
  <si>
    <t>EIL-044976</t>
  </si>
  <si>
    <t>TNo-44340</t>
  </si>
  <si>
    <t>EIL-044978</t>
  </si>
  <si>
    <t>TNo-44341</t>
  </si>
  <si>
    <t>EIL-044989</t>
  </si>
  <si>
    <t>TNo-44342</t>
  </si>
  <si>
    <t>EIL-044970</t>
  </si>
  <si>
    <t>TNo-44343</t>
  </si>
  <si>
    <t>EIL-044991</t>
  </si>
  <si>
    <t>TNo-44344</t>
  </si>
  <si>
    <t>EIL-044934</t>
  </si>
  <si>
    <t>TNo-44345</t>
  </si>
  <si>
    <t>EIL-044965</t>
  </si>
  <si>
    <t>TNo-44346</t>
  </si>
  <si>
    <t>EIL-044946</t>
  </si>
  <si>
    <t>TNo-44347</t>
  </si>
  <si>
    <t>EIL-044956</t>
  </si>
  <si>
    <t>TNo-44348</t>
  </si>
  <si>
    <t>EIL-044935</t>
  </si>
  <si>
    <t>TNo-44349</t>
  </si>
  <si>
    <t>EIL-044953</t>
  </si>
  <si>
    <t>TNo-44350</t>
  </si>
  <si>
    <t>EIL-044943</t>
  </si>
  <si>
    <t>TNo-44351</t>
  </si>
  <si>
    <t>EIL-044957</t>
  </si>
  <si>
    <t>TNo-44352</t>
  </si>
  <si>
    <t>EIL-044993</t>
  </si>
  <si>
    <t>TNo-44353</t>
  </si>
  <si>
    <t>EIL-044996</t>
  </si>
  <si>
    <t>TNo-44354</t>
  </si>
  <si>
    <t>EIL-044995</t>
  </si>
  <si>
    <t>TNo-44355</t>
  </si>
  <si>
    <t>EIL-044992</t>
  </si>
  <si>
    <t>TNo-44356</t>
  </si>
  <si>
    <t>EIL-044987</t>
  </si>
  <si>
    <t>TNo-44357</t>
  </si>
  <si>
    <t>EIL-044961</t>
  </si>
  <si>
    <t>TNo-44358</t>
  </si>
  <si>
    <t>EIL-044968</t>
  </si>
  <si>
    <t>TNo-44359</t>
  </si>
  <si>
    <t>EIL-044967</t>
  </si>
  <si>
    <t>TNo-44360</t>
  </si>
  <si>
    <t>EIL-044990</t>
  </si>
  <si>
    <t>TNo-44361</t>
  </si>
  <si>
    <t>EIL-044986</t>
  </si>
  <si>
    <t>TNo-44362</t>
  </si>
  <si>
    <t>EIL-044985</t>
  </si>
  <si>
    <t>TNo-44363</t>
  </si>
  <si>
    <t>EIL-044983</t>
  </si>
  <si>
    <t>TNo-44364</t>
  </si>
  <si>
    <t>EIL-044982</t>
  </si>
  <si>
    <t>TNo-44365</t>
  </si>
  <si>
    <t>EIL-044981</t>
  </si>
  <si>
    <t>TNo-44366</t>
  </si>
  <si>
    <t>EIL-044979</t>
  </si>
  <si>
    <t>TNo-44367</t>
  </si>
  <si>
    <t>EIL-044977</t>
  </si>
  <si>
    <t>TNo-44368</t>
  </si>
  <si>
    <t>EIL-044975</t>
  </si>
  <si>
    <t>TNo-44369</t>
  </si>
  <si>
    <t>EIL-044969</t>
  </si>
  <si>
    <t>TNo-44370</t>
  </si>
  <si>
    <t>EIL-044960</t>
  </si>
  <si>
    <t>TNo-44371</t>
  </si>
  <si>
    <t>EIL-044994</t>
  </si>
  <si>
    <t>TNo-44372</t>
  </si>
  <si>
    <t>EIL-044964</t>
  </si>
  <si>
    <t>TNo-44373</t>
  </si>
  <si>
    <t>EIL-044949</t>
  </si>
  <si>
    <t>TNo-44374</t>
  </si>
  <si>
    <t>EIL-044962</t>
  </si>
  <si>
    <t>TNo-44375</t>
  </si>
  <si>
    <t>EIL-044945</t>
  </si>
  <si>
    <t>TNo-44376</t>
  </si>
  <si>
    <t>EIL-044974</t>
  </si>
  <si>
    <t>TNo-44377</t>
  </si>
  <si>
    <t>EIL-044988</t>
  </si>
  <si>
    <t>TNo-44378</t>
  </si>
  <si>
    <t>EIL-044972</t>
  </si>
  <si>
    <t>TNo-44379</t>
  </si>
  <si>
    <t>EIL-044984</t>
  </si>
  <si>
    <t>TNo-44380</t>
  </si>
  <si>
    <t>EIL-045000</t>
  </si>
  <si>
    <t>TNo-44381</t>
  </si>
  <si>
    <t>EIL-044999</t>
  </si>
  <si>
    <t>TNo-44382</t>
  </si>
  <si>
    <t>EIL-044998</t>
  </si>
  <si>
    <t>TNo-44383</t>
  </si>
  <si>
    <t>EIL-045001</t>
  </si>
  <si>
    <t>TNo-44384</t>
  </si>
  <si>
    <t>EIL-045007</t>
  </si>
  <si>
    <t>TNo-44385</t>
  </si>
  <si>
    <t>EIL-045009</t>
  </si>
  <si>
    <t>TNo-44386</t>
  </si>
  <si>
    <t>EIL-045016</t>
  </si>
  <si>
    <t>TNo-44387</t>
  </si>
  <si>
    <t>EIL-045015</t>
  </si>
  <si>
    <t>TNo-44388</t>
  </si>
  <si>
    <t>EIL-045028</t>
  </si>
  <si>
    <t>TNo-44389</t>
  </si>
  <si>
    <t>EIL-045040</t>
  </si>
  <si>
    <t>TNo-44390</t>
  </si>
  <si>
    <t>EIL-045036</t>
  </si>
  <si>
    <t>TNo-44391</t>
  </si>
  <si>
    <t>EIL-045034</t>
  </si>
  <si>
    <t>TNo-44392</t>
  </si>
  <si>
    <t>EIL-045002</t>
  </si>
  <si>
    <t>TNo-44393</t>
  </si>
  <si>
    <t>EIL-045014</t>
  </si>
  <si>
    <t>TNo-44394</t>
  </si>
  <si>
    <t>EIL-045035</t>
  </si>
  <si>
    <t>TNo-44395</t>
  </si>
  <si>
    <t>EIL-045027</t>
  </si>
  <si>
    <t>TNo-44396</t>
  </si>
  <si>
    <t>EIL-045025</t>
  </si>
  <si>
    <t>TNo-44397</t>
  </si>
  <si>
    <t>EIL-045029</t>
  </si>
  <si>
    <t>TNo-44398</t>
  </si>
  <si>
    <t>EIL-045006</t>
  </si>
  <si>
    <t>TNo-44399</t>
  </si>
  <si>
    <t>EIL-045041</t>
  </si>
  <si>
    <t>TNo-44400</t>
  </si>
  <si>
    <t>EIL-045032</t>
  </si>
  <si>
    <t>TNo-44401</t>
  </si>
  <si>
    <t>EIL-045010</t>
  </si>
  <si>
    <t>TNo-44402</t>
  </si>
  <si>
    <t>EIL-045004</t>
  </si>
  <si>
    <t>TNo-44403</t>
  </si>
  <si>
    <t>EIL-045033</t>
  </si>
  <si>
    <t>TNo-44404</t>
  </si>
  <si>
    <t>EIL-045020</t>
  </si>
  <si>
    <t>TNo-44405</t>
  </si>
  <si>
    <t>EIL-045017</t>
  </si>
  <si>
    <t>TNo-44406</t>
  </si>
  <si>
    <t>EIL-045012</t>
  </si>
  <si>
    <t>TNo-44407</t>
  </si>
  <si>
    <t>EIL-045023</t>
  </si>
  <si>
    <t>TNo-44408</t>
  </si>
  <si>
    <t>EIL-045021</t>
  </si>
  <si>
    <t>TNo-44409</t>
  </si>
  <si>
    <t>EIL-045051</t>
  </si>
  <si>
    <t>TNo-44410</t>
  </si>
  <si>
    <t>EIL-045042</t>
  </si>
  <si>
    <t>TNo-44411</t>
  </si>
  <si>
    <t>EIL-045013</t>
  </si>
  <si>
    <t>TNo-44412</t>
  </si>
  <si>
    <t>EIL-045056</t>
  </si>
  <si>
    <t>TNo-44413</t>
  </si>
  <si>
    <t>EIL-045054</t>
  </si>
  <si>
    <t>TNo-44414</t>
  </si>
  <si>
    <t>EIL-045018</t>
  </si>
  <si>
    <t>TNo-44415</t>
  </si>
  <si>
    <t>EIL-045022</t>
  </si>
  <si>
    <t>TNo-44416</t>
  </si>
  <si>
    <t>EIL-045019</t>
  </si>
  <si>
    <t>TNo-44417</t>
  </si>
  <si>
    <t>EIL-045037</t>
  </si>
  <si>
    <t>TNo-44418</t>
  </si>
  <si>
    <t>EIL-045049</t>
  </si>
  <si>
    <t>TNo-44419</t>
  </si>
  <si>
    <t>EIL-045008</t>
  </si>
  <si>
    <t>TNo-44420</t>
  </si>
  <si>
    <t>EIL-045030</t>
  </si>
  <si>
    <t>TNo-44421</t>
  </si>
  <si>
    <t>EIL-045068</t>
  </si>
  <si>
    <t>TNo-44422</t>
  </si>
  <si>
    <t>EIL-045065</t>
  </si>
  <si>
    <t>TNo-44423</t>
  </si>
  <si>
    <t>EIL-045061</t>
  </si>
  <si>
    <t>TNo-44424</t>
  </si>
  <si>
    <t>EIL-045060</t>
  </si>
  <si>
    <t>TNo-44425</t>
  </si>
  <si>
    <t>EIL-045059</t>
  </si>
  <si>
    <t>TNo-44426</t>
  </si>
  <si>
    <t>EIL-045052</t>
  </si>
  <si>
    <t>TNo-44427</t>
  </si>
  <si>
    <t>EIL-045048</t>
  </si>
  <si>
    <t>TNo-44428</t>
  </si>
  <si>
    <t>EIL-045047</t>
  </si>
  <si>
    <t>TNo-44429</t>
  </si>
  <si>
    <t>EIL-045046</t>
  </si>
  <si>
    <t>TNo-44430</t>
  </si>
  <si>
    <t>EIL-045044</t>
  </si>
  <si>
    <t>TNo-44431</t>
  </si>
  <si>
    <t>EIL-045038</t>
  </si>
  <si>
    <t>TNo-44432</t>
  </si>
  <si>
    <t>EIL-045031</t>
  </si>
  <si>
    <t>TNo-44433</t>
  </si>
  <si>
    <t>EIL-045011</t>
  </si>
  <si>
    <t>TNo-44434</t>
  </si>
  <si>
    <t>EIL-045074</t>
  </si>
  <si>
    <t>TNo-44435</t>
  </si>
  <si>
    <t>EIL-045026</t>
  </si>
  <si>
    <t>TNo-44436</t>
  </si>
  <si>
    <t>EIL-045005</t>
  </si>
  <si>
    <t>TNo-44437</t>
  </si>
  <si>
    <t>EIL-045064</t>
  </si>
  <si>
    <t>TNo-44438</t>
  </si>
  <si>
    <t>EIL-045045</t>
  </si>
  <si>
    <t>TNo-44439</t>
  </si>
  <si>
    <t>EIL-045043</t>
  </si>
  <si>
    <t>TNo-44440</t>
  </si>
  <si>
    <t>EIL-045090</t>
  </si>
  <si>
    <t>TNo-44441</t>
  </si>
  <si>
    <t>EIL-045087</t>
  </si>
  <si>
    <t>TNo-44442</t>
  </si>
  <si>
    <t>EIL-045082</t>
  </si>
  <si>
    <t>TNo-44443</t>
  </si>
  <si>
    <t>EIL-045092</t>
  </si>
  <si>
    <t>TNo-44444</t>
  </si>
  <si>
    <t>EIL-045086</t>
  </si>
  <si>
    <t>TNo-44445</t>
  </si>
  <si>
    <t>EIL-045077</t>
  </si>
  <si>
    <t>TNo-44446</t>
  </si>
  <si>
    <t>EIL-045076</t>
  </si>
  <si>
    <t>TNo-44447</t>
  </si>
  <si>
    <t>EIL-045075</t>
  </si>
  <si>
    <t>TNo-44448</t>
  </si>
  <si>
    <t>EIL-045098</t>
  </si>
  <si>
    <t>TNo-44449</t>
  </si>
  <si>
    <t>EIL-045096</t>
  </si>
  <si>
    <t>TNo-44450</t>
  </si>
  <si>
    <t>EIL-045095</t>
  </si>
  <si>
    <t>TNo-44451</t>
  </si>
  <si>
    <t>EIL-045091</t>
  </si>
  <si>
    <t>TNo-44452</t>
  </si>
  <si>
    <t>EIL-045089</t>
  </si>
  <si>
    <t>TNo-44453</t>
  </si>
  <si>
    <t>EIL-045085</t>
  </si>
  <si>
    <t>TNo-44454</t>
  </si>
  <si>
    <t>EIL-045083</t>
  </si>
  <si>
    <t>TNo-44455</t>
  </si>
  <si>
    <t>EIL-045081</t>
  </si>
  <si>
    <t>TNo-44456</t>
  </si>
  <si>
    <t>EIL-045079</t>
  </si>
  <si>
    <t>TNo-44457</t>
  </si>
  <si>
    <t>EIL-045101</t>
  </si>
  <si>
    <t>TNo-44458</t>
  </si>
  <si>
    <t>EIL-045100</t>
  </si>
  <si>
    <t>TNo-44459</t>
  </si>
  <si>
    <t>EIL-045099</t>
  </si>
  <si>
    <t>TNo-44460</t>
  </si>
  <si>
    <t>EIL-045097</t>
  </si>
  <si>
    <t>TNo-44461</t>
  </si>
  <si>
    <t>EIL-045094</t>
  </si>
  <si>
    <t>TNo-44462</t>
  </si>
  <si>
    <t>EIL-045093</t>
  </si>
  <si>
    <t>TNo-44463</t>
  </si>
  <si>
    <t>EIL-045080</t>
  </si>
  <si>
    <t>TNo-44464</t>
  </si>
  <si>
    <t>EIL-045078</t>
  </si>
  <si>
    <t>TNo-44465</t>
  </si>
  <si>
    <t>EIL-045073</t>
  </si>
  <si>
    <t>TNo-44466</t>
  </si>
  <si>
    <t>EIL-045072</t>
  </si>
  <si>
    <t>TNo-44467</t>
  </si>
  <si>
    <t>EIL-045071</t>
  </si>
  <si>
    <t>TNo-44468</t>
  </si>
  <si>
    <t>EIL-045070</t>
  </si>
  <si>
    <t>TNo-44469</t>
  </si>
  <si>
    <t>EIL-045069</t>
  </si>
  <si>
    <t>TNo-44470</t>
  </si>
  <si>
    <t>EIL-045063</t>
  </si>
  <si>
    <t>TNo-44471</t>
  </si>
  <si>
    <t>EIL-045062</t>
  </si>
  <si>
    <t>TNo-44472</t>
  </si>
  <si>
    <t>EIL-045058</t>
  </si>
  <si>
    <t>TNo-44473</t>
  </si>
  <si>
    <t>EIL-045057</t>
  </si>
  <si>
    <t>TNo-44474</t>
  </si>
  <si>
    <t>EIL-045055</t>
  </si>
  <si>
    <t>TNo-44475</t>
  </si>
  <si>
    <t>EIL-045053</t>
  </si>
  <si>
    <t>TNo-44476</t>
  </si>
  <si>
    <t>EIL-045003</t>
  </si>
  <si>
    <t>TNo-44477</t>
  </si>
  <si>
    <t>EIL-045039</t>
  </si>
  <si>
    <t>TNo-44478</t>
  </si>
  <si>
    <t>EIL-045088</t>
  </si>
  <si>
    <t>TNo-44479</t>
  </si>
  <si>
    <t>EIL-045103</t>
  </si>
  <si>
    <t>Standard Finis Oil Company</t>
  </si>
  <si>
    <t>TNo-44480</t>
  </si>
  <si>
    <t>EIL-045067</t>
  </si>
  <si>
    <t>TNo-44481</t>
  </si>
  <si>
    <t>EIL-045050</t>
  </si>
  <si>
    <t>TNo-44482</t>
  </si>
  <si>
    <t>EIL-045102</t>
  </si>
  <si>
    <t>TNo-44483</t>
  </si>
  <si>
    <t>EIL-045104</t>
  </si>
  <si>
    <t>TNo-44484</t>
  </si>
  <si>
    <t>EIL-045127</t>
  </si>
  <si>
    <t>TNo-44485</t>
  </si>
  <si>
    <t>EIL-045123</t>
  </si>
  <si>
    <t>TNo-44486</t>
  </si>
  <si>
    <t>EIL-045120</t>
  </si>
  <si>
    <t>TNo-44487</t>
  </si>
  <si>
    <t>EIL-045119</t>
  </si>
  <si>
    <t>TNo-44488</t>
  </si>
  <si>
    <t>EIL-045115</t>
  </si>
  <si>
    <t>TNo-44489</t>
  </si>
  <si>
    <t>EIL-045107</t>
  </si>
  <si>
    <t>TNo-44490</t>
  </si>
  <si>
    <t>EIL-045105</t>
  </si>
  <si>
    <t>TNo-44491</t>
  </si>
  <si>
    <t>EIL-045166</t>
  </si>
  <si>
    <t>TNo-44492</t>
  </si>
  <si>
    <t>EIL-045164</t>
  </si>
  <si>
    <t>TNo-44493</t>
  </si>
  <si>
    <t>EIL-045161</t>
  </si>
  <si>
    <t>TNo-44494</t>
  </si>
  <si>
    <t>EIL-045158</t>
  </si>
  <si>
    <t>TNo-44495</t>
  </si>
  <si>
    <t>EIL-045157</t>
  </si>
  <si>
    <t>TNo-44496</t>
  </si>
  <si>
    <t>EIL-045154</t>
  </si>
  <si>
    <t>TNo-44497</t>
  </si>
  <si>
    <t>EIL-045151</t>
  </si>
  <si>
    <t>TNo-44498</t>
  </si>
  <si>
    <t>EIL-045148</t>
  </si>
  <si>
    <t>TNo-44499</t>
  </si>
  <si>
    <t>EIL-045140</t>
  </si>
  <si>
    <t>TNo-44500</t>
  </si>
  <si>
    <t>EIL-045136</t>
  </si>
  <si>
    <t>TNo-44501</t>
  </si>
  <si>
    <t>EIL-045129</t>
  </si>
  <si>
    <t>TNo-44502</t>
  </si>
  <si>
    <t>EIL-045128</t>
  </si>
  <si>
    <t>TNo-44503</t>
  </si>
  <si>
    <t>EIL-045163</t>
  </si>
  <si>
    <t>TNo-44504</t>
  </si>
  <si>
    <t>EIL-045160</t>
  </si>
  <si>
    <t>TNo-44505</t>
  </si>
  <si>
    <t>EIL-045153</t>
  </si>
  <si>
    <t>TNo-44506</t>
  </si>
  <si>
    <t>EIL-045110</t>
  </si>
  <si>
    <t>TNo-44507</t>
  </si>
  <si>
    <t>EIL-045196</t>
  </si>
  <si>
    <t>TNo-44508</t>
  </si>
  <si>
    <t>EIL-045195</t>
  </si>
  <si>
    <t>TNo-44509</t>
  </si>
  <si>
    <t>EIL-045199</t>
  </si>
  <si>
    <t>TNo-44510</t>
  </si>
  <si>
    <t>EIL-045194</t>
  </si>
  <si>
    <t>TNo-44511</t>
  </si>
  <si>
    <t>EIL-045192</t>
  </si>
  <si>
    <t>TNo-44512</t>
  </si>
  <si>
    <t>EIL-045191</t>
  </si>
  <si>
    <t>TNo-44513</t>
  </si>
  <si>
    <t>EIL-045190</t>
  </si>
  <si>
    <t>TNo-44514</t>
  </si>
  <si>
    <t>EIL-045189</t>
  </si>
  <si>
    <t>TNo-44515</t>
  </si>
  <si>
    <t>EIL-045188</t>
  </si>
  <si>
    <t>TNo-44516</t>
  </si>
  <si>
    <t>EIL-045116</t>
  </si>
  <si>
    <t>TNo-44517</t>
  </si>
  <si>
    <t>EIL-045113</t>
  </si>
  <si>
    <t>TNo-44518</t>
  </si>
  <si>
    <t>EIL-045111</t>
  </si>
  <si>
    <t>TNo-44519</t>
  </si>
  <si>
    <t>EIL-045109</t>
  </si>
  <si>
    <t>TNo-44520</t>
  </si>
  <si>
    <t>EIL-045144</t>
  </si>
  <si>
    <t>TNo-44521</t>
  </si>
  <si>
    <t>EIL-045142</t>
  </si>
  <si>
    <t>TNo-44522</t>
  </si>
  <si>
    <t>EIL-045126</t>
  </si>
  <si>
    <t>TNo-44523</t>
  </si>
  <si>
    <t>EIL-045124</t>
  </si>
  <si>
    <t>TNo-44524</t>
  </si>
  <si>
    <t>EIL-045180</t>
  </si>
  <si>
    <t>TNo-44525</t>
  </si>
  <si>
    <t>EIL-045178</t>
  </si>
  <si>
    <t>TNo-44526</t>
  </si>
  <si>
    <t>EIL-045175</t>
  </si>
  <si>
    <t>TNo-44527</t>
  </si>
  <si>
    <t>EIL-045165</t>
  </si>
  <si>
    <t>TNo-44528</t>
  </si>
  <si>
    <t>EIL-045150</t>
  </si>
  <si>
    <t>TNo-44529</t>
  </si>
  <si>
    <t>EIL-045147</t>
  </si>
  <si>
    <t>TNo-44530</t>
  </si>
  <si>
    <t>EIL-045143</t>
  </si>
  <si>
    <t>TNo-44531</t>
  </si>
  <si>
    <t>EIL-045139</t>
  </si>
  <si>
    <t>TNo-44532</t>
  </si>
  <si>
    <t>EIL-045198</t>
  </si>
  <si>
    <t>TNo-44533</t>
  </si>
  <si>
    <t>EIL-045122</t>
  </si>
  <si>
    <t>TNo-44534</t>
  </si>
  <si>
    <t>EIL-045112</t>
  </si>
  <si>
    <t>TNo-44535</t>
  </si>
  <si>
    <t>EIL-045197</t>
  </si>
  <si>
    <t>TNo-44536</t>
  </si>
  <si>
    <t>EIL-045121</t>
  </si>
  <si>
    <t>TNo-44537</t>
  </si>
  <si>
    <t>EIL-045187</t>
  </si>
  <si>
    <t>TNo-44538</t>
  </si>
  <si>
    <t>EIL-045186</t>
  </si>
  <si>
    <t>TNo-44539</t>
  </si>
  <si>
    <t>EIL-045185</t>
  </si>
  <si>
    <t>TNo-44540</t>
  </si>
  <si>
    <t>EIL-045184</t>
  </si>
  <si>
    <t>TNo-44541</t>
  </si>
  <si>
    <t>EIL-045183</t>
  </si>
  <si>
    <t>TNo-44542</t>
  </si>
  <si>
    <t>EIL-045182</t>
  </si>
  <si>
    <t>TNo-44543</t>
  </si>
  <si>
    <t>EIL-045181</t>
  </si>
  <si>
    <t>TNo-44544</t>
  </si>
  <si>
    <t>EIL-045179</t>
  </si>
  <si>
    <t>TNo-44545</t>
  </si>
  <si>
    <t>EIL-045177</t>
  </si>
  <si>
    <t>TNo-44546</t>
  </si>
  <si>
    <t>EIL-045176</t>
  </si>
  <si>
    <t>TNo-44547</t>
  </si>
  <si>
    <t>EIL-045174</t>
  </si>
  <si>
    <t>TNo-44548</t>
  </si>
  <si>
    <t>EIL-045173</t>
  </si>
  <si>
    <t>TNo-44549</t>
  </si>
  <si>
    <t>EIL-045172</t>
  </si>
  <si>
    <t>TNo-44550</t>
  </si>
  <si>
    <t>EIL-045171</t>
  </si>
  <si>
    <t>TNo-44551</t>
  </si>
  <si>
    <t>EIL-045170</t>
  </si>
  <si>
    <t>TNo-44552</t>
  </si>
  <si>
    <t>EIL-045167</t>
  </si>
  <si>
    <t>TNo-44553</t>
  </si>
  <si>
    <t>EIL-045162</t>
  </si>
  <si>
    <t>TNo-44554</t>
  </si>
  <si>
    <t>EIL-045159</t>
  </si>
  <si>
    <t>TNo-44555</t>
  </si>
  <si>
    <t>EIL-045155</t>
  </si>
  <si>
    <t>TNo-44556</t>
  </si>
  <si>
    <t>EIL-045152</t>
  </si>
  <si>
    <t>TNo-44557</t>
  </si>
  <si>
    <t>EIL-045149</t>
  </si>
  <si>
    <t>TNo-44558</t>
  </si>
  <si>
    <t>EIL-045146</t>
  </si>
  <si>
    <t>TNo-44559</t>
  </si>
  <si>
    <t>EIL-045141</t>
  </si>
  <si>
    <t>TNo-44560</t>
  </si>
  <si>
    <t>EIL-045138</t>
  </si>
  <si>
    <t>TNo-44561</t>
  </si>
  <si>
    <t>EIL-045135</t>
  </si>
  <si>
    <t>TNo-44562</t>
  </si>
  <si>
    <t>EIL-045133</t>
  </si>
  <si>
    <t>TNo-44563</t>
  </si>
  <si>
    <t>EIL-045132</t>
  </si>
  <si>
    <t>TNo-44564</t>
  </si>
  <si>
    <t>EIL-045118</t>
  </si>
  <si>
    <t>TNo-44565</t>
  </si>
  <si>
    <t>EIL-045117</t>
  </si>
  <si>
    <t>TNo-44566</t>
  </si>
  <si>
    <t>EIL-045156</t>
  </si>
  <si>
    <t>TNo-44567</t>
  </si>
  <si>
    <t>EIL-045134</t>
  </si>
  <si>
    <t>TNo-44568</t>
  </si>
  <si>
    <t>EIL-045131</t>
  </si>
  <si>
    <t>TNo-44569</t>
  </si>
  <si>
    <t>EIL-045130</t>
  </si>
  <si>
    <t>TNo-44570</t>
  </si>
  <si>
    <t>EIL-045108</t>
  </si>
  <si>
    <t>TNo-44571</t>
  </si>
  <si>
    <t>EIL-045237</t>
  </si>
  <si>
    <t>TNo-44572</t>
  </si>
  <si>
    <t>EIL-045235</t>
  </si>
  <si>
    <t>TNo-44573</t>
  </si>
  <si>
    <t>EIL-045234</t>
  </si>
  <si>
    <t>TNo-44574</t>
  </si>
  <si>
    <t>EIL-045231</t>
  </si>
  <si>
    <t>TNo-44575</t>
  </si>
  <si>
    <t>EIL-045230</t>
  </si>
  <si>
    <t>TNo-44576</t>
  </si>
  <si>
    <t>EIL-045228</t>
  </si>
  <si>
    <t>TNo-44577</t>
  </si>
  <si>
    <t>EIL-045227</t>
  </si>
  <si>
    <t>TNo-44578</t>
  </si>
  <si>
    <t>EIL-045226</t>
  </si>
  <si>
    <t>TNo-44579</t>
  </si>
  <si>
    <t>EIL-045225</t>
  </si>
  <si>
    <t>TNo-44580</t>
  </si>
  <si>
    <t>EIL-045224</t>
  </si>
  <si>
    <t>TNo-44581</t>
  </si>
  <si>
    <t>EIL-045223</t>
  </si>
  <si>
    <t>TNo-44582</t>
  </si>
  <si>
    <t>EIL-045222</t>
  </si>
  <si>
    <t>TNo-44583</t>
  </si>
  <si>
    <t>EIL-045220</t>
  </si>
  <si>
    <t>TNo-44584</t>
  </si>
  <si>
    <t>EIL-045219</t>
  </si>
  <si>
    <t>TNo-44585</t>
  </si>
  <si>
    <t>EIL-045218</t>
  </si>
  <si>
    <t>TNo-44586</t>
  </si>
  <si>
    <t>EIL-045217</t>
  </si>
  <si>
    <t>TNo-44587</t>
  </si>
  <si>
    <t>EIL-045215</t>
  </si>
  <si>
    <t>TNo-44588</t>
  </si>
  <si>
    <t>EIL-045214</t>
  </si>
  <si>
    <t>TNo-44589</t>
  </si>
  <si>
    <t>EIL-045212</t>
  </si>
  <si>
    <t>TNo-44590</t>
  </si>
  <si>
    <t>EIL-045211</t>
  </si>
  <si>
    <t>TNo-44591</t>
  </si>
  <si>
    <t>EIL-045210</t>
  </si>
  <si>
    <t>TNo-44592</t>
  </si>
  <si>
    <t>EIL-045169</t>
  </si>
  <si>
    <t>TNo-44593</t>
  </si>
  <si>
    <t>EIL-045145</t>
  </si>
  <si>
    <t>TNo-44594</t>
  </si>
  <si>
    <t>EIL-045244</t>
  </si>
  <si>
    <t>TNo-44595</t>
  </si>
  <si>
    <t>EIL-045137</t>
  </si>
  <si>
    <t>TNo-44596</t>
  </si>
  <si>
    <t>EIL-045247</t>
  </si>
  <si>
    <t>TNo-44597</t>
  </si>
  <si>
    <t>EIL-045246</t>
  </si>
  <si>
    <t>TNo-44598</t>
  </si>
  <si>
    <t>EIL-045242</t>
  </si>
  <si>
    <t>TNo-44599</t>
  </si>
  <si>
    <t>EIL-045106</t>
  </si>
  <si>
    <t>TNo-44600</t>
  </si>
  <si>
    <t>EIL-045249</t>
  </si>
  <si>
    <t>Godrej Household Products BD PVT. Ltd.</t>
  </si>
  <si>
    <t>TNo-44601</t>
  </si>
  <si>
    <t>EIL-045248</t>
  </si>
  <si>
    <t>Kohinoor Chemical Co. (BD) Ltd.</t>
  </si>
  <si>
    <t>TNo-44602</t>
  </si>
  <si>
    <t>EIL-045250</t>
  </si>
  <si>
    <t>TNo-44603</t>
  </si>
  <si>
    <t>EIL-045243</t>
  </si>
  <si>
    <t>TNo-44604</t>
  </si>
  <si>
    <t>EIL-045241</t>
  </si>
  <si>
    <t>TNo-44605</t>
  </si>
  <si>
    <t>EIL-045240</t>
  </si>
  <si>
    <t>TNo-44606</t>
  </si>
  <si>
    <t>EIL-045239</t>
  </si>
  <si>
    <t>TNo-44607</t>
  </si>
  <si>
    <t>EIL-045236</t>
  </si>
  <si>
    <t>TNo-44608</t>
  </si>
  <si>
    <t>EIL-045233</t>
  </si>
  <si>
    <t>TNo-44609</t>
  </si>
  <si>
    <t>EIL-045232</t>
  </si>
  <si>
    <t>TNo-44610</t>
  </si>
  <si>
    <t>EIL-045229</t>
  </si>
  <si>
    <t>TNo-44611</t>
  </si>
  <si>
    <t>EIL-045213</t>
  </si>
  <si>
    <t>TNo-44612</t>
  </si>
  <si>
    <t>EIL-045209</t>
  </si>
  <si>
    <t>TNo-44613</t>
  </si>
  <si>
    <t>EIL-045208</t>
  </si>
  <si>
    <t>TNo-44614</t>
  </si>
  <si>
    <t>EIL-045207</t>
  </si>
  <si>
    <t>TNo-44615</t>
  </si>
  <si>
    <t>EIL-045205</t>
  </si>
  <si>
    <t>TNo-44616</t>
  </si>
  <si>
    <t>EIL-045204</t>
  </si>
  <si>
    <t>TNo-44617</t>
  </si>
  <si>
    <t>EIL-045203</t>
  </si>
  <si>
    <t>TNo-44618</t>
  </si>
  <si>
    <t>EIL-045202</t>
  </si>
  <si>
    <t>TNo-44619</t>
  </si>
  <si>
    <t>EIL-045200</t>
  </si>
  <si>
    <t xml:space="preserve">DSR wise Back Margin  till 08 FEB' 21 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</si>
</sst>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  <font>
      <sz val="9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85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6" fontId="7" fillId="4" borderId="9" xfId="1" applyNumberFormat="1" applyFont="1" applyFill="1" applyBorder="1" applyAlignment="1">
      <alignment horizontal="center" vertical="center"/>
    </xf>
    <xf numFmtId="165" fontId="7" fillId="4" borderId="9" xfId="1" applyNumberFormat="1" applyFont="1" applyFill="1" applyBorder="1" applyAlignment="1">
      <alignment horizontal="center" vertical="center"/>
    </xf>
    <xf numFmtId="166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6" fontId="7" fillId="4" borderId="1" xfId="1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0" fontId="7" fillId="7" borderId="1" xfId="0" applyFont="1" applyFill="1" applyBorder="1"/>
    <xf numFmtId="0" fontId="7" fillId="9" borderId="1" xfId="0" applyFont="1" applyFill="1" applyBorder="1" applyAlignment="1">
      <alignment vertical="center"/>
    </xf>
    <xf numFmtId="166" fontId="9" fillId="3" borderId="13" xfId="1" applyNumberFormat="1" applyFont="1" applyFill="1" applyBorder="1"/>
    <xf numFmtId="166" fontId="9" fillId="3" borderId="13" xfId="0" applyNumberFormat="1" applyFont="1" applyFill="1" applyBorder="1"/>
    <xf numFmtId="166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6" fontId="7" fillId="0" borderId="0" xfId="0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6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6" fontId="9" fillId="3" borderId="13" xfId="2" applyNumberFormat="1" applyFont="1" applyFill="1" applyBorder="1" applyAlignment="1">
      <alignment horizontal="center" vertical="center"/>
    </xf>
    <xf numFmtId="166" fontId="9" fillId="3" borderId="14" xfId="1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6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165" fontId="7" fillId="4" borderId="1" xfId="1" applyNumberFormat="1" applyFont="1" applyFill="1" applyBorder="1"/>
    <xf numFmtId="166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10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6" fontId="7" fillId="0" borderId="1" xfId="1" applyNumberFormat="1" applyFont="1" applyBorder="1" applyAlignment="1">
      <alignment horizontal="center" vertical="center"/>
    </xf>
    <xf numFmtId="166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10" borderId="1" xfId="0" applyFont="1" applyFill="1" applyBorder="1"/>
    <xf numFmtId="0" fontId="0" fillId="10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6" fontId="11" fillId="3" borderId="13" xfId="0" applyNumberFormat="1" applyFont="1" applyFill="1" applyBorder="1"/>
    <xf numFmtId="0" fontId="11" fillId="3" borderId="14" xfId="0" applyFont="1" applyFill="1" applyBorder="1"/>
    <xf numFmtId="0" fontId="0" fillId="5" borderId="1" xfId="0" applyFill="1" applyBorder="1" applyAlignment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5" borderId="1" xfId="0" applyFont="1" applyFill="1" applyBorder="1"/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7" fillId="2" borderId="1" xfId="2" applyNumberFormat="1" applyFont="1" applyFill="1" applyBorder="1" applyAlignment="1">
      <alignment horizontal="center" vertical="center"/>
    </xf>
    <xf numFmtId="166" fontId="7" fillId="11" borderId="1" xfId="1" applyNumberFormat="1" applyFont="1" applyFill="1" applyBorder="1" applyAlignment="1">
      <alignment horizontal="left" vertical="center"/>
    </xf>
    <xf numFmtId="10" fontId="7" fillId="11" borderId="1" xfId="2" applyNumberFormat="1" applyFont="1" applyFill="1" applyBorder="1" applyAlignment="1">
      <alignment horizontal="left" vertical="center"/>
    </xf>
    <xf numFmtId="10" fontId="7" fillId="10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8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/>
    </xf>
    <xf numFmtId="0" fontId="0" fillId="0" borderId="29" xfId="0" applyBorder="1"/>
    <xf numFmtId="0" fontId="9" fillId="3" borderId="11" xfId="0" applyFont="1" applyFill="1" applyBorder="1" applyAlignment="1">
      <alignment horizontal="center" vertical="center" wrapText="1"/>
    </xf>
    <xf numFmtId="166" fontId="6" fillId="13" borderId="1" xfId="1" applyNumberFormat="1" applyFont="1" applyFill="1" applyBorder="1" applyAlignment="1">
      <alignment horizontal="center" vertical="center"/>
    </xf>
    <xf numFmtId="0" fontId="16" fillId="14" borderId="34" xfId="0" applyFont="1" applyFill="1" applyBorder="1" applyAlignment="1" applyProtection="1">
      <alignment horizontal="left" vertical="top" wrapText="1"/>
    </xf>
    <xf numFmtId="0" fontId="16" fillId="14" borderId="34" xfId="0" applyFont="1" applyFill="1" applyBorder="1" applyAlignment="1" applyProtection="1">
      <alignment horizontal="right" vertical="top" wrapText="1"/>
    </xf>
    <xf numFmtId="0" fontId="7" fillId="8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6" fontId="11" fillId="3" borderId="13" xfId="1" applyNumberFormat="1" applyFont="1" applyFill="1" applyBorder="1" applyAlignment="1">
      <alignment horizontal="left"/>
    </xf>
    <xf numFmtId="14" fontId="16" fillId="14" borderId="34" xfId="0" applyNumberFormat="1" applyFont="1" applyFill="1" applyBorder="1" applyAlignment="1" applyProtection="1">
      <alignment horizontal="right" vertical="top" wrapText="1"/>
    </xf>
    <xf numFmtId="9" fontId="7" fillId="4" borderId="9" xfId="2" applyFont="1" applyFill="1" applyBorder="1" applyAlignment="1">
      <alignment horizontal="center" vertical="center"/>
    </xf>
    <xf numFmtId="9" fontId="6" fillId="4" borderId="9" xfId="2" applyFont="1" applyFill="1" applyBorder="1" applyAlignment="1">
      <alignment horizontal="center" vertical="center"/>
    </xf>
    <xf numFmtId="0" fontId="7" fillId="5" borderId="9" xfId="0" applyFont="1" applyFill="1" applyBorder="1"/>
    <xf numFmtId="0" fontId="7" fillId="5" borderId="0" xfId="0" applyFont="1" applyFill="1"/>
    <xf numFmtId="166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6" fontId="7" fillId="5" borderId="1" xfId="1" applyNumberFormat="1" applyFont="1" applyFill="1" applyBorder="1" applyAlignment="1">
      <alignment horizontal="center" vertical="center"/>
    </xf>
    <xf numFmtId="165" fontId="7" fillId="5" borderId="9" xfId="1" applyNumberFormat="1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0" fillId="0" borderId="1" xfId="0" applyBorder="1"/>
    <xf numFmtId="0" fontId="12" fillId="0" borderId="0" xfId="0" applyFont="1" applyBorder="1"/>
    <xf numFmtId="0" fontId="12" fillId="0" borderId="9" xfId="0" applyFont="1" applyBorder="1"/>
    <xf numFmtId="0" fontId="7" fillId="15" borderId="1" xfId="0" applyFont="1" applyFill="1" applyBorder="1" applyAlignment="1">
      <alignment horizontal="left"/>
    </xf>
    <xf numFmtId="0" fontId="7" fillId="0" borderId="1" xfId="0" applyFont="1" applyFill="1" applyBorder="1"/>
    <xf numFmtId="165" fontId="7" fillId="0" borderId="1" xfId="1" applyFont="1" applyFill="1" applyBorder="1"/>
    <xf numFmtId="166" fontId="7" fillId="0" borderId="1" xfId="1" applyNumberFormat="1" applyFont="1" applyFill="1" applyBorder="1"/>
    <xf numFmtId="0" fontId="12" fillId="0" borderId="1" xfId="0" applyFont="1" applyFill="1" applyBorder="1"/>
    <xf numFmtId="0" fontId="7" fillId="0" borderId="1" xfId="0" applyFont="1" applyFill="1" applyBorder="1" applyAlignment="1">
      <alignment horizontal="left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/>
    </xf>
    <xf numFmtId="0" fontId="12" fillId="16" borderId="1" xfId="0" applyFont="1" applyFill="1" applyBorder="1"/>
    <xf numFmtId="0" fontId="7" fillId="16" borderId="9" xfId="0" applyFont="1" applyFill="1" applyBorder="1"/>
    <xf numFmtId="166" fontId="6" fillId="16" borderId="1" xfId="1" applyNumberFormat="1" applyFont="1" applyFill="1" applyBorder="1" applyAlignment="1">
      <alignment horizontal="center" vertical="center"/>
    </xf>
    <xf numFmtId="166" fontId="7" fillId="16" borderId="9" xfId="1" applyNumberFormat="1" applyFont="1" applyFill="1" applyBorder="1" applyAlignment="1">
      <alignment horizontal="center" vertical="center"/>
    </xf>
    <xf numFmtId="9" fontId="7" fillId="16" borderId="9" xfId="2" applyFont="1" applyFill="1" applyBorder="1" applyAlignment="1">
      <alignment horizontal="center" vertical="center"/>
    </xf>
    <xf numFmtId="166" fontId="7" fillId="16" borderId="1" xfId="1" applyNumberFormat="1" applyFont="1" applyFill="1" applyBorder="1" applyAlignment="1">
      <alignment horizontal="center" vertical="center"/>
    </xf>
    <xf numFmtId="165" fontId="7" fillId="16" borderId="9" xfId="1" applyNumberFormat="1" applyFont="1" applyFill="1" applyBorder="1" applyAlignment="1">
      <alignment horizontal="center" vertical="center"/>
    </xf>
    <xf numFmtId="166" fontId="7" fillId="16" borderId="1" xfId="0" applyNumberFormat="1" applyFont="1" applyFill="1" applyBorder="1" applyAlignment="1">
      <alignment horizontal="center" vertical="center"/>
    </xf>
    <xf numFmtId="0" fontId="7" fillId="16" borderId="0" xfId="0" applyFont="1" applyFill="1"/>
    <xf numFmtId="0" fontId="7" fillId="16" borderId="1" xfId="0" applyFont="1" applyFill="1" applyBorder="1" applyAlignment="1">
      <alignment horizontal="center" vertical="center"/>
    </xf>
    <xf numFmtId="0" fontId="7" fillId="16" borderId="1" xfId="0" applyFont="1" applyFill="1" applyBorder="1"/>
    <xf numFmtId="165" fontId="7" fillId="16" borderId="1" xfId="1" applyFont="1" applyFill="1" applyBorder="1"/>
    <xf numFmtId="166" fontId="7" fillId="16" borderId="1" xfId="1" applyNumberFormat="1" applyFont="1" applyFill="1" applyBorder="1"/>
    <xf numFmtId="10" fontId="7" fillId="16" borderId="1" xfId="2" applyNumberFormat="1" applyFont="1" applyFill="1" applyBorder="1" applyAlignment="1">
      <alignment horizontal="center" vertical="center"/>
    </xf>
    <xf numFmtId="10" fontId="7" fillId="16" borderId="1" xfId="0" applyNumberFormat="1" applyFont="1" applyFill="1" applyBorder="1" applyAlignment="1">
      <alignment horizontal="center" vertical="center"/>
    </xf>
    <xf numFmtId="0" fontId="7" fillId="0" borderId="0" xfId="0" applyFont="1" applyFill="1"/>
    <xf numFmtId="0" fontId="6" fillId="0" borderId="0" xfId="0" applyFont="1" applyFill="1" applyAlignment="1">
      <alignment horizontal="center" vertical="center"/>
    </xf>
    <xf numFmtId="10" fontId="7" fillId="0" borderId="0" xfId="0" applyNumberFormat="1" applyFont="1" applyFill="1"/>
    <xf numFmtId="10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"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00"/>
      <color rgb="FF66FF66"/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OCT+NOV+DEC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Q4 90%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workbookViewId="0">
      <selection activeCell="O17" sqref="O17"/>
    </sheetView>
  </sheetViews>
  <sheetFormatPr defaultRowHeight="1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26"/>
  <sheetViews>
    <sheetView showGridLines="0" zoomScale="80" zoomScaleNormal="80" workbookViewId="0">
      <pane xSplit="2" ySplit="3" topLeftCell="C74" activePane="bottomRight" state="frozen"/>
      <selection pane="topRight" activeCell="C1" sqref="C1"/>
      <selection pane="bottomLeft" activeCell="A4" sqref="A4"/>
      <selection pane="bottomRight" activeCell="J127" sqref="J127"/>
    </sheetView>
  </sheetViews>
  <sheetFormatPr defaultRowHeight="14.25"/>
  <cols>
    <col min="1" max="1" width="5.140625" style="34" bestFit="1" customWidth="1"/>
    <col min="2" max="2" width="37.85546875" style="6" bestFit="1" customWidth="1"/>
    <col min="3" max="4" width="13.42578125" style="6" bestFit="1" customWidth="1"/>
    <col min="5" max="5" width="15.5703125" style="6" bestFit="1" customWidth="1"/>
    <col min="6" max="6" width="15" style="6" bestFit="1" customWidth="1"/>
    <col min="7" max="7" width="15.7109375" style="27" bestFit="1" customWidth="1"/>
    <col min="8" max="8" width="19.42578125" style="6" bestFit="1" customWidth="1"/>
    <col min="9" max="9" width="20" style="6" bestFit="1" customWidth="1"/>
    <col min="10" max="11" width="15.7109375" style="6" bestFit="1" customWidth="1"/>
    <col min="12" max="12" width="18.7109375" style="6" bestFit="1" customWidth="1"/>
    <col min="13" max="13" width="16.28515625" style="6" bestFit="1" customWidth="1"/>
    <col min="14" max="14" width="19.140625" style="6" bestFit="1" customWidth="1"/>
    <col min="15" max="15" width="20" style="6" bestFit="1" customWidth="1"/>
    <col min="16" max="16" width="16.85546875" style="6" bestFit="1" customWidth="1"/>
    <col min="17" max="17" width="15.28515625" style="6" bestFit="1" customWidth="1"/>
    <col min="18" max="16384" width="9.140625" style="6"/>
  </cols>
  <sheetData>
    <row r="1" spans="1:17" ht="30.75" customHeight="1">
      <c r="A1" s="2"/>
      <c r="B1" s="3" t="s">
        <v>1368</v>
      </c>
      <c r="C1" s="3"/>
      <c r="D1" s="3"/>
      <c r="E1" s="3"/>
      <c r="F1" s="3"/>
      <c r="G1" s="4"/>
      <c r="H1" s="3"/>
      <c r="I1" s="3"/>
      <c r="J1" s="3"/>
      <c r="K1" s="3"/>
      <c r="L1" s="3"/>
      <c r="M1" s="102" t="s">
        <v>1113</v>
      </c>
      <c r="N1" s="102">
        <v>7</v>
      </c>
      <c r="O1" s="101" t="s">
        <v>1111</v>
      </c>
      <c r="P1" s="101">
        <v>20</v>
      </c>
      <c r="Q1" s="5"/>
    </row>
    <row r="2" spans="1:17" ht="30.75" customHeight="1">
      <c r="A2" s="136" t="s">
        <v>1373</v>
      </c>
      <c r="B2" s="137"/>
      <c r="C2" s="137"/>
      <c r="D2" s="137"/>
      <c r="E2" s="137"/>
      <c r="F2" s="137"/>
      <c r="G2" s="138"/>
      <c r="H2" s="137"/>
      <c r="I2" s="137"/>
      <c r="J2" s="137"/>
      <c r="K2" s="137"/>
      <c r="L2" s="137"/>
      <c r="M2" s="137"/>
      <c r="N2" s="137"/>
      <c r="O2" s="139"/>
      <c r="P2" s="7" t="s">
        <v>1112</v>
      </c>
      <c r="Q2" s="8">
        <f>P1-N1</f>
        <v>13</v>
      </c>
    </row>
    <row r="3" spans="1:17" s="13" customFormat="1" ht="45" customHeight="1">
      <c r="A3" s="9" t="s">
        <v>988</v>
      </c>
      <c r="B3" s="10" t="s">
        <v>90</v>
      </c>
      <c r="C3" s="11" t="s">
        <v>1042</v>
      </c>
      <c r="D3" s="10" t="s">
        <v>1110</v>
      </c>
      <c r="E3" s="105" t="s">
        <v>1370</v>
      </c>
      <c r="F3" s="12" t="s">
        <v>1371</v>
      </c>
      <c r="G3" s="11" t="s">
        <v>1372</v>
      </c>
      <c r="H3" s="11" t="s">
        <v>126</v>
      </c>
      <c r="I3" s="11" t="s">
        <v>127</v>
      </c>
      <c r="J3" s="11" t="s">
        <v>840</v>
      </c>
      <c r="K3" s="11" t="s">
        <v>841</v>
      </c>
      <c r="L3" s="11" t="s">
        <v>842</v>
      </c>
      <c r="M3" s="11" t="s">
        <v>843</v>
      </c>
      <c r="N3" s="11" t="s">
        <v>859</v>
      </c>
      <c r="O3" s="11" t="s">
        <v>860</v>
      </c>
      <c r="P3" s="11" t="s">
        <v>122</v>
      </c>
      <c r="Q3" s="11" t="s">
        <v>123</v>
      </c>
    </row>
    <row r="4" spans="1:17">
      <c r="A4" s="14">
        <v>1</v>
      </c>
      <c r="B4" s="16" t="s">
        <v>11</v>
      </c>
      <c r="C4" s="16" t="s">
        <v>120</v>
      </c>
      <c r="D4" s="15" t="s">
        <v>1124</v>
      </c>
      <c r="E4" s="106">
        <v>11981775.486142857</v>
      </c>
      <c r="F4" s="17">
        <f>SUMIF('Pri iNPUT'!F:F,'Dealer Wise'!B4,'Pri iNPUT'!R:R)</f>
        <v>1995226.8109000002</v>
      </c>
      <c r="G4" s="113">
        <f t="shared" ref="G4:G64" si="0">IFERROR(F4/E4,0)</f>
        <v>0.16652179914466905</v>
      </c>
      <c r="H4" s="17">
        <f t="shared" ref="H4:H33" si="1">(E4*0.8)-F4</f>
        <v>7590193.5780142853</v>
      </c>
      <c r="I4" s="17">
        <f t="shared" ref="I4:I33" si="2">H4/$Q$2</f>
        <v>583861.04446263728</v>
      </c>
      <c r="J4" s="17">
        <f>(E4*0.86)-F4</f>
        <v>8309100.1071828576</v>
      </c>
      <c r="K4" s="17">
        <f>J4/$Q$2</f>
        <v>639161.54670637369</v>
      </c>
      <c r="L4" s="17">
        <f>(E4*0.91)-F4</f>
        <v>8908188.8814899996</v>
      </c>
      <c r="M4" s="17">
        <f>L4/$Q$2</f>
        <v>685245.29857615381</v>
      </c>
      <c r="N4" s="18">
        <f>(E4*0.96)-F4</f>
        <v>9507277.6557971407</v>
      </c>
      <c r="O4" s="17">
        <f>N4/$Q$2</f>
        <v>731329.05044593394</v>
      </c>
      <c r="P4" s="19">
        <f t="shared" ref="P4:P33" si="3">E4-F4</f>
        <v>9986548.6752428561</v>
      </c>
      <c r="Q4" s="17">
        <f>P4/$Q$2</f>
        <v>768196.05194175814</v>
      </c>
    </row>
    <row r="5" spans="1:17">
      <c r="A5" s="20">
        <v>2</v>
      </c>
      <c r="B5" s="24" t="s">
        <v>926</v>
      </c>
      <c r="C5" s="16" t="s">
        <v>120</v>
      </c>
      <c r="D5" s="15" t="s">
        <v>1124</v>
      </c>
      <c r="E5" s="106">
        <v>4058392.7867285721</v>
      </c>
      <c r="F5" s="17">
        <f>SUMIF('Pri iNPUT'!F:F,'Dealer Wise'!B5,'Pri iNPUT'!R:R)</f>
        <v>627036.23779999989</v>
      </c>
      <c r="G5" s="113">
        <f t="shared" si="0"/>
        <v>0.15450358571759812</v>
      </c>
      <c r="H5" s="17">
        <f t="shared" si="1"/>
        <v>2619677.9915828579</v>
      </c>
      <c r="I5" s="22">
        <f t="shared" si="2"/>
        <v>201513.69166021983</v>
      </c>
      <c r="J5" s="17">
        <f t="shared" ref="J5:J65" si="4">(E5*0.86)-F5</f>
        <v>2863181.558786572</v>
      </c>
      <c r="K5" s="17">
        <f t="shared" ref="K5:K64" si="5">J5/$Q$2</f>
        <v>220244.73529127476</v>
      </c>
      <c r="L5" s="17">
        <f t="shared" ref="L5:L65" si="6">(E5*0.91)-F5</f>
        <v>3066101.198123001</v>
      </c>
      <c r="M5" s="17">
        <f t="shared" ref="M5:O64" si="7">L5/$Q$2</f>
        <v>235853.93831715392</v>
      </c>
      <c r="N5" s="18">
        <f t="shared" ref="N5:N65" si="8">(E5*0.96)-F5</f>
        <v>3269020.8374594292</v>
      </c>
      <c r="O5" s="17">
        <f t="shared" si="7"/>
        <v>251463.141343033</v>
      </c>
      <c r="P5" s="23">
        <f t="shared" si="3"/>
        <v>3431356.5489285723</v>
      </c>
      <c r="Q5" s="22">
        <f t="shared" ref="Q5:Q64" si="9">P5/$Q$2</f>
        <v>263950.50376373634</v>
      </c>
    </row>
    <row r="6" spans="1:17">
      <c r="A6" s="20">
        <v>3</v>
      </c>
      <c r="B6" s="21" t="s">
        <v>2</v>
      </c>
      <c r="C6" s="16" t="s">
        <v>120</v>
      </c>
      <c r="D6" s="15" t="s">
        <v>1078</v>
      </c>
      <c r="E6" s="106">
        <v>10988644.662657144</v>
      </c>
      <c r="F6" s="17">
        <f>SUMIF('Pri iNPUT'!F:F,'Dealer Wise'!B6,'Pri iNPUT'!R:R)</f>
        <v>1943603.159</v>
      </c>
      <c r="G6" s="113">
        <f t="shared" si="0"/>
        <v>0.17687378368007223</v>
      </c>
      <c r="H6" s="17">
        <f t="shared" si="1"/>
        <v>6847312.571125716</v>
      </c>
      <c r="I6" s="22">
        <f t="shared" si="2"/>
        <v>526716.35162505507</v>
      </c>
      <c r="J6" s="17">
        <f t="shared" si="4"/>
        <v>7506631.2508851439</v>
      </c>
      <c r="K6" s="17">
        <f t="shared" si="5"/>
        <v>577433.17314501107</v>
      </c>
      <c r="L6" s="17">
        <f t="shared" si="6"/>
        <v>8056063.4840180017</v>
      </c>
      <c r="M6" s="17">
        <f t="shared" si="7"/>
        <v>619697.19107830781</v>
      </c>
      <c r="N6" s="18">
        <f t="shared" si="8"/>
        <v>8605495.7171508577</v>
      </c>
      <c r="O6" s="17">
        <f t="shared" si="7"/>
        <v>661961.20901160443</v>
      </c>
      <c r="P6" s="23">
        <f t="shared" si="3"/>
        <v>9045041.5036571436</v>
      </c>
      <c r="Q6" s="22">
        <f t="shared" si="9"/>
        <v>695772.42335824179</v>
      </c>
    </row>
    <row r="7" spans="1:17">
      <c r="A7" s="14">
        <v>4</v>
      </c>
      <c r="B7" s="21" t="s">
        <v>5</v>
      </c>
      <c r="C7" s="16" t="s">
        <v>120</v>
      </c>
      <c r="D7" s="15" t="s">
        <v>1043</v>
      </c>
      <c r="E7" s="106">
        <v>3347551.8066428574</v>
      </c>
      <c r="F7" s="17">
        <f>SUMIF('Pri iNPUT'!F:F,'Dealer Wise'!B7,'Pri iNPUT'!R:R)</f>
        <v>934394.60159999982</v>
      </c>
      <c r="G7" s="113">
        <f t="shared" si="0"/>
        <v>0.27912774934380225</v>
      </c>
      <c r="H7" s="17">
        <f t="shared" si="1"/>
        <v>1743646.8437142866</v>
      </c>
      <c r="I7" s="22">
        <f t="shared" si="2"/>
        <v>134126.68028571436</v>
      </c>
      <c r="J7" s="17">
        <f t="shared" si="4"/>
        <v>1944499.9521128577</v>
      </c>
      <c r="K7" s="17">
        <f t="shared" si="5"/>
        <v>149576.91939329676</v>
      </c>
      <c r="L7" s="17">
        <f t="shared" si="6"/>
        <v>2111877.5424450007</v>
      </c>
      <c r="M7" s="17">
        <f t="shared" si="7"/>
        <v>162452.11864961544</v>
      </c>
      <c r="N7" s="18">
        <f t="shared" si="8"/>
        <v>2279255.1327771433</v>
      </c>
      <c r="O7" s="17">
        <f t="shared" si="7"/>
        <v>175327.31790593409</v>
      </c>
      <c r="P7" s="23">
        <f t="shared" si="3"/>
        <v>2413157.2050428577</v>
      </c>
      <c r="Q7" s="22">
        <f t="shared" si="9"/>
        <v>185627.47731098905</v>
      </c>
    </row>
    <row r="8" spans="1:17">
      <c r="A8" s="20">
        <v>5</v>
      </c>
      <c r="B8" s="21" t="s">
        <v>10</v>
      </c>
      <c r="C8" s="16" t="s">
        <v>120</v>
      </c>
      <c r="D8" s="15" t="s">
        <v>1043</v>
      </c>
      <c r="E8" s="106">
        <v>4992388.8925571423</v>
      </c>
      <c r="F8" s="17">
        <f>SUMIF('Pri iNPUT'!F:F,'Dealer Wise'!B8,'Pri iNPUT'!R:R)</f>
        <v>1147110.9933</v>
      </c>
      <c r="G8" s="113">
        <f t="shared" si="0"/>
        <v>0.22977196247875642</v>
      </c>
      <c r="H8" s="17">
        <f t="shared" si="1"/>
        <v>2846800.1207457138</v>
      </c>
      <c r="I8" s="22">
        <f t="shared" si="2"/>
        <v>218984.62467274722</v>
      </c>
      <c r="J8" s="17">
        <f t="shared" si="4"/>
        <v>3146343.4542991417</v>
      </c>
      <c r="K8" s="17">
        <f t="shared" si="5"/>
        <v>242026.41956147243</v>
      </c>
      <c r="L8" s="17">
        <f t="shared" si="6"/>
        <v>3395962.8989269994</v>
      </c>
      <c r="M8" s="17">
        <f t="shared" si="7"/>
        <v>261227.91530207687</v>
      </c>
      <c r="N8" s="18">
        <f t="shared" si="8"/>
        <v>3645582.3435548563</v>
      </c>
      <c r="O8" s="17">
        <f t="shared" si="7"/>
        <v>280429.41104268125</v>
      </c>
      <c r="P8" s="23">
        <f t="shared" si="3"/>
        <v>3845277.8992571421</v>
      </c>
      <c r="Q8" s="22">
        <f t="shared" si="9"/>
        <v>295790.60763516475</v>
      </c>
    </row>
    <row r="9" spans="1:17">
      <c r="A9" s="20">
        <v>6</v>
      </c>
      <c r="B9" s="24" t="s">
        <v>942</v>
      </c>
      <c r="C9" s="16" t="s">
        <v>120</v>
      </c>
      <c r="D9" s="15" t="s">
        <v>1124</v>
      </c>
      <c r="E9" s="106">
        <v>2996431.9172142856</v>
      </c>
      <c r="F9" s="17">
        <f>SUMIF('Pri iNPUT'!F:F,'Dealer Wise'!B9,'Pri iNPUT'!R:R)</f>
        <v>348441.37939999998</v>
      </c>
      <c r="G9" s="113">
        <f t="shared" si="0"/>
        <v>0.11628543181583047</v>
      </c>
      <c r="H9" s="17">
        <f t="shared" si="1"/>
        <v>2048704.1543714288</v>
      </c>
      <c r="I9" s="22">
        <f t="shared" si="2"/>
        <v>157592.62725934066</v>
      </c>
      <c r="J9" s="17">
        <f t="shared" si="4"/>
        <v>2228490.0694042854</v>
      </c>
      <c r="K9" s="17">
        <f t="shared" si="5"/>
        <v>171422.31303109886</v>
      </c>
      <c r="L9" s="17">
        <f t="shared" si="6"/>
        <v>2378311.665265</v>
      </c>
      <c r="M9" s="17">
        <f t="shared" si="7"/>
        <v>182947.05117423076</v>
      </c>
      <c r="N9" s="18">
        <f t="shared" si="8"/>
        <v>2528133.2611257141</v>
      </c>
      <c r="O9" s="17">
        <f t="shared" si="7"/>
        <v>194471.78931736262</v>
      </c>
      <c r="P9" s="23">
        <f t="shared" si="3"/>
        <v>2647990.5378142856</v>
      </c>
      <c r="Q9" s="22">
        <f t="shared" si="9"/>
        <v>203691.57983186812</v>
      </c>
    </row>
    <row r="10" spans="1:17">
      <c r="A10" s="14">
        <v>7</v>
      </c>
      <c r="B10" s="21" t="s">
        <v>4</v>
      </c>
      <c r="C10" s="16" t="s">
        <v>120</v>
      </c>
      <c r="D10" s="15" t="s">
        <v>1078</v>
      </c>
      <c r="E10" s="106">
        <v>8384029.6402142858</v>
      </c>
      <c r="F10" s="17">
        <f>SUMIF('Pri iNPUT'!F:F,'Dealer Wise'!B10,'Pri iNPUT'!R:R)</f>
        <v>1327485.1873999999</v>
      </c>
      <c r="G10" s="113">
        <f t="shared" si="0"/>
        <v>0.15833498262371015</v>
      </c>
      <c r="H10" s="17">
        <f t="shared" si="1"/>
        <v>5379738.5247714287</v>
      </c>
      <c r="I10" s="22">
        <f t="shared" si="2"/>
        <v>413826.04036703298</v>
      </c>
      <c r="J10" s="17">
        <f t="shared" si="4"/>
        <v>5882780.3031842858</v>
      </c>
      <c r="K10" s="17">
        <f t="shared" si="5"/>
        <v>452521.56178340659</v>
      </c>
      <c r="L10" s="17">
        <f t="shared" si="6"/>
        <v>6301981.7851950005</v>
      </c>
      <c r="M10" s="17">
        <f t="shared" si="7"/>
        <v>484767.82963038463</v>
      </c>
      <c r="N10" s="18">
        <f t="shared" si="8"/>
        <v>6721183.2672057142</v>
      </c>
      <c r="O10" s="17">
        <f t="shared" si="7"/>
        <v>517014.09747736261</v>
      </c>
      <c r="P10" s="23">
        <f t="shared" si="3"/>
        <v>7056544.4528142856</v>
      </c>
      <c r="Q10" s="22">
        <f t="shared" si="9"/>
        <v>542811.11175494501</v>
      </c>
    </row>
    <row r="11" spans="1:17">
      <c r="A11" s="20">
        <v>8</v>
      </c>
      <c r="B11" s="21" t="s">
        <v>9</v>
      </c>
      <c r="C11" s="16" t="s">
        <v>120</v>
      </c>
      <c r="D11" s="15" t="s">
        <v>1078</v>
      </c>
      <c r="E11" s="106">
        <v>6505058.7491857149</v>
      </c>
      <c r="F11" s="17">
        <f>SUMIF('Pri iNPUT'!F:F,'Dealer Wise'!B11,'Pri iNPUT'!R:R)</f>
        <v>1540865.9351000001</v>
      </c>
      <c r="G11" s="113">
        <f t="shared" si="0"/>
        <v>0.23687194758892552</v>
      </c>
      <c r="H11" s="17">
        <f t="shared" si="1"/>
        <v>3663181.0642485721</v>
      </c>
      <c r="I11" s="22">
        <f t="shared" si="2"/>
        <v>281783.15878835169</v>
      </c>
      <c r="J11" s="17">
        <f t="shared" si="4"/>
        <v>4053484.5891997144</v>
      </c>
      <c r="K11" s="17">
        <f t="shared" si="5"/>
        <v>311806.50686151651</v>
      </c>
      <c r="L11" s="17">
        <f t="shared" si="6"/>
        <v>4378737.5266590007</v>
      </c>
      <c r="M11" s="17">
        <f t="shared" si="7"/>
        <v>336825.96358915389</v>
      </c>
      <c r="N11" s="18">
        <f t="shared" si="8"/>
        <v>4703990.464118286</v>
      </c>
      <c r="O11" s="17">
        <f t="shared" si="7"/>
        <v>361845.42031679122</v>
      </c>
      <c r="P11" s="23">
        <f t="shared" si="3"/>
        <v>4964192.8140857145</v>
      </c>
      <c r="Q11" s="22">
        <f t="shared" si="9"/>
        <v>381860.98569890112</v>
      </c>
    </row>
    <row r="12" spans="1:17">
      <c r="A12" s="20">
        <v>9</v>
      </c>
      <c r="B12" s="21" t="s">
        <v>6</v>
      </c>
      <c r="C12" s="16" t="s">
        <v>120</v>
      </c>
      <c r="D12" s="15" t="s">
        <v>1043</v>
      </c>
      <c r="E12" s="106">
        <v>5143089.783528571</v>
      </c>
      <c r="F12" s="17">
        <f>SUMIF('Pri iNPUT'!F:F,'Dealer Wise'!B12,'Pri iNPUT'!R:R)</f>
        <v>839633.70729999989</v>
      </c>
      <c r="G12" s="113">
        <f t="shared" si="0"/>
        <v>0.16325472481328995</v>
      </c>
      <c r="H12" s="17">
        <f t="shared" si="1"/>
        <v>3274838.119522857</v>
      </c>
      <c r="I12" s="22">
        <f t="shared" si="2"/>
        <v>251910.62457868131</v>
      </c>
      <c r="J12" s="17">
        <f t="shared" si="4"/>
        <v>3583423.5065345708</v>
      </c>
      <c r="K12" s="17">
        <f t="shared" si="5"/>
        <v>275647.96204112086</v>
      </c>
      <c r="L12" s="17">
        <f t="shared" si="6"/>
        <v>3840577.9957109997</v>
      </c>
      <c r="M12" s="17">
        <f t="shared" si="7"/>
        <v>295429.07659315382</v>
      </c>
      <c r="N12" s="18">
        <f t="shared" si="8"/>
        <v>4097732.4848874277</v>
      </c>
      <c r="O12" s="17">
        <f t="shared" si="7"/>
        <v>315210.19114518672</v>
      </c>
      <c r="P12" s="23">
        <f t="shared" si="3"/>
        <v>4303456.0762285711</v>
      </c>
      <c r="Q12" s="22">
        <f t="shared" si="9"/>
        <v>331035.08278681315</v>
      </c>
    </row>
    <row r="13" spans="1:17">
      <c r="A13" s="14">
        <v>10</v>
      </c>
      <c r="B13" s="21" t="s">
        <v>3</v>
      </c>
      <c r="C13" s="16" t="s">
        <v>120</v>
      </c>
      <c r="D13" s="15" t="s">
        <v>1078</v>
      </c>
      <c r="E13" s="106">
        <v>3333554.6187999998</v>
      </c>
      <c r="F13" s="17">
        <f>SUMIF('Pri iNPUT'!F:F,'Dealer Wise'!B13,'Pri iNPUT'!R:R)</f>
        <v>477345.94190000003</v>
      </c>
      <c r="G13" s="113">
        <f t="shared" si="0"/>
        <v>0.14319427652630848</v>
      </c>
      <c r="H13" s="17">
        <f t="shared" si="1"/>
        <v>2189497.7531400002</v>
      </c>
      <c r="I13" s="22">
        <f t="shared" si="2"/>
        <v>168422.90408769232</v>
      </c>
      <c r="J13" s="17">
        <f t="shared" si="4"/>
        <v>2389511.030268</v>
      </c>
      <c r="K13" s="17">
        <f t="shared" si="5"/>
        <v>183808.54078984616</v>
      </c>
      <c r="L13" s="17">
        <f t="shared" si="6"/>
        <v>2556188.7612080001</v>
      </c>
      <c r="M13" s="17">
        <f t="shared" si="7"/>
        <v>196629.9047083077</v>
      </c>
      <c r="N13" s="18">
        <f t="shared" si="8"/>
        <v>2722866.4921479998</v>
      </c>
      <c r="O13" s="17">
        <f t="shared" si="7"/>
        <v>209451.26862676922</v>
      </c>
      <c r="P13" s="23">
        <f t="shared" si="3"/>
        <v>2856208.6768999998</v>
      </c>
      <c r="Q13" s="22">
        <f t="shared" si="9"/>
        <v>219708.35976153845</v>
      </c>
    </row>
    <row r="14" spans="1:17">
      <c r="A14" s="20">
        <v>11</v>
      </c>
      <c r="B14" s="21" t="s">
        <v>7</v>
      </c>
      <c r="C14" s="16" t="s">
        <v>120</v>
      </c>
      <c r="D14" s="15" t="s">
        <v>1043</v>
      </c>
      <c r="E14" s="106">
        <v>7272558.6848857142</v>
      </c>
      <c r="F14" s="17">
        <f>SUMIF('Pri iNPUT'!F:F,'Dealer Wise'!B14,'Pri iNPUT'!R:R)</f>
        <v>1719238.8154</v>
      </c>
      <c r="G14" s="113">
        <f t="shared" si="0"/>
        <v>0.23640081708423055</v>
      </c>
      <c r="H14" s="17">
        <f t="shared" si="1"/>
        <v>4098808.1325085722</v>
      </c>
      <c r="I14" s="22">
        <f t="shared" si="2"/>
        <v>315292.93326989014</v>
      </c>
      <c r="J14" s="17">
        <f t="shared" si="4"/>
        <v>4535161.6536017144</v>
      </c>
      <c r="K14" s="17">
        <f t="shared" si="5"/>
        <v>348858.58873859339</v>
      </c>
      <c r="L14" s="17">
        <f t="shared" si="6"/>
        <v>4898789.5878460007</v>
      </c>
      <c r="M14" s="17">
        <f t="shared" si="7"/>
        <v>376829.96829584619</v>
      </c>
      <c r="N14" s="18">
        <f t="shared" si="8"/>
        <v>5262417.522090286</v>
      </c>
      <c r="O14" s="17">
        <f t="shared" si="7"/>
        <v>404801.34785309894</v>
      </c>
      <c r="P14" s="23">
        <f t="shared" si="3"/>
        <v>5553319.8694857145</v>
      </c>
      <c r="Q14" s="22">
        <f t="shared" si="9"/>
        <v>427178.45149890112</v>
      </c>
    </row>
    <row r="15" spans="1:17">
      <c r="A15" s="20">
        <v>12</v>
      </c>
      <c r="B15" s="21" t="s">
        <v>94</v>
      </c>
      <c r="C15" s="16" t="s">
        <v>1048</v>
      </c>
      <c r="D15" s="15" t="s">
        <v>1047</v>
      </c>
      <c r="E15" s="106">
        <v>3845050.4187999996</v>
      </c>
      <c r="F15" s="17">
        <f>SUMIF('Pri iNPUT'!F:F,'Dealer Wise'!B15,'Pri iNPUT'!R:R)</f>
        <v>860017.83650000009</v>
      </c>
      <c r="G15" s="113">
        <f t="shared" si="0"/>
        <v>0.22366880608249676</v>
      </c>
      <c r="H15" s="17">
        <f t="shared" si="1"/>
        <v>2216022.4985399996</v>
      </c>
      <c r="I15" s="22">
        <f t="shared" si="2"/>
        <v>170463.2691184615</v>
      </c>
      <c r="J15" s="17">
        <f t="shared" si="4"/>
        <v>2446725.5236679995</v>
      </c>
      <c r="K15" s="17">
        <f t="shared" si="5"/>
        <v>188209.65566676919</v>
      </c>
      <c r="L15" s="17">
        <f t="shared" si="6"/>
        <v>2638978.0446079997</v>
      </c>
      <c r="M15" s="17">
        <f t="shared" si="7"/>
        <v>202998.31112369229</v>
      </c>
      <c r="N15" s="18">
        <f t="shared" si="8"/>
        <v>2831230.5655479995</v>
      </c>
      <c r="O15" s="17">
        <f t="shared" si="7"/>
        <v>217786.96658061535</v>
      </c>
      <c r="P15" s="23">
        <f t="shared" si="3"/>
        <v>2985032.5822999994</v>
      </c>
      <c r="Q15" s="22">
        <f t="shared" si="9"/>
        <v>229617.89094615381</v>
      </c>
    </row>
    <row r="16" spans="1:17">
      <c r="A16" s="14">
        <v>13</v>
      </c>
      <c r="B16" s="21" t="s">
        <v>95</v>
      </c>
      <c r="C16" s="16" t="s">
        <v>1048</v>
      </c>
      <c r="D16" s="15" t="s">
        <v>1080</v>
      </c>
      <c r="E16" s="106">
        <v>3483836.0307142851</v>
      </c>
      <c r="F16" s="17">
        <f>SUMIF('Pri iNPUT'!F:F,'Dealer Wise'!B16,'Pri iNPUT'!R:R)</f>
        <v>669768.23460000008</v>
      </c>
      <c r="G16" s="113">
        <f t="shared" si="0"/>
        <v>0.19225021748876012</v>
      </c>
      <c r="H16" s="17">
        <f t="shared" si="1"/>
        <v>2117300.5899714283</v>
      </c>
      <c r="I16" s="22">
        <f t="shared" si="2"/>
        <v>162869.27615164832</v>
      </c>
      <c r="J16" s="17">
        <f t="shared" si="4"/>
        <v>2326330.7518142848</v>
      </c>
      <c r="K16" s="17">
        <f t="shared" si="5"/>
        <v>178948.5193703296</v>
      </c>
      <c r="L16" s="17">
        <f t="shared" si="6"/>
        <v>2500522.5533499992</v>
      </c>
      <c r="M16" s="17">
        <f t="shared" si="7"/>
        <v>192347.88871923072</v>
      </c>
      <c r="N16" s="18">
        <f t="shared" si="8"/>
        <v>2674714.3548857137</v>
      </c>
      <c r="O16" s="17">
        <f t="shared" si="7"/>
        <v>205747.25806813181</v>
      </c>
      <c r="P16" s="23">
        <f t="shared" si="3"/>
        <v>2814067.796114285</v>
      </c>
      <c r="Q16" s="22">
        <f t="shared" si="9"/>
        <v>216466.75354725268</v>
      </c>
    </row>
    <row r="17" spans="1:17">
      <c r="A17" s="20">
        <v>14</v>
      </c>
      <c r="B17" s="21" t="s">
        <v>106</v>
      </c>
      <c r="C17" s="16" t="s">
        <v>1048</v>
      </c>
      <c r="D17" s="15" t="s">
        <v>1048</v>
      </c>
      <c r="E17" s="106">
        <v>20660096.924400002</v>
      </c>
      <c r="F17" s="17">
        <f>SUMIF('Pri iNPUT'!F:F,'Dealer Wise'!B17,'Pri iNPUT'!R:R)</f>
        <v>1816876.2459999998</v>
      </c>
      <c r="G17" s="113">
        <f t="shared" si="0"/>
        <v>8.7941322475318662E-2</v>
      </c>
      <c r="H17" s="17">
        <f t="shared" si="1"/>
        <v>14711201.293520004</v>
      </c>
      <c r="I17" s="22">
        <f t="shared" si="2"/>
        <v>1131630.868732308</v>
      </c>
      <c r="J17" s="17">
        <f t="shared" si="4"/>
        <v>15950807.108984001</v>
      </c>
      <c r="K17" s="17">
        <f t="shared" si="5"/>
        <v>1226985.1622295384</v>
      </c>
      <c r="L17" s="17">
        <f t="shared" si="6"/>
        <v>16983811.955204003</v>
      </c>
      <c r="M17" s="17">
        <f t="shared" si="7"/>
        <v>1306447.073477231</v>
      </c>
      <c r="N17" s="18">
        <f t="shared" si="8"/>
        <v>18016816.801424</v>
      </c>
      <c r="O17" s="17">
        <f t="shared" si="7"/>
        <v>1385908.984724923</v>
      </c>
      <c r="P17" s="23">
        <f t="shared" si="3"/>
        <v>18843220.678400002</v>
      </c>
      <c r="Q17" s="22">
        <f t="shared" si="9"/>
        <v>1449478.513723077</v>
      </c>
    </row>
    <row r="18" spans="1:17">
      <c r="A18" s="20">
        <v>15</v>
      </c>
      <c r="B18" s="21" t="s">
        <v>104</v>
      </c>
      <c r="C18" s="16" t="s">
        <v>1048</v>
      </c>
      <c r="D18" s="15" t="s">
        <v>1047</v>
      </c>
      <c r="E18" s="106">
        <v>2628665.4199571428</v>
      </c>
      <c r="F18" s="17">
        <f>SUMIF('Pri iNPUT'!F:F,'Dealer Wise'!B18,'Pri iNPUT'!R:R)</f>
        <v>422342.03800000006</v>
      </c>
      <c r="G18" s="113">
        <f t="shared" si="0"/>
        <v>0.16066785631732691</v>
      </c>
      <c r="H18" s="17">
        <f t="shared" si="1"/>
        <v>1680590.2979657142</v>
      </c>
      <c r="I18" s="22">
        <f t="shared" si="2"/>
        <v>129276.1767665934</v>
      </c>
      <c r="J18" s="17">
        <f t="shared" si="4"/>
        <v>1838310.2231631428</v>
      </c>
      <c r="K18" s="17">
        <f t="shared" si="5"/>
        <v>141408.47870485715</v>
      </c>
      <c r="L18" s="17">
        <f t="shared" si="6"/>
        <v>1969743.494161</v>
      </c>
      <c r="M18" s="17">
        <f t="shared" si="7"/>
        <v>151518.73032007692</v>
      </c>
      <c r="N18" s="18">
        <f t="shared" si="8"/>
        <v>2101176.7651588568</v>
      </c>
      <c r="O18" s="17">
        <f t="shared" si="7"/>
        <v>161628.98193529667</v>
      </c>
      <c r="P18" s="23">
        <f t="shared" si="3"/>
        <v>2206323.3819571426</v>
      </c>
      <c r="Q18" s="22">
        <f t="shared" si="9"/>
        <v>169717.1832274725</v>
      </c>
    </row>
    <row r="19" spans="1:17">
      <c r="A19" s="14">
        <v>16</v>
      </c>
      <c r="B19" s="89" t="s">
        <v>97</v>
      </c>
      <c r="C19" s="16" t="s">
        <v>1048</v>
      </c>
      <c r="D19" s="15" t="s">
        <v>1047</v>
      </c>
      <c r="E19" s="106">
        <v>2088064.3699857141</v>
      </c>
      <c r="F19" s="17">
        <f>SUMIF('Pri iNPUT'!F:F,'Dealer Wise'!B19,'Pri iNPUT'!R:R)</f>
        <v>673478.6166999999</v>
      </c>
      <c r="G19" s="113">
        <f t="shared" si="0"/>
        <v>0.32253728686755362</v>
      </c>
      <c r="H19" s="17">
        <f t="shared" si="1"/>
        <v>996972.87928857142</v>
      </c>
      <c r="I19" s="22">
        <f t="shared" si="2"/>
        <v>76690.22148373627</v>
      </c>
      <c r="J19" s="17">
        <f t="shared" si="4"/>
        <v>1122256.7414877142</v>
      </c>
      <c r="K19" s="17">
        <f t="shared" si="5"/>
        <v>86327.441652901092</v>
      </c>
      <c r="L19" s="17">
        <f t="shared" si="6"/>
        <v>1226659.9599870001</v>
      </c>
      <c r="M19" s="17">
        <f t="shared" si="7"/>
        <v>94358.458460538473</v>
      </c>
      <c r="N19" s="18">
        <f t="shared" si="8"/>
        <v>1331063.1784862855</v>
      </c>
      <c r="O19" s="17">
        <f t="shared" si="7"/>
        <v>102389.47526817581</v>
      </c>
      <c r="P19" s="23">
        <f t="shared" si="3"/>
        <v>1414585.7532857142</v>
      </c>
      <c r="Q19" s="22">
        <f t="shared" si="9"/>
        <v>108814.28871428571</v>
      </c>
    </row>
    <row r="20" spans="1:17" ht="15">
      <c r="A20" s="20">
        <v>17</v>
      </c>
      <c r="B20" t="s">
        <v>1211</v>
      </c>
      <c r="C20" s="16" t="s">
        <v>1048</v>
      </c>
      <c r="D20" s="15" t="s">
        <v>1048</v>
      </c>
      <c r="E20" s="106">
        <v>3442394.0883142864</v>
      </c>
      <c r="F20" s="17">
        <f>SUMIF('Pri iNPUT'!F:F,'Dealer Wise'!B20,'Pri iNPUT'!R:R)</f>
        <v>440447.16800000006</v>
      </c>
      <c r="G20" s="113">
        <f t="shared" si="0"/>
        <v>0.12794792133043767</v>
      </c>
      <c r="H20" s="17">
        <f t="shared" si="1"/>
        <v>2313468.1026514294</v>
      </c>
      <c r="I20" s="22">
        <f t="shared" si="2"/>
        <v>177959.08481934073</v>
      </c>
      <c r="J20" s="17">
        <f t="shared" si="4"/>
        <v>2520011.7479502861</v>
      </c>
      <c r="K20" s="17">
        <f t="shared" si="5"/>
        <v>193847.0575346374</v>
      </c>
      <c r="L20" s="17">
        <f t="shared" si="6"/>
        <v>2692131.4523660005</v>
      </c>
      <c r="M20" s="17">
        <f t="shared" si="7"/>
        <v>207087.03479738467</v>
      </c>
      <c r="N20" s="18">
        <f t="shared" si="8"/>
        <v>2864251.1567817149</v>
      </c>
      <c r="O20" s="17">
        <f t="shared" si="7"/>
        <v>220327.01206013191</v>
      </c>
      <c r="P20" s="23">
        <f t="shared" si="3"/>
        <v>3001946.9203142864</v>
      </c>
      <c r="Q20" s="22">
        <f t="shared" si="9"/>
        <v>230918.99387032972</v>
      </c>
    </row>
    <row r="21" spans="1:17">
      <c r="A21" s="20">
        <v>18</v>
      </c>
      <c r="B21" s="21" t="s">
        <v>101</v>
      </c>
      <c r="C21" s="16" t="s">
        <v>1048</v>
      </c>
      <c r="D21" s="15" t="s">
        <v>1080</v>
      </c>
      <c r="E21" s="106">
        <v>3779093.6271999995</v>
      </c>
      <c r="F21" s="17">
        <f>SUMIF('Pri iNPUT'!F:F,'Dealer Wise'!B21,'Pri iNPUT'!R:R)</f>
        <v>272369.99559999997</v>
      </c>
      <c r="G21" s="113">
        <f t="shared" si="0"/>
        <v>7.2072836100068774E-2</v>
      </c>
      <c r="H21" s="17">
        <f t="shared" si="1"/>
        <v>2750904.9061599998</v>
      </c>
      <c r="I21" s="22">
        <f t="shared" si="2"/>
        <v>211608.06970461537</v>
      </c>
      <c r="J21" s="17">
        <f t="shared" si="4"/>
        <v>2977650.5237919996</v>
      </c>
      <c r="K21" s="17">
        <f t="shared" si="5"/>
        <v>229050.04029169228</v>
      </c>
      <c r="L21" s="17">
        <f t="shared" si="6"/>
        <v>3166605.2051519998</v>
      </c>
      <c r="M21" s="17">
        <f t="shared" si="7"/>
        <v>243585.01578092307</v>
      </c>
      <c r="N21" s="18">
        <f t="shared" si="8"/>
        <v>3355559.8865119992</v>
      </c>
      <c r="O21" s="17">
        <f t="shared" si="7"/>
        <v>258119.99127015378</v>
      </c>
      <c r="P21" s="23">
        <f t="shared" si="3"/>
        <v>3506723.6315999995</v>
      </c>
      <c r="Q21" s="22">
        <f t="shared" si="9"/>
        <v>269747.97166153841</v>
      </c>
    </row>
    <row r="22" spans="1:17">
      <c r="A22" s="14">
        <v>19</v>
      </c>
      <c r="B22" s="21" t="s">
        <v>98</v>
      </c>
      <c r="C22" s="16" t="s">
        <v>1048</v>
      </c>
      <c r="D22" s="15" t="s">
        <v>1047</v>
      </c>
      <c r="E22" s="106">
        <v>4036922.2486857139</v>
      </c>
      <c r="F22" s="17">
        <f>SUMIF('Pri iNPUT'!F:F,'Dealer Wise'!B22,'Pri iNPUT'!R:R)</f>
        <v>577427.43400000001</v>
      </c>
      <c r="G22" s="113">
        <f t="shared" si="0"/>
        <v>0.14303655072573937</v>
      </c>
      <c r="H22" s="17">
        <f t="shared" si="1"/>
        <v>2652110.3649485712</v>
      </c>
      <c r="I22" s="22">
        <f t="shared" si="2"/>
        <v>204008.48961142855</v>
      </c>
      <c r="J22" s="17">
        <f t="shared" si="4"/>
        <v>2894325.6998697137</v>
      </c>
      <c r="K22" s="17">
        <f t="shared" si="5"/>
        <v>222640.43845151644</v>
      </c>
      <c r="L22" s="17">
        <f t="shared" si="6"/>
        <v>3096171.8123039999</v>
      </c>
      <c r="M22" s="17">
        <f t="shared" si="7"/>
        <v>238167.06248492308</v>
      </c>
      <c r="N22" s="18">
        <f t="shared" si="8"/>
        <v>3298017.9247382851</v>
      </c>
      <c r="O22" s="17">
        <f t="shared" si="7"/>
        <v>253693.68651832963</v>
      </c>
      <c r="P22" s="23">
        <f t="shared" si="3"/>
        <v>3459494.814685714</v>
      </c>
      <c r="Q22" s="22">
        <f t="shared" si="9"/>
        <v>266114.9857450549</v>
      </c>
    </row>
    <row r="23" spans="1:17">
      <c r="A23" s="20">
        <v>20</v>
      </c>
      <c r="B23" s="21" t="s">
        <v>102</v>
      </c>
      <c r="C23" s="16" t="s">
        <v>1048</v>
      </c>
      <c r="D23" s="15" t="s">
        <v>1080</v>
      </c>
      <c r="E23" s="106">
        <v>7426972.6272000009</v>
      </c>
      <c r="F23" s="17">
        <f>SUMIF('Pri iNPUT'!F:F,'Dealer Wise'!B23,'Pri iNPUT'!R:R)</f>
        <v>605589.10649999999</v>
      </c>
      <c r="G23" s="113">
        <f t="shared" si="0"/>
        <v>8.1539159614259893E-2</v>
      </c>
      <c r="H23" s="17">
        <f t="shared" si="1"/>
        <v>5335988.9952600012</v>
      </c>
      <c r="I23" s="22">
        <f t="shared" si="2"/>
        <v>410460.69194307702</v>
      </c>
      <c r="J23" s="17">
        <f t="shared" si="4"/>
        <v>5781607.3528920012</v>
      </c>
      <c r="K23" s="17">
        <f t="shared" si="5"/>
        <v>444739.02714553854</v>
      </c>
      <c r="L23" s="17">
        <f t="shared" si="6"/>
        <v>6152955.9842520012</v>
      </c>
      <c r="M23" s="17">
        <f>L23/$Q$2</f>
        <v>473304.30648092314</v>
      </c>
      <c r="N23" s="18">
        <f t="shared" si="8"/>
        <v>6524304.6156120012</v>
      </c>
      <c r="O23" s="17">
        <f t="shared" si="7"/>
        <v>501869.58581630781</v>
      </c>
      <c r="P23" s="23">
        <f t="shared" si="3"/>
        <v>6821383.5207000012</v>
      </c>
      <c r="Q23" s="22">
        <f t="shared" si="9"/>
        <v>524721.80928461545</v>
      </c>
    </row>
    <row r="24" spans="1:17">
      <c r="A24" s="20">
        <v>21</v>
      </c>
      <c r="B24" s="26" t="s">
        <v>961</v>
      </c>
      <c r="C24" s="16" t="s">
        <v>1048</v>
      </c>
      <c r="D24" s="15" t="s">
        <v>1047</v>
      </c>
      <c r="E24" s="106">
        <v>8390091.4699571412</v>
      </c>
      <c r="F24" s="17">
        <f>SUMIF('Pri iNPUT'!F:F,'Dealer Wise'!B24,'Pri iNPUT'!R:R)</f>
        <v>1934652.8559000001</v>
      </c>
      <c r="G24" s="113">
        <f t="shared" si="0"/>
        <v>0.23058781454618429</v>
      </c>
      <c r="H24" s="17">
        <f t="shared" si="1"/>
        <v>4777420.3200657135</v>
      </c>
      <c r="I24" s="22">
        <f t="shared" si="2"/>
        <v>367493.87077428563</v>
      </c>
      <c r="J24" s="17">
        <f t="shared" si="4"/>
        <v>5280825.8082631417</v>
      </c>
      <c r="K24" s="17">
        <f t="shared" si="5"/>
        <v>406217.36986639549</v>
      </c>
      <c r="L24" s="17">
        <f t="shared" si="6"/>
        <v>5700330.3817609986</v>
      </c>
      <c r="M24" s="17">
        <f t="shared" si="7"/>
        <v>438486.95244315371</v>
      </c>
      <c r="N24" s="18">
        <f t="shared" si="8"/>
        <v>6119834.9552588556</v>
      </c>
      <c r="O24" s="17">
        <f t="shared" si="7"/>
        <v>470756.53501991194</v>
      </c>
      <c r="P24" s="23">
        <f t="shared" si="3"/>
        <v>6455438.6140571414</v>
      </c>
      <c r="Q24" s="22">
        <f t="shared" si="9"/>
        <v>496572.20108131855</v>
      </c>
    </row>
    <row r="25" spans="1:17">
      <c r="A25" s="14">
        <v>22</v>
      </c>
      <c r="B25" s="24" t="s">
        <v>107</v>
      </c>
      <c r="C25" s="16" t="s">
        <v>1048</v>
      </c>
      <c r="D25" s="15" t="s">
        <v>1048</v>
      </c>
      <c r="E25" s="106">
        <v>20916309.169685718</v>
      </c>
      <c r="F25" s="17">
        <f>SUMIF('Pri iNPUT'!F:F,'Dealer Wise'!B25,'Pri iNPUT'!R:R)</f>
        <v>2646171.4734000005</v>
      </c>
      <c r="G25" s="113">
        <f t="shared" si="0"/>
        <v>0.12651235224783977</v>
      </c>
      <c r="H25" s="17">
        <f t="shared" si="1"/>
        <v>14086875.862348575</v>
      </c>
      <c r="I25" s="22">
        <f t="shared" si="2"/>
        <v>1083605.835565275</v>
      </c>
      <c r="J25" s="17">
        <f t="shared" si="4"/>
        <v>15341854.412529718</v>
      </c>
      <c r="K25" s="17">
        <f t="shared" si="5"/>
        <v>1180142.6471176706</v>
      </c>
      <c r="L25" s="17">
        <f t="shared" si="6"/>
        <v>16387669.871014003</v>
      </c>
      <c r="M25" s="17">
        <f t="shared" si="7"/>
        <v>1260589.9900780001</v>
      </c>
      <c r="N25" s="18">
        <f t="shared" si="8"/>
        <v>17433485.329498287</v>
      </c>
      <c r="O25" s="17">
        <f t="shared" si="7"/>
        <v>1341037.3330383298</v>
      </c>
      <c r="P25" s="23">
        <f t="shared" si="3"/>
        <v>18270137.696285717</v>
      </c>
      <c r="Q25" s="22">
        <f t="shared" si="9"/>
        <v>1405395.2074065937</v>
      </c>
    </row>
    <row r="26" spans="1:17">
      <c r="A26" s="20">
        <v>23</v>
      </c>
      <c r="B26" s="21" t="s">
        <v>103</v>
      </c>
      <c r="C26" s="16" t="s">
        <v>1048</v>
      </c>
      <c r="D26" s="15" t="s">
        <v>1080</v>
      </c>
      <c r="E26" s="106">
        <v>5075848.4543285705</v>
      </c>
      <c r="F26" s="17">
        <f>SUMIF('Pri iNPUT'!F:F,'Dealer Wise'!B26,'Pri iNPUT'!R:R)</f>
        <v>648366.16149999993</v>
      </c>
      <c r="G26" s="113">
        <f t="shared" si="0"/>
        <v>0.12773552389001838</v>
      </c>
      <c r="H26" s="17">
        <f t="shared" si="1"/>
        <v>3412312.6019628565</v>
      </c>
      <c r="I26" s="22">
        <f t="shared" si="2"/>
        <v>262485.58476637356</v>
      </c>
      <c r="J26" s="17">
        <f t="shared" si="4"/>
        <v>3716863.5092225703</v>
      </c>
      <c r="K26" s="17">
        <f t="shared" si="5"/>
        <v>285912.57763250539</v>
      </c>
      <c r="L26" s="17">
        <f t="shared" si="6"/>
        <v>3970655.9319389998</v>
      </c>
      <c r="M26" s="17">
        <f t="shared" si="7"/>
        <v>305435.07168761536</v>
      </c>
      <c r="N26" s="18">
        <f t="shared" si="8"/>
        <v>4224448.3546554279</v>
      </c>
      <c r="O26" s="17">
        <f t="shared" si="7"/>
        <v>324957.56574272522</v>
      </c>
      <c r="P26" s="23">
        <f t="shared" si="3"/>
        <v>4427482.2928285711</v>
      </c>
      <c r="Q26" s="22">
        <f t="shared" si="9"/>
        <v>340575.56098681316</v>
      </c>
    </row>
    <row r="27" spans="1:17">
      <c r="A27" s="20">
        <v>24</v>
      </c>
      <c r="B27" s="21" t="s">
        <v>48</v>
      </c>
      <c r="C27" s="16" t="s">
        <v>13</v>
      </c>
      <c r="D27" s="15" t="s">
        <v>44</v>
      </c>
      <c r="E27" s="106">
        <v>6624402.431971428</v>
      </c>
      <c r="F27" s="17">
        <f>SUMIF('Pri iNPUT'!F:F,'Dealer Wise'!B27,'Pri iNPUT'!R:R)</f>
        <v>1198901.8503999999</v>
      </c>
      <c r="G27" s="113">
        <f t="shared" si="0"/>
        <v>0.18098264148532497</v>
      </c>
      <c r="H27" s="17">
        <f t="shared" si="1"/>
        <v>4100620.0951771429</v>
      </c>
      <c r="I27" s="22">
        <f t="shared" si="2"/>
        <v>315432.31501362636</v>
      </c>
      <c r="J27" s="17">
        <f t="shared" si="4"/>
        <v>4498084.2410954284</v>
      </c>
      <c r="K27" s="17">
        <f t="shared" si="5"/>
        <v>346006.48008426372</v>
      </c>
      <c r="L27" s="17">
        <f t="shared" si="6"/>
        <v>4829304.3626939999</v>
      </c>
      <c r="M27" s="17">
        <f t="shared" si="7"/>
        <v>371484.95097646152</v>
      </c>
      <c r="N27" s="18">
        <f t="shared" si="8"/>
        <v>5160524.4842925705</v>
      </c>
      <c r="O27" s="17">
        <f t="shared" si="7"/>
        <v>396963.42186865926</v>
      </c>
      <c r="P27" s="23">
        <f t="shared" si="3"/>
        <v>5425500.5815714281</v>
      </c>
      <c r="Q27" s="22">
        <f t="shared" si="9"/>
        <v>417346.19858241756</v>
      </c>
    </row>
    <row r="28" spans="1:17">
      <c r="A28" s="20">
        <v>26</v>
      </c>
      <c r="B28" s="21" t="s">
        <v>53</v>
      </c>
      <c r="C28" s="16" t="s">
        <v>13</v>
      </c>
      <c r="D28" s="15" t="s">
        <v>37</v>
      </c>
      <c r="E28" s="106">
        <v>10053260.619300002</v>
      </c>
      <c r="F28" s="17">
        <f>SUMIF('Pri iNPUT'!F:F,'Dealer Wise'!B28,'Pri iNPUT'!R:R)</f>
        <v>1924874.0542999997</v>
      </c>
      <c r="G28" s="113">
        <f t="shared" si="0"/>
        <v>0.19146763693807697</v>
      </c>
      <c r="H28" s="17">
        <f t="shared" si="1"/>
        <v>6117734.4411400026</v>
      </c>
      <c r="I28" s="22">
        <f t="shared" si="2"/>
        <v>470594.9570107694</v>
      </c>
      <c r="J28" s="17">
        <f t="shared" si="4"/>
        <v>6720930.0782980016</v>
      </c>
      <c r="K28" s="17">
        <f t="shared" si="5"/>
        <v>516994.62140753859</v>
      </c>
      <c r="L28" s="17">
        <f t="shared" si="6"/>
        <v>7223593.1092630019</v>
      </c>
      <c r="M28" s="17">
        <f t="shared" si="7"/>
        <v>555661.0084048463</v>
      </c>
      <c r="N28" s="18">
        <f t="shared" si="8"/>
        <v>7726256.1402280023</v>
      </c>
      <c r="O28" s="17">
        <f t="shared" si="7"/>
        <v>594327.39540215407</v>
      </c>
      <c r="P28" s="23">
        <f t="shared" si="3"/>
        <v>8128386.5650000023</v>
      </c>
      <c r="Q28" s="22">
        <f t="shared" si="9"/>
        <v>625260.50500000012</v>
      </c>
    </row>
    <row r="29" spans="1:17">
      <c r="A29" s="20">
        <v>27</v>
      </c>
      <c r="B29" s="21" t="s">
        <v>43</v>
      </c>
      <c r="C29" s="16" t="s">
        <v>13</v>
      </c>
      <c r="D29" s="15" t="s">
        <v>44</v>
      </c>
      <c r="E29" s="106">
        <v>19192807.687828574</v>
      </c>
      <c r="F29" s="17">
        <f>SUMIF('Pri iNPUT'!F:F,'Dealer Wise'!B29,'Pri iNPUT'!R:R)</f>
        <v>5257102.7678999994</v>
      </c>
      <c r="G29" s="113">
        <f t="shared" si="0"/>
        <v>0.27391004241833128</v>
      </c>
      <c r="H29" s="17">
        <f t="shared" si="1"/>
        <v>10097143.382362861</v>
      </c>
      <c r="I29" s="22">
        <f t="shared" si="2"/>
        <v>776703.33710483543</v>
      </c>
      <c r="J29" s="17">
        <f t="shared" si="4"/>
        <v>11248711.843632575</v>
      </c>
      <c r="K29" s="17">
        <f t="shared" si="5"/>
        <v>865285.52643327496</v>
      </c>
      <c r="L29" s="17">
        <f t="shared" si="6"/>
        <v>12208352.228024004</v>
      </c>
      <c r="M29" s="17">
        <f t="shared" si="7"/>
        <v>939104.01754030795</v>
      </c>
      <c r="N29" s="18">
        <f t="shared" si="8"/>
        <v>13167992.612415431</v>
      </c>
      <c r="O29" s="17">
        <f t="shared" si="7"/>
        <v>1012922.5086473408</v>
      </c>
      <c r="P29" s="23">
        <f t="shared" si="3"/>
        <v>13935704.919928575</v>
      </c>
      <c r="Q29" s="22">
        <f t="shared" si="9"/>
        <v>1071977.3015329672</v>
      </c>
    </row>
    <row r="30" spans="1:17">
      <c r="A30" s="14">
        <v>28</v>
      </c>
      <c r="B30" s="25" t="s">
        <v>52</v>
      </c>
      <c r="C30" s="16" t="s">
        <v>13</v>
      </c>
      <c r="D30" s="15" t="s">
        <v>37</v>
      </c>
      <c r="E30" s="106">
        <v>17107017.545014285</v>
      </c>
      <c r="F30" s="17">
        <f>SUMIF('Pri iNPUT'!F:F,'Dealer Wise'!B30,'Pri iNPUT'!R:R)</f>
        <v>2557994.9808999998</v>
      </c>
      <c r="G30" s="113">
        <f t="shared" si="0"/>
        <v>0.14952898564399431</v>
      </c>
      <c r="H30" s="17">
        <f t="shared" si="1"/>
        <v>11127619.055111427</v>
      </c>
      <c r="I30" s="22">
        <f t="shared" si="2"/>
        <v>855970.6965470328</v>
      </c>
      <c r="J30" s="17">
        <f t="shared" si="4"/>
        <v>12154040.107812285</v>
      </c>
      <c r="K30" s="17">
        <f t="shared" si="5"/>
        <v>934926.16213940654</v>
      </c>
      <c r="L30" s="17">
        <f t="shared" si="6"/>
        <v>13009390.985062998</v>
      </c>
      <c r="M30" s="17">
        <f t="shared" si="7"/>
        <v>1000722.3834663845</v>
      </c>
      <c r="N30" s="18">
        <f t="shared" si="8"/>
        <v>13864741.862313714</v>
      </c>
      <c r="O30" s="17">
        <f t="shared" si="7"/>
        <v>1066518.6047933626</v>
      </c>
      <c r="P30" s="23">
        <f t="shared" si="3"/>
        <v>14549022.564114284</v>
      </c>
      <c r="Q30" s="22">
        <f t="shared" si="9"/>
        <v>1119155.5818549448</v>
      </c>
    </row>
    <row r="31" spans="1:17">
      <c r="A31" s="20">
        <v>29</v>
      </c>
      <c r="B31" s="21" t="s">
        <v>45</v>
      </c>
      <c r="C31" s="16" t="s">
        <v>13</v>
      </c>
      <c r="D31" s="15" t="s">
        <v>44</v>
      </c>
      <c r="E31" s="106">
        <v>7062796.6358000012</v>
      </c>
      <c r="F31" s="17">
        <f>SUMIF('Pri iNPUT'!F:F,'Dealer Wise'!B31,'Pri iNPUT'!R:R)</f>
        <v>1192989.5123999999</v>
      </c>
      <c r="G31" s="113">
        <f t="shared" si="0"/>
        <v>0.16891177445956154</v>
      </c>
      <c r="H31" s="17">
        <f t="shared" si="1"/>
        <v>4457247.7962400019</v>
      </c>
      <c r="I31" s="22">
        <f t="shared" si="2"/>
        <v>342865.21509538474</v>
      </c>
      <c r="J31" s="17">
        <f t="shared" si="4"/>
        <v>4881015.5943880007</v>
      </c>
      <c r="K31" s="17">
        <f t="shared" si="5"/>
        <v>375462.73802984622</v>
      </c>
      <c r="L31" s="17">
        <f t="shared" si="6"/>
        <v>5234155.4261780009</v>
      </c>
      <c r="M31" s="17">
        <f t="shared" si="7"/>
        <v>402627.34047523083</v>
      </c>
      <c r="N31" s="18">
        <f t="shared" si="8"/>
        <v>5587295.2579680011</v>
      </c>
      <c r="O31" s="17">
        <f t="shared" si="7"/>
        <v>429791.94292061549</v>
      </c>
      <c r="P31" s="23">
        <f t="shared" si="3"/>
        <v>5869807.1234000009</v>
      </c>
      <c r="Q31" s="22">
        <f t="shared" si="9"/>
        <v>451523.62487692316</v>
      </c>
    </row>
    <row r="32" spans="1:17">
      <c r="A32" s="20">
        <v>30</v>
      </c>
      <c r="B32" s="89" t="s">
        <v>50</v>
      </c>
      <c r="C32" s="16" t="s">
        <v>13</v>
      </c>
      <c r="D32" s="15" t="s">
        <v>1126</v>
      </c>
      <c r="E32" s="106">
        <v>4459568.6931142863</v>
      </c>
      <c r="F32" s="17">
        <f>SUMIF('Pri iNPUT'!F:F,'Dealer Wise'!B32,'Pri iNPUT'!R:R)</f>
        <v>885812.951</v>
      </c>
      <c r="G32" s="113">
        <f t="shared" si="0"/>
        <v>0.19863197810311184</v>
      </c>
      <c r="H32" s="17">
        <f t="shared" si="1"/>
        <v>2681842.0034914291</v>
      </c>
      <c r="I32" s="22">
        <f t="shared" si="2"/>
        <v>206295.53873010993</v>
      </c>
      <c r="J32" s="17">
        <f t="shared" si="4"/>
        <v>2949416.125078286</v>
      </c>
      <c r="K32" s="17">
        <f t="shared" si="5"/>
        <v>226878.16346756046</v>
      </c>
      <c r="L32" s="17">
        <f t="shared" si="6"/>
        <v>3172394.5597340008</v>
      </c>
      <c r="M32" s="17">
        <f t="shared" si="7"/>
        <v>244030.3507487693</v>
      </c>
      <c r="N32" s="18">
        <f t="shared" si="8"/>
        <v>3395372.9943897151</v>
      </c>
      <c r="O32" s="17">
        <f t="shared" si="7"/>
        <v>261182.53802997808</v>
      </c>
      <c r="P32" s="23">
        <f t="shared" si="3"/>
        <v>3573755.7421142864</v>
      </c>
      <c r="Q32" s="22">
        <f t="shared" si="9"/>
        <v>274904.28785494511</v>
      </c>
    </row>
    <row r="33" spans="1:17">
      <c r="A33" s="14">
        <v>31</v>
      </c>
      <c r="B33" s="21" t="s">
        <v>12</v>
      </c>
      <c r="C33" s="16" t="s">
        <v>13</v>
      </c>
      <c r="D33" s="15" t="s">
        <v>1082</v>
      </c>
      <c r="E33" s="106">
        <v>13451146.023085715</v>
      </c>
      <c r="F33" s="17">
        <f>SUMIF('Pri iNPUT'!F:F,'Dealer Wise'!B33,'Pri iNPUT'!R:R)</f>
        <v>1818514.1410000001</v>
      </c>
      <c r="G33" s="113">
        <f t="shared" si="0"/>
        <v>0.13519399297866144</v>
      </c>
      <c r="H33" s="17">
        <f t="shared" si="1"/>
        <v>8942402.6774685718</v>
      </c>
      <c r="I33" s="22">
        <f t="shared" si="2"/>
        <v>687877.129036044</v>
      </c>
      <c r="J33" s="17">
        <f t="shared" si="4"/>
        <v>9749471.4388537146</v>
      </c>
      <c r="K33" s="17">
        <f t="shared" si="5"/>
        <v>749959.34145028575</v>
      </c>
      <c r="L33" s="17">
        <f t="shared" si="6"/>
        <v>10422028.740008</v>
      </c>
      <c r="M33" s="17">
        <f t="shared" si="7"/>
        <v>801694.51846215385</v>
      </c>
      <c r="N33" s="18">
        <f t="shared" si="8"/>
        <v>11094586.041162286</v>
      </c>
      <c r="O33" s="17">
        <f t="shared" si="7"/>
        <v>853429.69547402195</v>
      </c>
      <c r="P33" s="23">
        <f t="shared" si="3"/>
        <v>11632631.882085714</v>
      </c>
      <c r="Q33" s="22">
        <f t="shared" si="9"/>
        <v>894817.83708351653</v>
      </c>
    </row>
    <row r="34" spans="1:17" s="27" customFormat="1">
      <c r="A34" s="20">
        <v>32</v>
      </c>
      <c r="B34" s="21" t="s">
        <v>17</v>
      </c>
      <c r="C34" s="16" t="s">
        <v>13</v>
      </c>
      <c r="D34" s="15" t="s">
        <v>1081</v>
      </c>
      <c r="E34" s="106">
        <v>22030080.821871426</v>
      </c>
      <c r="F34" s="17">
        <f>SUMIF('Pri iNPUT'!F:F,'Dealer Wise'!B34,'Pri iNPUT'!R:R)</f>
        <v>914746.28170000005</v>
      </c>
      <c r="G34" s="113">
        <f t="shared" si="0"/>
        <v>4.1522602168206371E-2</v>
      </c>
      <c r="H34" s="17">
        <f t="shared" ref="H34:H64" si="10">(E34*0.8)-F34</f>
        <v>16709318.375797141</v>
      </c>
      <c r="I34" s="22">
        <f t="shared" ref="I34:I64" si="11">H34/$Q$2</f>
        <v>1285332.1827536263</v>
      </c>
      <c r="J34" s="17">
        <f t="shared" si="4"/>
        <v>18031123.225109424</v>
      </c>
      <c r="K34" s="17">
        <f t="shared" si="5"/>
        <v>1387009.478854571</v>
      </c>
      <c r="L34" s="17">
        <f t="shared" si="6"/>
        <v>19132627.266202997</v>
      </c>
      <c r="M34" s="17">
        <f t="shared" si="7"/>
        <v>1471740.5589386921</v>
      </c>
      <c r="N34" s="18">
        <f t="shared" si="8"/>
        <v>20234131.307296567</v>
      </c>
      <c r="O34" s="17">
        <f t="shared" si="7"/>
        <v>1556471.6390228127</v>
      </c>
      <c r="P34" s="23">
        <f t="shared" ref="P34:P64" si="12">E34-F34</f>
        <v>21115334.540171426</v>
      </c>
      <c r="Q34" s="22">
        <f t="shared" si="9"/>
        <v>1624256.5030901097</v>
      </c>
    </row>
    <row r="35" spans="1:17">
      <c r="A35" s="20">
        <v>33</v>
      </c>
      <c r="B35" s="21" t="s">
        <v>39</v>
      </c>
      <c r="C35" s="16" t="s">
        <v>13</v>
      </c>
      <c r="D35" s="15" t="s">
        <v>40</v>
      </c>
      <c r="E35" s="106">
        <v>5536815.3573142858</v>
      </c>
      <c r="F35" s="17">
        <f>SUMIF('Pri iNPUT'!F:F,'Dealer Wise'!B35,'Pri iNPUT'!R:R)</f>
        <v>840358.57949999999</v>
      </c>
      <c r="G35" s="113">
        <f t="shared" si="0"/>
        <v>0.15177652229089836</v>
      </c>
      <c r="H35" s="17">
        <f t="shared" si="10"/>
        <v>3589093.7063514292</v>
      </c>
      <c r="I35" s="22">
        <f t="shared" si="11"/>
        <v>276084.13125780225</v>
      </c>
      <c r="J35" s="17">
        <f t="shared" si="4"/>
        <v>3921302.6277902862</v>
      </c>
      <c r="K35" s="17">
        <f t="shared" si="5"/>
        <v>301638.66367617587</v>
      </c>
      <c r="L35" s="17">
        <f t="shared" si="6"/>
        <v>4198143.3956559999</v>
      </c>
      <c r="M35" s="17">
        <f t="shared" si="7"/>
        <v>322934.10735815385</v>
      </c>
      <c r="N35" s="18">
        <f t="shared" si="8"/>
        <v>4474984.1635217145</v>
      </c>
      <c r="O35" s="17">
        <f t="shared" si="7"/>
        <v>344229.55104013189</v>
      </c>
      <c r="P35" s="23">
        <f t="shared" si="12"/>
        <v>4696456.7778142858</v>
      </c>
      <c r="Q35" s="22">
        <f t="shared" si="9"/>
        <v>361265.90598571429</v>
      </c>
    </row>
    <row r="36" spans="1:17">
      <c r="A36" s="14">
        <v>34</v>
      </c>
      <c r="B36" s="21" t="s">
        <v>16</v>
      </c>
      <c r="C36" s="16" t="s">
        <v>13</v>
      </c>
      <c r="D36" s="15" t="s">
        <v>1083</v>
      </c>
      <c r="E36" s="106">
        <v>20663156.766885713</v>
      </c>
      <c r="F36" s="17">
        <f>SUMIF('Pri iNPUT'!F:F,'Dealer Wise'!B36,'Pri iNPUT'!R:R)</f>
        <v>1859134.693</v>
      </c>
      <c r="G36" s="113">
        <f t="shared" si="0"/>
        <v>8.9973410838144793E-2</v>
      </c>
      <c r="H36" s="17">
        <f t="shared" si="10"/>
        <v>14671390.720508572</v>
      </c>
      <c r="I36" s="22">
        <f t="shared" si="11"/>
        <v>1128568.5169621978</v>
      </c>
      <c r="J36" s="17">
        <f t="shared" si="4"/>
        <v>15911180.126521714</v>
      </c>
      <c r="K36" s="17">
        <f t="shared" si="5"/>
        <v>1223936.9328093627</v>
      </c>
      <c r="L36" s="17">
        <f t="shared" si="6"/>
        <v>16944337.964865997</v>
      </c>
      <c r="M36" s="17">
        <f t="shared" si="7"/>
        <v>1303410.6126819998</v>
      </c>
      <c r="N36" s="18">
        <f t="shared" si="8"/>
        <v>17977495.803210285</v>
      </c>
      <c r="O36" s="17">
        <f t="shared" si="7"/>
        <v>1382884.2925546372</v>
      </c>
      <c r="P36" s="23">
        <f t="shared" si="12"/>
        <v>18804022.073885713</v>
      </c>
      <c r="Q36" s="22">
        <f t="shared" si="9"/>
        <v>1446463.2364527471</v>
      </c>
    </row>
    <row r="37" spans="1:17">
      <c r="A37" s="20">
        <v>35</v>
      </c>
      <c r="B37" s="21" t="s">
        <v>54</v>
      </c>
      <c r="C37" s="16" t="s">
        <v>57</v>
      </c>
      <c r="D37" s="15" t="s">
        <v>1085</v>
      </c>
      <c r="E37" s="106">
        <v>4775429.0648285719</v>
      </c>
      <c r="F37" s="17">
        <f>SUMIF('Pri iNPUT'!F:F,'Dealer Wise'!B37,'Pri iNPUT'!R:R)</f>
        <v>1071855.4055999999</v>
      </c>
      <c r="G37" s="113">
        <f t="shared" si="0"/>
        <v>0.22445216776316568</v>
      </c>
      <c r="H37" s="17">
        <f t="shared" si="10"/>
        <v>2748487.8462628573</v>
      </c>
      <c r="I37" s="22">
        <f t="shared" si="11"/>
        <v>211422.14202021979</v>
      </c>
      <c r="J37" s="17">
        <f t="shared" si="4"/>
        <v>3035013.5901525719</v>
      </c>
      <c r="K37" s="17">
        <f t="shared" si="5"/>
        <v>233462.58385789016</v>
      </c>
      <c r="L37" s="17">
        <f t="shared" si="6"/>
        <v>3273785.0433940003</v>
      </c>
      <c r="M37" s="17">
        <f t="shared" si="7"/>
        <v>251829.61872261541</v>
      </c>
      <c r="N37" s="18">
        <f t="shared" si="8"/>
        <v>3512556.4966354286</v>
      </c>
      <c r="O37" s="17">
        <f t="shared" si="7"/>
        <v>270196.65358734067</v>
      </c>
      <c r="P37" s="23">
        <f t="shared" si="12"/>
        <v>3703573.6592285717</v>
      </c>
      <c r="Q37" s="22">
        <f t="shared" si="9"/>
        <v>284890.28147912089</v>
      </c>
    </row>
    <row r="38" spans="1:17">
      <c r="A38" s="20">
        <v>36</v>
      </c>
      <c r="B38" s="21" t="s">
        <v>41</v>
      </c>
      <c r="C38" s="16" t="s">
        <v>13</v>
      </c>
      <c r="D38" s="15" t="s">
        <v>40</v>
      </c>
      <c r="E38" s="106">
        <v>31568064.095685713</v>
      </c>
      <c r="F38" s="17">
        <f>SUMIF('Pri iNPUT'!F:F,'Dealer Wise'!B38,'Pri iNPUT'!R:R)</f>
        <v>930703.56400000001</v>
      </c>
      <c r="G38" s="113">
        <f t="shared" si="0"/>
        <v>2.9482440265546587E-2</v>
      </c>
      <c r="H38" s="17">
        <f t="shared" si="10"/>
        <v>24323747.712548573</v>
      </c>
      <c r="I38" s="22">
        <f t="shared" si="11"/>
        <v>1871057.5163498903</v>
      </c>
      <c r="J38" s="17">
        <f t="shared" si="4"/>
        <v>26217831.558289714</v>
      </c>
      <c r="K38" s="17">
        <f t="shared" si="5"/>
        <v>2016756.2737145934</v>
      </c>
      <c r="L38" s="17">
        <f t="shared" si="6"/>
        <v>27796234.763073999</v>
      </c>
      <c r="M38" s="17">
        <f t="shared" si="7"/>
        <v>2138171.9048518459</v>
      </c>
      <c r="N38" s="18">
        <f t="shared" si="8"/>
        <v>29374637.967858285</v>
      </c>
      <c r="O38" s="17">
        <f t="shared" si="7"/>
        <v>2259587.5359890987</v>
      </c>
      <c r="P38" s="23">
        <f t="shared" si="12"/>
        <v>30637360.531685714</v>
      </c>
      <c r="Q38" s="22">
        <f t="shared" si="9"/>
        <v>2356720.0408989009</v>
      </c>
    </row>
    <row r="39" spans="1:17">
      <c r="A39" s="14">
        <v>37</v>
      </c>
      <c r="B39" s="21" t="s">
        <v>42</v>
      </c>
      <c r="C39" s="16" t="s">
        <v>13</v>
      </c>
      <c r="D39" s="15" t="s">
        <v>1125</v>
      </c>
      <c r="E39" s="106">
        <v>12371711.737657145</v>
      </c>
      <c r="F39" s="17">
        <f>SUMIF('Pri iNPUT'!F:F,'Dealer Wise'!B39,'Pri iNPUT'!R:R)</f>
        <v>1414078.5379999999</v>
      </c>
      <c r="G39" s="113">
        <f t="shared" si="0"/>
        <v>0.11429934418014388</v>
      </c>
      <c r="H39" s="17">
        <f t="shared" si="10"/>
        <v>8483290.8521257155</v>
      </c>
      <c r="I39" s="22">
        <f t="shared" si="11"/>
        <v>652560.83477890119</v>
      </c>
      <c r="J39" s="17">
        <f t="shared" si="4"/>
        <v>9225593.5563851427</v>
      </c>
      <c r="K39" s="17">
        <f t="shared" si="5"/>
        <v>709661.04279885709</v>
      </c>
      <c r="L39" s="17">
        <f t="shared" si="6"/>
        <v>9844179.1432680022</v>
      </c>
      <c r="M39" s="17">
        <f t="shared" si="7"/>
        <v>757244.54948215396</v>
      </c>
      <c r="N39" s="18">
        <f t="shared" si="8"/>
        <v>10462764.730150858</v>
      </c>
      <c r="O39" s="17">
        <f t="shared" si="7"/>
        <v>804828.0561654506</v>
      </c>
      <c r="P39" s="23">
        <f t="shared" si="12"/>
        <v>10957633.199657144</v>
      </c>
      <c r="Q39" s="22">
        <f t="shared" si="9"/>
        <v>842894.86151208798</v>
      </c>
    </row>
    <row r="40" spans="1:17">
      <c r="A40" s="20">
        <v>38</v>
      </c>
      <c r="B40" s="21" t="s">
        <v>47</v>
      </c>
      <c r="C40" s="16" t="s">
        <v>13</v>
      </c>
      <c r="D40" s="15" t="s">
        <v>1126</v>
      </c>
      <c r="E40" s="106">
        <v>11445826.954899998</v>
      </c>
      <c r="F40" s="17">
        <f>SUMIF('Pri iNPUT'!F:F,'Dealer Wise'!B40,'Pri iNPUT'!R:R)</f>
        <v>983388.52789999999</v>
      </c>
      <c r="G40" s="113">
        <f t="shared" si="0"/>
        <v>8.591677401509272E-2</v>
      </c>
      <c r="H40" s="17">
        <f t="shared" si="10"/>
        <v>8173273.0360199986</v>
      </c>
      <c r="I40" s="22">
        <f t="shared" si="11"/>
        <v>628713.31046307681</v>
      </c>
      <c r="J40" s="17">
        <f t="shared" si="4"/>
        <v>8860022.653314</v>
      </c>
      <c r="K40" s="17">
        <f t="shared" si="5"/>
        <v>681540.20410107693</v>
      </c>
      <c r="L40" s="17">
        <f t="shared" si="6"/>
        <v>9432314.0010589994</v>
      </c>
      <c r="M40" s="17">
        <f t="shared" si="7"/>
        <v>725562.61546607688</v>
      </c>
      <c r="N40" s="18">
        <f t="shared" si="8"/>
        <v>10004605.348803999</v>
      </c>
      <c r="O40" s="17">
        <f t="shared" si="7"/>
        <v>769585.02683107683</v>
      </c>
      <c r="P40" s="23">
        <f t="shared" si="12"/>
        <v>10462438.426999999</v>
      </c>
      <c r="Q40" s="22">
        <f t="shared" si="9"/>
        <v>804802.95592307684</v>
      </c>
    </row>
    <row r="41" spans="1:17">
      <c r="A41" s="20">
        <v>39</v>
      </c>
      <c r="B41" s="21" t="s">
        <v>55</v>
      </c>
      <c r="C41" s="16" t="s">
        <v>57</v>
      </c>
      <c r="D41" s="15" t="s">
        <v>1085</v>
      </c>
      <c r="E41" s="106">
        <v>14762663.484328572</v>
      </c>
      <c r="F41" s="17">
        <f>SUMIF('Pri iNPUT'!F:F,'Dealer Wise'!B41,'Pri iNPUT'!R:R)</f>
        <v>1698997.3668</v>
      </c>
      <c r="G41" s="113">
        <f t="shared" si="0"/>
        <v>0.11508745482165768</v>
      </c>
      <c r="H41" s="17">
        <f t="shared" si="10"/>
        <v>10111133.420662858</v>
      </c>
      <c r="I41" s="22">
        <f t="shared" si="11"/>
        <v>777779.49389714294</v>
      </c>
      <c r="J41" s="17">
        <f t="shared" si="4"/>
        <v>10996893.229722571</v>
      </c>
      <c r="K41" s="17">
        <f t="shared" si="5"/>
        <v>845914.86382481316</v>
      </c>
      <c r="L41" s="17">
        <f t="shared" si="6"/>
        <v>11735026.403939001</v>
      </c>
      <c r="M41" s="17">
        <f t="shared" si="7"/>
        <v>902694.33876453852</v>
      </c>
      <c r="N41" s="18">
        <f t="shared" si="8"/>
        <v>12473159.578155428</v>
      </c>
      <c r="O41" s="17">
        <f t="shared" si="7"/>
        <v>959473.81370426365</v>
      </c>
      <c r="P41" s="23">
        <f t="shared" si="12"/>
        <v>13063666.117528573</v>
      </c>
      <c r="Q41" s="22">
        <f t="shared" si="9"/>
        <v>1004897.393656044</v>
      </c>
    </row>
    <row r="42" spans="1:17">
      <c r="A42" s="14">
        <v>40</v>
      </c>
      <c r="B42" s="21" t="s">
        <v>51</v>
      </c>
      <c r="C42" s="16" t="s">
        <v>13</v>
      </c>
      <c r="D42" s="15" t="s">
        <v>1126</v>
      </c>
      <c r="E42" s="106">
        <v>12088052.161000002</v>
      </c>
      <c r="F42" s="17">
        <f>SUMIF('Pri iNPUT'!F:F,'Dealer Wise'!B42,'Pri iNPUT'!R:R)</f>
        <v>769066.27520000003</v>
      </c>
      <c r="G42" s="113">
        <f t="shared" si="0"/>
        <v>6.3622018250488577E-2</v>
      </c>
      <c r="H42" s="17">
        <f t="shared" si="10"/>
        <v>8901375.4536000025</v>
      </c>
      <c r="I42" s="22">
        <f t="shared" si="11"/>
        <v>684721.1887384617</v>
      </c>
      <c r="J42" s="17">
        <f t="shared" si="4"/>
        <v>9626658.5832600016</v>
      </c>
      <c r="K42" s="17">
        <f t="shared" si="5"/>
        <v>740512.19871230784</v>
      </c>
      <c r="L42" s="17">
        <f t="shared" si="6"/>
        <v>10231061.191310002</v>
      </c>
      <c r="M42" s="17">
        <f t="shared" si="7"/>
        <v>787004.70702384622</v>
      </c>
      <c r="N42" s="18">
        <f t="shared" si="8"/>
        <v>10835463.799360001</v>
      </c>
      <c r="O42" s="17">
        <f t="shared" si="7"/>
        <v>833497.21533538471</v>
      </c>
      <c r="P42" s="23">
        <f t="shared" si="12"/>
        <v>11318985.885800002</v>
      </c>
      <c r="Q42" s="22">
        <f t="shared" si="9"/>
        <v>870691.22198461555</v>
      </c>
    </row>
    <row r="43" spans="1:17">
      <c r="A43" s="20">
        <v>41</v>
      </c>
      <c r="B43" s="21" t="s">
        <v>49</v>
      </c>
      <c r="C43" s="16" t="s">
        <v>13</v>
      </c>
      <c r="D43" s="15" t="s">
        <v>37</v>
      </c>
      <c r="E43" s="106">
        <v>6055575.0382000003</v>
      </c>
      <c r="F43" s="17">
        <f>SUMIF('Pri iNPUT'!F:F,'Dealer Wise'!B43,'Pri iNPUT'!R:R)</f>
        <v>730920.02359999996</v>
      </c>
      <c r="G43" s="113">
        <f t="shared" si="0"/>
        <v>0.12070200088169719</v>
      </c>
      <c r="H43" s="17">
        <f t="shared" si="10"/>
        <v>4113540.0069600008</v>
      </c>
      <c r="I43" s="22">
        <f t="shared" si="11"/>
        <v>316426.15438153851</v>
      </c>
      <c r="J43" s="17">
        <f t="shared" si="4"/>
        <v>4476874.5092520006</v>
      </c>
      <c r="K43" s="17">
        <f t="shared" si="5"/>
        <v>344374.96225015388</v>
      </c>
      <c r="L43" s="17">
        <f t="shared" si="6"/>
        <v>4779653.2611620007</v>
      </c>
      <c r="M43" s="17">
        <f t="shared" si="7"/>
        <v>367665.63547400007</v>
      </c>
      <c r="N43" s="18">
        <f t="shared" si="8"/>
        <v>5082432.0130719999</v>
      </c>
      <c r="O43" s="17">
        <f t="shared" si="7"/>
        <v>390956.30869784614</v>
      </c>
      <c r="P43" s="23">
        <f t="shared" si="12"/>
        <v>5324655.0146000003</v>
      </c>
      <c r="Q43" s="22">
        <f t="shared" si="9"/>
        <v>409588.84727692313</v>
      </c>
    </row>
    <row r="44" spans="1:17">
      <c r="A44" s="20">
        <v>42</v>
      </c>
      <c r="B44" s="21" t="s">
        <v>22</v>
      </c>
      <c r="C44" s="16" t="s">
        <v>13</v>
      </c>
      <c r="D44" s="15" t="s">
        <v>19</v>
      </c>
      <c r="E44" s="106">
        <v>10234807.904657144</v>
      </c>
      <c r="F44" s="17">
        <f>SUMIF('Pri iNPUT'!F:F,'Dealer Wise'!B44,'Pri iNPUT'!R:R)</f>
        <v>2384645.2919000001</v>
      </c>
      <c r="G44" s="113">
        <f t="shared" si="0"/>
        <v>0.23299365402011257</v>
      </c>
      <c r="H44" s="17">
        <f t="shared" si="10"/>
        <v>5803201.0318257157</v>
      </c>
      <c r="I44" s="22">
        <f t="shared" si="11"/>
        <v>446400.07937120891</v>
      </c>
      <c r="J44" s="17">
        <f t="shared" si="4"/>
        <v>6417289.5061051436</v>
      </c>
      <c r="K44" s="17">
        <f t="shared" si="5"/>
        <v>493637.65431578027</v>
      </c>
      <c r="L44" s="17">
        <f t="shared" si="6"/>
        <v>6929029.9013380017</v>
      </c>
      <c r="M44" s="17">
        <f t="shared" si="7"/>
        <v>533002.30010292318</v>
      </c>
      <c r="N44" s="18">
        <f t="shared" si="8"/>
        <v>7440770.296570858</v>
      </c>
      <c r="O44" s="17">
        <f t="shared" si="7"/>
        <v>572366.94589006598</v>
      </c>
      <c r="P44" s="23">
        <f t="shared" si="12"/>
        <v>7850162.6127571445</v>
      </c>
      <c r="Q44" s="22">
        <f t="shared" si="9"/>
        <v>603858.66251978034</v>
      </c>
    </row>
    <row r="45" spans="1:17">
      <c r="A45" s="14">
        <v>43</v>
      </c>
      <c r="B45" s="21" t="s">
        <v>21</v>
      </c>
      <c r="C45" s="16" t="s">
        <v>13</v>
      </c>
      <c r="D45" s="15" t="s">
        <v>19</v>
      </c>
      <c r="E45" s="106">
        <v>7170910.7009285726</v>
      </c>
      <c r="F45" s="17">
        <f>SUMIF('Pri iNPUT'!F:F,'Dealer Wise'!B45,'Pri iNPUT'!R:R)</f>
        <v>250131.76</v>
      </c>
      <c r="G45" s="113">
        <f t="shared" si="0"/>
        <v>3.4881449572034144E-2</v>
      </c>
      <c r="H45" s="17">
        <f t="shared" si="10"/>
        <v>5486596.800742859</v>
      </c>
      <c r="I45" s="22">
        <f t="shared" si="11"/>
        <v>422045.90774945071</v>
      </c>
      <c r="J45" s="17">
        <f t="shared" si="4"/>
        <v>5916851.4427985726</v>
      </c>
      <c r="K45" s="17">
        <f t="shared" si="5"/>
        <v>455142.41867681325</v>
      </c>
      <c r="L45" s="17">
        <f t="shared" si="6"/>
        <v>6275396.977845001</v>
      </c>
      <c r="M45" s="17">
        <f t="shared" si="7"/>
        <v>482722.84444961546</v>
      </c>
      <c r="N45" s="18">
        <f t="shared" si="8"/>
        <v>6633942.5128914295</v>
      </c>
      <c r="O45" s="17">
        <f t="shared" si="7"/>
        <v>510303.27022241766</v>
      </c>
      <c r="P45" s="23">
        <f t="shared" si="12"/>
        <v>6920778.9409285728</v>
      </c>
      <c r="Q45" s="22">
        <f t="shared" si="9"/>
        <v>532367.61084065947</v>
      </c>
    </row>
    <row r="46" spans="1:17">
      <c r="A46" s="20">
        <v>44</v>
      </c>
      <c r="B46" s="21" t="s">
        <v>20</v>
      </c>
      <c r="C46" s="16" t="s">
        <v>13</v>
      </c>
      <c r="D46" s="15" t="s">
        <v>1082</v>
      </c>
      <c r="E46" s="106">
        <v>13736728.0789</v>
      </c>
      <c r="F46" s="17">
        <f>SUMIF('Pri iNPUT'!F:F,'Dealer Wise'!B46,'Pri iNPUT'!R:R)</f>
        <v>3558271.6120000002</v>
      </c>
      <c r="G46" s="113">
        <f t="shared" si="0"/>
        <v>0.25903341695069332</v>
      </c>
      <c r="H46" s="17">
        <f t="shared" si="10"/>
        <v>7431110.8511200007</v>
      </c>
      <c r="I46" s="22">
        <f t="shared" si="11"/>
        <v>571623.91162461543</v>
      </c>
      <c r="J46" s="17">
        <f t="shared" si="4"/>
        <v>8255314.5358540006</v>
      </c>
      <c r="K46" s="17">
        <f t="shared" si="5"/>
        <v>635024.1950656923</v>
      </c>
      <c r="L46" s="17">
        <f t="shared" si="6"/>
        <v>8942150.9397990014</v>
      </c>
      <c r="M46" s="17">
        <f t="shared" si="7"/>
        <v>687857.76459992316</v>
      </c>
      <c r="N46" s="18">
        <f t="shared" si="8"/>
        <v>9628987.3437440004</v>
      </c>
      <c r="O46" s="17">
        <f t="shared" si="7"/>
        <v>740691.33413415391</v>
      </c>
      <c r="P46" s="23">
        <f t="shared" si="12"/>
        <v>10178456.4669</v>
      </c>
      <c r="Q46" s="22">
        <f t="shared" si="9"/>
        <v>782958.18976153852</v>
      </c>
    </row>
    <row r="47" spans="1:17">
      <c r="A47" s="20">
        <v>45</v>
      </c>
      <c r="B47" s="21" t="s">
        <v>15</v>
      </c>
      <c r="C47" s="16" t="s">
        <v>13</v>
      </c>
      <c r="D47" s="15" t="s">
        <v>1081</v>
      </c>
      <c r="E47" s="106">
        <v>7150092.8189000012</v>
      </c>
      <c r="F47" s="17">
        <f>SUMIF('Pri iNPUT'!F:F,'Dealer Wise'!B47,'Pri iNPUT'!R:R)</f>
        <v>1079099.5633999999</v>
      </c>
      <c r="G47" s="113">
        <f t="shared" si="0"/>
        <v>0.15092105665364117</v>
      </c>
      <c r="H47" s="17">
        <f t="shared" si="10"/>
        <v>4640974.6917200014</v>
      </c>
      <c r="I47" s="22">
        <f t="shared" si="11"/>
        <v>356998.05320923089</v>
      </c>
      <c r="J47" s="17">
        <f t="shared" si="4"/>
        <v>5069980.2608540002</v>
      </c>
      <c r="K47" s="17">
        <f t="shared" si="5"/>
        <v>389998.48160415387</v>
      </c>
      <c r="L47" s="17">
        <f t="shared" si="6"/>
        <v>5427484.9017990008</v>
      </c>
      <c r="M47" s="17">
        <f t="shared" si="7"/>
        <v>417498.83859992313</v>
      </c>
      <c r="N47" s="18">
        <f t="shared" si="8"/>
        <v>5784989.5427440014</v>
      </c>
      <c r="O47" s="17">
        <f t="shared" si="7"/>
        <v>444999.19559569244</v>
      </c>
      <c r="P47" s="23">
        <f t="shared" si="12"/>
        <v>6070993.2555000018</v>
      </c>
      <c r="Q47" s="22">
        <f t="shared" si="9"/>
        <v>466999.48119230784</v>
      </c>
    </row>
    <row r="48" spans="1:17">
      <c r="A48" s="14">
        <v>46</v>
      </c>
      <c r="B48" s="21" t="s">
        <v>18</v>
      </c>
      <c r="C48" s="16" t="s">
        <v>13</v>
      </c>
      <c r="D48" s="15" t="s">
        <v>19</v>
      </c>
      <c r="E48" s="106">
        <v>17099574.210528571</v>
      </c>
      <c r="F48" s="17">
        <f>SUMIF('Pri iNPUT'!F:F,'Dealer Wise'!B48,'Pri iNPUT'!R:R)</f>
        <v>1346050.6030000001</v>
      </c>
      <c r="G48" s="113">
        <f t="shared" si="0"/>
        <v>7.8718369617133979E-2</v>
      </c>
      <c r="H48" s="17">
        <f t="shared" si="10"/>
        <v>12333608.765422858</v>
      </c>
      <c r="I48" s="22">
        <f t="shared" si="11"/>
        <v>948739.13580175838</v>
      </c>
      <c r="J48" s="17">
        <f t="shared" si="4"/>
        <v>13359583.21805457</v>
      </c>
      <c r="K48" s="17">
        <f t="shared" si="5"/>
        <v>1027660.2475426593</v>
      </c>
      <c r="L48" s="17">
        <f t="shared" si="6"/>
        <v>14214561.928580999</v>
      </c>
      <c r="M48" s="17">
        <f t="shared" si="7"/>
        <v>1093427.8406600768</v>
      </c>
      <c r="N48" s="18">
        <f t="shared" si="8"/>
        <v>15069540.639107428</v>
      </c>
      <c r="O48" s="17">
        <f t="shared" si="7"/>
        <v>1159195.4337774946</v>
      </c>
      <c r="P48" s="23">
        <f t="shared" si="12"/>
        <v>15753523.607528571</v>
      </c>
      <c r="Q48" s="22">
        <f t="shared" si="9"/>
        <v>1211809.5082714285</v>
      </c>
    </row>
    <row r="49" spans="1:17">
      <c r="A49" s="20">
        <v>47</v>
      </c>
      <c r="B49" s="21" t="s">
        <v>33</v>
      </c>
      <c r="C49" s="16" t="s">
        <v>24</v>
      </c>
      <c r="D49" s="15" t="s">
        <v>26</v>
      </c>
      <c r="E49" s="106">
        <v>5620365.4686571425</v>
      </c>
      <c r="F49" s="17">
        <f>SUMIF('Pri iNPUT'!F:F,'Dealer Wise'!B49,'Pri iNPUT'!R:R)</f>
        <v>1537473.3780000003</v>
      </c>
      <c r="G49" s="113">
        <f t="shared" si="0"/>
        <v>0.2735539862263342</v>
      </c>
      <c r="H49" s="17">
        <f t="shared" si="10"/>
        <v>2958818.9969257135</v>
      </c>
      <c r="I49" s="22">
        <f t="shared" si="11"/>
        <v>227601.46130197795</v>
      </c>
      <c r="J49" s="17">
        <f t="shared" si="4"/>
        <v>3296040.925045142</v>
      </c>
      <c r="K49" s="17">
        <f t="shared" si="5"/>
        <v>253541.60961885707</v>
      </c>
      <c r="L49" s="17">
        <f t="shared" si="6"/>
        <v>3577059.1984779993</v>
      </c>
      <c r="M49" s="17">
        <f t="shared" si="7"/>
        <v>275158.399882923</v>
      </c>
      <c r="N49" s="18">
        <f t="shared" si="8"/>
        <v>3858077.4719108557</v>
      </c>
      <c r="O49" s="17">
        <f t="shared" si="7"/>
        <v>296775.1901469889</v>
      </c>
      <c r="P49" s="23">
        <f t="shared" si="12"/>
        <v>4082892.090657142</v>
      </c>
      <c r="Q49" s="22">
        <f t="shared" si="9"/>
        <v>314068.6223582417</v>
      </c>
    </row>
    <row r="50" spans="1:17">
      <c r="A50" s="20">
        <v>48</v>
      </c>
      <c r="B50" s="28" t="s">
        <v>989</v>
      </c>
      <c r="C50" s="16" t="s">
        <v>24</v>
      </c>
      <c r="D50" s="15" t="s">
        <v>1084</v>
      </c>
      <c r="E50" s="106">
        <v>5507849.1301142871</v>
      </c>
      <c r="F50" s="17">
        <f>SUMIF('Pri iNPUT'!F:F,'Dealer Wise'!B50,'Pri iNPUT'!R:R)</f>
        <v>237246.11720000001</v>
      </c>
      <c r="G50" s="113">
        <f t="shared" si="0"/>
        <v>4.3074185874636906E-2</v>
      </c>
      <c r="H50" s="17">
        <f t="shared" si="10"/>
        <v>4169033.1868914301</v>
      </c>
      <c r="I50" s="22">
        <f t="shared" si="11"/>
        <v>320694.86053011002</v>
      </c>
      <c r="J50" s="17">
        <f t="shared" si="4"/>
        <v>4499504.1346982867</v>
      </c>
      <c r="K50" s="17">
        <f t="shared" si="5"/>
        <v>346115.70266909897</v>
      </c>
      <c r="L50" s="17">
        <f t="shared" si="6"/>
        <v>4774896.5912040016</v>
      </c>
      <c r="M50" s="17">
        <f t="shared" si="7"/>
        <v>367299.73778492317</v>
      </c>
      <c r="N50" s="18">
        <f t="shared" si="8"/>
        <v>5050289.0477097156</v>
      </c>
      <c r="O50" s="17">
        <f t="shared" si="7"/>
        <v>388483.77290074737</v>
      </c>
      <c r="P50" s="23">
        <f t="shared" si="12"/>
        <v>5270603.0129142869</v>
      </c>
      <c r="Q50" s="22">
        <f t="shared" si="9"/>
        <v>405431.00099340669</v>
      </c>
    </row>
    <row r="51" spans="1:17">
      <c r="A51" s="14">
        <v>49</v>
      </c>
      <c r="B51" s="21" t="s">
        <v>28</v>
      </c>
      <c r="C51" s="16" t="s">
        <v>24</v>
      </c>
      <c r="D51" s="15" t="s">
        <v>1127</v>
      </c>
      <c r="E51" s="106">
        <v>4684312.905414287</v>
      </c>
      <c r="F51" s="17">
        <f>SUMIF('Pri iNPUT'!F:F,'Dealer Wise'!B51,'Pri iNPUT'!R:R)</f>
        <v>659852.96759999997</v>
      </c>
      <c r="G51" s="113">
        <f t="shared" si="0"/>
        <v>0.14086440870278322</v>
      </c>
      <c r="H51" s="17">
        <f t="shared" si="10"/>
        <v>3087597.3567314297</v>
      </c>
      <c r="I51" s="22">
        <f t="shared" si="11"/>
        <v>237507.48897934073</v>
      </c>
      <c r="J51" s="17">
        <f t="shared" si="4"/>
        <v>3368656.1310562869</v>
      </c>
      <c r="K51" s="17">
        <f t="shared" si="5"/>
        <v>259127.39469663746</v>
      </c>
      <c r="L51" s="17">
        <f t="shared" si="6"/>
        <v>3602871.7763270009</v>
      </c>
      <c r="M51" s="17">
        <f t="shared" si="7"/>
        <v>277143.9827943847</v>
      </c>
      <c r="N51" s="18">
        <f t="shared" si="8"/>
        <v>3837087.4215977155</v>
      </c>
      <c r="O51" s="17">
        <f t="shared" si="7"/>
        <v>295160.57089213195</v>
      </c>
      <c r="P51" s="23">
        <f t="shared" si="12"/>
        <v>4024459.9378142869</v>
      </c>
      <c r="Q51" s="22">
        <f t="shared" si="9"/>
        <v>309573.84137032978</v>
      </c>
    </row>
    <row r="52" spans="1:17">
      <c r="A52" s="20">
        <v>50</v>
      </c>
      <c r="B52" s="21" t="s">
        <v>35</v>
      </c>
      <c r="C52" s="16" t="s">
        <v>24</v>
      </c>
      <c r="D52" s="15" t="s">
        <v>1128</v>
      </c>
      <c r="E52" s="106">
        <v>6792559.1356428582</v>
      </c>
      <c r="F52" s="17">
        <f>SUMIF('Pri iNPUT'!F:F,'Dealer Wise'!B52,'Pri iNPUT'!R:R)</f>
        <v>1026765.1694</v>
      </c>
      <c r="G52" s="113">
        <f t="shared" si="0"/>
        <v>0.15116028420160751</v>
      </c>
      <c r="H52" s="17">
        <f t="shared" si="10"/>
        <v>4407282.1391142868</v>
      </c>
      <c r="I52" s="22">
        <f t="shared" si="11"/>
        <v>339021.70300879132</v>
      </c>
      <c r="J52" s="17">
        <f t="shared" si="4"/>
        <v>4814835.6872528577</v>
      </c>
      <c r="K52" s="17">
        <f t="shared" si="5"/>
        <v>370371.97594252753</v>
      </c>
      <c r="L52" s="17">
        <f t="shared" si="6"/>
        <v>5154463.6440350013</v>
      </c>
      <c r="M52" s="17">
        <f t="shared" si="7"/>
        <v>396497.20338730782</v>
      </c>
      <c r="N52" s="18">
        <f t="shared" si="8"/>
        <v>5494091.6008171439</v>
      </c>
      <c r="O52" s="17">
        <f t="shared" si="7"/>
        <v>422622.43083208799</v>
      </c>
      <c r="P52" s="23">
        <f t="shared" si="12"/>
        <v>5765793.9662428582</v>
      </c>
      <c r="Q52" s="22">
        <f t="shared" si="9"/>
        <v>443522.61278791219</v>
      </c>
    </row>
    <row r="53" spans="1:17">
      <c r="A53" s="20">
        <v>51</v>
      </c>
      <c r="B53" s="89" t="s">
        <v>29</v>
      </c>
      <c r="C53" s="16" t="s">
        <v>24</v>
      </c>
      <c r="D53" s="15" t="s">
        <v>1127</v>
      </c>
      <c r="E53" s="106">
        <v>10752881.189600004</v>
      </c>
      <c r="F53" s="17">
        <f>SUMIF('Pri iNPUT'!F:F,'Dealer Wise'!B53,'Pri iNPUT'!R:R)</f>
        <v>326152.33</v>
      </c>
      <c r="G53" s="113">
        <f t="shared" si="0"/>
        <v>3.0331622218187325E-2</v>
      </c>
      <c r="H53" s="17">
        <f t="shared" si="10"/>
        <v>8276152.6216800027</v>
      </c>
      <c r="I53" s="22">
        <f t="shared" si="11"/>
        <v>636627.12474461563</v>
      </c>
      <c r="J53" s="17">
        <f t="shared" si="4"/>
        <v>8921325.493056003</v>
      </c>
      <c r="K53" s="17">
        <f t="shared" si="5"/>
        <v>686255.80715815409</v>
      </c>
      <c r="L53" s="17">
        <f t="shared" si="6"/>
        <v>9458969.5525360033</v>
      </c>
      <c r="M53" s="17">
        <f t="shared" si="7"/>
        <v>727613.0425027695</v>
      </c>
      <c r="N53" s="18">
        <f t="shared" si="8"/>
        <v>9996613.6120160036</v>
      </c>
      <c r="O53" s="17">
        <f t="shared" si="7"/>
        <v>768970.27784738492</v>
      </c>
      <c r="P53" s="23">
        <f t="shared" si="12"/>
        <v>10426728.859600004</v>
      </c>
      <c r="Q53" s="22">
        <f t="shared" si="9"/>
        <v>802056.06612307718</v>
      </c>
    </row>
    <row r="54" spans="1:17">
      <c r="A54" s="14">
        <v>52</v>
      </c>
      <c r="B54" s="21" t="s">
        <v>30</v>
      </c>
      <c r="C54" s="16" t="s">
        <v>24</v>
      </c>
      <c r="D54" s="15" t="s">
        <v>1127</v>
      </c>
      <c r="E54" s="106">
        <v>8280882.8346571429</v>
      </c>
      <c r="F54" s="17">
        <f>SUMIF('Pri iNPUT'!F:F,'Dealer Wise'!B54,'Pri iNPUT'!R:R)</f>
        <v>993793.04600000009</v>
      </c>
      <c r="G54" s="113">
        <f t="shared" si="0"/>
        <v>0.12001051890757086</v>
      </c>
      <c r="H54" s="17">
        <f t="shared" si="10"/>
        <v>5630913.2217257144</v>
      </c>
      <c r="I54" s="22">
        <f t="shared" si="11"/>
        <v>433147.17090197804</v>
      </c>
      <c r="J54" s="17">
        <f t="shared" si="4"/>
        <v>6127766.1918051429</v>
      </c>
      <c r="K54" s="17">
        <f t="shared" si="5"/>
        <v>471366.63013885717</v>
      </c>
      <c r="L54" s="17">
        <f t="shared" si="6"/>
        <v>6541810.3335380005</v>
      </c>
      <c r="M54" s="17">
        <f t="shared" si="7"/>
        <v>503216.1795029231</v>
      </c>
      <c r="N54" s="18">
        <f t="shared" si="8"/>
        <v>6955854.4752708571</v>
      </c>
      <c r="O54" s="17">
        <f t="shared" si="7"/>
        <v>535065.72886698903</v>
      </c>
      <c r="P54" s="23">
        <f t="shared" si="12"/>
        <v>7287089.7886571428</v>
      </c>
      <c r="Q54" s="22">
        <f t="shared" si="9"/>
        <v>560545.36835824174</v>
      </c>
    </row>
    <row r="55" spans="1:17">
      <c r="A55" s="20">
        <v>53</v>
      </c>
      <c r="B55" s="21" t="s">
        <v>46</v>
      </c>
      <c r="C55" s="16" t="s">
        <v>24</v>
      </c>
      <c r="D55" s="15" t="s">
        <v>1129</v>
      </c>
      <c r="E55" s="106">
        <v>4959162.9768571435</v>
      </c>
      <c r="F55" s="17">
        <f>SUMIF('Pri iNPUT'!F:F,'Dealer Wise'!B55,'Pri iNPUT'!R:R)</f>
        <v>50680.38</v>
      </c>
      <c r="G55" s="113">
        <f t="shared" si="0"/>
        <v>1.0219543143975994E-2</v>
      </c>
      <c r="H55" s="17">
        <f t="shared" si="10"/>
        <v>3916650.0014857152</v>
      </c>
      <c r="I55" s="22">
        <f t="shared" si="11"/>
        <v>301280.76934505499</v>
      </c>
      <c r="J55" s="17">
        <f t="shared" si="4"/>
        <v>4214199.7800971437</v>
      </c>
      <c r="K55" s="17">
        <f t="shared" si="5"/>
        <v>324169.21385362645</v>
      </c>
      <c r="L55" s="17">
        <f t="shared" si="6"/>
        <v>4462157.9289400009</v>
      </c>
      <c r="M55" s="17">
        <f t="shared" si="7"/>
        <v>343242.91761076928</v>
      </c>
      <c r="N55" s="18">
        <f t="shared" si="8"/>
        <v>4710116.0777828572</v>
      </c>
      <c r="O55" s="17">
        <f t="shared" si="7"/>
        <v>362316.6213679121</v>
      </c>
      <c r="P55" s="23">
        <f t="shared" si="12"/>
        <v>4908482.5968571436</v>
      </c>
      <c r="Q55" s="22">
        <f t="shared" si="9"/>
        <v>377575.58437362645</v>
      </c>
    </row>
    <row r="56" spans="1:17" s="116" customFormat="1">
      <c r="A56" s="20">
        <v>54</v>
      </c>
      <c r="B56" s="88" t="s">
        <v>34</v>
      </c>
      <c r="C56" s="115" t="s">
        <v>24</v>
      </c>
      <c r="D56" s="115" t="s">
        <v>26</v>
      </c>
      <c r="E56" s="106">
        <v>11648283.853800001</v>
      </c>
      <c r="F56" s="117">
        <f>SUMIF('Pri iNPUT'!F:F,'Dealer Wise'!B56,'Pri iNPUT'!R:R)</f>
        <v>806028.29600000009</v>
      </c>
      <c r="G56" s="118">
        <f>IFERROR(F56/E61,0)</f>
        <v>6.335080445233883E-2</v>
      </c>
      <c r="H56" s="117">
        <f t="shared" ref="H56" si="13">(E56*0.8)-F56</f>
        <v>8512598.7870400008</v>
      </c>
      <c r="I56" s="119">
        <f t="shared" ref="I56" si="14">H56/$Q$2</f>
        <v>654815.29131076927</v>
      </c>
      <c r="J56" s="117">
        <f t="shared" ref="J56" si="15">(E56*0.86)-F56</f>
        <v>9211495.8182680011</v>
      </c>
      <c r="K56" s="117">
        <f t="shared" ref="K56" si="16">J56/$Q$2</f>
        <v>708576.60140523082</v>
      </c>
      <c r="L56" s="117">
        <f t="shared" ref="L56" si="17">(E56*0.91)-F56</f>
        <v>9793910.010958001</v>
      </c>
      <c r="M56" s="117">
        <f t="shared" ref="M56" si="18">L56/$Q$2</f>
        <v>753377.69315061544</v>
      </c>
      <c r="N56" s="120">
        <f t="shared" ref="N56" si="19">(E56*0.96)-F56</f>
        <v>10376324.203648001</v>
      </c>
      <c r="O56" s="117">
        <f t="shared" ref="O56" si="20">N56/$Q$2</f>
        <v>798178.78489600006</v>
      </c>
      <c r="P56" s="121">
        <f t="shared" ref="P56" si="21">E56-F56</f>
        <v>10842255.557800001</v>
      </c>
      <c r="Q56" s="119">
        <f t="shared" ref="Q56" si="22">P56/$Q$2</f>
        <v>834019.65829230775</v>
      </c>
    </row>
    <row r="57" spans="1:17">
      <c r="A57" s="14">
        <v>55</v>
      </c>
      <c r="B57" s="21" t="s">
        <v>32</v>
      </c>
      <c r="C57" s="16" t="s">
        <v>24</v>
      </c>
      <c r="D57" s="15" t="s">
        <v>1084</v>
      </c>
      <c r="E57" s="106">
        <v>14527467.624857143</v>
      </c>
      <c r="F57" s="17">
        <f>SUMIF('Pri iNPUT'!F:F,'Dealer Wise'!B57,'Pri iNPUT'!R:R)</f>
        <v>3420904.0929999999</v>
      </c>
      <c r="G57" s="113">
        <f t="shared" si="0"/>
        <v>0.23547834910653534</v>
      </c>
      <c r="H57" s="17">
        <f t="shared" si="10"/>
        <v>8201070.0068857148</v>
      </c>
      <c r="I57" s="22">
        <f t="shared" si="11"/>
        <v>630851.53899120889</v>
      </c>
      <c r="J57" s="17">
        <f t="shared" si="4"/>
        <v>9072718.0643771421</v>
      </c>
      <c r="K57" s="17">
        <f t="shared" si="5"/>
        <v>697901.38956747251</v>
      </c>
      <c r="L57" s="17">
        <f t="shared" si="6"/>
        <v>9799091.4456200004</v>
      </c>
      <c r="M57" s="17">
        <f t="shared" si="7"/>
        <v>753776.26504769234</v>
      </c>
      <c r="N57" s="18">
        <f t="shared" si="8"/>
        <v>10525464.826862857</v>
      </c>
      <c r="O57" s="17">
        <f t="shared" si="7"/>
        <v>809651.14052791207</v>
      </c>
      <c r="P57" s="23">
        <f t="shared" si="12"/>
        <v>11106563.531857142</v>
      </c>
      <c r="Q57" s="22">
        <f t="shared" si="9"/>
        <v>854351.04091208789</v>
      </c>
    </row>
    <row r="58" spans="1:17">
      <c r="A58" s="20">
        <v>56</v>
      </c>
      <c r="B58" s="21" t="s">
        <v>23</v>
      </c>
      <c r="C58" s="16" t="s">
        <v>24</v>
      </c>
      <c r="D58" s="15" t="s">
        <v>1128</v>
      </c>
      <c r="E58" s="106">
        <v>12356271.880214285</v>
      </c>
      <c r="F58" s="17">
        <f>SUMIF('Pri iNPUT'!F:F,'Dealer Wise'!B58,'Pri iNPUT'!R:R)</f>
        <v>2342962.4139999999</v>
      </c>
      <c r="G58" s="113">
        <f t="shared" si="0"/>
        <v>0.18961725969721602</v>
      </c>
      <c r="H58" s="17">
        <f t="shared" si="10"/>
        <v>7542055.0901714293</v>
      </c>
      <c r="I58" s="22">
        <f t="shared" si="11"/>
        <v>580158.08385934075</v>
      </c>
      <c r="J58" s="17">
        <f t="shared" si="4"/>
        <v>8283431.4029842848</v>
      </c>
      <c r="K58" s="17">
        <f t="shared" si="5"/>
        <v>637187.0309987911</v>
      </c>
      <c r="L58" s="17">
        <f t="shared" si="6"/>
        <v>8901244.9969949983</v>
      </c>
      <c r="M58" s="17">
        <f t="shared" si="7"/>
        <v>684711.15361499984</v>
      </c>
      <c r="N58" s="18">
        <f t="shared" si="8"/>
        <v>9519058.5910057127</v>
      </c>
      <c r="O58" s="17">
        <f t="shared" si="7"/>
        <v>732235.2762312087</v>
      </c>
      <c r="P58" s="23">
        <f t="shared" si="12"/>
        <v>10013309.466214284</v>
      </c>
      <c r="Q58" s="22">
        <f t="shared" si="9"/>
        <v>770254.57432417572</v>
      </c>
    </row>
    <row r="59" spans="1:17">
      <c r="A59" s="20">
        <v>57</v>
      </c>
      <c r="B59" s="90" t="s">
        <v>1229</v>
      </c>
      <c r="C59" s="16" t="s">
        <v>24</v>
      </c>
      <c r="D59" s="15" t="s">
        <v>1084</v>
      </c>
      <c r="E59" s="106">
        <v>9407783.0951000005</v>
      </c>
      <c r="F59" s="17">
        <f>SUMIF('Pri iNPUT'!F:F,'Dealer Wise'!B59,'Pri iNPUT'!R:R)</f>
        <v>1892597.2720000001</v>
      </c>
      <c r="G59" s="113">
        <f t="shared" si="0"/>
        <v>0.20117356585163518</v>
      </c>
      <c r="H59" s="17">
        <f t="shared" si="10"/>
        <v>5633629.2040800005</v>
      </c>
      <c r="I59" s="22">
        <f t="shared" si="11"/>
        <v>433356.0926215385</v>
      </c>
      <c r="J59" s="17">
        <f t="shared" si="4"/>
        <v>6198096.1897860002</v>
      </c>
      <c r="K59" s="17">
        <f t="shared" si="5"/>
        <v>476776.62998353847</v>
      </c>
      <c r="L59" s="17">
        <f t="shared" si="6"/>
        <v>6668485.3445410002</v>
      </c>
      <c r="M59" s="17">
        <f t="shared" si="7"/>
        <v>512960.41111853847</v>
      </c>
      <c r="N59" s="18">
        <f t="shared" si="8"/>
        <v>7138874.4992960002</v>
      </c>
      <c r="O59" s="17">
        <f t="shared" si="7"/>
        <v>549144.19225353852</v>
      </c>
      <c r="P59" s="23">
        <f t="shared" si="12"/>
        <v>7515185.8231000006</v>
      </c>
      <c r="Q59" s="22">
        <f t="shared" si="9"/>
        <v>578091.21716153855</v>
      </c>
    </row>
    <row r="60" spans="1:17">
      <c r="A60" s="14">
        <v>58</v>
      </c>
      <c r="B60" s="124" t="s">
        <v>1228</v>
      </c>
      <c r="C60" s="16" t="s">
        <v>24</v>
      </c>
      <c r="D60" s="15" t="s">
        <v>1130</v>
      </c>
      <c r="E60" s="106">
        <v>9615805.5535571426</v>
      </c>
      <c r="F60" s="17">
        <f>SUMIF('Pri iNPUT'!F:F,'Dealer Wise'!B60,'Pri iNPUT'!R:R)</f>
        <v>1206535.676</v>
      </c>
      <c r="G60" s="113">
        <f t="shared" si="0"/>
        <v>0.12547421734767403</v>
      </c>
      <c r="H60" s="17">
        <f t="shared" si="10"/>
        <v>6486108.7668457143</v>
      </c>
      <c r="I60" s="22">
        <f t="shared" si="11"/>
        <v>498931.4436035165</v>
      </c>
      <c r="J60" s="17">
        <f t="shared" si="4"/>
        <v>7063057.1000591423</v>
      </c>
      <c r="K60" s="17">
        <f t="shared" si="5"/>
        <v>543312.08461993397</v>
      </c>
      <c r="L60" s="17">
        <f t="shared" si="6"/>
        <v>7543847.3777369997</v>
      </c>
      <c r="M60" s="17">
        <f t="shared" si="7"/>
        <v>580295.95213361538</v>
      </c>
      <c r="N60" s="18">
        <f t="shared" si="8"/>
        <v>8024637.655414856</v>
      </c>
      <c r="O60" s="17">
        <f t="shared" si="7"/>
        <v>617279.81964729656</v>
      </c>
      <c r="P60" s="23">
        <f t="shared" si="12"/>
        <v>8409269.8775571436</v>
      </c>
      <c r="Q60" s="22">
        <f t="shared" si="9"/>
        <v>646866.91365824186</v>
      </c>
    </row>
    <row r="61" spans="1:17">
      <c r="A61" s="20">
        <v>59</v>
      </c>
      <c r="B61" s="21" t="s">
        <v>14</v>
      </c>
      <c r="C61" s="16" t="s">
        <v>24</v>
      </c>
      <c r="D61" s="15" t="s">
        <v>26</v>
      </c>
      <c r="E61" s="106">
        <v>12723252.7348</v>
      </c>
      <c r="F61" s="17">
        <f>SUMIF('Pri iNPUT'!F:F,'Dealer Wise'!B61,'Pri iNPUT'!R:R)</f>
        <v>2052025.7277000002</v>
      </c>
      <c r="G61" s="113">
        <f t="shared" si="0"/>
        <v>0.16128153472008008</v>
      </c>
      <c r="H61" s="17">
        <f>(E61*0.8)-F61</f>
        <v>8126576.4601399992</v>
      </c>
      <c r="I61" s="22">
        <f t="shared" ref="I61" si="23">H61/$Q$2</f>
        <v>625121.26616461528</v>
      </c>
      <c r="J61" s="17">
        <f t="shared" ref="J61" si="24">(E61*0.86)-F61</f>
        <v>8889971.6242279988</v>
      </c>
      <c r="K61" s="17">
        <f t="shared" ref="K61" si="25">J61/$Q$2</f>
        <v>683843.97109446139</v>
      </c>
      <c r="L61" s="17">
        <f t="shared" ref="L61" si="26">(E61*0.91)-F61</f>
        <v>9526134.2609679997</v>
      </c>
      <c r="M61" s="17">
        <f t="shared" ref="M61" si="27">L61/$Q$2</f>
        <v>732779.55853599997</v>
      </c>
      <c r="N61" s="18">
        <f t="shared" ref="N61" si="28">(E61*0.96)-F61</f>
        <v>10162296.897707999</v>
      </c>
      <c r="O61" s="17">
        <f t="shared" ref="O61" si="29">N61/$Q$2</f>
        <v>781715.14597753831</v>
      </c>
      <c r="P61" s="23">
        <f t="shared" ref="P61" si="30">E61-F61</f>
        <v>10671227.007099999</v>
      </c>
      <c r="Q61" s="22">
        <f t="shared" ref="Q61" si="31">P61/$Q$2</f>
        <v>820863.61593076913</v>
      </c>
    </row>
    <row r="62" spans="1:17">
      <c r="A62" s="20">
        <v>60</v>
      </c>
      <c r="B62" s="21" t="s">
        <v>91</v>
      </c>
      <c r="C62" s="16" t="s">
        <v>24</v>
      </c>
      <c r="D62" s="15" t="s">
        <v>1129</v>
      </c>
      <c r="E62" s="106">
        <v>11824826.787342856</v>
      </c>
      <c r="F62" s="17">
        <f>SUMIF('Pri iNPUT'!F:F,'Dealer Wise'!B62,'Pri iNPUT'!R:R)</f>
        <v>1126207.024</v>
      </c>
      <c r="G62" s="113">
        <f t="shared" si="0"/>
        <v>9.5240889719033994E-2</v>
      </c>
      <c r="H62" s="17">
        <f t="shared" si="10"/>
        <v>8333654.405874284</v>
      </c>
      <c r="I62" s="22">
        <f t="shared" si="11"/>
        <v>641050.33891340648</v>
      </c>
      <c r="J62" s="17">
        <f t="shared" si="4"/>
        <v>9043144.0131148547</v>
      </c>
      <c r="K62" s="17">
        <f t="shared" si="5"/>
        <v>695626.46254729654</v>
      </c>
      <c r="L62" s="17">
        <f t="shared" si="6"/>
        <v>9634385.3524819985</v>
      </c>
      <c r="M62" s="17">
        <f t="shared" si="7"/>
        <v>741106.56557553832</v>
      </c>
      <c r="N62" s="18">
        <f t="shared" si="8"/>
        <v>10225626.69184914</v>
      </c>
      <c r="O62" s="17">
        <f t="shared" si="7"/>
        <v>786586.66860377998</v>
      </c>
      <c r="P62" s="23">
        <f t="shared" si="12"/>
        <v>10698619.763342855</v>
      </c>
      <c r="Q62" s="22">
        <f t="shared" si="9"/>
        <v>822970.75102637347</v>
      </c>
    </row>
    <row r="63" spans="1:17">
      <c r="A63" s="14">
        <v>61</v>
      </c>
      <c r="B63" s="21" t="s">
        <v>84</v>
      </c>
      <c r="C63" s="16" t="s">
        <v>24</v>
      </c>
      <c r="D63" s="15" t="s">
        <v>1129</v>
      </c>
      <c r="E63" s="106">
        <v>5442283.2448857157</v>
      </c>
      <c r="F63" s="17">
        <f>SUMIF('Pri iNPUT'!F:F,'Dealer Wise'!B63,'Pri iNPUT'!R:R)</f>
        <v>917030.55670000019</v>
      </c>
      <c r="G63" s="113">
        <f t="shared" si="0"/>
        <v>0.1685010712299406</v>
      </c>
      <c r="H63" s="17">
        <f t="shared" si="10"/>
        <v>3436796.0392085728</v>
      </c>
      <c r="I63" s="22">
        <f t="shared" si="11"/>
        <v>264368.92609296716</v>
      </c>
      <c r="J63" s="17">
        <f t="shared" si="4"/>
        <v>3763333.0339017152</v>
      </c>
      <c r="K63" s="17">
        <f t="shared" si="5"/>
        <v>289487.1564539781</v>
      </c>
      <c r="L63" s="17">
        <f t="shared" si="6"/>
        <v>4035447.1961460016</v>
      </c>
      <c r="M63" s="17">
        <f t="shared" si="7"/>
        <v>310419.01508815394</v>
      </c>
      <c r="N63" s="18">
        <f t="shared" si="8"/>
        <v>4307561.3583902866</v>
      </c>
      <c r="O63" s="17">
        <f t="shared" si="7"/>
        <v>331350.87372232974</v>
      </c>
      <c r="P63" s="23">
        <f t="shared" si="12"/>
        <v>4525252.6881857151</v>
      </c>
      <c r="Q63" s="22">
        <f t="shared" si="9"/>
        <v>348096.36062967038</v>
      </c>
    </row>
    <row r="64" spans="1:17">
      <c r="A64" s="20">
        <v>62</v>
      </c>
      <c r="B64" s="21" t="s">
        <v>125</v>
      </c>
      <c r="C64" s="16" t="s">
        <v>24</v>
      </c>
      <c r="D64" s="15" t="s">
        <v>1130</v>
      </c>
      <c r="E64" s="106">
        <v>8955051.7199000008</v>
      </c>
      <c r="F64" s="17">
        <f>SUMIF('Pri iNPUT'!F:F,'Dealer Wise'!B64,'Pri iNPUT'!R:R)</f>
        <v>1319257.6735000003</v>
      </c>
      <c r="G64" s="113">
        <f t="shared" si="0"/>
        <v>0.14731993904271187</v>
      </c>
      <c r="H64" s="17">
        <f t="shared" si="10"/>
        <v>5844783.7024200009</v>
      </c>
      <c r="I64" s="22">
        <f t="shared" si="11"/>
        <v>449598.74634000007</v>
      </c>
      <c r="J64" s="17">
        <f t="shared" si="4"/>
        <v>6382086.8056140002</v>
      </c>
      <c r="K64" s="17">
        <f t="shared" si="5"/>
        <v>490929.75427800004</v>
      </c>
      <c r="L64" s="17">
        <f t="shared" si="6"/>
        <v>6829839.391609001</v>
      </c>
      <c r="M64" s="17">
        <f t="shared" si="7"/>
        <v>525372.26089300006</v>
      </c>
      <c r="N64" s="18">
        <f t="shared" si="8"/>
        <v>7277591.9776040008</v>
      </c>
      <c r="O64" s="17">
        <f t="shared" si="7"/>
        <v>559814.76750800002</v>
      </c>
      <c r="P64" s="23">
        <f t="shared" si="12"/>
        <v>7635794.0464000003</v>
      </c>
      <c r="Q64" s="22">
        <f t="shared" si="9"/>
        <v>587368.77280000004</v>
      </c>
    </row>
    <row r="65" spans="1:17">
      <c r="A65" s="20">
        <v>63</v>
      </c>
      <c r="B65" s="128" t="s">
        <v>1216</v>
      </c>
      <c r="C65" s="16" t="s">
        <v>24</v>
      </c>
      <c r="D65" s="15" t="s">
        <v>26</v>
      </c>
      <c r="E65" s="106">
        <v>6196223.9836857151</v>
      </c>
      <c r="F65" s="17">
        <f>SUMIF('Pri iNPUT'!F:F,'Dealer Wise'!B65,'Pri iNPUT'!R:R)</f>
        <v>1455333.1065000002</v>
      </c>
      <c r="G65" s="113">
        <f t="shared" ref="G65:G120" si="32">IFERROR(F65/E65,0)</f>
        <v>0.23487419278770502</v>
      </c>
      <c r="H65" s="17">
        <f t="shared" ref="H65:H92" si="33">(E65*0.8)-F65</f>
        <v>3501646.0804485721</v>
      </c>
      <c r="I65" s="22">
        <f t="shared" ref="I65:I92" si="34">H65/$Q$2</f>
        <v>269357.39080373629</v>
      </c>
      <c r="J65" s="17">
        <f t="shared" si="4"/>
        <v>3873419.5194697143</v>
      </c>
      <c r="K65" s="17">
        <f t="shared" ref="K65:K121" si="35">J65/$Q$2</f>
        <v>297955.34765151649</v>
      </c>
      <c r="L65" s="17">
        <f t="shared" si="6"/>
        <v>4183230.7186540007</v>
      </c>
      <c r="M65" s="17">
        <f t="shared" ref="M65:O121" si="36">L65/$Q$2</f>
        <v>321786.97835800005</v>
      </c>
      <c r="N65" s="18">
        <f t="shared" si="8"/>
        <v>4493041.9178382866</v>
      </c>
      <c r="O65" s="17">
        <f t="shared" si="36"/>
        <v>345618.60906448361</v>
      </c>
      <c r="P65" s="23">
        <f t="shared" ref="P65:P92" si="37">E65-F65</f>
        <v>4740890.8771857154</v>
      </c>
      <c r="Q65" s="22">
        <f t="shared" ref="Q65:Q121" si="38">P65/$Q$2</f>
        <v>364683.91362967039</v>
      </c>
    </row>
    <row r="66" spans="1:17">
      <c r="A66" s="14">
        <v>64</v>
      </c>
      <c r="B66" s="21" t="s">
        <v>114</v>
      </c>
      <c r="C66" s="16" t="s">
        <v>57</v>
      </c>
      <c r="D66" s="15" t="s">
        <v>1044</v>
      </c>
      <c r="E66" s="106">
        <v>4768303.5672857137</v>
      </c>
      <c r="F66" s="17">
        <f>SUMIF('Pri iNPUT'!F:F,'Dealer Wise'!B66,'Pri iNPUT'!R:R)</f>
        <v>533631.57440000004</v>
      </c>
      <c r="G66" s="113">
        <f t="shared" si="32"/>
        <v>0.11191224863725736</v>
      </c>
      <c r="H66" s="17">
        <f t="shared" si="33"/>
        <v>3281011.2794285715</v>
      </c>
      <c r="I66" s="22">
        <f t="shared" si="34"/>
        <v>252385.48303296702</v>
      </c>
      <c r="J66" s="17">
        <f t="shared" ref="J66:J120" si="39">(E66*0.86)-F66</f>
        <v>3567109.4934657142</v>
      </c>
      <c r="K66" s="17">
        <f t="shared" si="35"/>
        <v>274393.03795890108</v>
      </c>
      <c r="L66" s="17">
        <f t="shared" ref="L66:L120" si="40">(E66*0.91)-F66</f>
        <v>3805524.6718299994</v>
      </c>
      <c r="M66" s="17">
        <f t="shared" si="36"/>
        <v>292732.66706384614</v>
      </c>
      <c r="N66" s="18">
        <f t="shared" ref="N66:N120" si="41">(E66*0.96)-F66</f>
        <v>4043939.8501942847</v>
      </c>
      <c r="O66" s="17">
        <f t="shared" si="36"/>
        <v>311072.29616879113</v>
      </c>
      <c r="P66" s="23">
        <f t="shared" si="37"/>
        <v>4234671.9928857135</v>
      </c>
      <c r="Q66" s="22">
        <f t="shared" si="38"/>
        <v>325743.99945274717</v>
      </c>
    </row>
    <row r="67" spans="1:17">
      <c r="A67" s="20">
        <v>65</v>
      </c>
      <c r="B67" s="21" t="s">
        <v>108</v>
      </c>
      <c r="C67" s="16" t="s">
        <v>120</v>
      </c>
      <c r="D67" s="15" t="s">
        <v>1131</v>
      </c>
      <c r="E67" s="106">
        <v>4749252.9811428571</v>
      </c>
      <c r="F67" s="17">
        <f>SUMIF('Pri iNPUT'!F:F,'Dealer Wise'!B67,'Pri iNPUT'!R:R)</f>
        <v>583340.04310000001</v>
      </c>
      <c r="G67" s="113">
        <f t="shared" si="32"/>
        <v>0.12282774689328625</v>
      </c>
      <c r="H67" s="17">
        <f t="shared" si="33"/>
        <v>3216062.3418142861</v>
      </c>
      <c r="I67" s="22">
        <f t="shared" si="34"/>
        <v>247389.41090879124</v>
      </c>
      <c r="J67" s="17">
        <f t="shared" si="39"/>
        <v>3501017.5206828574</v>
      </c>
      <c r="K67" s="17">
        <f t="shared" si="35"/>
        <v>269309.0400525275</v>
      </c>
      <c r="L67" s="17">
        <f t="shared" si="40"/>
        <v>3738480.1697400003</v>
      </c>
      <c r="M67" s="17">
        <f t="shared" si="36"/>
        <v>287575.39767230774</v>
      </c>
      <c r="N67" s="18">
        <f t="shared" si="41"/>
        <v>3975942.8187971427</v>
      </c>
      <c r="O67" s="17">
        <f t="shared" si="36"/>
        <v>305841.75529208791</v>
      </c>
      <c r="P67" s="23">
        <f t="shared" si="37"/>
        <v>4165912.9380428572</v>
      </c>
      <c r="Q67" s="22">
        <f t="shared" si="38"/>
        <v>320454.84138791211</v>
      </c>
    </row>
    <row r="68" spans="1:17">
      <c r="A68" s="20">
        <v>66</v>
      </c>
      <c r="B68" s="21" t="s">
        <v>109</v>
      </c>
      <c r="C68" s="16" t="s">
        <v>120</v>
      </c>
      <c r="D68" s="15" t="s">
        <v>1131</v>
      </c>
      <c r="E68" s="106">
        <v>23363632.548285715</v>
      </c>
      <c r="F68" s="17">
        <f>SUMIF('Pri iNPUT'!F:F,'Dealer Wise'!B68,'Pri iNPUT'!R:R)</f>
        <v>4397002.8852000004</v>
      </c>
      <c r="G68" s="113">
        <f t="shared" si="32"/>
        <v>0.18819859780420259</v>
      </c>
      <c r="H68" s="17">
        <f t="shared" si="33"/>
        <v>14293903.153428573</v>
      </c>
      <c r="I68" s="22">
        <f t="shared" si="34"/>
        <v>1099531.0118021979</v>
      </c>
      <c r="J68" s="17">
        <f t="shared" si="39"/>
        <v>15695721.106325712</v>
      </c>
      <c r="K68" s="17">
        <f t="shared" si="35"/>
        <v>1207363.1620250547</v>
      </c>
      <c r="L68" s="17">
        <f t="shared" si="40"/>
        <v>16863902.733740002</v>
      </c>
      <c r="M68" s="17">
        <f t="shared" si="36"/>
        <v>1297223.2872107695</v>
      </c>
      <c r="N68" s="18">
        <f t="shared" si="41"/>
        <v>18032084.361154284</v>
      </c>
      <c r="O68" s="17">
        <f t="shared" si="36"/>
        <v>1387083.4123964834</v>
      </c>
      <c r="P68" s="23">
        <f t="shared" si="37"/>
        <v>18966629.663085714</v>
      </c>
      <c r="Q68" s="22">
        <f t="shared" si="38"/>
        <v>1458971.512545055</v>
      </c>
    </row>
    <row r="69" spans="1:17">
      <c r="A69" s="14">
        <v>67</v>
      </c>
      <c r="B69" s="88" t="s">
        <v>110</v>
      </c>
      <c r="C69" s="16" t="s">
        <v>120</v>
      </c>
      <c r="D69" s="15" t="s">
        <v>1132</v>
      </c>
      <c r="E69" s="106">
        <v>16620725.826185713</v>
      </c>
      <c r="F69" s="17">
        <f>SUMIF('Pri iNPUT'!F:F,'Dealer Wise'!B69,'Pri iNPUT'!R:R)</f>
        <v>3780496.3148000003</v>
      </c>
      <c r="G69" s="113">
        <f t="shared" si="32"/>
        <v>0.22745675215001038</v>
      </c>
      <c r="H69" s="17">
        <f t="shared" si="33"/>
        <v>9516084.346148571</v>
      </c>
      <c r="I69" s="22">
        <f t="shared" si="34"/>
        <v>732006.48816527473</v>
      </c>
      <c r="J69" s="17">
        <f t="shared" si="39"/>
        <v>10513327.895719713</v>
      </c>
      <c r="K69" s="17">
        <f t="shared" si="35"/>
        <v>808717.53043997788</v>
      </c>
      <c r="L69" s="17">
        <f t="shared" si="40"/>
        <v>11344364.187028999</v>
      </c>
      <c r="M69" s="17">
        <f t="shared" si="36"/>
        <v>872643.39900223061</v>
      </c>
      <c r="N69" s="18">
        <f t="shared" si="41"/>
        <v>12175400.478338284</v>
      </c>
      <c r="O69" s="17">
        <f t="shared" si="36"/>
        <v>936569.26756448345</v>
      </c>
      <c r="P69" s="23">
        <f t="shared" si="37"/>
        <v>12840229.511385713</v>
      </c>
      <c r="Q69" s="22">
        <f t="shared" si="38"/>
        <v>987709.96241428563</v>
      </c>
    </row>
    <row r="70" spans="1:17">
      <c r="A70" s="20">
        <v>68</v>
      </c>
      <c r="B70" s="21" t="s">
        <v>115</v>
      </c>
      <c r="C70" s="16" t="s">
        <v>57</v>
      </c>
      <c r="D70" s="15" t="s">
        <v>1044</v>
      </c>
      <c r="E70" s="106">
        <v>9560035.0989714302</v>
      </c>
      <c r="F70" s="17">
        <f>SUMIF('Pri iNPUT'!F:F,'Dealer Wise'!B70,'Pri iNPUT'!R:R)</f>
        <v>1262127.6502</v>
      </c>
      <c r="G70" s="113">
        <f t="shared" si="32"/>
        <v>0.13202123602410132</v>
      </c>
      <c r="H70" s="17">
        <f t="shared" si="33"/>
        <v>6385900.4289771449</v>
      </c>
      <c r="I70" s="22">
        <f t="shared" si="34"/>
        <v>491223.10992131883</v>
      </c>
      <c r="J70" s="17">
        <f t="shared" si="39"/>
        <v>6959502.5349154295</v>
      </c>
      <c r="K70" s="17">
        <f t="shared" si="35"/>
        <v>535346.34883964842</v>
      </c>
      <c r="L70" s="17">
        <f t="shared" si="40"/>
        <v>7437504.2898640018</v>
      </c>
      <c r="M70" s="17">
        <f t="shared" si="36"/>
        <v>572115.71460492327</v>
      </c>
      <c r="N70" s="18">
        <f t="shared" si="41"/>
        <v>7915506.0448125731</v>
      </c>
      <c r="O70" s="17">
        <f t="shared" si="36"/>
        <v>608885.08037019789</v>
      </c>
      <c r="P70" s="23">
        <f t="shared" si="37"/>
        <v>8297907.4487714302</v>
      </c>
      <c r="Q70" s="22">
        <f t="shared" si="38"/>
        <v>638300.57298241765</v>
      </c>
    </row>
    <row r="71" spans="1:17" ht="15">
      <c r="A71" s="20">
        <v>69</v>
      </c>
      <c r="B71" s="85" t="s">
        <v>1077</v>
      </c>
      <c r="C71" s="16" t="s">
        <v>120</v>
      </c>
      <c r="D71" s="15" t="s">
        <v>1079</v>
      </c>
      <c r="E71" s="106">
        <v>4993030.5292571429</v>
      </c>
      <c r="F71" s="17">
        <f>SUMIF('Pri iNPUT'!F:F,'Dealer Wise'!B71,'Pri iNPUT'!R:R)</f>
        <v>997853.37749999994</v>
      </c>
      <c r="G71" s="113">
        <f t="shared" si="32"/>
        <v>0.19984924419207575</v>
      </c>
      <c r="H71" s="17">
        <f t="shared" si="33"/>
        <v>2996571.0459057144</v>
      </c>
      <c r="I71" s="22">
        <f t="shared" si="34"/>
        <v>230505.46506967035</v>
      </c>
      <c r="J71" s="17">
        <f t="shared" si="39"/>
        <v>3296152.877661143</v>
      </c>
      <c r="K71" s="17">
        <f t="shared" si="35"/>
        <v>253550.22135854946</v>
      </c>
      <c r="L71" s="17">
        <f t="shared" si="40"/>
        <v>3545804.4041240006</v>
      </c>
      <c r="M71" s="17">
        <f t="shared" si="36"/>
        <v>272754.18493261543</v>
      </c>
      <c r="N71" s="18">
        <f t="shared" si="41"/>
        <v>3795455.9305868573</v>
      </c>
      <c r="O71" s="17">
        <f t="shared" si="36"/>
        <v>291958.14850668132</v>
      </c>
      <c r="P71" s="23">
        <f t="shared" si="37"/>
        <v>3995177.151757143</v>
      </c>
      <c r="Q71" s="22">
        <f t="shared" si="38"/>
        <v>307321.31936593406</v>
      </c>
    </row>
    <row r="72" spans="1:17">
      <c r="A72" s="14">
        <v>70</v>
      </c>
      <c r="B72" s="21" t="s">
        <v>117</v>
      </c>
      <c r="C72" s="16" t="s">
        <v>120</v>
      </c>
      <c r="D72" s="15" t="s">
        <v>120</v>
      </c>
      <c r="E72" s="106">
        <v>8695398.1636142842</v>
      </c>
      <c r="F72" s="17">
        <f>SUMIF('Pri iNPUT'!F:F,'Dealer Wise'!B72,'Pri iNPUT'!R:R)</f>
        <v>1710927.2509000001</v>
      </c>
      <c r="G72" s="113">
        <f t="shared" si="32"/>
        <v>0.19676238151570105</v>
      </c>
      <c r="H72" s="17">
        <f t="shared" si="33"/>
        <v>5245391.2799914274</v>
      </c>
      <c r="I72" s="22">
        <f t="shared" si="34"/>
        <v>403491.6369224175</v>
      </c>
      <c r="J72" s="17">
        <f t="shared" si="39"/>
        <v>5767115.1698082844</v>
      </c>
      <c r="K72" s="17">
        <f t="shared" si="35"/>
        <v>443624.24383140646</v>
      </c>
      <c r="L72" s="17">
        <f t="shared" si="40"/>
        <v>6201885.077988999</v>
      </c>
      <c r="M72" s="17">
        <f t="shared" si="36"/>
        <v>477068.08292223071</v>
      </c>
      <c r="N72" s="18">
        <f t="shared" si="41"/>
        <v>6636654.9861697126</v>
      </c>
      <c r="O72" s="17">
        <f t="shared" si="36"/>
        <v>510511.92201305483</v>
      </c>
      <c r="P72" s="23">
        <f t="shared" si="37"/>
        <v>6984470.9127142839</v>
      </c>
      <c r="Q72" s="22">
        <f t="shared" si="38"/>
        <v>537266.99328571418</v>
      </c>
    </row>
    <row r="73" spans="1:17">
      <c r="A73" s="20">
        <v>71</v>
      </c>
      <c r="B73" s="21" t="s">
        <v>112</v>
      </c>
      <c r="C73" s="16" t="s">
        <v>120</v>
      </c>
      <c r="D73" s="15" t="s">
        <v>120</v>
      </c>
      <c r="E73" s="106">
        <v>20997559.10614286</v>
      </c>
      <c r="F73" s="17">
        <f>SUMIF('Pri iNPUT'!F:F,'Dealer Wise'!B73,'Pri iNPUT'!R:R)</f>
        <v>4803987.8632000005</v>
      </c>
      <c r="G73" s="113">
        <f t="shared" si="32"/>
        <v>0.22878791953463717</v>
      </c>
      <c r="H73" s="17">
        <f t="shared" si="33"/>
        <v>11994059.421714287</v>
      </c>
      <c r="I73" s="22">
        <f t="shared" si="34"/>
        <v>922619.95551648363</v>
      </c>
      <c r="J73" s="17">
        <f t="shared" si="39"/>
        <v>13253912.968082856</v>
      </c>
      <c r="K73" s="17">
        <f t="shared" si="35"/>
        <v>1019531.7667756043</v>
      </c>
      <c r="L73" s="17">
        <f t="shared" si="40"/>
        <v>14303790.923390001</v>
      </c>
      <c r="M73" s="17">
        <f t="shared" si="36"/>
        <v>1100291.6094915385</v>
      </c>
      <c r="N73" s="18">
        <f t="shared" si="41"/>
        <v>15353668.878697142</v>
      </c>
      <c r="O73" s="17">
        <f t="shared" si="36"/>
        <v>1181051.4522074724</v>
      </c>
      <c r="P73" s="23">
        <f t="shared" si="37"/>
        <v>16193571.242942858</v>
      </c>
      <c r="Q73" s="22">
        <f t="shared" si="38"/>
        <v>1245659.3263802198</v>
      </c>
    </row>
    <row r="74" spans="1:17">
      <c r="A74" s="20">
        <v>72</v>
      </c>
      <c r="B74" s="21" t="s">
        <v>113</v>
      </c>
      <c r="C74" s="16" t="s">
        <v>120</v>
      </c>
      <c r="D74" s="15" t="s">
        <v>1133</v>
      </c>
      <c r="E74" s="106">
        <v>15349689.463842859</v>
      </c>
      <c r="F74" s="17">
        <f>SUMIF('Pri iNPUT'!F:F,'Dealer Wise'!B74,'Pri iNPUT'!R:R)</f>
        <v>2529364.6324</v>
      </c>
      <c r="G74" s="113">
        <f t="shared" si="32"/>
        <v>0.16478278849601971</v>
      </c>
      <c r="H74" s="17">
        <f t="shared" si="33"/>
        <v>9750386.9386742879</v>
      </c>
      <c r="I74" s="22">
        <f t="shared" si="34"/>
        <v>750029.76451340679</v>
      </c>
      <c r="J74" s="17">
        <f t="shared" si="39"/>
        <v>10671368.306504859</v>
      </c>
      <c r="K74" s="17">
        <f t="shared" si="35"/>
        <v>820874.48511575838</v>
      </c>
      <c r="L74" s="17">
        <f t="shared" si="40"/>
        <v>11438852.779697003</v>
      </c>
      <c r="M74" s="17">
        <f t="shared" si="36"/>
        <v>879911.7522843848</v>
      </c>
      <c r="N74" s="18">
        <f t="shared" si="41"/>
        <v>12206337.252889143</v>
      </c>
      <c r="O74" s="17">
        <f t="shared" si="36"/>
        <v>938949.01945301099</v>
      </c>
      <c r="P74" s="23">
        <f t="shared" si="37"/>
        <v>12820324.831442859</v>
      </c>
      <c r="Q74" s="22">
        <f t="shared" si="38"/>
        <v>986178.83318791224</v>
      </c>
    </row>
    <row r="75" spans="1:17">
      <c r="A75" s="14">
        <v>73</v>
      </c>
      <c r="B75" s="21" t="s">
        <v>116</v>
      </c>
      <c r="C75" s="16" t="s">
        <v>57</v>
      </c>
      <c r="D75" s="15" t="s">
        <v>1044</v>
      </c>
      <c r="E75" s="106">
        <v>10180040.423171429</v>
      </c>
      <c r="F75" s="17">
        <f>SUMIF('Pri iNPUT'!F:F,'Dealer Wise'!B75,'Pri iNPUT'!R:R)</f>
        <v>977171.13189999992</v>
      </c>
      <c r="G75" s="113">
        <f t="shared" si="32"/>
        <v>9.5988924530770958E-2</v>
      </c>
      <c r="H75" s="17">
        <f t="shared" si="33"/>
        <v>7166861.2066371441</v>
      </c>
      <c r="I75" s="22">
        <f t="shared" si="34"/>
        <v>551297.01589516492</v>
      </c>
      <c r="J75" s="17">
        <f t="shared" si="39"/>
        <v>7777663.6320274286</v>
      </c>
      <c r="K75" s="17">
        <f t="shared" si="35"/>
        <v>598281.81784826377</v>
      </c>
      <c r="L75" s="17">
        <f t="shared" si="40"/>
        <v>8286665.6531860009</v>
      </c>
      <c r="M75" s="17">
        <f t="shared" si="36"/>
        <v>637435.81947584625</v>
      </c>
      <c r="N75" s="18">
        <f t="shared" si="41"/>
        <v>8795667.6743445713</v>
      </c>
      <c r="O75" s="17">
        <f t="shared" si="36"/>
        <v>676589.82110342861</v>
      </c>
      <c r="P75" s="23">
        <f t="shared" si="37"/>
        <v>9202869.2912714295</v>
      </c>
      <c r="Q75" s="22">
        <f t="shared" si="38"/>
        <v>707913.02240549459</v>
      </c>
    </row>
    <row r="76" spans="1:17">
      <c r="A76" s="20">
        <v>74</v>
      </c>
      <c r="B76" s="21" t="s">
        <v>1</v>
      </c>
      <c r="C76" s="16" t="s">
        <v>120</v>
      </c>
      <c r="D76" s="15" t="s">
        <v>1079</v>
      </c>
      <c r="E76" s="106">
        <v>11472935.773385715</v>
      </c>
      <c r="F76" s="17">
        <f>SUMIF('Pri iNPUT'!F:F,'Dealer Wise'!B76,'Pri iNPUT'!R:R)</f>
        <v>1964940.0712999997</v>
      </c>
      <c r="G76" s="113">
        <f t="shared" si="32"/>
        <v>0.17126741665007483</v>
      </c>
      <c r="H76" s="17">
        <f t="shared" si="33"/>
        <v>7213408.5474085715</v>
      </c>
      <c r="I76" s="22">
        <f t="shared" si="34"/>
        <v>554877.58056989009</v>
      </c>
      <c r="J76" s="17">
        <f t="shared" si="39"/>
        <v>7901784.6938117146</v>
      </c>
      <c r="K76" s="17">
        <f t="shared" si="35"/>
        <v>607829.59183167038</v>
      </c>
      <c r="L76" s="17">
        <f t="shared" si="40"/>
        <v>8475431.4824810009</v>
      </c>
      <c r="M76" s="17">
        <f t="shared" si="36"/>
        <v>651956.26788315387</v>
      </c>
      <c r="N76" s="18">
        <f t="shared" si="41"/>
        <v>9049078.2711502854</v>
      </c>
      <c r="O76" s="17">
        <f t="shared" si="36"/>
        <v>696082.94393463735</v>
      </c>
      <c r="P76" s="23">
        <f t="shared" si="37"/>
        <v>9507995.7020857148</v>
      </c>
      <c r="Q76" s="22">
        <f t="shared" si="38"/>
        <v>731384.28477582417</v>
      </c>
    </row>
    <row r="77" spans="1:17">
      <c r="A77" s="20">
        <v>75</v>
      </c>
      <c r="B77" s="21" t="s">
        <v>8</v>
      </c>
      <c r="C77" s="16" t="s">
        <v>120</v>
      </c>
      <c r="D77" s="15" t="s">
        <v>1079</v>
      </c>
      <c r="E77" s="106">
        <v>12213417.140257144</v>
      </c>
      <c r="F77" s="17">
        <f>SUMIF('Pri iNPUT'!F:F,'Dealer Wise'!B77,'Pri iNPUT'!R:R)</f>
        <v>2027576.2839999998</v>
      </c>
      <c r="G77" s="113">
        <f t="shared" si="32"/>
        <v>0.16601220286801002</v>
      </c>
      <c r="H77" s="17">
        <f t="shared" si="33"/>
        <v>7743157.4282057155</v>
      </c>
      <c r="I77" s="22">
        <f t="shared" si="34"/>
        <v>595627.49447736272</v>
      </c>
      <c r="J77" s="17">
        <f t="shared" si="39"/>
        <v>8475962.456621144</v>
      </c>
      <c r="K77" s="17">
        <f t="shared" si="35"/>
        <v>651997.11204778031</v>
      </c>
      <c r="L77" s="17">
        <f t="shared" si="40"/>
        <v>9086633.3136340026</v>
      </c>
      <c r="M77" s="17">
        <f t="shared" si="36"/>
        <v>698971.79335646168</v>
      </c>
      <c r="N77" s="18">
        <f t="shared" si="41"/>
        <v>9697304.1706468575</v>
      </c>
      <c r="O77" s="17">
        <f t="shared" si="36"/>
        <v>745946.47466514283</v>
      </c>
      <c r="P77" s="23">
        <f t="shared" si="37"/>
        <v>10185840.856257144</v>
      </c>
      <c r="Q77" s="22">
        <f t="shared" si="38"/>
        <v>783526.219712088</v>
      </c>
    </row>
    <row r="78" spans="1:17">
      <c r="A78" s="14">
        <v>76</v>
      </c>
      <c r="B78" s="21" t="s">
        <v>111</v>
      </c>
      <c r="C78" s="16" t="s">
        <v>120</v>
      </c>
      <c r="D78" s="15" t="s">
        <v>1132</v>
      </c>
      <c r="E78" s="106">
        <v>7479786.4759142874</v>
      </c>
      <c r="F78" s="17">
        <f>SUMIF('Pri iNPUT'!F:F,'Dealer Wise'!B78,'Pri iNPUT'!R:R)</f>
        <v>1383826.4404000002</v>
      </c>
      <c r="G78" s="113">
        <f t="shared" si="32"/>
        <v>0.1850088160746392</v>
      </c>
      <c r="H78" s="17">
        <f t="shared" si="33"/>
        <v>4600002.74033143</v>
      </c>
      <c r="I78" s="22">
        <f t="shared" si="34"/>
        <v>353846.36464087921</v>
      </c>
      <c r="J78" s="17">
        <f t="shared" si="39"/>
        <v>5048789.9288862869</v>
      </c>
      <c r="K78" s="17">
        <f t="shared" si="35"/>
        <v>388368.4560681759</v>
      </c>
      <c r="L78" s="17">
        <f t="shared" si="40"/>
        <v>5422779.2526820023</v>
      </c>
      <c r="M78" s="17">
        <f t="shared" si="36"/>
        <v>417136.86559092323</v>
      </c>
      <c r="N78" s="18">
        <f t="shared" si="41"/>
        <v>5796768.5764777157</v>
      </c>
      <c r="O78" s="17">
        <f t="shared" si="36"/>
        <v>445905.27511367045</v>
      </c>
      <c r="P78" s="23">
        <f t="shared" si="37"/>
        <v>6095960.0355142877</v>
      </c>
      <c r="Q78" s="22">
        <f t="shared" si="38"/>
        <v>468920.0027318683</v>
      </c>
    </row>
    <row r="79" spans="1:17">
      <c r="A79" s="20">
        <v>77</v>
      </c>
      <c r="B79" s="21" t="s">
        <v>118</v>
      </c>
      <c r="C79" s="16" t="s">
        <v>120</v>
      </c>
      <c r="D79" s="15" t="s">
        <v>120</v>
      </c>
      <c r="E79" s="106">
        <v>8208568.7147857137</v>
      </c>
      <c r="F79" s="17">
        <f>SUMIF('Pri iNPUT'!F:F,'Dealer Wise'!B79,'Pri iNPUT'!R:R)</f>
        <v>782944.53639999998</v>
      </c>
      <c r="G79" s="113">
        <f t="shared" si="32"/>
        <v>9.5381370809471122E-2</v>
      </c>
      <c r="H79" s="17">
        <f t="shared" si="33"/>
        <v>5783910.4354285719</v>
      </c>
      <c r="I79" s="22">
        <f t="shared" si="34"/>
        <v>444916.18734065938</v>
      </c>
      <c r="J79" s="17">
        <f t="shared" si="39"/>
        <v>6276424.5583157139</v>
      </c>
      <c r="K79" s="17">
        <f t="shared" si="35"/>
        <v>482801.88910120877</v>
      </c>
      <c r="L79" s="17">
        <f t="shared" si="40"/>
        <v>6686852.9940550001</v>
      </c>
      <c r="M79" s="17">
        <f t="shared" si="36"/>
        <v>514373.30723500001</v>
      </c>
      <c r="N79" s="18">
        <f t="shared" si="41"/>
        <v>7097281.4297942854</v>
      </c>
      <c r="O79" s="17">
        <f t="shared" si="36"/>
        <v>545944.72536879114</v>
      </c>
      <c r="P79" s="23">
        <f t="shared" si="37"/>
        <v>7425624.1783857141</v>
      </c>
      <c r="Q79" s="22">
        <f t="shared" si="38"/>
        <v>571201.85987582419</v>
      </c>
    </row>
    <row r="80" spans="1:17">
      <c r="A80" s="20">
        <v>78</v>
      </c>
      <c r="B80" s="21" t="s">
        <v>62</v>
      </c>
      <c r="C80" s="16" t="s">
        <v>57</v>
      </c>
      <c r="D80" s="15" t="s">
        <v>1086</v>
      </c>
      <c r="E80" s="106">
        <v>7330286.9943714291</v>
      </c>
      <c r="F80" s="17">
        <f>SUMIF('Pri iNPUT'!F:F,'Dealer Wise'!B80,'Pri iNPUT'!R:R)</f>
        <v>1326666.9867999998</v>
      </c>
      <c r="G80" s="113">
        <f t="shared" si="32"/>
        <v>0.18098431723323832</v>
      </c>
      <c r="H80" s="17">
        <f t="shared" si="33"/>
        <v>4537562.6086971434</v>
      </c>
      <c r="I80" s="22">
        <f t="shared" si="34"/>
        <v>349043.27759208798</v>
      </c>
      <c r="J80" s="17">
        <f t="shared" si="39"/>
        <v>4977379.8283594288</v>
      </c>
      <c r="K80" s="17">
        <f t="shared" si="35"/>
        <v>382875.37141226378</v>
      </c>
      <c r="L80" s="17">
        <f t="shared" si="40"/>
        <v>5343894.1780780004</v>
      </c>
      <c r="M80" s="17">
        <f t="shared" si="36"/>
        <v>411068.78292907693</v>
      </c>
      <c r="N80" s="18">
        <f t="shared" si="41"/>
        <v>5710408.5277965711</v>
      </c>
      <c r="O80" s="17">
        <f t="shared" si="36"/>
        <v>439262.19444589008</v>
      </c>
      <c r="P80" s="23">
        <f t="shared" si="37"/>
        <v>6003620.007571429</v>
      </c>
      <c r="Q80" s="22">
        <f t="shared" si="38"/>
        <v>461816.92365934071</v>
      </c>
    </row>
    <row r="81" spans="1:17">
      <c r="A81" s="14">
        <v>79</v>
      </c>
      <c r="B81" s="21" t="s">
        <v>56</v>
      </c>
      <c r="C81" s="16" t="s">
        <v>57</v>
      </c>
      <c r="D81" s="15" t="s">
        <v>1086</v>
      </c>
      <c r="E81" s="106">
        <v>10812323.679871427</v>
      </c>
      <c r="F81" s="17">
        <f>SUMIF('Pri iNPUT'!F:F,'Dealer Wise'!B81,'Pri iNPUT'!R:R)</f>
        <v>2270566.9522000006</v>
      </c>
      <c r="G81" s="113">
        <f t="shared" si="32"/>
        <v>0.20999805586906004</v>
      </c>
      <c r="H81" s="17">
        <f t="shared" si="33"/>
        <v>6379291.99169714</v>
      </c>
      <c r="I81" s="22">
        <f t="shared" si="34"/>
        <v>490714.76859208767</v>
      </c>
      <c r="J81" s="17">
        <f t="shared" si="39"/>
        <v>7028031.4124894254</v>
      </c>
      <c r="K81" s="17">
        <f t="shared" si="35"/>
        <v>540617.80096072506</v>
      </c>
      <c r="L81" s="17">
        <f t="shared" si="40"/>
        <v>7568647.5964829978</v>
      </c>
      <c r="M81" s="17">
        <f t="shared" si="36"/>
        <v>582203.66126792296</v>
      </c>
      <c r="N81" s="18">
        <f t="shared" si="41"/>
        <v>8109263.7804765683</v>
      </c>
      <c r="O81" s="17">
        <f t="shared" si="36"/>
        <v>623789.52157512063</v>
      </c>
      <c r="P81" s="23">
        <f t="shared" si="37"/>
        <v>8541756.7276714258</v>
      </c>
      <c r="Q81" s="22">
        <f t="shared" si="38"/>
        <v>657058.20982087892</v>
      </c>
    </row>
    <row r="82" spans="1:17">
      <c r="A82" s="20">
        <v>80</v>
      </c>
      <c r="B82" s="21" t="s">
        <v>63</v>
      </c>
      <c r="C82" s="16" t="s">
        <v>57</v>
      </c>
      <c r="D82" s="15" t="s">
        <v>57</v>
      </c>
      <c r="E82" s="106">
        <v>8075390.4224571427</v>
      </c>
      <c r="F82" s="17">
        <f>SUMIF('Pri iNPUT'!F:F,'Dealer Wise'!B82,'Pri iNPUT'!R:R)</f>
        <v>1244335.4876999999</v>
      </c>
      <c r="G82" s="113">
        <f t="shared" si="32"/>
        <v>0.15408982384796935</v>
      </c>
      <c r="H82" s="17">
        <f t="shared" si="33"/>
        <v>5215976.8502657153</v>
      </c>
      <c r="I82" s="22">
        <f t="shared" si="34"/>
        <v>401228.98848197807</v>
      </c>
      <c r="J82" s="17">
        <f t="shared" si="39"/>
        <v>5700500.2756131422</v>
      </c>
      <c r="K82" s="17">
        <f t="shared" si="35"/>
        <v>438500.02120101091</v>
      </c>
      <c r="L82" s="17">
        <f t="shared" si="40"/>
        <v>6104269.7967360001</v>
      </c>
      <c r="M82" s="17">
        <f t="shared" si="36"/>
        <v>469559.21513353847</v>
      </c>
      <c r="N82" s="18">
        <f t="shared" si="41"/>
        <v>6508039.3178588562</v>
      </c>
      <c r="O82" s="17">
        <f t="shared" si="36"/>
        <v>500618.40906606585</v>
      </c>
      <c r="P82" s="23">
        <f t="shared" si="37"/>
        <v>6831054.9347571433</v>
      </c>
      <c r="Q82" s="22">
        <f t="shared" si="38"/>
        <v>525465.76421208796</v>
      </c>
    </row>
    <row r="83" spans="1:17" s="173" customFormat="1">
      <c r="A83" s="164">
        <v>81</v>
      </c>
      <c r="B83" s="165" t="s">
        <v>992</v>
      </c>
      <c r="C83" s="166" t="s">
        <v>57</v>
      </c>
      <c r="D83" s="166" t="s">
        <v>57</v>
      </c>
      <c r="E83" s="167">
        <v>12741377.190385714</v>
      </c>
      <c r="F83" s="168">
        <f>SUMIF('Pri iNPUT'!F:F,'Dealer Wise'!B83,'Pri iNPUT'!R:R)</f>
        <v>2096263.1285000001</v>
      </c>
      <c r="G83" s="169">
        <f t="shared" si="32"/>
        <v>0.16452406181662854</v>
      </c>
      <c r="H83" s="168">
        <f t="shared" si="33"/>
        <v>8096838.6238085721</v>
      </c>
      <c r="I83" s="170">
        <f t="shared" si="34"/>
        <v>622833.74029296706</v>
      </c>
      <c r="J83" s="168">
        <f t="shared" si="39"/>
        <v>8861321.2552317139</v>
      </c>
      <c r="K83" s="168">
        <f t="shared" si="35"/>
        <v>681640.09655628563</v>
      </c>
      <c r="L83" s="168">
        <f t="shared" si="40"/>
        <v>9498390.114751</v>
      </c>
      <c r="M83" s="168">
        <f t="shared" si="36"/>
        <v>730645.39344238467</v>
      </c>
      <c r="N83" s="171">
        <f t="shared" si="41"/>
        <v>10135458.974270286</v>
      </c>
      <c r="O83" s="168">
        <f t="shared" si="36"/>
        <v>779650.69032848359</v>
      </c>
      <c r="P83" s="172">
        <f t="shared" si="37"/>
        <v>10645114.061885715</v>
      </c>
      <c r="Q83" s="170">
        <f t="shared" si="38"/>
        <v>818854.92783736263</v>
      </c>
    </row>
    <row r="84" spans="1:17">
      <c r="A84" s="14">
        <v>82</v>
      </c>
      <c r="B84" s="21" t="s">
        <v>64</v>
      </c>
      <c r="C84" s="16" t="s">
        <v>57</v>
      </c>
      <c r="D84" s="15" t="s">
        <v>57</v>
      </c>
      <c r="E84" s="106">
        <v>3614200.9253142863</v>
      </c>
      <c r="F84" s="17">
        <f>SUMIF('Pri iNPUT'!F:F,'Dealer Wise'!B84,'Pri iNPUT'!R:R)</f>
        <v>734559.96169999999</v>
      </c>
      <c r="G84" s="113">
        <f t="shared" si="32"/>
        <v>0.2032427020188767</v>
      </c>
      <c r="H84" s="17">
        <f t="shared" si="33"/>
        <v>2156800.7785514295</v>
      </c>
      <c r="I84" s="22">
        <f t="shared" si="34"/>
        <v>165907.75219626381</v>
      </c>
      <c r="J84" s="17">
        <f t="shared" si="39"/>
        <v>2373652.8340702862</v>
      </c>
      <c r="K84" s="17">
        <f t="shared" si="35"/>
        <v>182588.67954386817</v>
      </c>
      <c r="L84" s="17">
        <f t="shared" si="40"/>
        <v>2554362.8803360006</v>
      </c>
      <c r="M84" s="17">
        <f t="shared" si="36"/>
        <v>196489.4523335385</v>
      </c>
      <c r="N84" s="18">
        <f t="shared" si="41"/>
        <v>2735072.9266017149</v>
      </c>
      <c r="O84" s="17">
        <f t="shared" si="36"/>
        <v>210390.22512320883</v>
      </c>
      <c r="P84" s="23">
        <f t="shared" si="37"/>
        <v>2879640.9636142864</v>
      </c>
      <c r="Q84" s="22">
        <f t="shared" si="38"/>
        <v>221510.8433549451</v>
      </c>
    </row>
    <row r="85" spans="1:17">
      <c r="A85" s="20">
        <v>83</v>
      </c>
      <c r="B85" s="21" t="s">
        <v>65</v>
      </c>
      <c r="C85" s="16" t="s">
        <v>57</v>
      </c>
      <c r="D85" s="15" t="s">
        <v>60</v>
      </c>
      <c r="E85" s="106">
        <v>9059792.8042285722</v>
      </c>
      <c r="F85" s="17">
        <f>SUMIF('Pri iNPUT'!F:F,'Dealer Wise'!B85,'Pri iNPUT'!R:R)</f>
        <v>1346604.7104</v>
      </c>
      <c r="G85" s="113">
        <f t="shared" si="32"/>
        <v>0.14863526567312721</v>
      </c>
      <c r="H85" s="17">
        <f t="shared" si="33"/>
        <v>5901229.5329828579</v>
      </c>
      <c r="I85" s="22">
        <f t="shared" si="34"/>
        <v>453940.7333063737</v>
      </c>
      <c r="J85" s="17">
        <f t="shared" si="39"/>
        <v>6444817.1012365716</v>
      </c>
      <c r="K85" s="17">
        <f t="shared" si="35"/>
        <v>495755.16163358244</v>
      </c>
      <c r="L85" s="17">
        <f t="shared" si="40"/>
        <v>6897806.741448001</v>
      </c>
      <c r="M85" s="17">
        <f t="shared" si="36"/>
        <v>530600.51857292315</v>
      </c>
      <c r="N85" s="18">
        <f t="shared" si="41"/>
        <v>7350796.3816594295</v>
      </c>
      <c r="O85" s="17">
        <f t="shared" si="36"/>
        <v>565445.87551226385</v>
      </c>
      <c r="P85" s="23">
        <f t="shared" si="37"/>
        <v>7713188.093828572</v>
      </c>
      <c r="Q85" s="22">
        <f t="shared" si="38"/>
        <v>593322.1610637363</v>
      </c>
    </row>
    <row r="86" spans="1:17">
      <c r="A86" s="20">
        <v>84</v>
      </c>
      <c r="B86" s="21" t="s">
        <v>66</v>
      </c>
      <c r="C86" s="16" t="s">
        <v>57</v>
      </c>
      <c r="D86" s="15" t="s">
        <v>60</v>
      </c>
      <c r="E86" s="106">
        <v>8802432.7561714277</v>
      </c>
      <c r="F86" s="17">
        <f>SUMIF('Pri iNPUT'!F:F,'Dealer Wise'!B86,'Pri iNPUT'!R:R)</f>
        <v>1035048.2093999999</v>
      </c>
      <c r="G86" s="113">
        <f t="shared" si="32"/>
        <v>0.11758660793793882</v>
      </c>
      <c r="H86" s="17">
        <f t="shared" si="33"/>
        <v>6006897.9955371423</v>
      </c>
      <c r="I86" s="22">
        <f t="shared" si="34"/>
        <v>462069.0765797802</v>
      </c>
      <c r="J86" s="17">
        <f t="shared" si="39"/>
        <v>6535043.9609074276</v>
      </c>
      <c r="K86" s="17">
        <f t="shared" si="35"/>
        <v>502695.68930057134</v>
      </c>
      <c r="L86" s="17">
        <f t="shared" si="40"/>
        <v>6975165.5987159992</v>
      </c>
      <c r="M86" s="17">
        <f t="shared" si="36"/>
        <v>536551.19990123075</v>
      </c>
      <c r="N86" s="18">
        <f t="shared" si="41"/>
        <v>7415287.2365245707</v>
      </c>
      <c r="O86" s="17">
        <f t="shared" si="36"/>
        <v>570406.71050189005</v>
      </c>
      <c r="P86" s="23">
        <f t="shared" si="37"/>
        <v>7767384.5467714276</v>
      </c>
      <c r="Q86" s="22">
        <f t="shared" si="38"/>
        <v>597491.11898241751</v>
      </c>
    </row>
    <row r="87" spans="1:17">
      <c r="A87" s="14">
        <v>85</v>
      </c>
      <c r="B87" s="21" t="s">
        <v>61</v>
      </c>
      <c r="C87" s="16" t="s">
        <v>57</v>
      </c>
      <c r="D87" s="15" t="s">
        <v>60</v>
      </c>
      <c r="E87" s="106">
        <v>6793373.6610857137</v>
      </c>
      <c r="F87" s="17">
        <f>SUMIF('Pri iNPUT'!F:F,'Dealer Wise'!B87,'Pri iNPUT'!R:R)</f>
        <v>904497.11750000005</v>
      </c>
      <c r="G87" s="113">
        <f t="shared" si="32"/>
        <v>0.13314402572630515</v>
      </c>
      <c r="H87" s="17">
        <f t="shared" si="33"/>
        <v>4530201.8113685716</v>
      </c>
      <c r="I87" s="22">
        <f t="shared" si="34"/>
        <v>348477.06241296703</v>
      </c>
      <c r="J87" s="17">
        <f t="shared" si="39"/>
        <v>4937804.2310337136</v>
      </c>
      <c r="K87" s="17">
        <f t="shared" si="35"/>
        <v>379831.09469490102</v>
      </c>
      <c r="L87" s="17">
        <f t="shared" si="40"/>
        <v>5277472.9140879996</v>
      </c>
      <c r="M87" s="17">
        <f t="shared" si="36"/>
        <v>405959.45492984611</v>
      </c>
      <c r="N87" s="18">
        <f t="shared" si="41"/>
        <v>5617141.5971422847</v>
      </c>
      <c r="O87" s="17">
        <f t="shared" si="36"/>
        <v>432087.81516479113</v>
      </c>
      <c r="P87" s="23">
        <f t="shared" si="37"/>
        <v>5888876.543585714</v>
      </c>
      <c r="Q87" s="22">
        <f t="shared" si="38"/>
        <v>452990.50335274724</v>
      </c>
    </row>
    <row r="88" spans="1:17">
      <c r="A88" s="20">
        <v>86</v>
      </c>
      <c r="B88" s="21" t="s">
        <v>59</v>
      </c>
      <c r="C88" s="16" t="s">
        <v>57</v>
      </c>
      <c r="D88" s="15" t="s">
        <v>60</v>
      </c>
      <c r="E88" s="106">
        <v>7808059.7121285722</v>
      </c>
      <c r="F88" s="17">
        <f>SUMIF('Pri iNPUT'!F:F,'Dealer Wise'!B88,'Pri iNPUT'!R:R)</f>
        <v>368639.4915</v>
      </c>
      <c r="G88" s="113">
        <f t="shared" si="32"/>
        <v>4.7212688566837864E-2</v>
      </c>
      <c r="H88" s="17">
        <f t="shared" si="33"/>
        <v>5877808.2782028578</v>
      </c>
      <c r="I88" s="22">
        <f t="shared" si="34"/>
        <v>452139.09832329676</v>
      </c>
      <c r="J88" s="17">
        <f t="shared" si="39"/>
        <v>6346291.8609305713</v>
      </c>
      <c r="K88" s="17">
        <f t="shared" si="35"/>
        <v>488176.29699465935</v>
      </c>
      <c r="L88" s="17">
        <f t="shared" si="40"/>
        <v>6736694.8465370014</v>
      </c>
      <c r="M88" s="17">
        <f t="shared" si="36"/>
        <v>518207.29588746163</v>
      </c>
      <c r="N88" s="18">
        <f t="shared" si="41"/>
        <v>7127097.8321434297</v>
      </c>
      <c r="O88" s="17">
        <f t="shared" si="36"/>
        <v>548238.29478026379</v>
      </c>
      <c r="P88" s="23">
        <f t="shared" si="37"/>
        <v>7439420.2206285726</v>
      </c>
      <c r="Q88" s="22">
        <f t="shared" si="38"/>
        <v>572263.09389450564</v>
      </c>
    </row>
    <row r="89" spans="1:17">
      <c r="A89" s="20">
        <v>87</v>
      </c>
      <c r="B89" s="24" t="s">
        <v>71</v>
      </c>
      <c r="C89" s="16" t="s">
        <v>69</v>
      </c>
      <c r="D89" s="15" t="s">
        <v>69</v>
      </c>
      <c r="E89" s="106">
        <v>10495923.872828571</v>
      </c>
      <c r="F89" s="17">
        <f>SUMIF('Pri iNPUT'!F:F,'Dealer Wise'!B89,'Pri iNPUT'!R:R)</f>
        <v>988505.3406</v>
      </c>
      <c r="G89" s="113">
        <f t="shared" si="32"/>
        <v>9.4179926662673608E-2</v>
      </c>
      <c r="H89" s="17">
        <f t="shared" si="33"/>
        <v>7408233.7576628579</v>
      </c>
      <c r="I89" s="22">
        <f t="shared" si="34"/>
        <v>569864.13520483521</v>
      </c>
      <c r="J89" s="17">
        <f t="shared" si="39"/>
        <v>8037989.1900325706</v>
      </c>
      <c r="K89" s="17">
        <f t="shared" si="35"/>
        <v>618306.86077173625</v>
      </c>
      <c r="L89" s="17">
        <f t="shared" si="40"/>
        <v>8562785.3836739995</v>
      </c>
      <c r="M89" s="17">
        <f t="shared" si="36"/>
        <v>658675.79874415381</v>
      </c>
      <c r="N89" s="18">
        <f t="shared" si="41"/>
        <v>9087581.5773154274</v>
      </c>
      <c r="O89" s="17">
        <f t="shared" si="36"/>
        <v>699044.73671657138</v>
      </c>
      <c r="P89" s="23">
        <f t="shared" si="37"/>
        <v>9507418.5322285704</v>
      </c>
      <c r="Q89" s="22">
        <f t="shared" si="38"/>
        <v>731339.88709450536</v>
      </c>
    </row>
    <row r="90" spans="1:17">
      <c r="A90" s="14">
        <v>88</v>
      </c>
      <c r="B90" s="21" t="s">
        <v>58</v>
      </c>
      <c r="C90" s="16" t="s">
        <v>57</v>
      </c>
      <c r="D90" s="15" t="s">
        <v>1049</v>
      </c>
      <c r="E90" s="106">
        <v>7321879.2619142849</v>
      </c>
      <c r="F90" s="17">
        <f>SUMIF('Pri iNPUT'!F:F,'Dealer Wise'!B90,'Pri iNPUT'!R:R)</f>
        <v>1598347.0530000005</v>
      </c>
      <c r="G90" s="113">
        <f t="shared" si="32"/>
        <v>0.21829737910511748</v>
      </c>
      <c r="H90" s="17">
        <f t="shared" si="33"/>
        <v>4259156.3565314282</v>
      </c>
      <c r="I90" s="22">
        <f t="shared" si="34"/>
        <v>327627.41204087908</v>
      </c>
      <c r="J90" s="17">
        <f t="shared" si="39"/>
        <v>4698469.1122462843</v>
      </c>
      <c r="K90" s="17">
        <f t="shared" si="35"/>
        <v>361420.70094202185</v>
      </c>
      <c r="L90" s="17">
        <f t="shared" si="40"/>
        <v>5064563.0753419995</v>
      </c>
      <c r="M90" s="17">
        <f t="shared" si="36"/>
        <v>389581.77502630767</v>
      </c>
      <c r="N90" s="18">
        <f t="shared" si="41"/>
        <v>5430657.0384377129</v>
      </c>
      <c r="O90" s="17">
        <f t="shared" si="36"/>
        <v>417742.84911059332</v>
      </c>
      <c r="P90" s="23">
        <f t="shared" si="37"/>
        <v>5723532.2089142846</v>
      </c>
      <c r="Q90" s="22">
        <f t="shared" si="38"/>
        <v>440271.7083780219</v>
      </c>
    </row>
    <row r="91" spans="1:17">
      <c r="A91" s="20">
        <v>89</v>
      </c>
      <c r="B91" s="29" t="s">
        <v>1051</v>
      </c>
      <c r="C91" s="16" t="s">
        <v>69</v>
      </c>
      <c r="D91" s="15" t="s">
        <v>69</v>
      </c>
      <c r="E91" s="106">
        <v>7541525.607528572</v>
      </c>
      <c r="F91" s="17">
        <f>SUMIF('Pri iNPUT'!F:F,'Dealer Wise'!B91,'Pri iNPUT'!R:R)</f>
        <v>2050246.9809000001</v>
      </c>
      <c r="G91" s="113">
        <f t="shared" si="32"/>
        <v>0.27186103815032792</v>
      </c>
      <c r="H91" s="17">
        <f t="shared" si="33"/>
        <v>3982973.5051228581</v>
      </c>
      <c r="I91" s="22">
        <f t="shared" si="34"/>
        <v>306382.57731714292</v>
      </c>
      <c r="J91" s="17">
        <f t="shared" si="39"/>
        <v>4435465.0415745722</v>
      </c>
      <c r="K91" s="17">
        <f t="shared" si="35"/>
        <v>341189.6185826594</v>
      </c>
      <c r="L91" s="17">
        <f t="shared" si="40"/>
        <v>4812541.321951001</v>
      </c>
      <c r="M91" s="17">
        <f t="shared" si="36"/>
        <v>370195.48630392313</v>
      </c>
      <c r="N91" s="18">
        <f t="shared" si="41"/>
        <v>5189617.6023274288</v>
      </c>
      <c r="O91" s="17">
        <f t="shared" si="36"/>
        <v>399201.35402518685</v>
      </c>
      <c r="P91" s="23">
        <f t="shared" si="37"/>
        <v>5491278.6266285721</v>
      </c>
      <c r="Q91" s="22">
        <f t="shared" si="38"/>
        <v>422406.04820219788</v>
      </c>
    </row>
    <row r="92" spans="1:17">
      <c r="A92" s="20">
        <v>90</v>
      </c>
      <c r="B92" s="21" t="s">
        <v>78</v>
      </c>
      <c r="C92" s="16" t="s">
        <v>69</v>
      </c>
      <c r="D92" s="15" t="s">
        <v>79</v>
      </c>
      <c r="E92" s="106">
        <v>6747884.7345142849</v>
      </c>
      <c r="F92" s="17">
        <f>SUMIF('Pri iNPUT'!F:F,'Dealer Wise'!B92,'Pri iNPUT'!R:R)</f>
        <v>1580274.959</v>
      </c>
      <c r="G92" s="113">
        <f t="shared" si="32"/>
        <v>0.23418819692001583</v>
      </c>
      <c r="H92" s="17">
        <f t="shared" si="33"/>
        <v>3818032.8286114288</v>
      </c>
      <c r="I92" s="22">
        <f t="shared" si="34"/>
        <v>293694.83297010988</v>
      </c>
      <c r="J92" s="17">
        <f t="shared" si="39"/>
        <v>4222905.9126822855</v>
      </c>
      <c r="K92" s="17">
        <f t="shared" si="35"/>
        <v>324838.91636017582</v>
      </c>
      <c r="L92" s="17">
        <f t="shared" si="40"/>
        <v>4560300.1494079996</v>
      </c>
      <c r="M92" s="17">
        <f t="shared" si="36"/>
        <v>350792.31918523076</v>
      </c>
      <c r="N92" s="18">
        <f t="shared" si="41"/>
        <v>4897694.3861337136</v>
      </c>
      <c r="O92" s="17">
        <f t="shared" si="36"/>
        <v>376745.72201028565</v>
      </c>
      <c r="P92" s="23">
        <f t="shared" si="37"/>
        <v>5167609.7755142851</v>
      </c>
      <c r="Q92" s="22">
        <f t="shared" si="38"/>
        <v>397508.44427032961</v>
      </c>
    </row>
    <row r="93" spans="1:17">
      <c r="A93" s="14">
        <v>91</v>
      </c>
      <c r="B93" s="21" t="s">
        <v>1009</v>
      </c>
      <c r="C93" s="16" t="s">
        <v>69</v>
      </c>
      <c r="D93" s="15" t="s">
        <v>79</v>
      </c>
      <c r="E93" s="106">
        <v>11858430.719700001</v>
      </c>
      <c r="F93" s="17">
        <f>SUMIF('Pri iNPUT'!F:F,'Dealer Wise'!B93,'Pri iNPUT'!R:R)</f>
        <v>2110175.9013999999</v>
      </c>
      <c r="G93" s="113">
        <f t="shared" si="32"/>
        <v>0.17794731455439863</v>
      </c>
      <c r="H93" s="17">
        <f t="shared" ref="H93:H120" si="42">(E93*0.8)-F93</f>
        <v>7376568.6743600015</v>
      </c>
      <c r="I93" s="22">
        <f t="shared" ref="I93:I121" si="43">H93/$Q$2</f>
        <v>567428.35956615396</v>
      </c>
      <c r="J93" s="17">
        <f t="shared" si="39"/>
        <v>8088074.5175420009</v>
      </c>
      <c r="K93" s="17">
        <f t="shared" si="35"/>
        <v>622159.57827246166</v>
      </c>
      <c r="L93" s="17">
        <f t="shared" si="40"/>
        <v>8680996.0535270013</v>
      </c>
      <c r="M93" s="17">
        <f t="shared" si="36"/>
        <v>667768.92719438474</v>
      </c>
      <c r="N93" s="18">
        <f t="shared" si="41"/>
        <v>9273917.5895120017</v>
      </c>
      <c r="O93" s="17">
        <f t="shared" si="36"/>
        <v>713378.27611630782</v>
      </c>
      <c r="P93" s="23">
        <f t="shared" ref="P93:P121" si="44">E93-F93</f>
        <v>9748254.8183000013</v>
      </c>
      <c r="Q93" s="22">
        <f t="shared" si="38"/>
        <v>749865.75525384629</v>
      </c>
    </row>
    <row r="94" spans="1:17">
      <c r="A94" s="20">
        <v>92</v>
      </c>
      <c r="B94" s="21" t="s">
        <v>72</v>
      </c>
      <c r="C94" s="16" t="s">
        <v>69</v>
      </c>
      <c r="D94" s="15" t="s">
        <v>69</v>
      </c>
      <c r="E94" s="106">
        <v>9002354.9176571406</v>
      </c>
      <c r="F94" s="17">
        <f>SUMIF('Pri iNPUT'!F:F,'Dealer Wise'!B94,'Pri iNPUT'!R:R)</f>
        <v>1521297.4772000001</v>
      </c>
      <c r="G94" s="113">
        <f t="shared" si="32"/>
        <v>0.16898883582296234</v>
      </c>
      <c r="H94" s="17">
        <f t="shared" si="42"/>
        <v>5680586.4569257125</v>
      </c>
      <c r="I94" s="22">
        <f t="shared" si="43"/>
        <v>436968.18899428559</v>
      </c>
      <c r="J94" s="17">
        <f t="shared" si="39"/>
        <v>6220727.7519851401</v>
      </c>
      <c r="K94" s="17">
        <f t="shared" si="35"/>
        <v>478517.51938347233</v>
      </c>
      <c r="L94" s="17">
        <f t="shared" si="40"/>
        <v>6670845.4978679977</v>
      </c>
      <c r="M94" s="17">
        <f t="shared" si="36"/>
        <v>513141.96137446136</v>
      </c>
      <c r="N94" s="18">
        <f t="shared" si="41"/>
        <v>7120963.2437508553</v>
      </c>
      <c r="O94" s="17">
        <f t="shared" si="36"/>
        <v>547766.40336545045</v>
      </c>
      <c r="P94" s="23">
        <f t="shared" si="44"/>
        <v>7481057.440457141</v>
      </c>
      <c r="Q94" s="22">
        <f t="shared" si="38"/>
        <v>575465.95695824164</v>
      </c>
    </row>
    <row r="95" spans="1:17">
      <c r="A95" s="20">
        <v>93</v>
      </c>
      <c r="B95" s="24" t="s">
        <v>119</v>
      </c>
      <c r="C95" s="16" t="s">
        <v>57</v>
      </c>
      <c r="D95" s="15" t="s">
        <v>1049</v>
      </c>
      <c r="E95" s="106">
        <v>6786164.0116714286</v>
      </c>
      <c r="F95" s="17">
        <f>SUMIF('Pri iNPUT'!F:F,'Dealer Wise'!B95,'Pri iNPUT'!R:R)</f>
        <v>1221684.1149000002</v>
      </c>
      <c r="G95" s="113">
        <f t="shared" si="32"/>
        <v>0.18002572776001918</v>
      </c>
      <c r="H95" s="17">
        <f t="shared" si="42"/>
        <v>4207247.0944371428</v>
      </c>
      <c r="I95" s="22">
        <f t="shared" si="43"/>
        <v>323634.39187978022</v>
      </c>
      <c r="J95" s="17">
        <f t="shared" si="39"/>
        <v>4614416.9351374283</v>
      </c>
      <c r="K95" s="17">
        <f t="shared" si="35"/>
        <v>354955.14885672525</v>
      </c>
      <c r="L95" s="17">
        <f t="shared" si="40"/>
        <v>4953725.1357209999</v>
      </c>
      <c r="M95" s="17">
        <f t="shared" si="36"/>
        <v>381055.77967084612</v>
      </c>
      <c r="N95" s="18">
        <f t="shared" si="41"/>
        <v>5293033.3363045705</v>
      </c>
      <c r="O95" s="17">
        <f t="shared" si="36"/>
        <v>407156.41048496694</v>
      </c>
      <c r="P95" s="23">
        <f t="shared" si="44"/>
        <v>5564479.8967714282</v>
      </c>
      <c r="Q95" s="22">
        <f t="shared" si="38"/>
        <v>428036.91513626371</v>
      </c>
    </row>
    <row r="96" spans="1:17">
      <c r="A96" s="14">
        <v>94</v>
      </c>
      <c r="B96" s="21" t="s">
        <v>67</v>
      </c>
      <c r="C96" s="16" t="s">
        <v>57</v>
      </c>
      <c r="D96" s="15" t="s">
        <v>1049</v>
      </c>
      <c r="E96" s="106">
        <v>15320548.919157144</v>
      </c>
      <c r="F96" s="17">
        <f>SUMIF('Pri iNPUT'!F:F,'Dealer Wise'!B96,'Pri iNPUT'!R:R)</f>
        <v>4001118.7658000002</v>
      </c>
      <c r="G96" s="113">
        <f t="shared" si="32"/>
        <v>0.26116027479909126</v>
      </c>
      <c r="H96" s="17">
        <f t="shared" si="42"/>
        <v>8255320.3695257148</v>
      </c>
      <c r="I96" s="22">
        <f t="shared" si="43"/>
        <v>635024.64380967035</v>
      </c>
      <c r="J96" s="17">
        <f t="shared" si="39"/>
        <v>9174553.3046751432</v>
      </c>
      <c r="K96" s="17">
        <f t="shared" si="35"/>
        <v>705734.8695903956</v>
      </c>
      <c r="L96" s="17">
        <f t="shared" si="40"/>
        <v>9940580.7506330013</v>
      </c>
      <c r="M96" s="17">
        <f t="shared" si="36"/>
        <v>764660.05774100008</v>
      </c>
      <c r="N96" s="18">
        <f t="shared" si="41"/>
        <v>10706608.196590856</v>
      </c>
      <c r="O96" s="17">
        <f t="shared" si="36"/>
        <v>823585.24589160434</v>
      </c>
      <c r="P96" s="23">
        <f t="shared" si="44"/>
        <v>11319430.153357144</v>
      </c>
      <c r="Q96" s="22">
        <f t="shared" si="38"/>
        <v>870725.39641208807</v>
      </c>
    </row>
    <row r="97" spans="1:17">
      <c r="A97" s="20">
        <v>95</v>
      </c>
      <c r="B97" s="21" t="s">
        <v>68</v>
      </c>
      <c r="C97" s="16" t="s">
        <v>69</v>
      </c>
      <c r="D97" s="15" t="s">
        <v>1087</v>
      </c>
      <c r="E97" s="106">
        <v>8300905.6475714277</v>
      </c>
      <c r="F97" s="17">
        <f>SUMIF('Pri iNPUT'!F:F,'Dealer Wise'!B97,'Pri iNPUT'!R:R)</f>
        <v>1382227.5554999998</v>
      </c>
      <c r="G97" s="113">
        <f t="shared" si="32"/>
        <v>0.16651527124686619</v>
      </c>
      <c r="H97" s="17">
        <f t="shared" si="42"/>
        <v>5258496.9625571426</v>
      </c>
      <c r="I97" s="22">
        <f t="shared" si="43"/>
        <v>404499.76635054941</v>
      </c>
      <c r="J97" s="17">
        <f t="shared" si="39"/>
        <v>5756551.3014114276</v>
      </c>
      <c r="K97" s="17">
        <f t="shared" si="35"/>
        <v>442811.63857010979</v>
      </c>
      <c r="L97" s="17">
        <f t="shared" si="40"/>
        <v>6171596.5837899996</v>
      </c>
      <c r="M97" s="17">
        <f t="shared" si="36"/>
        <v>474738.1987530769</v>
      </c>
      <c r="N97" s="18">
        <f t="shared" si="41"/>
        <v>6586641.8661685707</v>
      </c>
      <c r="O97" s="17">
        <f t="shared" si="36"/>
        <v>506664.75893604389</v>
      </c>
      <c r="P97" s="23">
        <f t="shared" si="44"/>
        <v>6918678.092071428</v>
      </c>
      <c r="Q97" s="22">
        <f t="shared" si="38"/>
        <v>532206.00708241749</v>
      </c>
    </row>
    <row r="98" spans="1:17" ht="15">
      <c r="A98" s="20">
        <v>96</v>
      </c>
      <c r="B98" s="104" t="s">
        <v>76</v>
      </c>
      <c r="C98" s="16" t="s">
        <v>69</v>
      </c>
      <c r="D98" s="15" t="s">
        <v>1087</v>
      </c>
      <c r="E98" s="106">
        <v>6968461.7982285731</v>
      </c>
      <c r="F98" s="17">
        <f>SUMIF('Pri iNPUT'!F:F,'Dealer Wise'!B98,'Pri iNPUT'!R:R)</f>
        <v>244250.23800000001</v>
      </c>
      <c r="G98" s="113">
        <f t="shared" si="32"/>
        <v>3.5050811078865346E-2</v>
      </c>
      <c r="H98" s="17">
        <f t="shared" si="42"/>
        <v>5330519.2005828591</v>
      </c>
      <c r="I98" s="22">
        <f t="shared" si="43"/>
        <v>410039.93850637379</v>
      </c>
      <c r="J98" s="17">
        <f t="shared" si="39"/>
        <v>5748626.9084765725</v>
      </c>
      <c r="K98" s="17">
        <f t="shared" si="35"/>
        <v>442202.06988281326</v>
      </c>
      <c r="L98" s="17">
        <f t="shared" si="40"/>
        <v>6097049.9983880017</v>
      </c>
      <c r="M98" s="17">
        <f t="shared" si="36"/>
        <v>469003.84602984629</v>
      </c>
      <c r="N98" s="18">
        <f t="shared" si="41"/>
        <v>6445473.08829943</v>
      </c>
      <c r="O98" s="17">
        <f t="shared" si="36"/>
        <v>495805.6221768792</v>
      </c>
      <c r="P98" s="23">
        <f t="shared" si="44"/>
        <v>6724211.5602285732</v>
      </c>
      <c r="Q98" s="22">
        <f t="shared" si="38"/>
        <v>517247.04309450561</v>
      </c>
    </row>
    <row r="99" spans="1:17">
      <c r="A99" s="14">
        <v>97</v>
      </c>
      <c r="B99" s="21" t="s">
        <v>73</v>
      </c>
      <c r="C99" s="16" t="s">
        <v>69</v>
      </c>
      <c r="D99" s="15" t="s">
        <v>79</v>
      </c>
      <c r="E99" s="106">
        <v>3299483.0530285719</v>
      </c>
      <c r="F99" s="17">
        <f>SUMIF('Pri iNPUT'!F:F,'Dealer Wise'!B99,'Pri iNPUT'!R:R)</f>
        <v>367524.44949999999</v>
      </c>
      <c r="G99" s="113">
        <f t="shared" si="32"/>
        <v>0.11138849437721825</v>
      </c>
      <c r="H99" s="17">
        <f t="shared" si="42"/>
        <v>2272061.9929228574</v>
      </c>
      <c r="I99" s="22">
        <f t="shared" si="43"/>
        <v>174773.99945560441</v>
      </c>
      <c r="J99" s="17">
        <f t="shared" si="39"/>
        <v>2470030.9761045715</v>
      </c>
      <c r="K99" s="17">
        <f t="shared" si="35"/>
        <v>190002.38277727473</v>
      </c>
      <c r="L99" s="17">
        <f t="shared" si="40"/>
        <v>2635005.1287560002</v>
      </c>
      <c r="M99" s="17">
        <f t="shared" si="36"/>
        <v>202692.702212</v>
      </c>
      <c r="N99" s="18">
        <f t="shared" si="41"/>
        <v>2799979.2814074289</v>
      </c>
      <c r="O99" s="17">
        <f t="shared" si="36"/>
        <v>215383.0216467253</v>
      </c>
      <c r="P99" s="23">
        <f t="shared" si="44"/>
        <v>2931958.6035285718</v>
      </c>
      <c r="Q99" s="22">
        <f t="shared" si="38"/>
        <v>225535.27719450553</v>
      </c>
    </row>
    <row r="100" spans="1:17">
      <c r="A100" s="20">
        <v>98</v>
      </c>
      <c r="B100" s="21" t="s">
        <v>75</v>
      </c>
      <c r="C100" s="16" t="s">
        <v>69</v>
      </c>
      <c r="D100" s="15" t="s">
        <v>1088</v>
      </c>
      <c r="E100" s="106">
        <v>11817097.141885713</v>
      </c>
      <c r="F100" s="17">
        <f>SUMIF('Pri iNPUT'!F:F,'Dealer Wise'!B100,'Pri iNPUT'!R:R)</f>
        <v>2450925.1998000005</v>
      </c>
      <c r="G100" s="113">
        <f t="shared" si="32"/>
        <v>0.20740501413944493</v>
      </c>
      <c r="H100" s="17">
        <f t="shared" si="42"/>
        <v>7002752.51370857</v>
      </c>
      <c r="I100" s="22">
        <f t="shared" si="43"/>
        <v>538673.2702852746</v>
      </c>
      <c r="J100" s="17">
        <f t="shared" si="39"/>
        <v>7711778.3422217118</v>
      </c>
      <c r="K100" s="17">
        <f t="shared" si="35"/>
        <v>593213.71863243938</v>
      </c>
      <c r="L100" s="17">
        <f t="shared" si="40"/>
        <v>8302633.1993159978</v>
      </c>
      <c r="M100" s="17">
        <f t="shared" si="36"/>
        <v>638664.09225507674</v>
      </c>
      <c r="N100" s="18">
        <f t="shared" si="41"/>
        <v>8893488.0564102829</v>
      </c>
      <c r="O100" s="17">
        <f t="shared" si="36"/>
        <v>684114.4658777141</v>
      </c>
      <c r="P100" s="23">
        <f t="shared" si="44"/>
        <v>9366171.9420857131</v>
      </c>
      <c r="Q100" s="22">
        <f t="shared" si="38"/>
        <v>720474.76477582403</v>
      </c>
    </row>
    <row r="101" spans="1:17">
      <c r="A101" s="20">
        <v>99</v>
      </c>
      <c r="B101" s="21" t="s">
        <v>77</v>
      </c>
      <c r="C101" s="16" t="s">
        <v>69</v>
      </c>
      <c r="D101" s="15" t="s">
        <v>1088</v>
      </c>
      <c r="E101" s="106">
        <v>8965447.0426714271</v>
      </c>
      <c r="F101" s="17">
        <f>SUMIF('Pri iNPUT'!F:F,'Dealer Wise'!B101,'Pri iNPUT'!R:R)</f>
        <v>1577956.9649</v>
      </c>
      <c r="G101" s="113">
        <f t="shared" si="32"/>
        <v>0.17600427032691696</v>
      </c>
      <c r="H101" s="17">
        <f t="shared" si="42"/>
        <v>5594400.6692371424</v>
      </c>
      <c r="I101" s="22">
        <f t="shared" si="43"/>
        <v>430338.51301824173</v>
      </c>
      <c r="J101" s="17">
        <f t="shared" si="39"/>
        <v>6132327.4917974276</v>
      </c>
      <c r="K101" s="17">
        <f t="shared" si="35"/>
        <v>471717.49936903291</v>
      </c>
      <c r="L101" s="17">
        <f t="shared" si="40"/>
        <v>6580599.8439309988</v>
      </c>
      <c r="M101" s="17">
        <f t="shared" si="36"/>
        <v>506199.98799469223</v>
      </c>
      <c r="N101" s="18">
        <f t="shared" si="41"/>
        <v>7028872.1960645691</v>
      </c>
      <c r="O101" s="17">
        <f t="shared" si="36"/>
        <v>540682.47662035143</v>
      </c>
      <c r="P101" s="23">
        <f t="shared" si="44"/>
        <v>7387490.0777714271</v>
      </c>
      <c r="Q101" s="22">
        <f t="shared" si="38"/>
        <v>568268.467520879</v>
      </c>
    </row>
    <row r="102" spans="1:17">
      <c r="A102" s="14">
        <v>100</v>
      </c>
      <c r="B102" s="21" t="s">
        <v>74</v>
      </c>
      <c r="C102" s="16" t="s">
        <v>69</v>
      </c>
      <c r="D102" s="15" t="s">
        <v>79</v>
      </c>
      <c r="E102" s="106">
        <v>15930918.180671427</v>
      </c>
      <c r="F102" s="17">
        <f>SUMIF('Pri iNPUT'!F:F,'Dealer Wise'!B102,'Pri iNPUT'!R:R)</f>
        <v>3168184.1041000006</v>
      </c>
      <c r="G102" s="113">
        <f t="shared" si="32"/>
        <v>0.19887015099631086</v>
      </c>
      <c r="H102" s="17">
        <f t="shared" si="42"/>
        <v>9576550.4404371418</v>
      </c>
      <c r="I102" s="22">
        <f t="shared" si="43"/>
        <v>736657.72618747246</v>
      </c>
      <c r="J102" s="17">
        <f t="shared" si="39"/>
        <v>10532405.531277427</v>
      </c>
      <c r="K102" s="17">
        <f t="shared" si="35"/>
        <v>810185.04086749442</v>
      </c>
      <c r="L102" s="17">
        <f t="shared" si="40"/>
        <v>11328951.440311</v>
      </c>
      <c r="M102" s="17">
        <f t="shared" si="36"/>
        <v>871457.80310084613</v>
      </c>
      <c r="N102" s="18">
        <f t="shared" si="41"/>
        <v>12125497.34934457</v>
      </c>
      <c r="O102" s="17">
        <f t="shared" si="36"/>
        <v>932730.56533419772</v>
      </c>
      <c r="P102" s="23">
        <f t="shared" si="44"/>
        <v>12762734.076571427</v>
      </c>
      <c r="Q102" s="22">
        <f t="shared" si="38"/>
        <v>981748.77512087906</v>
      </c>
    </row>
    <row r="103" spans="1:17" s="27" customFormat="1">
      <c r="A103" s="20">
        <v>101</v>
      </c>
      <c r="B103" s="21" t="s">
        <v>70</v>
      </c>
      <c r="C103" s="16" t="s">
        <v>69</v>
      </c>
      <c r="D103" s="15" t="s">
        <v>69</v>
      </c>
      <c r="E103" s="106">
        <v>11637200.339242855</v>
      </c>
      <c r="F103" s="17">
        <f>SUMIF('Pri iNPUT'!F:F,'Dealer Wise'!B103,'Pri iNPUT'!R:R)</f>
        <v>2086222.7010000001</v>
      </c>
      <c r="G103" s="113">
        <f t="shared" si="32"/>
        <v>0.17927187297488212</v>
      </c>
      <c r="H103" s="17">
        <f t="shared" si="42"/>
        <v>7223537.5703942841</v>
      </c>
      <c r="I103" s="22">
        <f t="shared" si="43"/>
        <v>555656.73618417571</v>
      </c>
      <c r="J103" s="17">
        <f t="shared" si="39"/>
        <v>7921769.5907488549</v>
      </c>
      <c r="K103" s="17">
        <f t="shared" si="35"/>
        <v>609366.89159606572</v>
      </c>
      <c r="L103" s="17">
        <f t="shared" si="40"/>
        <v>8503629.6077109985</v>
      </c>
      <c r="M103" s="17">
        <f t="shared" si="36"/>
        <v>654125.35443930759</v>
      </c>
      <c r="N103" s="18">
        <f t="shared" si="41"/>
        <v>9085489.6246731412</v>
      </c>
      <c r="O103" s="17">
        <f t="shared" si="36"/>
        <v>698883.81728254934</v>
      </c>
      <c r="P103" s="23">
        <f t="shared" si="44"/>
        <v>9550977.6382428557</v>
      </c>
      <c r="Q103" s="22">
        <f t="shared" si="38"/>
        <v>734690.58755714272</v>
      </c>
    </row>
    <row r="104" spans="1:17">
      <c r="A104" s="20">
        <v>102</v>
      </c>
      <c r="B104" s="21" t="s">
        <v>99</v>
      </c>
      <c r="C104" s="16" t="s">
        <v>1048</v>
      </c>
      <c r="D104" s="15" t="s">
        <v>1046</v>
      </c>
      <c r="E104" s="106">
        <v>5823558.3585857144</v>
      </c>
      <c r="F104" s="17">
        <f>SUMIF('Pri iNPUT'!F:F,'Dealer Wise'!B104,'Pri iNPUT'!R:R)</f>
        <v>1218766.6406</v>
      </c>
      <c r="G104" s="113">
        <f t="shared" si="32"/>
        <v>0.20928212023550233</v>
      </c>
      <c r="H104" s="17">
        <f t="shared" si="42"/>
        <v>3440080.0462685716</v>
      </c>
      <c r="I104" s="22">
        <f t="shared" si="43"/>
        <v>264621.54202065937</v>
      </c>
      <c r="J104" s="17">
        <f t="shared" si="39"/>
        <v>3789493.5477837143</v>
      </c>
      <c r="K104" s="17">
        <f t="shared" si="35"/>
        <v>291499.5036756703</v>
      </c>
      <c r="L104" s="17">
        <f t="shared" si="40"/>
        <v>4080671.4657130004</v>
      </c>
      <c r="M104" s="17">
        <f t="shared" si="36"/>
        <v>313897.80505484616</v>
      </c>
      <c r="N104" s="18">
        <f t="shared" si="41"/>
        <v>4371849.3836422861</v>
      </c>
      <c r="O104" s="17">
        <f t="shared" si="36"/>
        <v>336296.10643402202</v>
      </c>
      <c r="P104" s="23">
        <f t="shared" si="44"/>
        <v>4604791.7179857139</v>
      </c>
      <c r="Q104" s="22">
        <f t="shared" si="38"/>
        <v>354214.74753736262</v>
      </c>
    </row>
    <row r="105" spans="1:17">
      <c r="A105" s="14">
        <v>103</v>
      </c>
      <c r="B105" s="25" t="s">
        <v>88</v>
      </c>
      <c r="C105" s="16" t="s">
        <v>24</v>
      </c>
      <c r="D105" s="15" t="s">
        <v>81</v>
      </c>
      <c r="E105" s="106">
        <v>9840245.5918142851</v>
      </c>
      <c r="F105" s="17">
        <f>SUMIF('Pri iNPUT'!F:F,'Dealer Wise'!B105,'Pri iNPUT'!R:R)</f>
        <v>1771279.9350000001</v>
      </c>
      <c r="G105" s="113">
        <f t="shared" si="32"/>
        <v>0.18000363085180093</v>
      </c>
      <c r="H105" s="17">
        <f t="shared" si="42"/>
        <v>6100916.5384514276</v>
      </c>
      <c r="I105" s="22">
        <f t="shared" si="43"/>
        <v>469301.27218857134</v>
      </c>
      <c r="J105" s="17">
        <f t="shared" si="39"/>
        <v>6691331.2739602849</v>
      </c>
      <c r="K105" s="17">
        <f t="shared" si="35"/>
        <v>514717.79030463728</v>
      </c>
      <c r="L105" s="17">
        <f t="shared" si="40"/>
        <v>7183343.5535509996</v>
      </c>
      <c r="M105" s="17">
        <f t="shared" si="36"/>
        <v>552564.88873469224</v>
      </c>
      <c r="N105" s="18">
        <f t="shared" si="41"/>
        <v>7675355.8331417125</v>
      </c>
      <c r="O105" s="17">
        <f t="shared" si="36"/>
        <v>590411.98716474709</v>
      </c>
      <c r="P105" s="23">
        <f t="shared" si="44"/>
        <v>8068965.6568142846</v>
      </c>
      <c r="Q105" s="22">
        <f t="shared" si="38"/>
        <v>620689.66590879112</v>
      </c>
    </row>
    <row r="106" spans="1:17">
      <c r="A106" s="20">
        <v>104</v>
      </c>
      <c r="B106" s="90" t="s">
        <v>831</v>
      </c>
      <c r="C106" s="16" t="s">
        <v>1048</v>
      </c>
      <c r="D106" s="15" t="s">
        <v>1046</v>
      </c>
      <c r="E106" s="106">
        <v>2198886.4525857144</v>
      </c>
      <c r="F106" s="17">
        <f>SUMIF('Pri iNPUT'!F:F,'Dealer Wise'!B106,'Pri iNPUT'!R:R)</f>
        <v>389081.49439999997</v>
      </c>
      <c r="G106" s="113">
        <f t="shared" si="32"/>
        <v>0.17694478673169836</v>
      </c>
      <c r="H106" s="17">
        <f t="shared" si="42"/>
        <v>1370027.6676685717</v>
      </c>
      <c r="I106" s="22">
        <f t="shared" si="43"/>
        <v>105386.74366681321</v>
      </c>
      <c r="J106" s="17">
        <f t="shared" si="39"/>
        <v>1501960.8548237144</v>
      </c>
      <c r="K106" s="17">
        <f t="shared" si="35"/>
        <v>115535.45037105495</v>
      </c>
      <c r="L106" s="17">
        <f t="shared" si="40"/>
        <v>1611905.1774530001</v>
      </c>
      <c r="M106" s="17">
        <f t="shared" si="36"/>
        <v>123992.70595792308</v>
      </c>
      <c r="N106" s="18">
        <f t="shared" si="41"/>
        <v>1721849.5000822858</v>
      </c>
      <c r="O106" s="17">
        <f t="shared" si="36"/>
        <v>132449.96154479121</v>
      </c>
      <c r="P106" s="23">
        <f t="shared" si="44"/>
        <v>1809804.9581857144</v>
      </c>
      <c r="Q106" s="22">
        <f t="shared" si="38"/>
        <v>139215.76601428573</v>
      </c>
    </row>
    <row r="107" spans="1:17">
      <c r="A107" s="20">
        <v>105</v>
      </c>
      <c r="B107" s="21" t="s">
        <v>93</v>
      </c>
      <c r="C107" s="16" t="s">
        <v>1048</v>
      </c>
      <c r="D107" s="15" t="s">
        <v>1045</v>
      </c>
      <c r="E107" s="106">
        <v>6024741.6209857147</v>
      </c>
      <c r="F107" s="17">
        <f>SUMIF('Pri iNPUT'!F:F,'Dealer Wise'!B107,'Pri iNPUT'!R:R)</f>
        <v>1366478.9865999999</v>
      </c>
      <c r="G107" s="113">
        <f t="shared" si="32"/>
        <v>0.22681121823385827</v>
      </c>
      <c r="H107" s="17">
        <f t="shared" si="42"/>
        <v>3453314.3101885724</v>
      </c>
      <c r="I107" s="22">
        <f t="shared" si="43"/>
        <v>265639.56232219789</v>
      </c>
      <c r="J107" s="17">
        <f t="shared" si="39"/>
        <v>3814798.8074477143</v>
      </c>
      <c r="K107" s="17">
        <f t="shared" si="35"/>
        <v>293446.06211136264</v>
      </c>
      <c r="L107" s="17">
        <f t="shared" si="40"/>
        <v>4116035.888497001</v>
      </c>
      <c r="M107" s="17">
        <f t="shared" si="36"/>
        <v>316618.14526900009</v>
      </c>
      <c r="N107" s="18">
        <f t="shared" si="41"/>
        <v>4417272.9695462864</v>
      </c>
      <c r="O107" s="17">
        <f t="shared" si="36"/>
        <v>339790.22842663742</v>
      </c>
      <c r="P107" s="23">
        <f t="shared" si="44"/>
        <v>4658262.6343857143</v>
      </c>
      <c r="Q107" s="22">
        <f t="shared" si="38"/>
        <v>358327.89495274727</v>
      </c>
    </row>
    <row r="108" spans="1:17">
      <c r="A108" s="14">
        <v>106</v>
      </c>
      <c r="B108" s="21" t="s">
        <v>105</v>
      </c>
      <c r="C108" s="16" t="s">
        <v>1048</v>
      </c>
      <c r="D108" s="15" t="s">
        <v>1045</v>
      </c>
      <c r="E108" s="106">
        <v>7399835.2723000003</v>
      </c>
      <c r="F108" s="17">
        <f>SUMIF('Pri iNPUT'!F:F,'Dealer Wise'!B108,'Pri iNPUT'!R:R)</f>
        <v>1056773.5734999999</v>
      </c>
      <c r="G108" s="113">
        <f t="shared" si="32"/>
        <v>0.14281041869348748</v>
      </c>
      <c r="H108" s="17">
        <f t="shared" si="42"/>
        <v>4863094.644340001</v>
      </c>
      <c r="I108" s="22">
        <f t="shared" si="43"/>
        <v>374084.20341076929</v>
      </c>
      <c r="J108" s="17">
        <f t="shared" si="39"/>
        <v>5307084.7606779998</v>
      </c>
      <c r="K108" s="17">
        <f t="shared" si="35"/>
        <v>408237.28928292304</v>
      </c>
      <c r="L108" s="17">
        <f t="shared" si="40"/>
        <v>5677076.5242930008</v>
      </c>
      <c r="M108" s="17">
        <f t="shared" si="36"/>
        <v>436698.19417638466</v>
      </c>
      <c r="N108" s="18">
        <f t="shared" si="41"/>
        <v>6047068.2879079999</v>
      </c>
      <c r="O108" s="17">
        <f t="shared" si="36"/>
        <v>465159.09906984615</v>
      </c>
      <c r="P108" s="23">
        <f t="shared" si="44"/>
        <v>6343061.6988000004</v>
      </c>
      <c r="Q108" s="22">
        <f t="shared" si="38"/>
        <v>487927.8229846154</v>
      </c>
    </row>
    <row r="109" spans="1:17">
      <c r="A109" s="20">
        <v>107</v>
      </c>
      <c r="B109" s="21" t="s">
        <v>878</v>
      </c>
      <c r="C109" s="16" t="s">
        <v>1048</v>
      </c>
      <c r="D109" s="15" t="s">
        <v>1045</v>
      </c>
      <c r="E109" s="106">
        <v>5096323.8867285717</v>
      </c>
      <c r="F109" s="17">
        <f>SUMIF('Pri iNPUT'!F:F,'Dealer Wise'!B109,'Pri iNPUT'!R:R)</f>
        <v>1820666.9210999997</v>
      </c>
      <c r="G109" s="113">
        <f t="shared" si="32"/>
        <v>0.3572510228090548</v>
      </c>
      <c r="H109" s="17">
        <f t="shared" si="42"/>
        <v>2256392.1882828576</v>
      </c>
      <c r="I109" s="22">
        <f t="shared" si="43"/>
        <v>173568.62986791212</v>
      </c>
      <c r="J109" s="17">
        <f t="shared" si="39"/>
        <v>2562171.6214865716</v>
      </c>
      <c r="K109" s="17">
        <f t="shared" si="35"/>
        <v>197090.12472973627</v>
      </c>
      <c r="L109" s="17">
        <f t="shared" si="40"/>
        <v>2816987.8158230009</v>
      </c>
      <c r="M109" s="17">
        <f t="shared" si="36"/>
        <v>216691.37044792314</v>
      </c>
      <c r="N109" s="18">
        <f t="shared" si="41"/>
        <v>3071804.0101594292</v>
      </c>
      <c r="O109" s="17">
        <f t="shared" si="36"/>
        <v>236292.61616610995</v>
      </c>
      <c r="P109" s="23">
        <f t="shared" si="44"/>
        <v>3275656.9656285718</v>
      </c>
      <c r="Q109" s="22">
        <f t="shared" si="38"/>
        <v>251973.61274065936</v>
      </c>
    </row>
    <row r="110" spans="1:17">
      <c r="A110" s="20">
        <v>108</v>
      </c>
      <c r="B110" s="21" t="s">
        <v>82</v>
      </c>
      <c r="C110" s="16" t="s">
        <v>1048</v>
      </c>
      <c r="D110" s="15" t="s">
        <v>1050</v>
      </c>
      <c r="E110" s="106">
        <v>4913401.3764142841</v>
      </c>
      <c r="F110" s="17">
        <f>SUMIF('Pri iNPUT'!F:F,'Dealer Wise'!B110,'Pri iNPUT'!R:R)</f>
        <v>544548.46360000002</v>
      </c>
      <c r="G110" s="113">
        <f t="shared" si="32"/>
        <v>0.11082922437682104</v>
      </c>
      <c r="H110" s="17">
        <f t="shared" si="42"/>
        <v>3386172.6375314277</v>
      </c>
      <c r="I110" s="22">
        <f t="shared" si="43"/>
        <v>260474.81827164828</v>
      </c>
      <c r="J110" s="17">
        <f t="shared" si="39"/>
        <v>3680976.7201162842</v>
      </c>
      <c r="K110" s="17">
        <f t="shared" si="35"/>
        <v>283152.05539356032</v>
      </c>
      <c r="L110" s="17">
        <f t="shared" si="40"/>
        <v>3926646.7889369992</v>
      </c>
      <c r="M110" s="17">
        <f t="shared" si="36"/>
        <v>302049.75299515377</v>
      </c>
      <c r="N110" s="18">
        <f t="shared" si="41"/>
        <v>4172316.8577577122</v>
      </c>
      <c r="O110" s="17">
        <f t="shared" si="36"/>
        <v>320947.45059674711</v>
      </c>
      <c r="P110" s="23">
        <f t="shared" si="44"/>
        <v>4368852.9128142837</v>
      </c>
      <c r="Q110" s="22">
        <f t="shared" si="38"/>
        <v>336065.60867802182</v>
      </c>
    </row>
    <row r="111" spans="1:17">
      <c r="A111" s="14">
        <v>109</v>
      </c>
      <c r="B111" s="21" t="s">
        <v>96</v>
      </c>
      <c r="C111" s="16" t="s">
        <v>1048</v>
      </c>
      <c r="D111" s="15" t="s">
        <v>1046</v>
      </c>
      <c r="E111" s="106">
        <v>9679817.2779857144</v>
      </c>
      <c r="F111" s="17">
        <f>SUMIF('Pri iNPUT'!F:F,'Dealer Wise'!B111,'Pri iNPUT'!R:R)</f>
        <v>1937880.2842999999</v>
      </c>
      <c r="G111" s="113">
        <f t="shared" si="32"/>
        <v>0.20019802323203109</v>
      </c>
      <c r="H111" s="17">
        <f t="shared" si="42"/>
        <v>5805973.5380885713</v>
      </c>
      <c r="I111" s="22">
        <f t="shared" si="43"/>
        <v>446613.34908373625</v>
      </c>
      <c r="J111" s="17">
        <f t="shared" si="39"/>
        <v>6386762.5747677144</v>
      </c>
      <c r="K111" s="17">
        <f t="shared" si="35"/>
        <v>491289.42882828572</v>
      </c>
      <c r="L111" s="17">
        <f t="shared" si="40"/>
        <v>6870753.4386670012</v>
      </c>
      <c r="M111" s="17">
        <f t="shared" si="36"/>
        <v>528519.495282077</v>
      </c>
      <c r="N111" s="18">
        <f t="shared" si="41"/>
        <v>7354744.3025662862</v>
      </c>
      <c r="O111" s="17">
        <f t="shared" si="36"/>
        <v>565749.56173586822</v>
      </c>
      <c r="P111" s="23">
        <f t="shared" si="44"/>
        <v>7741936.9936857149</v>
      </c>
      <c r="Q111" s="22">
        <f t="shared" si="38"/>
        <v>595533.6148989012</v>
      </c>
    </row>
    <row r="112" spans="1:17">
      <c r="A112" s="20">
        <v>110</v>
      </c>
      <c r="B112" s="21" t="s">
        <v>83</v>
      </c>
      <c r="C112" s="16" t="s">
        <v>1048</v>
      </c>
      <c r="D112" s="15" t="s">
        <v>1050</v>
      </c>
      <c r="E112" s="106">
        <v>11647713.026585713</v>
      </c>
      <c r="F112" s="17">
        <f>SUMIF('Pri iNPUT'!F:F,'Dealer Wise'!B112,'Pri iNPUT'!R:R)</f>
        <v>2843226.1311999997</v>
      </c>
      <c r="G112" s="114">
        <f t="shared" si="32"/>
        <v>0.24410166396702795</v>
      </c>
      <c r="H112" s="17">
        <f t="shared" si="42"/>
        <v>6474944.2900685715</v>
      </c>
      <c r="I112" s="22">
        <f t="shared" si="43"/>
        <v>498072.63769758242</v>
      </c>
      <c r="J112" s="17">
        <f t="shared" si="39"/>
        <v>7173807.071663714</v>
      </c>
      <c r="K112" s="17">
        <f t="shared" si="35"/>
        <v>551831.31320490106</v>
      </c>
      <c r="L112" s="17">
        <f t="shared" si="40"/>
        <v>7756192.7229930004</v>
      </c>
      <c r="M112" s="17">
        <f t="shared" si="36"/>
        <v>596630.20946100005</v>
      </c>
      <c r="N112" s="18">
        <f t="shared" si="41"/>
        <v>8338578.3743222849</v>
      </c>
      <c r="O112" s="17">
        <f t="shared" si="36"/>
        <v>641429.10571709881</v>
      </c>
      <c r="P112" s="23">
        <f t="shared" si="44"/>
        <v>8804486.8953857124</v>
      </c>
      <c r="Q112" s="22">
        <f t="shared" si="38"/>
        <v>677268.22272197786</v>
      </c>
    </row>
    <row r="113" spans="1:17">
      <c r="A113" s="20">
        <v>111</v>
      </c>
      <c r="B113" s="21" t="s">
        <v>87</v>
      </c>
      <c r="C113" s="16" t="s">
        <v>24</v>
      </c>
      <c r="D113" s="15" t="s">
        <v>81</v>
      </c>
      <c r="E113" s="106">
        <v>6510577.9424571414</v>
      </c>
      <c r="F113" s="17">
        <f>SUMIF('Pri iNPUT'!F:F,'Dealer Wise'!B113,'Pri iNPUT'!R:R)</f>
        <v>674750.09869999997</v>
      </c>
      <c r="G113" s="113">
        <f t="shared" si="32"/>
        <v>0.10363904781782617</v>
      </c>
      <c r="H113" s="17">
        <f t="shared" si="42"/>
        <v>4533712.2552657137</v>
      </c>
      <c r="I113" s="22">
        <f t="shared" si="43"/>
        <v>348747.09655890107</v>
      </c>
      <c r="J113" s="17">
        <f t="shared" si="39"/>
        <v>4924346.9318131413</v>
      </c>
      <c r="K113" s="17">
        <f t="shared" si="35"/>
        <v>378795.9178317801</v>
      </c>
      <c r="L113" s="17">
        <f t="shared" si="40"/>
        <v>5249875.8289359985</v>
      </c>
      <c r="M113" s="17">
        <f t="shared" si="36"/>
        <v>403836.60222584603</v>
      </c>
      <c r="N113" s="18">
        <f t="shared" si="41"/>
        <v>5575404.7260588557</v>
      </c>
      <c r="O113" s="17">
        <f t="shared" si="36"/>
        <v>428877.28661991196</v>
      </c>
      <c r="P113" s="23">
        <f t="shared" si="44"/>
        <v>5835827.8437571414</v>
      </c>
      <c r="Q113" s="22">
        <f t="shared" si="38"/>
        <v>448909.83413516474</v>
      </c>
    </row>
    <row r="114" spans="1:17">
      <c r="A114" s="14">
        <v>112</v>
      </c>
      <c r="B114" s="21" t="s">
        <v>1041</v>
      </c>
      <c r="C114" s="16" t="s">
        <v>1048</v>
      </c>
      <c r="D114" s="15" t="s">
        <v>1046</v>
      </c>
      <c r="E114" s="106">
        <v>9913896.1189714279</v>
      </c>
      <c r="F114" s="17">
        <f>SUMIF('Pri iNPUT'!F:F,'Dealer Wise'!B114,'Pri iNPUT'!R:R)</f>
        <v>1772101.1794</v>
      </c>
      <c r="G114" s="113">
        <f t="shared" si="32"/>
        <v>0.17874921808075758</v>
      </c>
      <c r="H114" s="17">
        <f t="shared" si="42"/>
        <v>6159015.7157771429</v>
      </c>
      <c r="I114" s="22">
        <f t="shared" si="43"/>
        <v>473770.43967516482</v>
      </c>
      <c r="J114" s="17">
        <f t="shared" si="39"/>
        <v>6753849.4829154285</v>
      </c>
      <c r="K114" s="17">
        <f t="shared" si="35"/>
        <v>519526.88330118678</v>
      </c>
      <c r="L114" s="17">
        <f t="shared" si="40"/>
        <v>7249544.2888640007</v>
      </c>
      <c r="M114" s="17">
        <f t="shared" si="36"/>
        <v>557657.25298953848</v>
      </c>
      <c r="N114" s="18">
        <f t="shared" si="41"/>
        <v>7745239.0948125711</v>
      </c>
      <c r="O114" s="17">
        <f t="shared" si="36"/>
        <v>595787.62267789012</v>
      </c>
      <c r="P114" s="23">
        <f t="shared" si="44"/>
        <v>8141794.9395714281</v>
      </c>
      <c r="Q114" s="22">
        <f t="shared" si="38"/>
        <v>626291.91842857143</v>
      </c>
    </row>
    <row r="115" spans="1:17">
      <c r="A115" s="20">
        <v>113</v>
      </c>
      <c r="B115" s="88" t="s">
        <v>100</v>
      </c>
      <c r="C115" s="16" t="s">
        <v>1048</v>
      </c>
      <c r="D115" s="15" t="s">
        <v>1045</v>
      </c>
      <c r="E115" s="106">
        <v>9150290.5666142888</v>
      </c>
      <c r="F115" s="17">
        <f>SUMIF('Pri iNPUT'!F:F,'Dealer Wise'!B115,'Pri iNPUT'!R:R)</f>
        <v>1277503.5282000001</v>
      </c>
      <c r="G115" s="113">
        <f t="shared" si="32"/>
        <v>0.13961343838206558</v>
      </c>
      <c r="H115" s="17">
        <f t="shared" si="42"/>
        <v>6042728.9250914305</v>
      </c>
      <c r="I115" s="22">
        <f t="shared" si="43"/>
        <v>464825.30193011003</v>
      </c>
      <c r="J115" s="17">
        <f t="shared" si="39"/>
        <v>6591746.3590882886</v>
      </c>
      <c r="K115" s="17">
        <f t="shared" si="35"/>
        <v>507057.41223756067</v>
      </c>
      <c r="L115" s="17">
        <f t="shared" si="40"/>
        <v>7049260.887419004</v>
      </c>
      <c r="M115" s="17">
        <f t="shared" si="36"/>
        <v>542250.83749376959</v>
      </c>
      <c r="N115" s="18">
        <f t="shared" si="41"/>
        <v>7506775.4157497156</v>
      </c>
      <c r="O115" s="17">
        <f t="shared" si="36"/>
        <v>577444.26274997811</v>
      </c>
      <c r="P115" s="23">
        <f t="shared" si="44"/>
        <v>7872787.0384142883</v>
      </c>
      <c r="Q115" s="22">
        <f t="shared" si="38"/>
        <v>605599.0029549452</v>
      </c>
    </row>
    <row r="116" spans="1:17">
      <c r="A116" s="20">
        <v>114</v>
      </c>
      <c r="B116" s="21" t="s">
        <v>80</v>
      </c>
      <c r="C116" s="16" t="s">
        <v>1048</v>
      </c>
      <c r="D116" s="15" t="s">
        <v>1050</v>
      </c>
      <c r="E116" s="106">
        <v>4661181.6882571429</v>
      </c>
      <c r="F116" s="17">
        <f>SUMIF('Pri iNPUT'!F:F,'Dealer Wise'!B116,'Pri iNPUT'!R:R)</f>
        <v>335640.67490000004</v>
      </c>
      <c r="G116" s="113">
        <f t="shared" si="32"/>
        <v>7.2007636120594784E-2</v>
      </c>
      <c r="H116" s="17">
        <f t="shared" si="42"/>
        <v>3393304.6757057146</v>
      </c>
      <c r="I116" s="22">
        <f t="shared" si="43"/>
        <v>261023.43659274728</v>
      </c>
      <c r="J116" s="17">
        <f t="shared" si="39"/>
        <v>3672975.5770011428</v>
      </c>
      <c r="K116" s="17">
        <f t="shared" si="35"/>
        <v>282536.58284624177</v>
      </c>
      <c r="L116" s="17">
        <f t="shared" si="40"/>
        <v>3906034.6614140002</v>
      </c>
      <c r="M116" s="17">
        <f t="shared" si="36"/>
        <v>300464.20472415385</v>
      </c>
      <c r="N116" s="18">
        <f t="shared" si="41"/>
        <v>4139093.7458268572</v>
      </c>
      <c r="O116" s="17">
        <f t="shared" si="36"/>
        <v>318391.82660206594</v>
      </c>
      <c r="P116" s="23">
        <f t="shared" si="44"/>
        <v>4325541.0133571429</v>
      </c>
      <c r="Q116" s="22">
        <f t="shared" si="38"/>
        <v>332733.92410439561</v>
      </c>
    </row>
    <row r="117" spans="1:17">
      <c r="A117" s="14">
        <v>115</v>
      </c>
      <c r="B117" s="21" t="s">
        <v>85</v>
      </c>
      <c r="C117" s="16" t="s">
        <v>24</v>
      </c>
      <c r="D117" s="15" t="s">
        <v>1134</v>
      </c>
      <c r="E117" s="106">
        <v>8574197.4040714297</v>
      </c>
      <c r="F117" s="17">
        <f>SUMIF('Pri iNPUT'!F:F,'Dealer Wise'!B117,'Pri iNPUT'!R:R)</f>
        <v>76020.570000000007</v>
      </c>
      <c r="G117" s="113">
        <f t="shared" si="32"/>
        <v>8.8662024464122892E-3</v>
      </c>
      <c r="H117" s="17">
        <f t="shared" si="42"/>
        <v>6783337.3532571439</v>
      </c>
      <c r="I117" s="22">
        <f t="shared" si="43"/>
        <v>521795.18101978028</v>
      </c>
      <c r="J117" s="17">
        <f t="shared" si="39"/>
        <v>7297789.1975014294</v>
      </c>
      <c r="K117" s="17">
        <f t="shared" si="35"/>
        <v>561368.39980780229</v>
      </c>
      <c r="L117" s="17">
        <f t="shared" si="40"/>
        <v>7726499.0677050008</v>
      </c>
      <c r="M117" s="17">
        <f t="shared" si="36"/>
        <v>594346.0821311539</v>
      </c>
      <c r="N117" s="18">
        <f t="shared" si="41"/>
        <v>8155208.9379085721</v>
      </c>
      <c r="O117" s="17">
        <f t="shared" si="36"/>
        <v>627323.76445450552</v>
      </c>
      <c r="P117" s="23">
        <f t="shared" si="44"/>
        <v>8498176.8340714294</v>
      </c>
      <c r="Q117" s="22">
        <f t="shared" si="38"/>
        <v>653705.91031318693</v>
      </c>
    </row>
    <row r="118" spans="1:17">
      <c r="A118" s="20">
        <v>116</v>
      </c>
      <c r="B118" s="21" t="s">
        <v>89</v>
      </c>
      <c r="C118" s="16" t="s">
        <v>24</v>
      </c>
      <c r="D118" s="15" t="s">
        <v>81</v>
      </c>
      <c r="E118" s="106">
        <v>15147026.683985716</v>
      </c>
      <c r="F118" s="17">
        <f>SUMIF('Pri iNPUT'!F:F,'Dealer Wise'!B118,'Pri iNPUT'!R:R)</f>
        <v>2077520.5880000002</v>
      </c>
      <c r="G118" s="113">
        <f t="shared" si="32"/>
        <v>0.13715699003795057</v>
      </c>
      <c r="H118" s="17">
        <f t="shared" si="42"/>
        <v>10040100.759188574</v>
      </c>
      <c r="I118" s="22">
        <f t="shared" si="43"/>
        <v>772315.44301450567</v>
      </c>
      <c r="J118" s="17">
        <f t="shared" si="39"/>
        <v>10948922.360227715</v>
      </c>
      <c r="K118" s="17">
        <f t="shared" si="35"/>
        <v>842224.79694059351</v>
      </c>
      <c r="L118" s="17">
        <f t="shared" si="40"/>
        <v>11706273.694427002</v>
      </c>
      <c r="M118" s="17">
        <f t="shared" si="36"/>
        <v>900482.59187900019</v>
      </c>
      <c r="N118" s="18">
        <f t="shared" si="41"/>
        <v>12463625.028626287</v>
      </c>
      <c r="O118" s="17">
        <f t="shared" si="36"/>
        <v>958740.38681740675</v>
      </c>
      <c r="P118" s="23">
        <f t="shared" si="44"/>
        <v>13069506.095985716</v>
      </c>
      <c r="Q118" s="22">
        <f t="shared" si="38"/>
        <v>1005346.622768132</v>
      </c>
    </row>
    <row r="119" spans="1:17">
      <c r="A119" s="20">
        <v>117</v>
      </c>
      <c r="B119" s="21" t="s">
        <v>92</v>
      </c>
      <c r="C119" s="16" t="s">
        <v>24</v>
      </c>
      <c r="D119" s="15" t="s">
        <v>81</v>
      </c>
      <c r="E119" s="106">
        <v>5188619.7863285728</v>
      </c>
      <c r="F119" s="17">
        <f>SUMIF('Pri iNPUT'!F:F,'Dealer Wise'!B119,'Pri iNPUT'!R:R)</f>
        <v>502875.48560000001</v>
      </c>
      <c r="G119" s="113">
        <f t="shared" si="32"/>
        <v>9.691893149022407E-2</v>
      </c>
      <c r="H119" s="17">
        <f t="shared" si="42"/>
        <v>3648020.3434628583</v>
      </c>
      <c r="I119" s="22">
        <f t="shared" si="43"/>
        <v>280616.94949714292</v>
      </c>
      <c r="J119" s="17">
        <f t="shared" si="39"/>
        <v>3959337.5306425719</v>
      </c>
      <c r="K119" s="17">
        <f t="shared" si="35"/>
        <v>304564.42543404398</v>
      </c>
      <c r="L119" s="17">
        <f t="shared" si="40"/>
        <v>4218768.5199590009</v>
      </c>
      <c r="M119" s="17">
        <f t="shared" si="36"/>
        <v>324520.65538146161</v>
      </c>
      <c r="N119" s="18">
        <f t="shared" si="41"/>
        <v>4478199.5092754299</v>
      </c>
      <c r="O119" s="17">
        <f t="shared" si="36"/>
        <v>344476.88532887923</v>
      </c>
      <c r="P119" s="23">
        <f t="shared" si="44"/>
        <v>4685744.3007285725</v>
      </c>
      <c r="Q119" s="22">
        <f t="shared" si="38"/>
        <v>360441.86928681325</v>
      </c>
    </row>
    <row r="120" spans="1:17">
      <c r="A120" s="14">
        <v>118</v>
      </c>
      <c r="B120" s="21" t="s">
        <v>86</v>
      </c>
      <c r="C120" s="16" t="s">
        <v>24</v>
      </c>
      <c r="D120" s="15" t="s">
        <v>1134</v>
      </c>
      <c r="E120" s="106">
        <v>8522327.57277143</v>
      </c>
      <c r="F120" s="17">
        <f>SUMIF('Pri iNPUT'!F:F,'Dealer Wise'!B120,'Pri iNPUT'!R:R)</f>
        <v>1510805.0249000003</v>
      </c>
      <c r="G120" s="113">
        <f t="shared" si="32"/>
        <v>0.17727610350568723</v>
      </c>
      <c r="H120" s="17">
        <f t="shared" si="42"/>
        <v>5307057.033317144</v>
      </c>
      <c r="I120" s="22">
        <f t="shared" si="43"/>
        <v>408235.15640901111</v>
      </c>
      <c r="J120" s="17">
        <f t="shared" si="39"/>
        <v>5818396.6876834296</v>
      </c>
      <c r="K120" s="17">
        <f t="shared" si="35"/>
        <v>447568.97597564844</v>
      </c>
      <c r="L120" s="17">
        <f t="shared" si="40"/>
        <v>6244513.0663220007</v>
      </c>
      <c r="M120" s="17">
        <f t="shared" si="36"/>
        <v>480347.15894784621</v>
      </c>
      <c r="N120" s="18">
        <f t="shared" si="41"/>
        <v>6670629.4449605718</v>
      </c>
      <c r="O120" s="17">
        <f t="shared" si="36"/>
        <v>513125.34192004398</v>
      </c>
      <c r="P120" s="23">
        <f t="shared" si="44"/>
        <v>7011522.5478714295</v>
      </c>
      <c r="Q120" s="22">
        <f t="shared" si="38"/>
        <v>539347.8882978023</v>
      </c>
    </row>
    <row r="121" spans="1:17" s="33" customFormat="1">
      <c r="A121" s="134" t="s">
        <v>121</v>
      </c>
      <c r="B121" s="135"/>
      <c r="C121" s="135"/>
      <c r="D121" s="135"/>
      <c r="E121" s="30">
        <f>SUM(E4:E120)</f>
        <v>1084689054.6635427</v>
      </c>
      <c r="F121" s="30">
        <f>SUM(F4:F120)</f>
        <v>167093606.99389997</v>
      </c>
      <c r="G121" s="100">
        <f t="shared" ref="G121" si="45">IFERROR(F121/E121,0)</f>
        <v>0.15404747219997564</v>
      </c>
      <c r="H121" s="30">
        <f>(E121*0.9)-F121</f>
        <v>809126542.20328856</v>
      </c>
      <c r="I121" s="30">
        <f t="shared" si="43"/>
        <v>62240503.246406808</v>
      </c>
      <c r="J121" s="30">
        <f t="shared" ref="J121" si="46">(E121*0.85)-F121</f>
        <v>754892089.47011137</v>
      </c>
      <c r="K121" s="30">
        <f t="shared" si="35"/>
        <v>58068622.266931646</v>
      </c>
      <c r="L121" s="30">
        <f t="shared" ref="L121:N121" si="47">(E121*0.9)-F121</f>
        <v>809126542.20328856</v>
      </c>
      <c r="M121" s="30">
        <f t="shared" si="36"/>
        <v>62240503.246406808</v>
      </c>
      <c r="N121" s="30">
        <f t="shared" si="47"/>
        <v>-809126542.06464589</v>
      </c>
      <c r="O121" s="30">
        <f t="shared" si="36"/>
        <v>-62240503.235741988</v>
      </c>
      <c r="P121" s="31">
        <f t="shared" si="44"/>
        <v>917595447.66964281</v>
      </c>
      <c r="Q121" s="32">
        <f t="shared" si="38"/>
        <v>70584265.205357134</v>
      </c>
    </row>
    <row r="122" spans="1:17">
      <c r="F122" s="68"/>
    </row>
    <row r="123" spans="1:17">
      <c r="E123" s="35"/>
    </row>
    <row r="126" spans="1:17">
      <c r="E126" s="35"/>
    </row>
  </sheetData>
  <mergeCells count="2">
    <mergeCell ref="A121:D121"/>
    <mergeCell ref="A2:O2"/>
  </mergeCells>
  <conditionalFormatting sqref="G4:G121">
    <cfRule type="cellIs" dxfId="4" priority="1" operator="greaterThan">
      <formula>0.795</formula>
    </cfRule>
    <cfRule type="cellIs" dxfId="3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27 P65:P71 J4:J27 L84 L4:L27 L85:L88 M4:M22 N121 N4:N27 P37:P55 J37:J55 L37:L55 M37:M55 N37:N55 P72:P88 J72:J88 L72:L83 M72:M88 N72:N88 L89:L120 P89:P120 J89:J120 M89:M120 N89:N120 P121 M121 M24:M27 P33:P36 J33:J36 L33:L36 N33:N36 M33:M36 P62:P64 J62:J71 L62:L71 M62:M71 N62:N71 P57:P60 J57:J60 L57:L60 M57:M60 N57:N60 P28:P32 J28:J32 L28:L32 N28:N32 M28:M3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2"/>
  <sheetViews>
    <sheetView showGridLines="0" zoomScale="90" zoomScaleNormal="90" workbookViewId="0">
      <selection activeCell="A8" sqref="A8:XFD8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6" t="str">
        <f>'Dealer Wise'!B1</f>
        <v>Up to 09.02.2021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32.25" customHeight="1">
      <c r="A2" s="140" t="s">
        <v>1376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7" t="s">
        <v>129</v>
      </c>
      <c r="N2" s="7">
        <f>'Dealer Wise'!Q2</f>
        <v>13</v>
      </c>
    </row>
    <row r="3" spans="1:14" ht="36.75" customHeight="1">
      <c r="A3" s="37" t="s">
        <v>0</v>
      </c>
      <c r="B3" s="38" t="s">
        <v>1374</v>
      </c>
      <c r="C3" s="38" t="s">
        <v>1369</v>
      </c>
      <c r="D3" s="38" t="s">
        <v>1375</v>
      </c>
      <c r="E3" s="38" t="s">
        <v>126</v>
      </c>
      <c r="F3" s="38" t="s">
        <v>128</v>
      </c>
      <c r="G3" s="38" t="s">
        <v>840</v>
      </c>
      <c r="H3" s="38" t="s">
        <v>844</v>
      </c>
      <c r="I3" s="38" t="s">
        <v>842</v>
      </c>
      <c r="J3" s="38" t="s">
        <v>845</v>
      </c>
      <c r="K3" s="38" t="s">
        <v>859</v>
      </c>
      <c r="L3" s="38" t="s">
        <v>861</v>
      </c>
      <c r="M3" s="38" t="s">
        <v>122</v>
      </c>
      <c r="N3" s="39" t="s">
        <v>124</v>
      </c>
    </row>
    <row r="4" spans="1:14">
      <c r="A4" s="1" t="s">
        <v>1048</v>
      </c>
      <c r="B4" s="22">
        <f>SUMIFS('Dealer Wise'!E$4:E$120,'Dealer Wise'!$C$4:$C$120,'Region Wise'!$A4)</f>
        <v>162282990.49524289</v>
      </c>
      <c r="C4" s="22">
        <f>SUMIFS('Dealer Wise'!F$4:F$120,'Dealer Wise'!$C$4:$C$120,'Region Wise'!$A4)</f>
        <v>26130175.044500001</v>
      </c>
      <c r="D4" s="40">
        <f t="shared" ref="D4:D10" si="0">C4/B4</f>
        <v>0.1610161050443914</v>
      </c>
      <c r="E4" s="22">
        <f t="shared" ref="E4:E8" si="1">(B4*0.8)-C4</f>
        <v>103696217.35169432</v>
      </c>
      <c r="F4" s="22">
        <f t="shared" ref="F4:F8" si="2">E4/$N$2</f>
        <v>7976632.1039764863</v>
      </c>
      <c r="G4" s="22">
        <f t="shared" ref="G4:G8" si="3">(B4*0.86)-C4</f>
        <v>113433196.78140891</v>
      </c>
      <c r="H4" s="22">
        <f t="shared" ref="H4:H8" si="4">G4/$N$2</f>
        <v>8725630.5216468386</v>
      </c>
      <c r="I4" s="22">
        <f t="shared" ref="I4:I8" si="5">(B4*0.91)-C4</f>
        <v>121547346.30617106</v>
      </c>
      <c r="J4" s="22">
        <f t="shared" ref="J4:J8" si="6">I4/$N$2</f>
        <v>9349795.8697054666</v>
      </c>
      <c r="K4" s="41">
        <f t="shared" ref="K4:K8" si="7">(B4*0.96)-C4</f>
        <v>129661495.83093318</v>
      </c>
      <c r="L4" s="22">
        <f t="shared" ref="L4:L8" si="8">K4/$N$2</f>
        <v>9973961.2177640907</v>
      </c>
      <c r="M4" s="22">
        <f t="shared" ref="M4:M9" si="9">B4-C4</f>
        <v>136152815.4507429</v>
      </c>
      <c r="N4" s="22">
        <f t="shared" ref="N4:N8" si="10">M4/$N$2</f>
        <v>10473293.496210992</v>
      </c>
    </row>
    <row r="5" spans="1:14">
      <c r="A5" s="1" t="s">
        <v>13</v>
      </c>
      <c r="B5" s="22">
        <f>SUMIFS('Dealer Wise'!E$4:E$120,'Dealer Wise'!$C$4:$C$120,'Region Wise'!$A5)</f>
        <v>255102396.2835429</v>
      </c>
      <c r="C5" s="22">
        <f>SUMIFS('Dealer Wise'!F$4:F$120,'Dealer Wise'!$C$4:$C$120,'Region Wise'!$A5)</f>
        <v>31896785.5711</v>
      </c>
      <c r="D5" s="40">
        <f t="shared" si="0"/>
        <v>0.12503522521069207</v>
      </c>
      <c r="E5" s="22">
        <f t="shared" si="1"/>
        <v>172185131.45573434</v>
      </c>
      <c r="F5" s="22">
        <f t="shared" si="2"/>
        <v>13245010.111979565</v>
      </c>
      <c r="G5" s="22">
        <f t="shared" si="3"/>
        <v>187491275.2327469</v>
      </c>
      <c r="H5" s="22">
        <f t="shared" si="4"/>
        <v>14422405.787134377</v>
      </c>
      <c r="I5" s="22">
        <f t="shared" si="5"/>
        <v>200246395.04692405</v>
      </c>
      <c r="J5" s="22">
        <f t="shared" si="6"/>
        <v>15403568.84976339</v>
      </c>
      <c r="K5" s="41">
        <f t="shared" si="7"/>
        <v>213001514.86110118</v>
      </c>
      <c r="L5" s="22">
        <f t="shared" si="8"/>
        <v>16384731.912392398</v>
      </c>
      <c r="M5" s="22">
        <f t="shared" si="9"/>
        <v>223205610.7124429</v>
      </c>
      <c r="N5" s="22">
        <f t="shared" si="10"/>
        <v>17169662.362495609</v>
      </c>
    </row>
    <row r="6" spans="1:14">
      <c r="A6" s="1" t="s">
        <v>24</v>
      </c>
      <c r="B6" s="22">
        <f>SUMIFS('Dealer Wise'!E$4:E$120,'Dealer Wise'!$C$4:$C$120,'Region Wise'!$A6)</f>
        <v>203078259.10051426</v>
      </c>
      <c r="C6" s="22">
        <f>SUMIFS('Dealer Wise'!F$4:F$120,'Dealer Wise'!$C$4:$C$120,'Region Wise'!$A6)</f>
        <v>27984096.929799996</v>
      </c>
      <c r="D6" s="40">
        <f t="shared" ref="D6" si="11">C6/B6</f>
        <v>0.13779957073567967</v>
      </c>
      <c r="E6" s="22">
        <f t="shared" si="1"/>
        <v>134478510.35061142</v>
      </c>
      <c r="F6" s="22">
        <f t="shared" si="2"/>
        <v>10344500.796200879</v>
      </c>
      <c r="G6" s="22">
        <f t="shared" si="3"/>
        <v>146663205.89664227</v>
      </c>
      <c r="H6" s="22">
        <f t="shared" si="4"/>
        <v>11281785.068972481</v>
      </c>
      <c r="I6" s="22">
        <f t="shared" si="5"/>
        <v>156817118.85166797</v>
      </c>
      <c r="J6" s="22">
        <f t="shared" si="6"/>
        <v>12062855.296282152</v>
      </c>
      <c r="K6" s="41">
        <f t="shared" si="7"/>
        <v>166971031.80669367</v>
      </c>
      <c r="L6" s="22">
        <f t="shared" si="8"/>
        <v>12843925.52359182</v>
      </c>
      <c r="M6" s="22">
        <f t="shared" ref="M6" si="12">B6-C6</f>
        <v>175094162.17071426</v>
      </c>
      <c r="N6" s="22">
        <f t="shared" si="10"/>
        <v>13468781.705439558</v>
      </c>
    </row>
    <row r="7" spans="1:14" ht="11.25" customHeight="1">
      <c r="A7" s="1" t="s">
        <v>120</v>
      </c>
      <c r="B7" s="22">
        <f>SUMIFS('Dealer Wise'!E$4:E$120,'Dealer Wise'!$C$4:$C$120,'Region Wise'!$A7)</f>
        <v>203147473.75137147</v>
      </c>
      <c r="C7" s="22">
        <f>SUMIFS('Dealer Wise'!F$4:F$120,'Dealer Wise'!$C$4:$C$120,'Region Wise'!$A7)</f>
        <v>37862642.4683</v>
      </c>
      <c r="D7" s="40">
        <f t="shared" si="0"/>
        <v>0.18638008028905839</v>
      </c>
      <c r="E7" s="22">
        <f t="shared" si="1"/>
        <v>124655336.5327972</v>
      </c>
      <c r="F7" s="22">
        <f t="shared" si="2"/>
        <v>9588872.0409843996</v>
      </c>
      <c r="G7" s="22">
        <f t="shared" si="3"/>
        <v>136844184.95787948</v>
      </c>
      <c r="H7" s="22">
        <f t="shared" si="4"/>
        <v>10526475.76599073</v>
      </c>
      <c r="I7" s="22">
        <f t="shared" si="5"/>
        <v>147001558.64544803</v>
      </c>
      <c r="J7" s="22">
        <f t="shared" si="6"/>
        <v>11307812.203496002</v>
      </c>
      <c r="K7" s="41">
        <f t="shared" si="7"/>
        <v>157158932.33301663</v>
      </c>
      <c r="L7" s="22">
        <f t="shared" si="8"/>
        <v>12089148.64100128</v>
      </c>
      <c r="M7" s="22">
        <f t="shared" si="9"/>
        <v>165284831.28307146</v>
      </c>
      <c r="N7" s="22">
        <f t="shared" si="10"/>
        <v>12714217.791005496</v>
      </c>
    </row>
    <row r="8" spans="1:14" ht="11.25" customHeight="1">
      <c r="A8" s="1" t="s">
        <v>57</v>
      </c>
      <c r="B8" s="22">
        <f>SUMIFS('Dealer Wise'!E$4:E$120,'Dealer Wise'!$C$4:$C$120,'Region Wise'!$A8)</f>
        <v>148512301.97734284</v>
      </c>
      <c r="C8" s="22">
        <f>SUMIFS('Dealer Wise'!F$4:F$120,'Dealer Wise'!$C$4:$C$120,'Region Wise'!$A8)</f>
        <v>23692115.1083</v>
      </c>
      <c r="D8" s="40">
        <f t="shared" ref="D8" si="13">C8/B8</f>
        <v>0.15952964699122696</v>
      </c>
      <c r="E8" s="22">
        <f t="shared" si="1"/>
        <v>95117726.473574281</v>
      </c>
      <c r="F8" s="22">
        <f t="shared" si="2"/>
        <v>7316748.1902749445</v>
      </c>
      <c r="G8" s="22">
        <f t="shared" si="3"/>
        <v>104028464.59221484</v>
      </c>
      <c r="H8" s="22">
        <f t="shared" si="4"/>
        <v>8002189.5840165261</v>
      </c>
      <c r="I8" s="22">
        <f t="shared" si="5"/>
        <v>111454079.691082</v>
      </c>
      <c r="J8" s="22">
        <f t="shared" si="6"/>
        <v>8573390.7454678454</v>
      </c>
      <c r="K8" s="41">
        <f t="shared" si="7"/>
        <v>118879694.78994912</v>
      </c>
      <c r="L8" s="22">
        <f t="shared" si="8"/>
        <v>9144591.9069191627</v>
      </c>
      <c r="M8" s="22">
        <f t="shared" ref="M8" si="14">B8-C8</f>
        <v>124820186.86904284</v>
      </c>
      <c r="N8" s="22">
        <f t="shared" si="10"/>
        <v>9601552.8360802196</v>
      </c>
    </row>
    <row r="9" spans="1:14">
      <c r="A9" s="1" t="s">
        <v>69</v>
      </c>
      <c r="B9" s="22">
        <f>SUMIFS('Dealer Wise'!E$4:E$120,'Dealer Wise'!$C$4:$C$120,'Region Wise'!$A9)</f>
        <v>112565633.05552857</v>
      </c>
      <c r="C9" s="22">
        <f>SUMIFS('Dealer Wise'!F$4:F$120,'Dealer Wise'!$C$4:$C$120,'Region Wise'!$A9)</f>
        <v>19527791.871900003</v>
      </c>
      <c r="D9" s="40">
        <f t="shared" si="0"/>
        <v>0.17347916359398036</v>
      </c>
      <c r="E9" s="22">
        <f t="shared" ref="E9" si="15">(B9*0.8)-C9</f>
        <v>70524714.572522849</v>
      </c>
      <c r="F9" s="22">
        <f t="shared" ref="F9" si="16">E9/$N$2</f>
        <v>5424978.0440402189</v>
      </c>
      <c r="G9" s="22">
        <f t="shared" ref="G9" si="17">(B9*0.86)-C9</f>
        <v>77278652.555854559</v>
      </c>
      <c r="H9" s="22">
        <f t="shared" ref="H9" si="18">G9/$N$2</f>
        <v>5944511.7350657349</v>
      </c>
      <c r="I9" s="22">
        <f t="shared" ref="I9" si="19">(B9*0.91)-C9</f>
        <v>82906934.208630994</v>
      </c>
      <c r="J9" s="22">
        <f t="shared" ref="J9:J10" si="20">I9/$N$2</f>
        <v>6377456.4775869995</v>
      </c>
      <c r="K9" s="41">
        <f t="shared" ref="K9" si="21">(B9*0.96)-C9</f>
        <v>88535215.861407414</v>
      </c>
      <c r="L9" s="22">
        <f t="shared" ref="L9:L10" si="22">K9/$N$2</f>
        <v>6810401.2201082623</v>
      </c>
      <c r="M9" s="22">
        <f t="shared" si="9"/>
        <v>93037841.183628559</v>
      </c>
      <c r="N9" s="22">
        <f t="shared" ref="N9" si="23">M9/$N$2</f>
        <v>7156757.0141252736</v>
      </c>
    </row>
    <row r="10" spans="1:14">
      <c r="A10" s="42" t="s">
        <v>121</v>
      </c>
      <c r="B10" s="43">
        <f>SUM(B4:B9)</f>
        <v>1084689054.663543</v>
      </c>
      <c r="C10" s="43">
        <f>SUM(C4:C9)</f>
        <v>167093606.99389997</v>
      </c>
      <c r="D10" s="44">
        <f t="shared" si="0"/>
        <v>0.15404747219997561</v>
      </c>
      <c r="E10" s="45">
        <f>SUM(E4:E9)</f>
        <v>700657636.73693442</v>
      </c>
      <c r="F10" s="45">
        <f>SUM(F4:F9)</f>
        <v>53896741.28745649</v>
      </c>
      <c r="G10" s="45">
        <f>SUM(G4:G9)</f>
        <v>765738980.016747</v>
      </c>
      <c r="H10" s="45">
        <f>SUM(H4:H9)</f>
        <v>58902998.462826684</v>
      </c>
      <c r="I10" s="45">
        <f>SUM(I4:I9)</f>
        <v>819973432.74992418</v>
      </c>
      <c r="J10" s="45">
        <f t="shared" si="20"/>
        <v>63074879.442301862</v>
      </c>
      <c r="K10" s="45">
        <f>SUM(K4:K9)</f>
        <v>874207885.48310125</v>
      </c>
      <c r="L10" s="45">
        <f t="shared" si="22"/>
        <v>67246760.421777025</v>
      </c>
      <c r="M10" s="43">
        <f>SUM(M4:M9)</f>
        <v>917595447.66964293</v>
      </c>
      <c r="N10" s="46">
        <f>M10/N2</f>
        <v>70584265.205357149</v>
      </c>
    </row>
    <row r="11" spans="1:14">
      <c r="N11" s="35"/>
    </row>
    <row r="12" spans="1:14">
      <c r="B12" s="35"/>
      <c r="C12" s="35"/>
      <c r="F12" s="47"/>
      <c r="G12" s="47"/>
      <c r="H12" s="47"/>
      <c r="I12" s="47"/>
      <c r="J12" s="47"/>
      <c r="K12" s="47"/>
      <c r="L12" s="47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9"/>
  <sheetViews>
    <sheetView showGridLines="0" topLeftCell="C1" zoomScale="80" zoomScaleNormal="80" workbookViewId="0">
      <pane ySplit="3" topLeftCell="A24" activePane="bottomLeft" state="frozen"/>
      <selection activeCell="C1" sqref="C1"/>
      <selection pane="bottomLeft" activeCell="C39" sqref="A39:XFD39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8" t="str">
        <f>'Dealer Wise'!B1</f>
        <v>Up to 09.02.2021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36"/>
      <c r="P1" s="36"/>
    </row>
    <row r="2" spans="1:16" ht="32.25" customHeight="1">
      <c r="A2" s="144" t="s">
        <v>1379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7" t="s">
        <v>129</v>
      </c>
      <c r="P2" s="7">
        <f>'Dealer Wise'!Q2</f>
        <v>13</v>
      </c>
    </row>
    <row r="3" spans="1:16" ht="60.75" customHeight="1" thickBot="1">
      <c r="A3" s="49" t="s">
        <v>927</v>
      </c>
      <c r="B3" s="50" t="s">
        <v>1042</v>
      </c>
      <c r="C3" s="51" t="s">
        <v>1052</v>
      </c>
      <c r="D3" s="51" t="s">
        <v>1377</v>
      </c>
      <c r="E3" s="51" t="s">
        <v>1378</v>
      </c>
      <c r="F3" s="51" t="s">
        <v>1375</v>
      </c>
      <c r="G3" s="51" t="s">
        <v>126</v>
      </c>
      <c r="H3" s="51" t="s">
        <v>128</v>
      </c>
      <c r="I3" s="51" t="s">
        <v>840</v>
      </c>
      <c r="J3" s="51" t="s">
        <v>844</v>
      </c>
      <c r="K3" s="51" t="s">
        <v>842</v>
      </c>
      <c r="L3" s="51" t="s">
        <v>845</v>
      </c>
      <c r="M3" s="51" t="s">
        <v>859</v>
      </c>
      <c r="N3" s="51" t="s">
        <v>861</v>
      </c>
      <c r="O3" s="52" t="s">
        <v>122</v>
      </c>
      <c r="P3" s="53" t="s">
        <v>124</v>
      </c>
    </row>
    <row r="4" spans="1:16">
      <c r="A4" s="86">
        <v>1</v>
      </c>
      <c r="B4" s="21" t="s">
        <v>1048</v>
      </c>
      <c r="C4" s="21" t="s">
        <v>1045</v>
      </c>
      <c r="D4" s="54">
        <f>SUMIFS('Dealer Wise'!E$4:E$120,'Dealer Wise'!$D$4:$D$120,'Zone Wise'!$C4)</f>
        <v>27671191.346628573</v>
      </c>
      <c r="E4" s="54">
        <f>SUMIFS('Dealer Wise'!F$4:F$120,'Dealer Wise'!$D$4:$D$120,'Zone Wise'!$C4)</f>
        <v>5521423.0093999989</v>
      </c>
      <c r="F4" s="55">
        <f t="shared" ref="F4:F31" si="0">E4/D4</f>
        <v>0.19953687357493277</v>
      </c>
      <c r="G4" s="56">
        <f>(D4*0.8)-E4</f>
        <v>16615530.067902859</v>
      </c>
      <c r="H4" s="54">
        <f t="shared" ref="H4:H31" si="1">G4/$P$2</f>
        <v>1278117.6975309891</v>
      </c>
      <c r="I4" s="56">
        <f>(D4*0.86)-E4</f>
        <v>18275801.548700575</v>
      </c>
      <c r="J4" s="54">
        <f t="shared" ref="J4:J31" si="2">I4/$P$2</f>
        <v>1405830.8883615828</v>
      </c>
      <c r="K4" s="54">
        <f>(D4*0.91)-E4</f>
        <v>19659361.116032004</v>
      </c>
      <c r="L4" s="54">
        <f t="shared" ref="L4:L31" si="3">K4/$P$2</f>
        <v>1512258.5473870772</v>
      </c>
      <c r="M4" s="57">
        <f>(D4*0.96)-E4</f>
        <v>21042920.68336343</v>
      </c>
      <c r="N4" s="54">
        <f t="shared" ref="N4:N31" si="4">M4/$P$2</f>
        <v>1618686.2064125715</v>
      </c>
      <c r="O4" s="54">
        <f t="shared" ref="O4:O31" si="5">D4-E4</f>
        <v>22149768.337228574</v>
      </c>
      <c r="P4" s="54">
        <f t="shared" ref="P4:P31" si="6">O4/$P$2</f>
        <v>1703828.3336329672</v>
      </c>
    </row>
    <row r="5" spans="1:16">
      <c r="A5" s="87">
        <v>2</v>
      </c>
      <c r="B5" s="21" t="s">
        <v>1048</v>
      </c>
      <c r="C5" s="21" t="s">
        <v>1048</v>
      </c>
      <c r="D5" s="54">
        <f>SUMIFS('Dealer Wise'!E$4:E$120,'Dealer Wise'!$D$4:$D$120,'Zone Wise'!$C5)</f>
        <v>45018800.182400003</v>
      </c>
      <c r="E5" s="54">
        <f>SUMIFS('Dealer Wise'!F$4:F$120,'Dealer Wise'!$D$4:$D$120,'Zone Wise'!$C5)</f>
        <v>4903494.8874000004</v>
      </c>
      <c r="F5" s="55">
        <f t="shared" si="0"/>
        <v>0.10892104781852917</v>
      </c>
      <c r="G5" s="56">
        <f t="shared" ref="G5:G31" si="7">(D5*0.8)-E5</f>
        <v>31111545.25852</v>
      </c>
      <c r="H5" s="54">
        <f t="shared" si="1"/>
        <v>2393195.7891169232</v>
      </c>
      <c r="I5" s="56">
        <f t="shared" ref="I5:I31" si="8">(D5*0.86)-E5</f>
        <v>33812673.269464001</v>
      </c>
      <c r="J5" s="54">
        <f t="shared" si="2"/>
        <v>2600974.8668818465</v>
      </c>
      <c r="K5" s="54">
        <f t="shared" ref="K5:K31" si="9">(D5*0.91)-E5</f>
        <v>36063613.278584003</v>
      </c>
      <c r="L5" s="54">
        <f t="shared" si="3"/>
        <v>2774124.0983526157</v>
      </c>
      <c r="M5" s="57">
        <f t="shared" ref="M5:M31" si="10">(D5*0.96)-E5</f>
        <v>38314553.287703998</v>
      </c>
      <c r="N5" s="54">
        <f t="shared" si="4"/>
        <v>2947273.3298233845</v>
      </c>
      <c r="O5" s="54">
        <f t="shared" si="5"/>
        <v>40115305.295000002</v>
      </c>
      <c r="P5" s="54">
        <f t="shared" si="6"/>
        <v>3085792.7150000003</v>
      </c>
    </row>
    <row r="6" spans="1:16">
      <c r="A6" s="87">
        <v>3</v>
      </c>
      <c r="B6" s="21" t="s">
        <v>1048</v>
      </c>
      <c r="C6" s="21" t="s">
        <v>1047</v>
      </c>
      <c r="D6" s="54">
        <f>SUMIFS('Dealer Wise'!E$4:E$120,'Dealer Wise'!$D$4:$D$120,'Zone Wise'!$C6)</f>
        <v>20988793.92738571</v>
      </c>
      <c r="E6" s="54">
        <f>SUMIFS('Dealer Wise'!F$4:F$120,'Dealer Wise'!$D$4:$D$120,'Zone Wise'!$C6)</f>
        <v>4467918.7811000003</v>
      </c>
      <c r="F6" s="55">
        <f t="shared" si="0"/>
        <v>0.21287163028792996</v>
      </c>
      <c r="G6" s="56">
        <f t="shared" si="7"/>
        <v>12323116.360808566</v>
      </c>
      <c r="H6" s="54">
        <f t="shared" si="1"/>
        <v>947932.02775450505</v>
      </c>
      <c r="I6" s="56">
        <f t="shared" si="8"/>
        <v>13582443.996451709</v>
      </c>
      <c r="J6" s="54">
        <f t="shared" si="2"/>
        <v>1044803.3843424392</v>
      </c>
      <c r="K6" s="54">
        <f t="shared" si="9"/>
        <v>14631883.692820996</v>
      </c>
      <c r="L6" s="54">
        <f t="shared" si="3"/>
        <v>1125529.5148323844</v>
      </c>
      <c r="M6" s="57">
        <f t="shared" si="10"/>
        <v>15681323.389190279</v>
      </c>
      <c r="N6" s="54">
        <f t="shared" si="4"/>
        <v>1206255.6453223291</v>
      </c>
      <c r="O6" s="54">
        <f t="shared" si="5"/>
        <v>16520875.146285709</v>
      </c>
      <c r="P6" s="54">
        <f t="shared" si="6"/>
        <v>1270836.5497142854</v>
      </c>
    </row>
    <row r="7" spans="1:16" ht="15" thickBot="1">
      <c r="A7" s="87">
        <v>4</v>
      </c>
      <c r="B7" s="21" t="s">
        <v>1048</v>
      </c>
      <c r="C7" s="21" t="s">
        <v>1050</v>
      </c>
      <c r="D7" s="54">
        <f>SUMIFS('Dealer Wise'!E$4:E$120,'Dealer Wise'!$D$4:$D$120,'Zone Wise'!$C7)</f>
        <v>21222296.09125714</v>
      </c>
      <c r="E7" s="54">
        <f>SUMIFS('Dealer Wise'!F$4:F$120,'Dealer Wise'!$D$4:$D$120,'Zone Wise'!$C7)</f>
        <v>3723415.2696999996</v>
      </c>
      <c r="F7" s="55">
        <f t="shared" si="0"/>
        <v>0.17544827636411686</v>
      </c>
      <c r="G7" s="56">
        <f t="shared" si="7"/>
        <v>13254421.603305714</v>
      </c>
      <c r="H7" s="54">
        <f t="shared" si="1"/>
        <v>1019570.892561978</v>
      </c>
      <c r="I7" s="56">
        <f t="shared" si="8"/>
        <v>14527759.36878114</v>
      </c>
      <c r="J7" s="54">
        <f t="shared" si="2"/>
        <v>1117519.9514447032</v>
      </c>
      <c r="K7" s="54">
        <f t="shared" si="9"/>
        <v>15588874.173343999</v>
      </c>
      <c r="L7" s="54">
        <f t="shared" si="3"/>
        <v>1199144.1671803077</v>
      </c>
      <c r="M7" s="57">
        <f t="shared" si="10"/>
        <v>16649988.977906855</v>
      </c>
      <c r="N7" s="54">
        <f t="shared" si="4"/>
        <v>1280768.382915912</v>
      </c>
      <c r="O7" s="54">
        <f t="shared" si="5"/>
        <v>17498880.821557142</v>
      </c>
      <c r="P7" s="54">
        <f t="shared" si="6"/>
        <v>1346067.7555043956</v>
      </c>
    </row>
    <row r="8" spans="1:16">
      <c r="A8" s="86">
        <v>5</v>
      </c>
      <c r="B8" s="21" t="s">
        <v>1048</v>
      </c>
      <c r="C8" s="21" t="s">
        <v>1046</v>
      </c>
      <c r="D8" s="54">
        <f>SUMIFS('Dealer Wise'!E$4:E$120,'Dealer Wise'!$D$4:$D$120,'Zone Wise'!$C8)</f>
        <v>27616158.208128572</v>
      </c>
      <c r="E8" s="54">
        <f>SUMIFS('Dealer Wise'!F$4:F$120,'Dealer Wise'!$D$4:$D$120,'Zone Wise'!$C8)</f>
        <v>5317829.5987</v>
      </c>
      <c r="F8" s="55">
        <f t="shared" si="0"/>
        <v>0.1925622513682857</v>
      </c>
      <c r="G8" s="56">
        <f t="shared" si="7"/>
        <v>16775096.967802858</v>
      </c>
      <c r="H8" s="54">
        <f t="shared" si="1"/>
        <v>1290392.0744463736</v>
      </c>
      <c r="I8" s="56">
        <f t="shared" si="8"/>
        <v>18432066.460290574</v>
      </c>
      <c r="J8" s="54">
        <f t="shared" si="2"/>
        <v>1417851.2661761979</v>
      </c>
      <c r="K8" s="54">
        <f t="shared" si="9"/>
        <v>19812874.370696999</v>
      </c>
      <c r="L8" s="54">
        <f t="shared" si="3"/>
        <v>1524067.2592843845</v>
      </c>
      <c r="M8" s="57">
        <f t="shared" si="10"/>
        <v>21193682.281103425</v>
      </c>
      <c r="N8" s="54">
        <f t="shared" si="4"/>
        <v>1630283.2523925712</v>
      </c>
      <c r="O8" s="54">
        <f t="shared" si="5"/>
        <v>22298328.60942857</v>
      </c>
      <c r="P8" s="54">
        <f t="shared" si="6"/>
        <v>1715256.0468791206</v>
      </c>
    </row>
    <row r="9" spans="1:16">
      <c r="A9" s="87">
        <v>6</v>
      </c>
      <c r="B9" s="21" t="s">
        <v>1048</v>
      </c>
      <c r="C9" s="21" t="s">
        <v>1080</v>
      </c>
      <c r="D9" s="54">
        <f>SUMIFS('Dealer Wise'!E$4:E$120,'Dealer Wise'!$D$4:$D$120,'Zone Wise'!$C9)</f>
        <v>19765750.739442855</v>
      </c>
      <c r="E9" s="54">
        <f>SUMIFS('Dealer Wise'!F$4:F$120,'Dealer Wise'!$D$4:$D$120,'Zone Wise'!$C9)</f>
        <v>2196093.4982000003</v>
      </c>
      <c r="F9" s="55">
        <f t="shared" si="0"/>
        <v>0.1111059998251249</v>
      </c>
      <c r="G9" s="56">
        <f t="shared" si="7"/>
        <v>13616507.093354285</v>
      </c>
      <c r="H9" s="54">
        <f t="shared" si="1"/>
        <v>1047423.6225657142</v>
      </c>
      <c r="I9" s="56">
        <f t="shared" si="8"/>
        <v>14802452.137720857</v>
      </c>
      <c r="J9" s="54">
        <f t="shared" si="2"/>
        <v>1138650.1644400659</v>
      </c>
      <c r="K9" s="54">
        <f t="shared" si="9"/>
        <v>15790739.674693</v>
      </c>
      <c r="L9" s="54">
        <f t="shared" si="3"/>
        <v>1214672.2826686923</v>
      </c>
      <c r="M9" s="57">
        <f t="shared" si="10"/>
        <v>16779027.211665142</v>
      </c>
      <c r="N9" s="54">
        <f t="shared" si="4"/>
        <v>1290694.4008973187</v>
      </c>
      <c r="O9" s="54">
        <f t="shared" si="5"/>
        <v>17569657.241242856</v>
      </c>
      <c r="P9" s="54">
        <f t="shared" si="6"/>
        <v>1351512.0954802197</v>
      </c>
    </row>
    <row r="10" spans="1:16">
      <c r="A10" s="87">
        <v>7</v>
      </c>
      <c r="B10" s="21" t="s">
        <v>13</v>
      </c>
      <c r="C10" s="21" t="s">
        <v>40</v>
      </c>
      <c r="D10" s="54">
        <f>SUMIFS('Dealer Wise'!E$4:E$120,'Dealer Wise'!$D$4:$D$120,'Zone Wise'!$C10)</f>
        <v>37104879.453000002</v>
      </c>
      <c r="E10" s="54">
        <f>SUMIFS('Dealer Wise'!F$4:F$120,'Dealer Wise'!$D$4:$D$120,'Zone Wise'!$C10)</f>
        <v>1771062.1435</v>
      </c>
      <c r="F10" s="55">
        <f t="shared" si="0"/>
        <v>4.7731246391552587E-2</v>
      </c>
      <c r="G10" s="56">
        <f t="shared" si="7"/>
        <v>27912841.418900002</v>
      </c>
      <c r="H10" s="54">
        <f t="shared" si="1"/>
        <v>2147141.6476076925</v>
      </c>
      <c r="I10" s="56">
        <f t="shared" si="8"/>
        <v>30139134.186080001</v>
      </c>
      <c r="J10" s="54">
        <f t="shared" si="2"/>
        <v>2318394.9373907694</v>
      </c>
      <c r="K10" s="54">
        <f t="shared" si="9"/>
        <v>31994378.15873</v>
      </c>
      <c r="L10" s="54">
        <f t="shared" si="3"/>
        <v>2461106.0122099998</v>
      </c>
      <c r="M10" s="57">
        <f t="shared" si="10"/>
        <v>33849622.131379999</v>
      </c>
      <c r="N10" s="54">
        <f t="shared" si="4"/>
        <v>2603817.0870292308</v>
      </c>
      <c r="O10" s="54">
        <f t="shared" si="5"/>
        <v>35333817.309500001</v>
      </c>
      <c r="P10" s="54">
        <f t="shared" si="6"/>
        <v>2717985.9468846153</v>
      </c>
    </row>
    <row r="11" spans="1:16" ht="15" thickBot="1">
      <c r="A11" s="87">
        <v>8</v>
      </c>
      <c r="B11" s="21" t="s">
        <v>13</v>
      </c>
      <c r="C11" s="21" t="s">
        <v>1083</v>
      </c>
      <c r="D11" s="54">
        <f>SUMIFS('Dealer Wise'!E$4:E$120,'Dealer Wise'!$D$4:$D$120,'Zone Wise'!$C11)</f>
        <v>20663156.766885713</v>
      </c>
      <c r="E11" s="54">
        <f>SUMIFS('Dealer Wise'!F$4:F$120,'Dealer Wise'!$D$4:$D$120,'Zone Wise'!$C11)</f>
        <v>1859134.693</v>
      </c>
      <c r="F11" s="55">
        <f t="shared" si="0"/>
        <v>8.9973410838144793E-2</v>
      </c>
      <c r="G11" s="56">
        <f t="shared" si="7"/>
        <v>14671390.720508572</v>
      </c>
      <c r="H11" s="54">
        <f t="shared" si="1"/>
        <v>1128568.5169621978</v>
      </c>
      <c r="I11" s="56">
        <f t="shared" si="8"/>
        <v>15911180.126521714</v>
      </c>
      <c r="J11" s="54">
        <f t="shared" si="2"/>
        <v>1223936.9328093627</v>
      </c>
      <c r="K11" s="54">
        <f t="shared" si="9"/>
        <v>16944337.964865997</v>
      </c>
      <c r="L11" s="54">
        <f t="shared" si="3"/>
        <v>1303410.6126819998</v>
      </c>
      <c r="M11" s="57">
        <f t="shared" si="10"/>
        <v>17977495.803210285</v>
      </c>
      <c r="N11" s="54">
        <f t="shared" si="4"/>
        <v>1382884.2925546372</v>
      </c>
      <c r="O11" s="54">
        <f t="shared" si="5"/>
        <v>18804022.073885713</v>
      </c>
      <c r="P11" s="54">
        <f t="shared" si="6"/>
        <v>1446463.2364527471</v>
      </c>
    </row>
    <row r="12" spans="1:16">
      <c r="A12" s="86">
        <v>9</v>
      </c>
      <c r="B12" s="21" t="s">
        <v>13</v>
      </c>
      <c r="C12" s="21" t="s">
        <v>44</v>
      </c>
      <c r="D12" s="54">
        <f>SUMIFS('Dealer Wise'!E$4:E$120,'Dealer Wise'!$D$4:$D$120,'Zone Wise'!$C12)</f>
        <v>32880006.755600002</v>
      </c>
      <c r="E12" s="54">
        <f>SUMIFS('Dealer Wise'!F$4:F$120,'Dealer Wise'!$D$4:$D$120,'Zone Wise'!$C12)</f>
        <v>7648994.1306999996</v>
      </c>
      <c r="F12" s="55">
        <f t="shared" si="0"/>
        <v>0.23263359364721697</v>
      </c>
      <c r="G12" s="56">
        <f t="shared" si="7"/>
        <v>18655011.273780003</v>
      </c>
      <c r="H12" s="54">
        <f t="shared" si="1"/>
        <v>1435000.8672138464</v>
      </c>
      <c r="I12" s="56">
        <f t="shared" si="8"/>
        <v>20627811.679116003</v>
      </c>
      <c r="J12" s="54">
        <f t="shared" si="2"/>
        <v>1586754.7445473848</v>
      </c>
      <c r="K12" s="54">
        <f t="shared" si="9"/>
        <v>22271812.016896002</v>
      </c>
      <c r="L12" s="54">
        <f t="shared" si="3"/>
        <v>1713216.3089920001</v>
      </c>
      <c r="M12" s="57">
        <f t="shared" si="10"/>
        <v>23915812.354676001</v>
      </c>
      <c r="N12" s="54">
        <f t="shared" si="4"/>
        <v>1839677.8734366153</v>
      </c>
      <c r="O12" s="54">
        <f t="shared" si="5"/>
        <v>25231012.624900002</v>
      </c>
      <c r="P12" s="54">
        <f t="shared" si="6"/>
        <v>1940847.1249923077</v>
      </c>
    </row>
    <row r="13" spans="1:16">
      <c r="A13" s="87">
        <v>10</v>
      </c>
      <c r="B13" s="21" t="s">
        <v>13</v>
      </c>
      <c r="C13" s="21" t="s">
        <v>1126</v>
      </c>
      <c r="D13" s="54">
        <f>SUMIFS('Dealer Wise'!E$4:E$120,'Dealer Wise'!$D$4:$D$120,'Zone Wise'!$C13)</f>
        <v>27993447.809014287</v>
      </c>
      <c r="E13" s="54">
        <f>SUMIFS('Dealer Wise'!F$4:F$120,'Dealer Wise'!$D$4:$D$120,'Zone Wise'!$C13)</f>
        <v>2638267.7541</v>
      </c>
      <c r="F13" s="55">
        <f t="shared" si="0"/>
        <v>9.424590254475336E-2</v>
      </c>
      <c r="G13" s="56">
        <f t="shared" si="7"/>
        <v>19756490.493111432</v>
      </c>
      <c r="H13" s="54">
        <f t="shared" si="1"/>
        <v>1519730.0379316485</v>
      </c>
      <c r="I13" s="56">
        <f t="shared" si="8"/>
        <v>21436097.361652289</v>
      </c>
      <c r="J13" s="54">
        <f t="shared" si="2"/>
        <v>1648930.5662809452</v>
      </c>
      <c r="K13" s="54">
        <f t="shared" si="9"/>
        <v>22835769.752103005</v>
      </c>
      <c r="L13" s="54">
        <f t="shared" si="3"/>
        <v>1756597.6732386926</v>
      </c>
      <c r="M13" s="57">
        <f t="shared" si="10"/>
        <v>24235442.142553717</v>
      </c>
      <c r="N13" s="54">
        <f t="shared" si="4"/>
        <v>1864264.7801964397</v>
      </c>
      <c r="O13" s="54">
        <f t="shared" si="5"/>
        <v>25355180.054914288</v>
      </c>
      <c r="P13" s="54">
        <f t="shared" si="6"/>
        <v>1950398.4657626376</v>
      </c>
    </row>
    <row r="14" spans="1:16">
      <c r="A14" s="87">
        <v>11</v>
      </c>
      <c r="B14" s="21" t="s">
        <v>13</v>
      </c>
      <c r="C14" s="21" t="s">
        <v>1125</v>
      </c>
      <c r="D14" s="54">
        <f>SUMIFS('Dealer Wise'!E$4:E$120,'Dealer Wise'!$D$4:$D$120,'Zone Wise'!$C14)</f>
        <v>12371711.737657145</v>
      </c>
      <c r="E14" s="54">
        <f>SUMIFS('Dealer Wise'!F$4:F$120,'Dealer Wise'!$D$4:$D$120,'Zone Wise'!$C14)</f>
        <v>1414078.5379999999</v>
      </c>
      <c r="F14" s="55">
        <f t="shared" si="0"/>
        <v>0.11429934418014388</v>
      </c>
      <c r="G14" s="56">
        <f t="shared" si="7"/>
        <v>8483290.8521257155</v>
      </c>
      <c r="H14" s="54">
        <f t="shared" si="1"/>
        <v>652560.83477890119</v>
      </c>
      <c r="I14" s="56">
        <f t="shared" si="8"/>
        <v>9225593.5563851427</v>
      </c>
      <c r="J14" s="54">
        <f t="shared" si="2"/>
        <v>709661.04279885709</v>
      </c>
      <c r="K14" s="54">
        <f t="shared" si="9"/>
        <v>9844179.1432680022</v>
      </c>
      <c r="L14" s="54">
        <f t="shared" si="3"/>
        <v>757244.54948215396</v>
      </c>
      <c r="M14" s="57">
        <f t="shared" si="10"/>
        <v>10462764.730150858</v>
      </c>
      <c r="N14" s="54">
        <f t="shared" si="4"/>
        <v>804828.0561654506</v>
      </c>
      <c r="O14" s="54">
        <f t="shared" si="5"/>
        <v>10957633.199657144</v>
      </c>
      <c r="P14" s="54">
        <f t="shared" si="6"/>
        <v>842894.86151208798</v>
      </c>
    </row>
    <row r="15" spans="1:16" ht="15" thickBot="1">
      <c r="A15" s="87">
        <v>12</v>
      </c>
      <c r="B15" s="21" t="s">
        <v>13</v>
      </c>
      <c r="C15" s="21" t="s">
        <v>1081</v>
      </c>
      <c r="D15" s="54">
        <f>SUMIFS('Dealer Wise'!E$4:E$120,'Dealer Wise'!$D$4:$D$120,'Zone Wise'!$C15)</f>
        <v>29180173.640771426</v>
      </c>
      <c r="E15" s="54">
        <f>SUMIFS('Dealer Wise'!F$4:F$120,'Dealer Wise'!$D$4:$D$120,'Zone Wise'!$C15)</f>
        <v>1993845.8451</v>
      </c>
      <c r="F15" s="55">
        <f t="shared" si="0"/>
        <v>6.8328786169871786E-2</v>
      </c>
      <c r="G15" s="56">
        <f t="shared" si="7"/>
        <v>21350293.067517143</v>
      </c>
      <c r="H15" s="54">
        <f t="shared" si="1"/>
        <v>1642330.235962857</v>
      </c>
      <c r="I15" s="56">
        <f t="shared" si="8"/>
        <v>23101103.485963427</v>
      </c>
      <c r="J15" s="54">
        <f t="shared" si="2"/>
        <v>1777007.9604587252</v>
      </c>
      <c r="K15" s="54">
        <f t="shared" si="9"/>
        <v>24560112.168001998</v>
      </c>
      <c r="L15" s="54">
        <f t="shared" si="3"/>
        <v>1889239.3975386152</v>
      </c>
      <c r="M15" s="57">
        <f t="shared" si="10"/>
        <v>26019120.850040566</v>
      </c>
      <c r="N15" s="54">
        <f t="shared" si="4"/>
        <v>2001470.8346185051</v>
      </c>
      <c r="O15" s="54">
        <f t="shared" si="5"/>
        <v>27186327.795671426</v>
      </c>
      <c r="P15" s="54">
        <f t="shared" si="6"/>
        <v>2091255.9842824175</v>
      </c>
    </row>
    <row r="16" spans="1:16">
      <c r="A16" s="86">
        <v>13</v>
      </c>
      <c r="B16" s="21" t="s">
        <v>13</v>
      </c>
      <c r="C16" s="21" t="s">
        <v>37</v>
      </c>
      <c r="D16" s="54">
        <f>SUMIFS('Dealer Wise'!E$4:E$120,'Dealer Wise'!$D$4:$D$120,'Zone Wise'!$C16)</f>
        <v>33215853.202514283</v>
      </c>
      <c r="E16" s="54">
        <f>SUMIFS('Dealer Wise'!F$4:F$120,'Dealer Wise'!$D$4:$D$120,'Zone Wise'!$C16)</f>
        <v>5213789.0587999998</v>
      </c>
      <c r="F16" s="55">
        <f t="shared" si="0"/>
        <v>0.15696688647471926</v>
      </c>
      <c r="G16" s="56">
        <f t="shared" si="7"/>
        <v>21358893.503211427</v>
      </c>
      <c r="H16" s="54">
        <f t="shared" si="1"/>
        <v>1642991.8079393406</v>
      </c>
      <c r="I16" s="56">
        <f t="shared" si="8"/>
        <v>23351844.695362281</v>
      </c>
      <c r="J16" s="54">
        <f t="shared" si="2"/>
        <v>1796295.7457970986</v>
      </c>
      <c r="K16" s="54">
        <f t="shared" si="9"/>
        <v>25012637.355487999</v>
      </c>
      <c r="L16" s="54">
        <f t="shared" si="3"/>
        <v>1924049.0273452306</v>
      </c>
      <c r="M16" s="57">
        <f t="shared" si="10"/>
        <v>26673430.015613709</v>
      </c>
      <c r="N16" s="54">
        <f t="shared" si="4"/>
        <v>2051802.3088933623</v>
      </c>
      <c r="O16" s="54">
        <f t="shared" si="5"/>
        <v>28002064.143714283</v>
      </c>
      <c r="P16" s="54">
        <f t="shared" si="6"/>
        <v>2154004.9341318677</v>
      </c>
    </row>
    <row r="17" spans="1:16">
      <c r="A17" s="87">
        <v>14</v>
      </c>
      <c r="B17" s="21" t="s">
        <v>13</v>
      </c>
      <c r="C17" s="21" t="s">
        <v>19</v>
      </c>
      <c r="D17" s="54">
        <f>SUMIFS('Dealer Wise'!E$4:E$120,'Dealer Wise'!$D$4:$D$120,'Zone Wise'!$C17)</f>
        <v>34505292.816114292</v>
      </c>
      <c r="E17" s="54">
        <f>SUMIFS('Dealer Wise'!F$4:F$120,'Dealer Wise'!$D$4:$D$120,'Zone Wise'!$C17)</f>
        <v>3980827.6549000004</v>
      </c>
      <c r="F17" s="55">
        <f t="shared" si="0"/>
        <v>0.11536860956707827</v>
      </c>
      <c r="G17" s="56">
        <f t="shared" si="7"/>
        <v>23623406.597991437</v>
      </c>
      <c r="H17" s="54">
        <f t="shared" si="1"/>
        <v>1817185.1229224182</v>
      </c>
      <c r="I17" s="56">
        <f t="shared" si="8"/>
        <v>25693724.166958291</v>
      </c>
      <c r="J17" s="54">
        <f t="shared" si="2"/>
        <v>1976440.3205352533</v>
      </c>
      <c r="K17" s="54">
        <f t="shared" si="9"/>
        <v>27418988.807764009</v>
      </c>
      <c r="L17" s="54">
        <f t="shared" si="3"/>
        <v>2109152.9852126162</v>
      </c>
      <c r="M17" s="57">
        <f t="shared" si="10"/>
        <v>29144253.448569719</v>
      </c>
      <c r="N17" s="54">
        <f t="shared" si="4"/>
        <v>2241865.6498899786</v>
      </c>
      <c r="O17" s="54">
        <f t="shared" si="5"/>
        <v>30524465.161214292</v>
      </c>
      <c r="P17" s="54">
        <f t="shared" si="6"/>
        <v>2348035.7816318688</v>
      </c>
    </row>
    <row r="18" spans="1:16">
      <c r="A18" s="87">
        <v>15</v>
      </c>
      <c r="B18" s="21" t="s">
        <v>13</v>
      </c>
      <c r="C18" s="21" t="s">
        <v>1082</v>
      </c>
      <c r="D18" s="54">
        <f>SUMIFS('Dealer Wise'!E$4:E$120,'Dealer Wise'!$D$4:$D$120,'Zone Wise'!$C18)</f>
        <v>27187874.101985715</v>
      </c>
      <c r="E18" s="54">
        <f>SUMIFS('Dealer Wise'!F$4:F$120,'Dealer Wise'!$D$4:$D$120,'Zone Wise'!$C18)</f>
        <v>5376785.7530000005</v>
      </c>
      <c r="F18" s="55">
        <f t="shared" si="0"/>
        <v>0.19776411104564065</v>
      </c>
      <c r="G18" s="56">
        <f t="shared" si="7"/>
        <v>16373513.528588573</v>
      </c>
      <c r="H18" s="54">
        <f t="shared" si="1"/>
        <v>1259501.0406606593</v>
      </c>
      <c r="I18" s="56">
        <f t="shared" si="8"/>
        <v>18004785.974707715</v>
      </c>
      <c r="J18" s="54">
        <f t="shared" si="2"/>
        <v>1384983.5365159782</v>
      </c>
      <c r="K18" s="54">
        <f t="shared" si="9"/>
        <v>19364179.679807</v>
      </c>
      <c r="L18" s="54">
        <f t="shared" si="3"/>
        <v>1489552.2830620769</v>
      </c>
      <c r="M18" s="57">
        <f t="shared" si="10"/>
        <v>20723573.384906285</v>
      </c>
      <c r="N18" s="54">
        <f t="shared" si="4"/>
        <v>1594121.0296081756</v>
      </c>
      <c r="O18" s="54">
        <f t="shared" si="5"/>
        <v>21811088.348985717</v>
      </c>
      <c r="P18" s="54">
        <f t="shared" si="6"/>
        <v>1677776.0268450552</v>
      </c>
    </row>
    <row r="19" spans="1:16" ht="15" thickBot="1">
      <c r="A19" s="87">
        <v>16</v>
      </c>
      <c r="B19" s="21" t="s">
        <v>24</v>
      </c>
      <c r="C19" s="21" t="s">
        <v>1128</v>
      </c>
      <c r="D19" s="54">
        <f>SUMIFS('Dealer Wise'!E$4:E$120,'Dealer Wise'!$D$4:$D$120,'Zone Wise'!$C19)</f>
        <v>19148831.015857145</v>
      </c>
      <c r="E19" s="54">
        <f>SUMIFS('Dealer Wise'!F$4:F$120,'Dealer Wise'!$D$4:$D$120,'Zone Wise'!$C19)</f>
        <v>3369727.5833999999</v>
      </c>
      <c r="F19" s="55">
        <f t="shared" si="0"/>
        <v>0.17597562904020245</v>
      </c>
      <c r="G19" s="56">
        <f t="shared" si="7"/>
        <v>11949337.229285717</v>
      </c>
      <c r="H19" s="54">
        <f t="shared" si="1"/>
        <v>919179.78686813207</v>
      </c>
      <c r="I19" s="56">
        <f t="shared" si="8"/>
        <v>13098267.090237144</v>
      </c>
      <c r="J19" s="54">
        <f t="shared" si="2"/>
        <v>1007559.0069413187</v>
      </c>
      <c r="K19" s="54">
        <f t="shared" si="9"/>
        <v>14055708.641030002</v>
      </c>
      <c r="L19" s="54">
        <f t="shared" si="3"/>
        <v>1081208.3570023079</v>
      </c>
      <c r="M19" s="57">
        <f t="shared" si="10"/>
        <v>15013150.19182286</v>
      </c>
      <c r="N19" s="54">
        <f t="shared" si="4"/>
        <v>1154857.707063297</v>
      </c>
      <c r="O19" s="54">
        <f t="shared" si="5"/>
        <v>15779103.432457145</v>
      </c>
      <c r="P19" s="54">
        <f t="shared" si="6"/>
        <v>1213777.1871120881</v>
      </c>
    </row>
    <row r="20" spans="1:16">
      <c r="A20" s="86">
        <v>17</v>
      </c>
      <c r="B20" s="21" t="s">
        <v>24</v>
      </c>
      <c r="C20" s="21" t="s">
        <v>26</v>
      </c>
      <c r="D20" s="54">
        <f>SUMIFS('Dealer Wise'!E$4:E$120,'Dealer Wise'!$D$4:$D$120,'Zone Wise'!$C20)</f>
        <v>36188126.040942855</v>
      </c>
      <c r="E20" s="54">
        <f>SUMIFS('Dealer Wise'!F$4:F$120,'Dealer Wise'!$D$4:$D$120,'Zone Wise'!$C20)</f>
        <v>5850860.508200001</v>
      </c>
      <c r="F20" s="55">
        <f t="shared" si="0"/>
        <v>0.16167901320948205</v>
      </c>
      <c r="G20" s="56">
        <f t="shared" si="7"/>
        <v>23099640.324554283</v>
      </c>
      <c r="H20" s="54">
        <f t="shared" si="1"/>
        <v>1776895.4095810987</v>
      </c>
      <c r="I20" s="56">
        <f t="shared" si="8"/>
        <v>25270927.887010854</v>
      </c>
      <c r="J20" s="54">
        <f t="shared" si="2"/>
        <v>1943917.5297700656</v>
      </c>
      <c r="K20" s="54">
        <f t="shared" si="9"/>
        <v>27080334.189057998</v>
      </c>
      <c r="L20" s="54">
        <f t="shared" si="3"/>
        <v>2083102.6299275383</v>
      </c>
      <c r="M20" s="57">
        <f t="shared" si="10"/>
        <v>28889740.491105136</v>
      </c>
      <c r="N20" s="54">
        <f t="shared" si="4"/>
        <v>2222287.7300850106</v>
      </c>
      <c r="O20" s="54">
        <f t="shared" si="5"/>
        <v>30337265.532742854</v>
      </c>
      <c r="P20" s="54">
        <f t="shared" si="6"/>
        <v>2333635.8102109889</v>
      </c>
    </row>
    <row r="21" spans="1:16">
      <c r="A21" s="87">
        <v>18</v>
      </c>
      <c r="B21" s="1" t="s">
        <v>24</v>
      </c>
      <c r="C21" s="21" t="s">
        <v>1134</v>
      </c>
      <c r="D21" s="54">
        <f>SUMIFS('Dealer Wise'!E$4:E$120,'Dealer Wise'!$D$4:$D$120,'Zone Wise'!$C21)</f>
        <v>17096524.976842858</v>
      </c>
      <c r="E21" s="54">
        <f>SUMIFS('Dealer Wise'!F$4:F$120,'Dealer Wise'!$D$4:$D$120,'Zone Wise'!$C21)</f>
        <v>1586825.5949000004</v>
      </c>
      <c r="F21" s="55">
        <f t="shared" si="0"/>
        <v>9.2815680206904408E-2</v>
      </c>
      <c r="G21" s="56">
        <f t="shared" si="7"/>
        <v>12090394.386574287</v>
      </c>
      <c r="H21" s="54">
        <f t="shared" si="1"/>
        <v>930030.33742879133</v>
      </c>
      <c r="I21" s="56">
        <f t="shared" si="8"/>
        <v>13116185.885184856</v>
      </c>
      <c r="J21" s="54">
        <f t="shared" si="2"/>
        <v>1008937.3757834504</v>
      </c>
      <c r="K21" s="54">
        <f t="shared" si="9"/>
        <v>13971012.134027001</v>
      </c>
      <c r="L21" s="54">
        <f t="shared" si="3"/>
        <v>1074693.2410790001</v>
      </c>
      <c r="M21" s="57">
        <f t="shared" si="10"/>
        <v>14825838.382869143</v>
      </c>
      <c r="N21" s="54">
        <f t="shared" si="4"/>
        <v>1140449.1063745494</v>
      </c>
      <c r="O21" s="54">
        <f t="shared" si="5"/>
        <v>15509699.381942857</v>
      </c>
      <c r="P21" s="54">
        <f t="shared" si="6"/>
        <v>1193053.798610989</v>
      </c>
    </row>
    <row r="22" spans="1:16">
      <c r="A22" s="87">
        <v>19</v>
      </c>
      <c r="B22" s="21" t="s">
        <v>24</v>
      </c>
      <c r="C22" s="21" t="s">
        <v>1127</v>
      </c>
      <c r="D22" s="54">
        <f>SUMIFS('Dealer Wise'!E$4:E$120,'Dealer Wise'!$D$4:$D$120,'Zone Wise'!$C22)</f>
        <v>23718076.929671433</v>
      </c>
      <c r="E22" s="54">
        <f>SUMIFS('Dealer Wise'!F$4:F$120,'Dealer Wise'!$D$4:$D$120,'Zone Wise'!$C22)</f>
        <v>1979798.3436</v>
      </c>
      <c r="F22" s="55">
        <f t="shared" si="0"/>
        <v>8.3472127587345096E-2</v>
      </c>
      <c r="G22" s="56">
        <f t="shared" si="7"/>
        <v>16994663.200137146</v>
      </c>
      <c r="H22" s="54">
        <f t="shared" si="1"/>
        <v>1307281.7846259342</v>
      </c>
      <c r="I22" s="56">
        <f t="shared" si="8"/>
        <v>18417747.815917432</v>
      </c>
      <c r="J22" s="54">
        <f t="shared" si="2"/>
        <v>1416749.8319936485</v>
      </c>
      <c r="K22" s="54">
        <f t="shared" si="9"/>
        <v>19603651.662401002</v>
      </c>
      <c r="L22" s="54">
        <f t="shared" si="3"/>
        <v>1507973.204800077</v>
      </c>
      <c r="M22" s="57">
        <f t="shared" si="10"/>
        <v>20789555.508884575</v>
      </c>
      <c r="N22" s="54">
        <f t="shared" si="4"/>
        <v>1599196.5776065057</v>
      </c>
      <c r="O22" s="54">
        <f t="shared" si="5"/>
        <v>21738278.586071432</v>
      </c>
      <c r="P22" s="54">
        <f t="shared" si="6"/>
        <v>1672175.2758516485</v>
      </c>
    </row>
    <row r="23" spans="1:16" ht="15" thickBot="1">
      <c r="A23" s="87">
        <v>20</v>
      </c>
      <c r="B23" s="21" t="s">
        <v>24</v>
      </c>
      <c r="C23" s="21" t="s">
        <v>1130</v>
      </c>
      <c r="D23" s="54">
        <f>SUMIFS('Dealer Wise'!E$4:E$120,'Dealer Wise'!$D$4:$D$120,'Zone Wise'!$C23)</f>
        <v>18570857.273457143</v>
      </c>
      <c r="E23" s="54">
        <f>SUMIFS('Dealer Wise'!F$4:F$120,'Dealer Wise'!$D$4:$D$120,'Zone Wise'!$C23)</f>
        <v>2525793.3495000005</v>
      </c>
      <c r="F23" s="55">
        <f t="shared" si="0"/>
        <v>0.13600844119942987</v>
      </c>
      <c r="G23" s="56">
        <f t="shared" si="7"/>
        <v>12330892.469265714</v>
      </c>
      <c r="H23" s="54">
        <f t="shared" si="1"/>
        <v>948530.18994351651</v>
      </c>
      <c r="I23" s="56">
        <f t="shared" si="8"/>
        <v>13445143.905673143</v>
      </c>
      <c r="J23" s="54">
        <f t="shared" si="2"/>
        <v>1034241.8388979341</v>
      </c>
      <c r="K23" s="54">
        <f t="shared" si="9"/>
        <v>14373686.769346002</v>
      </c>
      <c r="L23" s="54">
        <f t="shared" si="3"/>
        <v>1105668.2130266156</v>
      </c>
      <c r="M23" s="57">
        <f t="shared" si="10"/>
        <v>15302229.633018855</v>
      </c>
      <c r="N23" s="54">
        <f t="shared" si="4"/>
        <v>1177094.5871552965</v>
      </c>
      <c r="O23" s="54">
        <f t="shared" si="5"/>
        <v>16045063.923957143</v>
      </c>
      <c r="P23" s="54">
        <f t="shared" si="6"/>
        <v>1234235.6864582417</v>
      </c>
    </row>
    <row r="24" spans="1:16">
      <c r="A24" s="86">
        <v>21</v>
      </c>
      <c r="B24" s="21" t="s">
        <v>24</v>
      </c>
      <c r="C24" s="21" t="s">
        <v>1129</v>
      </c>
      <c r="D24" s="54">
        <f>SUMIFS('Dealer Wise'!E$4:E$120,'Dealer Wise'!$D$4:$D$120,'Zone Wise'!$C24)</f>
        <v>22226273.009085715</v>
      </c>
      <c r="E24" s="54">
        <f>SUMIFS('Dealer Wise'!F$4:F$120,'Dealer Wise'!$D$4:$D$120,'Zone Wise'!$C24)</f>
        <v>2093917.9607000002</v>
      </c>
      <c r="F24" s="55">
        <f t="shared" si="0"/>
        <v>9.4209135280757278E-2</v>
      </c>
      <c r="G24" s="56">
        <f t="shared" si="7"/>
        <v>15687100.446568573</v>
      </c>
      <c r="H24" s="54">
        <f t="shared" si="1"/>
        <v>1206700.0343514287</v>
      </c>
      <c r="I24" s="56">
        <f t="shared" si="8"/>
        <v>17020676.827113714</v>
      </c>
      <c r="J24" s="54">
        <f t="shared" si="2"/>
        <v>1309282.832854901</v>
      </c>
      <c r="K24" s="54">
        <f t="shared" si="9"/>
        <v>18131990.477568001</v>
      </c>
      <c r="L24" s="54">
        <f t="shared" si="3"/>
        <v>1394768.4982744616</v>
      </c>
      <c r="M24" s="57">
        <f t="shared" si="10"/>
        <v>19243304.128022283</v>
      </c>
      <c r="N24" s="54">
        <f t="shared" si="4"/>
        <v>1480254.1636940218</v>
      </c>
      <c r="O24" s="54">
        <f t="shared" si="5"/>
        <v>20132355.048385713</v>
      </c>
      <c r="P24" s="54">
        <f t="shared" si="6"/>
        <v>1548642.6960296703</v>
      </c>
    </row>
    <row r="25" spans="1:16">
      <c r="A25" s="87">
        <v>22</v>
      </c>
      <c r="B25" s="21" t="s">
        <v>24</v>
      </c>
      <c r="C25" s="21" t="s">
        <v>1084</v>
      </c>
      <c r="D25" s="54">
        <f>SUMIFS('Dealer Wise'!E$4:E$120,'Dealer Wise'!$D$4:$D$120,'Zone Wise'!$C25)</f>
        <v>29443099.85007143</v>
      </c>
      <c r="E25" s="54">
        <f>SUMIFS('Dealer Wise'!F$4:F$120,'Dealer Wise'!$D$4:$D$120,'Zone Wise'!$C25)</f>
        <v>5550747.4822000004</v>
      </c>
      <c r="F25" s="55">
        <f t="shared" si="0"/>
        <v>0.18852456128822095</v>
      </c>
      <c r="G25" s="56">
        <f t="shared" si="7"/>
        <v>18003732.397857144</v>
      </c>
      <c r="H25" s="54">
        <f t="shared" si="1"/>
        <v>1384902.4921428573</v>
      </c>
      <c r="I25" s="56">
        <f t="shared" si="8"/>
        <v>19770318.388861429</v>
      </c>
      <c r="J25" s="54">
        <f t="shared" si="2"/>
        <v>1520793.72222011</v>
      </c>
      <c r="K25" s="54">
        <f t="shared" si="9"/>
        <v>21242473.381365001</v>
      </c>
      <c r="L25" s="54">
        <f t="shared" si="3"/>
        <v>1634036.4139511539</v>
      </c>
      <c r="M25" s="57">
        <f t="shared" si="10"/>
        <v>22714628.37386857</v>
      </c>
      <c r="N25" s="54">
        <f t="shared" si="4"/>
        <v>1747279.1056821977</v>
      </c>
      <c r="O25" s="54">
        <f t="shared" si="5"/>
        <v>23892352.36787143</v>
      </c>
      <c r="P25" s="54">
        <f t="shared" si="6"/>
        <v>1837873.259067033</v>
      </c>
    </row>
    <row r="26" spans="1:16">
      <c r="A26" s="87">
        <v>23</v>
      </c>
      <c r="B26" s="1" t="s">
        <v>24</v>
      </c>
      <c r="C26" s="21" t="s">
        <v>81</v>
      </c>
      <c r="D26" s="54">
        <f>SUMIFS('Dealer Wise'!E$4:E$120,'Dealer Wise'!$D$4:$D$120,'Zone Wise'!$C26)</f>
        <v>36686470.004585713</v>
      </c>
      <c r="E26" s="54">
        <f>SUMIFS('Dealer Wise'!F$4:F$120,'Dealer Wise'!$D$4:$D$120,'Zone Wise'!$C26)</f>
        <v>5026426.1073000003</v>
      </c>
      <c r="F26" s="55">
        <f t="shared" si="0"/>
        <v>0.13701035031911521</v>
      </c>
      <c r="G26" s="56">
        <f t="shared" si="7"/>
        <v>24322749.896368571</v>
      </c>
      <c r="H26" s="54">
        <f t="shared" si="1"/>
        <v>1870980.7612591209</v>
      </c>
      <c r="I26" s="56">
        <f t="shared" si="8"/>
        <v>26523938.096643716</v>
      </c>
      <c r="J26" s="54">
        <f t="shared" si="2"/>
        <v>2040302.930511055</v>
      </c>
      <c r="K26" s="54">
        <f t="shared" si="9"/>
        <v>28358261.596873</v>
      </c>
      <c r="L26" s="54">
        <f t="shared" si="3"/>
        <v>2181404.7382209999</v>
      </c>
      <c r="M26" s="57">
        <f t="shared" si="10"/>
        <v>30192585.097102284</v>
      </c>
      <c r="N26" s="54">
        <f t="shared" si="4"/>
        <v>2322506.5459309448</v>
      </c>
      <c r="O26" s="54">
        <f t="shared" si="5"/>
        <v>31660043.897285715</v>
      </c>
      <c r="P26" s="54">
        <f t="shared" si="6"/>
        <v>2435387.992098901</v>
      </c>
    </row>
    <row r="27" spans="1:16" ht="15" thickBot="1">
      <c r="A27" s="87">
        <v>24</v>
      </c>
      <c r="B27" s="21" t="s">
        <v>120</v>
      </c>
      <c r="C27" s="21" t="s">
        <v>1124</v>
      </c>
      <c r="D27" s="54">
        <f>SUMIFS('Dealer Wise'!E$4:E$120,'Dealer Wise'!$D$4:$D$120,'Zone Wise'!$C27)</f>
        <v>19036600.190085717</v>
      </c>
      <c r="E27" s="54">
        <f>SUMIFS('Dealer Wise'!F$4:F$120,'Dealer Wise'!$D$4:$D$120,'Zone Wise'!$C27)</f>
        <v>2970704.4281000001</v>
      </c>
      <c r="F27" s="55">
        <f t="shared" si="0"/>
        <v>0.15605225714868701</v>
      </c>
      <c r="G27" s="56">
        <f t="shared" si="7"/>
        <v>12258575.723968573</v>
      </c>
      <c r="H27" s="54">
        <f t="shared" si="1"/>
        <v>942967.36338219792</v>
      </c>
      <c r="I27" s="56">
        <f t="shared" si="8"/>
        <v>13400771.735373717</v>
      </c>
      <c r="J27" s="54">
        <f t="shared" si="2"/>
        <v>1030828.5950287475</v>
      </c>
      <c r="K27" s="54">
        <f t="shared" si="9"/>
        <v>14352601.744878002</v>
      </c>
      <c r="L27" s="54">
        <f t="shared" si="3"/>
        <v>1104046.2880675385</v>
      </c>
      <c r="M27" s="57">
        <f t="shared" si="10"/>
        <v>15304431.754382286</v>
      </c>
      <c r="N27" s="54">
        <f t="shared" si="4"/>
        <v>1177263.9811063297</v>
      </c>
      <c r="O27" s="54">
        <f t="shared" si="5"/>
        <v>16065895.761985715</v>
      </c>
      <c r="P27" s="54">
        <f t="shared" si="6"/>
        <v>1235838.1355373627</v>
      </c>
    </row>
    <row r="28" spans="1:16">
      <c r="A28" s="86">
        <v>25</v>
      </c>
      <c r="B28" s="21" t="s">
        <v>120</v>
      </c>
      <c r="C28" s="21" t="s">
        <v>1078</v>
      </c>
      <c r="D28" s="54">
        <f>SUMIFS('Dealer Wise'!E$4:E$120,'Dealer Wise'!$D$4:$D$120,'Zone Wise'!$C28)</f>
        <v>29211287.670857143</v>
      </c>
      <c r="E28" s="54">
        <f>SUMIFS('Dealer Wise'!F$4:F$120,'Dealer Wise'!$D$4:$D$120,'Zone Wise'!$C28)</f>
        <v>5289300.2234000005</v>
      </c>
      <c r="F28" s="55">
        <f t="shared" si="0"/>
        <v>0.18107042328972406</v>
      </c>
      <c r="G28" s="56">
        <f t="shared" si="7"/>
        <v>18079729.913285714</v>
      </c>
      <c r="H28" s="54">
        <f t="shared" si="1"/>
        <v>1390748.4548681318</v>
      </c>
      <c r="I28" s="56">
        <f t="shared" si="8"/>
        <v>19832407.173537143</v>
      </c>
      <c r="J28" s="54">
        <f t="shared" si="2"/>
        <v>1525569.7825797801</v>
      </c>
      <c r="K28" s="54">
        <f t="shared" si="9"/>
        <v>21292971.557080001</v>
      </c>
      <c r="L28" s="54">
        <f t="shared" si="3"/>
        <v>1637920.8890061539</v>
      </c>
      <c r="M28" s="57">
        <f t="shared" si="10"/>
        <v>22753535.940622855</v>
      </c>
      <c r="N28" s="54">
        <f t="shared" si="4"/>
        <v>1750271.9954325273</v>
      </c>
      <c r="O28" s="54">
        <f t="shared" si="5"/>
        <v>23921987.447457142</v>
      </c>
      <c r="P28" s="54">
        <f t="shared" si="6"/>
        <v>1840152.8805736264</v>
      </c>
    </row>
    <row r="29" spans="1:16">
      <c r="A29" s="87">
        <v>26</v>
      </c>
      <c r="B29" s="21" t="s">
        <v>120</v>
      </c>
      <c r="C29" s="21" t="s">
        <v>1131</v>
      </c>
      <c r="D29" s="54">
        <f>SUMIFS('Dealer Wise'!E$4:E$120,'Dealer Wise'!$D$4:$D$120,'Zone Wise'!$C29)</f>
        <v>28112885.529428571</v>
      </c>
      <c r="E29" s="54">
        <f>SUMIFS('Dealer Wise'!F$4:F$120,'Dealer Wise'!$D$4:$D$120,'Zone Wise'!$C29)</f>
        <v>4980342.9283000007</v>
      </c>
      <c r="F29" s="55">
        <f t="shared" si="0"/>
        <v>0.17715516691043959</v>
      </c>
      <c r="G29" s="56">
        <f t="shared" si="7"/>
        <v>17509965.495242856</v>
      </c>
      <c r="H29" s="54">
        <f t="shared" si="1"/>
        <v>1346920.4227109889</v>
      </c>
      <c r="I29" s="56">
        <f t="shared" si="8"/>
        <v>19196738.627008568</v>
      </c>
      <c r="J29" s="54">
        <f t="shared" si="2"/>
        <v>1476672.2020775822</v>
      </c>
      <c r="K29" s="54">
        <f t="shared" si="9"/>
        <v>20602382.903480001</v>
      </c>
      <c r="L29" s="54">
        <f t="shared" si="3"/>
        <v>1584798.6848830769</v>
      </c>
      <c r="M29" s="57">
        <f t="shared" si="10"/>
        <v>22008027.179951426</v>
      </c>
      <c r="N29" s="54">
        <f t="shared" si="4"/>
        <v>1692925.1676885711</v>
      </c>
      <c r="O29" s="54">
        <f t="shared" si="5"/>
        <v>23132542.601128571</v>
      </c>
      <c r="P29" s="54">
        <f t="shared" si="6"/>
        <v>1779426.3539329669</v>
      </c>
    </row>
    <row r="30" spans="1:16">
      <c r="A30" s="87">
        <v>27</v>
      </c>
      <c r="B30" s="21" t="s">
        <v>120</v>
      </c>
      <c r="C30" s="21" t="s">
        <v>1132</v>
      </c>
      <c r="D30" s="54">
        <f>SUMIFS('Dealer Wise'!E$4:E$120,'Dealer Wise'!$D$4:$D$120,'Zone Wise'!$C30)</f>
        <v>24100512.302099999</v>
      </c>
      <c r="E30" s="54">
        <f>SUMIFS('Dealer Wise'!F$4:F$120,'Dealer Wise'!$D$4:$D$120,'Zone Wise'!$C30)</f>
        <v>5164322.7552000005</v>
      </c>
      <c r="F30" s="55">
        <f t="shared" si="0"/>
        <v>0.21428269617115181</v>
      </c>
      <c r="G30" s="56">
        <f t="shared" si="7"/>
        <v>14116087.086480001</v>
      </c>
      <c r="H30" s="54">
        <f t="shared" si="1"/>
        <v>1085852.8528061539</v>
      </c>
      <c r="I30" s="56">
        <f t="shared" si="8"/>
        <v>15562117.824606</v>
      </c>
      <c r="J30" s="54">
        <f t="shared" si="2"/>
        <v>1197085.9865081538</v>
      </c>
      <c r="K30" s="54">
        <f t="shared" si="9"/>
        <v>16767143.439710999</v>
      </c>
      <c r="L30" s="54">
        <f t="shared" si="3"/>
        <v>1289780.2645931537</v>
      </c>
      <c r="M30" s="57">
        <f t="shared" si="10"/>
        <v>17972169.054816</v>
      </c>
      <c r="N30" s="54">
        <f t="shared" si="4"/>
        <v>1382474.5426781538</v>
      </c>
      <c r="O30" s="54">
        <f t="shared" si="5"/>
        <v>18936189.546899997</v>
      </c>
      <c r="P30" s="54">
        <f t="shared" si="6"/>
        <v>1456629.9651461537</v>
      </c>
    </row>
    <row r="31" spans="1:16" ht="15" thickBot="1">
      <c r="A31" s="87">
        <v>28</v>
      </c>
      <c r="B31" s="1" t="s">
        <v>120</v>
      </c>
      <c r="C31" s="21" t="s">
        <v>120</v>
      </c>
      <c r="D31" s="54">
        <f>SUMIFS('Dealer Wise'!E$4:E$120,'Dealer Wise'!$D$4:$D$120,'Zone Wise'!$C31)</f>
        <v>37901525.984542862</v>
      </c>
      <c r="E31" s="54">
        <f>SUMIFS('Dealer Wise'!F$4:F$120,'Dealer Wise'!$D$4:$D$120,'Zone Wise'!$C31)</f>
        <v>7297859.6505000005</v>
      </c>
      <c r="F31" s="55">
        <f t="shared" si="0"/>
        <v>0.19254791095947535</v>
      </c>
      <c r="G31" s="56">
        <f t="shared" si="7"/>
        <v>23023361.137134291</v>
      </c>
      <c r="H31" s="54">
        <f t="shared" si="1"/>
        <v>1771027.7797795609</v>
      </c>
      <c r="I31" s="56">
        <f t="shared" si="8"/>
        <v>25297452.69620686</v>
      </c>
      <c r="J31" s="54">
        <f t="shared" si="2"/>
        <v>1945957.89970822</v>
      </c>
      <c r="K31" s="54">
        <f t="shared" si="9"/>
        <v>27192528.995434009</v>
      </c>
      <c r="L31" s="54">
        <f t="shared" si="3"/>
        <v>2091732.9996487699</v>
      </c>
      <c r="M31" s="57">
        <f t="shared" si="10"/>
        <v>29087605.294661149</v>
      </c>
      <c r="N31" s="54">
        <f t="shared" si="4"/>
        <v>2237508.099589319</v>
      </c>
      <c r="O31" s="54">
        <f t="shared" si="5"/>
        <v>30603666.334042862</v>
      </c>
      <c r="P31" s="54">
        <f t="shared" si="6"/>
        <v>2354128.1795417587</v>
      </c>
    </row>
    <row r="32" spans="1:16">
      <c r="A32" s="86">
        <v>29</v>
      </c>
      <c r="B32" s="1" t="s">
        <v>120</v>
      </c>
      <c r="C32" s="21" t="s">
        <v>1043</v>
      </c>
      <c r="D32" s="54">
        <f>SUMIFS('Dealer Wise'!E$4:E$120,'Dealer Wise'!$D$4:$D$120,'Zone Wise'!$C32)</f>
        <v>20755589.167614285</v>
      </c>
      <c r="E32" s="54">
        <f>SUMIFS('Dealer Wise'!F$4:F$120,'Dealer Wise'!$D$4:$D$120,'Zone Wise'!$C32)</f>
        <v>4640378.1175999995</v>
      </c>
      <c r="F32" s="55">
        <f t="shared" ref="F32:F44" si="11">E32/D32</f>
        <v>0.22357245945302065</v>
      </c>
      <c r="G32" s="56">
        <f t="shared" ref="G32:G44" si="12">(D32*0.8)-E32</f>
        <v>11964093.216491429</v>
      </c>
      <c r="H32" s="54">
        <f t="shared" ref="H32:H44" si="13">G32/$P$2</f>
        <v>920314.862807033</v>
      </c>
      <c r="I32" s="56">
        <f t="shared" ref="I32:I44" si="14">(D32*0.86)-E32</f>
        <v>13209428.566548286</v>
      </c>
      <c r="J32" s="54">
        <f t="shared" ref="J32:J44" si="15">I32/$P$2</f>
        <v>1016109.8897344836</v>
      </c>
      <c r="K32" s="54">
        <f t="shared" ref="K32:K44" si="16">(D32*0.91)-E32</f>
        <v>14247208.024929</v>
      </c>
      <c r="L32" s="54">
        <f t="shared" ref="L32:L44" si="17">K32/$P$2</f>
        <v>1095939.0788406923</v>
      </c>
      <c r="M32" s="57">
        <f t="shared" ref="M32:M44" si="18">(D32*0.96)-E32</f>
        <v>15284987.483309714</v>
      </c>
      <c r="N32" s="54">
        <f t="shared" ref="N32:N44" si="19">M32/$P$2</f>
        <v>1175768.267946901</v>
      </c>
      <c r="O32" s="54">
        <f t="shared" ref="O32:O44" si="20">D32-E32</f>
        <v>16115211.050014285</v>
      </c>
      <c r="P32" s="54">
        <f t="shared" ref="P32:P44" si="21">O32/$P$2</f>
        <v>1239631.6192318681</v>
      </c>
    </row>
    <row r="33" spans="1:16">
      <c r="A33" s="87">
        <v>30</v>
      </c>
      <c r="B33" s="1" t="s">
        <v>120</v>
      </c>
      <c r="C33" s="21" t="s">
        <v>1079</v>
      </c>
      <c r="D33" s="54">
        <f>SUMIFS('Dealer Wise'!E$4:E$120,'Dealer Wise'!$D$4:$D$120,'Zone Wise'!$C33)</f>
        <v>28679383.442900002</v>
      </c>
      <c r="E33" s="54">
        <f>SUMIFS('Dealer Wise'!F$4:F$120,'Dealer Wise'!$D$4:$D$120,'Zone Wise'!$C33)</f>
        <v>4990369.7327999994</v>
      </c>
      <c r="F33" s="55">
        <f t="shared" si="11"/>
        <v>0.17400547479466258</v>
      </c>
      <c r="G33" s="56">
        <f t="shared" si="12"/>
        <v>17953137.021520004</v>
      </c>
      <c r="H33" s="54">
        <f t="shared" si="13"/>
        <v>1381010.5401169234</v>
      </c>
      <c r="I33" s="56">
        <f t="shared" si="14"/>
        <v>19673900.028094001</v>
      </c>
      <c r="J33" s="54">
        <f t="shared" si="15"/>
        <v>1513376.925238</v>
      </c>
      <c r="K33" s="54">
        <f t="shared" si="16"/>
        <v>21107869.200239003</v>
      </c>
      <c r="L33" s="54">
        <f t="shared" si="17"/>
        <v>1623682.2461722309</v>
      </c>
      <c r="M33" s="57">
        <f t="shared" si="18"/>
        <v>22541838.372384001</v>
      </c>
      <c r="N33" s="54">
        <f t="shared" si="19"/>
        <v>1733987.5671064616</v>
      </c>
      <c r="O33" s="54">
        <f t="shared" si="20"/>
        <v>23689013.710100003</v>
      </c>
      <c r="P33" s="54">
        <f t="shared" si="21"/>
        <v>1822231.8238538464</v>
      </c>
    </row>
    <row r="34" spans="1:16">
      <c r="A34" s="87">
        <v>31</v>
      </c>
      <c r="B34" s="1" t="s">
        <v>120</v>
      </c>
      <c r="C34" s="21" t="s">
        <v>1133</v>
      </c>
      <c r="D34" s="54">
        <f>SUMIFS('Dealer Wise'!E$4:E$120,'Dealer Wise'!$D$4:$D$120,'Zone Wise'!$C34)</f>
        <v>15349689.463842859</v>
      </c>
      <c r="E34" s="54">
        <f>SUMIFS('Dealer Wise'!F$4:F$120,'Dealer Wise'!$D$4:$D$120,'Zone Wise'!$C34)</f>
        <v>2529364.6324</v>
      </c>
      <c r="F34" s="55">
        <f t="shared" si="11"/>
        <v>0.16478278849601971</v>
      </c>
      <c r="G34" s="56">
        <f t="shared" si="12"/>
        <v>9750386.9386742879</v>
      </c>
      <c r="H34" s="54">
        <f t="shared" si="13"/>
        <v>750029.76451340679</v>
      </c>
      <c r="I34" s="56">
        <f t="shared" si="14"/>
        <v>10671368.306504859</v>
      </c>
      <c r="J34" s="54">
        <f t="shared" si="15"/>
        <v>820874.48511575838</v>
      </c>
      <c r="K34" s="54">
        <f t="shared" si="16"/>
        <v>11438852.779697003</v>
      </c>
      <c r="L34" s="54">
        <f t="shared" si="17"/>
        <v>879911.7522843848</v>
      </c>
      <c r="M34" s="57">
        <f t="shared" si="18"/>
        <v>12206337.252889143</v>
      </c>
      <c r="N34" s="54">
        <f t="shared" si="19"/>
        <v>938949.01945301099</v>
      </c>
      <c r="O34" s="54">
        <f t="shared" si="20"/>
        <v>12820324.831442859</v>
      </c>
      <c r="P34" s="54">
        <f t="shared" si="21"/>
        <v>986178.83318791224</v>
      </c>
    </row>
    <row r="35" spans="1:16" ht="15" thickBot="1">
      <c r="A35" s="87">
        <v>32</v>
      </c>
      <c r="B35" s="1" t="s">
        <v>57</v>
      </c>
      <c r="C35" s="21" t="s">
        <v>1049</v>
      </c>
      <c r="D35" s="54">
        <f>SUMIFS('Dealer Wise'!E$4:E$120,'Dealer Wise'!$D$4:$D$120,'Zone Wise'!$C35)</f>
        <v>29428592.192742858</v>
      </c>
      <c r="E35" s="54">
        <f>SUMIFS('Dealer Wise'!F$4:F$120,'Dealer Wise'!$D$4:$D$120,'Zone Wise'!$C35)</f>
        <v>6821149.9337000009</v>
      </c>
      <c r="F35" s="55">
        <f t="shared" si="11"/>
        <v>0.23178648468893148</v>
      </c>
      <c r="G35" s="56">
        <f t="shared" si="12"/>
        <v>16721723.820494289</v>
      </c>
      <c r="H35" s="54">
        <f t="shared" si="13"/>
        <v>1286286.4477303298</v>
      </c>
      <c r="I35" s="56">
        <f t="shared" si="14"/>
        <v>18487439.352058858</v>
      </c>
      <c r="J35" s="54">
        <f t="shared" si="15"/>
        <v>1422110.7193891429</v>
      </c>
      <c r="K35" s="54">
        <f t="shared" si="16"/>
        <v>19958868.961695999</v>
      </c>
      <c r="L35" s="54">
        <f t="shared" si="17"/>
        <v>1535297.6124381537</v>
      </c>
      <c r="M35" s="57">
        <f t="shared" si="18"/>
        <v>21430298.57133314</v>
      </c>
      <c r="N35" s="54">
        <f t="shared" si="19"/>
        <v>1648484.5054871647</v>
      </c>
      <c r="O35" s="54">
        <f t="shared" si="20"/>
        <v>22607442.259042859</v>
      </c>
      <c r="P35" s="54">
        <f t="shared" si="21"/>
        <v>1739034.0199263738</v>
      </c>
    </row>
    <row r="36" spans="1:16">
      <c r="A36" s="86">
        <v>33</v>
      </c>
      <c r="B36" s="1" t="s">
        <v>57</v>
      </c>
      <c r="C36" s="21" t="s">
        <v>1044</v>
      </c>
      <c r="D36" s="54">
        <f>SUMIFS('Dealer Wise'!E$4:E$120,'Dealer Wise'!$D$4:$D$120,'Zone Wise'!$C36)</f>
        <v>24508379.089428574</v>
      </c>
      <c r="E36" s="54">
        <f>SUMIFS('Dealer Wise'!F$4:F$120,'Dealer Wise'!$D$4:$D$120,'Zone Wise'!$C36)</f>
        <v>2772930.3564999998</v>
      </c>
      <c r="F36" s="55">
        <f t="shared" si="11"/>
        <v>0.11314213585410361</v>
      </c>
      <c r="G36" s="56">
        <f t="shared" si="12"/>
        <v>16833772.915042859</v>
      </c>
      <c r="H36" s="54">
        <f t="shared" si="13"/>
        <v>1294905.6088494507</v>
      </c>
      <c r="I36" s="56">
        <f t="shared" si="14"/>
        <v>18304275.660408575</v>
      </c>
      <c r="J36" s="54">
        <f t="shared" si="15"/>
        <v>1408021.2046468135</v>
      </c>
      <c r="K36" s="54">
        <f t="shared" si="16"/>
        <v>19529694.614880003</v>
      </c>
      <c r="L36" s="54">
        <f t="shared" si="17"/>
        <v>1502284.2011446157</v>
      </c>
      <c r="M36" s="57">
        <f t="shared" si="18"/>
        <v>20755113.569351431</v>
      </c>
      <c r="N36" s="54">
        <f t="shared" si="19"/>
        <v>1596547.1976424179</v>
      </c>
      <c r="O36" s="54">
        <f t="shared" si="20"/>
        <v>21735448.732928574</v>
      </c>
      <c r="P36" s="54">
        <f t="shared" si="21"/>
        <v>1671957.5948406595</v>
      </c>
    </row>
    <row r="37" spans="1:16">
      <c r="A37" s="87">
        <v>34</v>
      </c>
      <c r="B37" s="1" t="s">
        <v>57</v>
      </c>
      <c r="C37" s="21" t="s">
        <v>1086</v>
      </c>
      <c r="D37" s="54">
        <f>SUMIFS('Dealer Wise'!E$4:E$120,'Dealer Wise'!$D$4:$D$120,'Zone Wise'!$C37)</f>
        <v>18142610.674242854</v>
      </c>
      <c r="E37" s="54">
        <f>SUMIFS('Dealer Wise'!F$4:F$120,'Dealer Wise'!$D$4:$D$120,'Zone Wise'!$C37)</f>
        <v>3597233.9390000002</v>
      </c>
      <c r="F37" s="55">
        <f t="shared" si="11"/>
        <v>0.19827543034404688</v>
      </c>
      <c r="G37" s="56">
        <f t="shared" si="12"/>
        <v>10916854.600394282</v>
      </c>
      <c r="H37" s="54">
        <f t="shared" si="13"/>
        <v>839758.04618417553</v>
      </c>
      <c r="I37" s="56">
        <f t="shared" si="14"/>
        <v>12005411.240848854</v>
      </c>
      <c r="J37" s="54">
        <f t="shared" si="15"/>
        <v>923493.17237298877</v>
      </c>
      <c r="K37" s="54">
        <f t="shared" si="16"/>
        <v>12912541.774560999</v>
      </c>
      <c r="L37" s="54">
        <f t="shared" si="17"/>
        <v>993272.44419699989</v>
      </c>
      <c r="M37" s="57">
        <f t="shared" si="18"/>
        <v>13819672.30827314</v>
      </c>
      <c r="N37" s="54">
        <f t="shared" si="19"/>
        <v>1063051.7160210109</v>
      </c>
      <c r="O37" s="54">
        <f t="shared" si="20"/>
        <v>14545376.735242855</v>
      </c>
      <c r="P37" s="54">
        <f t="shared" si="21"/>
        <v>1118875.1334802196</v>
      </c>
    </row>
    <row r="38" spans="1:16">
      <c r="A38" s="87">
        <v>35</v>
      </c>
      <c r="B38" s="1" t="s">
        <v>57</v>
      </c>
      <c r="C38" s="21" t="s">
        <v>60</v>
      </c>
      <c r="D38" s="54">
        <f>SUMIFS('Dealer Wise'!E$4:E$120,'Dealer Wise'!$D$4:$D$120,'Zone Wise'!$C38)</f>
        <v>32463658.933614288</v>
      </c>
      <c r="E38" s="54">
        <f>SUMIFS('Dealer Wise'!F$4:F$120,'Dealer Wise'!$D$4:$D$120,'Zone Wise'!$C38)</f>
        <v>3654789.5288</v>
      </c>
      <c r="F38" s="55">
        <f t="shared" si="11"/>
        <v>0.11258094893966716</v>
      </c>
      <c r="G38" s="56">
        <f t="shared" si="12"/>
        <v>22316137.618091431</v>
      </c>
      <c r="H38" s="54">
        <f t="shared" si="13"/>
        <v>1716625.9706224177</v>
      </c>
      <c r="I38" s="56">
        <f t="shared" si="14"/>
        <v>24263957.154108286</v>
      </c>
      <c r="J38" s="54">
        <f t="shared" si="15"/>
        <v>1866458.2426237143</v>
      </c>
      <c r="K38" s="54">
        <f t="shared" si="16"/>
        <v>25887140.100789003</v>
      </c>
      <c r="L38" s="54">
        <f t="shared" si="17"/>
        <v>1991318.4692914619</v>
      </c>
      <c r="M38" s="57">
        <f t="shared" si="18"/>
        <v>27510323.047469717</v>
      </c>
      <c r="N38" s="54">
        <f t="shared" si="19"/>
        <v>2116178.695959209</v>
      </c>
      <c r="O38" s="54">
        <f t="shared" si="20"/>
        <v>28808869.404814288</v>
      </c>
      <c r="P38" s="54">
        <f t="shared" si="21"/>
        <v>2216066.877293407</v>
      </c>
    </row>
    <row r="39" spans="1:16" ht="15" thickBot="1">
      <c r="A39" s="87">
        <v>36</v>
      </c>
      <c r="B39" s="1" t="s">
        <v>57</v>
      </c>
      <c r="C39" s="21" t="s">
        <v>57</v>
      </c>
      <c r="D39" s="54">
        <f>SUMIFS('Dealer Wise'!E$4:E$120,'Dealer Wise'!$D$4:$D$120,'Zone Wise'!$C39)</f>
        <v>24430968.538157143</v>
      </c>
      <c r="E39" s="54">
        <f>SUMIFS('Dealer Wise'!F$4:F$120,'Dealer Wise'!$D$4:$D$120,'Zone Wise'!$C39)</f>
        <v>4075158.5778999999</v>
      </c>
      <c r="F39" s="55">
        <f t="shared" si="11"/>
        <v>0.1668029890642802</v>
      </c>
      <c r="G39" s="56">
        <f t="shared" si="12"/>
        <v>15469616.252625715</v>
      </c>
      <c r="H39" s="54">
        <f t="shared" si="13"/>
        <v>1189970.4809712088</v>
      </c>
      <c r="I39" s="56">
        <f t="shared" si="14"/>
        <v>16935474.364915144</v>
      </c>
      <c r="J39" s="54">
        <f t="shared" si="15"/>
        <v>1302728.7973011648</v>
      </c>
      <c r="K39" s="54">
        <f t="shared" si="16"/>
        <v>18157022.791823</v>
      </c>
      <c r="L39" s="54">
        <f t="shared" si="17"/>
        <v>1396694.0609094615</v>
      </c>
      <c r="M39" s="57">
        <f t="shared" si="18"/>
        <v>19378571.218730856</v>
      </c>
      <c r="N39" s="54">
        <f t="shared" si="19"/>
        <v>1490659.3245177581</v>
      </c>
      <c r="O39" s="54">
        <f t="shared" si="20"/>
        <v>20355809.960257143</v>
      </c>
      <c r="P39" s="54">
        <f t="shared" si="21"/>
        <v>1565831.5354043955</v>
      </c>
    </row>
    <row r="40" spans="1:16">
      <c r="A40" s="86">
        <v>37</v>
      </c>
      <c r="B40" s="1" t="s">
        <v>57</v>
      </c>
      <c r="C40" s="21" t="s">
        <v>1085</v>
      </c>
      <c r="D40" s="54">
        <f>SUMIFS('Dealer Wise'!E$4:E$120,'Dealer Wise'!$D$4:$D$120,'Zone Wise'!$C40)</f>
        <v>19538092.549157143</v>
      </c>
      <c r="E40" s="54">
        <f>SUMIFS('Dealer Wise'!F$4:F$120,'Dealer Wise'!$D$4:$D$120,'Zone Wise'!$C40)</f>
        <v>2770852.7724000001</v>
      </c>
      <c r="F40" s="55">
        <f t="shared" si="11"/>
        <v>0.14181797764692913</v>
      </c>
      <c r="G40" s="56">
        <f t="shared" si="12"/>
        <v>12859621.266925715</v>
      </c>
      <c r="H40" s="54">
        <f t="shared" si="13"/>
        <v>989201.63591736264</v>
      </c>
      <c r="I40" s="56">
        <f t="shared" si="14"/>
        <v>14031906.819875143</v>
      </c>
      <c r="J40" s="54">
        <f t="shared" si="15"/>
        <v>1079377.4476827034</v>
      </c>
      <c r="K40" s="54">
        <f t="shared" si="16"/>
        <v>15008811.447333001</v>
      </c>
      <c r="L40" s="54">
        <f t="shared" si="17"/>
        <v>1154523.9574871538</v>
      </c>
      <c r="M40" s="57">
        <f t="shared" si="18"/>
        <v>15985716.074790858</v>
      </c>
      <c r="N40" s="54">
        <f t="shared" si="19"/>
        <v>1229670.4672916045</v>
      </c>
      <c r="O40" s="54">
        <f t="shared" si="20"/>
        <v>16767239.776757143</v>
      </c>
      <c r="P40" s="54">
        <f t="shared" si="21"/>
        <v>1289787.675135165</v>
      </c>
    </row>
    <row r="41" spans="1:16">
      <c r="A41" s="87">
        <v>38</v>
      </c>
      <c r="B41" s="1" t="s">
        <v>69</v>
      </c>
      <c r="C41" s="21" t="s">
        <v>79</v>
      </c>
      <c r="D41" s="54">
        <f>SUMIFS('Dealer Wise'!E$4:E$120,'Dealer Wise'!$D$4:$D$120,'Zone Wise'!$C41)</f>
        <v>37836716.687914282</v>
      </c>
      <c r="E41" s="54">
        <f>SUMIFS('Dealer Wise'!F$4:F$120,'Dealer Wise'!$D$4:$D$120,'Zone Wise'!$C41)</f>
        <v>7226159.4140000008</v>
      </c>
      <c r="F41" s="55">
        <f t="shared" si="11"/>
        <v>0.19098272912004979</v>
      </c>
      <c r="G41" s="56">
        <f t="shared" si="12"/>
        <v>23043213.936331425</v>
      </c>
      <c r="H41" s="54">
        <f t="shared" si="13"/>
        <v>1772554.9181793404</v>
      </c>
      <c r="I41" s="56">
        <f t="shared" si="14"/>
        <v>25313416.937606283</v>
      </c>
      <c r="J41" s="54">
        <f t="shared" si="15"/>
        <v>1947185.9182774064</v>
      </c>
      <c r="K41" s="54">
        <f t="shared" si="16"/>
        <v>27205252.772002</v>
      </c>
      <c r="L41" s="54">
        <f t="shared" si="17"/>
        <v>2092711.7516924615</v>
      </c>
      <c r="M41" s="57">
        <f t="shared" si="18"/>
        <v>29097088.606397707</v>
      </c>
      <c r="N41" s="54">
        <f t="shared" si="19"/>
        <v>2238237.585107516</v>
      </c>
      <c r="O41" s="54">
        <f t="shared" si="20"/>
        <v>30610557.273914281</v>
      </c>
      <c r="P41" s="54">
        <f t="shared" si="21"/>
        <v>2354658.25183956</v>
      </c>
    </row>
    <row r="42" spans="1:16">
      <c r="A42" s="87">
        <v>39</v>
      </c>
      <c r="B42" s="1" t="s">
        <v>69</v>
      </c>
      <c r="C42" s="21" t="s">
        <v>1087</v>
      </c>
      <c r="D42" s="54">
        <f>SUMIFS('Dealer Wise'!E$4:E$120,'Dealer Wise'!$D$4:$D$120,'Zone Wise'!$C42)</f>
        <v>15269367.445800001</v>
      </c>
      <c r="E42" s="54">
        <f>SUMIFS('Dealer Wise'!F$4:F$120,'Dealer Wise'!$D$4:$D$120,'Zone Wise'!$C42)</f>
        <v>1626477.7934999997</v>
      </c>
      <c r="F42" s="55">
        <f t="shared" si="11"/>
        <v>0.10651900278602434</v>
      </c>
      <c r="G42" s="56">
        <f t="shared" si="12"/>
        <v>10589016.163140003</v>
      </c>
      <c r="H42" s="54">
        <f t="shared" si="13"/>
        <v>814539.70485692332</v>
      </c>
      <c r="I42" s="56">
        <f t="shared" si="14"/>
        <v>11505178.209888</v>
      </c>
      <c r="J42" s="54">
        <f t="shared" si="15"/>
        <v>885013.70845292311</v>
      </c>
      <c r="K42" s="54">
        <f t="shared" si="16"/>
        <v>12268646.582178</v>
      </c>
      <c r="L42" s="54">
        <f t="shared" si="17"/>
        <v>943742.04478292307</v>
      </c>
      <c r="M42" s="57">
        <f t="shared" si="18"/>
        <v>13032114.954468001</v>
      </c>
      <c r="N42" s="54">
        <f t="shared" si="19"/>
        <v>1002470.3811129231</v>
      </c>
      <c r="O42" s="54">
        <f t="shared" si="20"/>
        <v>13642889.6523</v>
      </c>
      <c r="P42" s="54">
        <f t="shared" si="21"/>
        <v>1049453.0501769232</v>
      </c>
    </row>
    <row r="43" spans="1:16" ht="15" thickBot="1">
      <c r="A43" s="87">
        <v>40</v>
      </c>
      <c r="B43" s="1" t="s">
        <v>69</v>
      </c>
      <c r="C43" s="21" t="s">
        <v>69</v>
      </c>
      <c r="D43" s="54">
        <f>SUMIFS('Dealer Wise'!E$4:E$120,'Dealer Wise'!$D$4:$D$120,'Zone Wise'!$C43)</f>
        <v>38677004.737257138</v>
      </c>
      <c r="E43" s="54">
        <f>SUMIFS('Dealer Wise'!F$4:F$120,'Dealer Wise'!$D$4:$D$120,'Zone Wise'!$C43)</f>
        <v>6646272.4997000005</v>
      </c>
      <c r="F43" s="55">
        <f t="shared" si="11"/>
        <v>0.17184041382857443</v>
      </c>
      <c r="G43" s="56">
        <f t="shared" si="12"/>
        <v>24295331.290105708</v>
      </c>
      <c r="H43" s="54">
        <f t="shared" si="13"/>
        <v>1868871.637700439</v>
      </c>
      <c r="I43" s="56">
        <f t="shared" si="14"/>
        <v>26615951.574341141</v>
      </c>
      <c r="J43" s="54">
        <f t="shared" si="15"/>
        <v>2047380.890333934</v>
      </c>
      <c r="K43" s="54">
        <f t="shared" si="16"/>
        <v>28549801.811203994</v>
      </c>
      <c r="L43" s="54">
        <f t="shared" si="17"/>
        <v>2196138.6008618455</v>
      </c>
      <c r="M43" s="57">
        <f t="shared" si="18"/>
        <v>30483652.048066847</v>
      </c>
      <c r="N43" s="54">
        <f t="shared" si="19"/>
        <v>2344896.3113897573</v>
      </c>
      <c r="O43" s="54">
        <f t="shared" si="20"/>
        <v>32030732.237557136</v>
      </c>
      <c r="P43" s="54">
        <f t="shared" si="21"/>
        <v>2463902.4798120875</v>
      </c>
    </row>
    <row r="44" spans="1:16">
      <c r="A44" s="86">
        <v>41</v>
      </c>
      <c r="B44" s="1" t="s">
        <v>69</v>
      </c>
      <c r="C44" s="21" t="s">
        <v>1088</v>
      </c>
      <c r="D44" s="54">
        <f>SUMIFS('Dealer Wise'!E$4:E$120,'Dealer Wise'!$D$4:$D$120,'Zone Wise'!$C44)</f>
        <v>20782544.18455714</v>
      </c>
      <c r="E44" s="54">
        <f>SUMIFS('Dealer Wise'!F$4:F$120,'Dealer Wise'!$D$4:$D$120,'Zone Wise'!$C44)</f>
        <v>4028882.1647000005</v>
      </c>
      <c r="F44" s="55">
        <f t="shared" si="11"/>
        <v>0.19385894859272029</v>
      </c>
      <c r="G44" s="56">
        <f t="shared" si="12"/>
        <v>12597153.182945713</v>
      </c>
      <c r="H44" s="54">
        <f t="shared" si="13"/>
        <v>969011.78330351645</v>
      </c>
      <c r="I44" s="56">
        <f t="shared" si="14"/>
        <v>13844105.834019139</v>
      </c>
      <c r="J44" s="54">
        <f t="shared" si="15"/>
        <v>1064931.2180014723</v>
      </c>
      <c r="K44" s="54">
        <f t="shared" si="16"/>
        <v>14883233.043246996</v>
      </c>
      <c r="L44" s="54">
        <f t="shared" si="17"/>
        <v>1144864.0802497689</v>
      </c>
      <c r="M44" s="57">
        <f t="shared" si="18"/>
        <v>15922360.252474852</v>
      </c>
      <c r="N44" s="54">
        <f t="shared" si="19"/>
        <v>1224796.9424980655</v>
      </c>
      <c r="O44" s="54">
        <f t="shared" si="20"/>
        <v>16753662.019857138</v>
      </c>
      <c r="P44" s="54">
        <f t="shared" si="21"/>
        <v>1288743.2322967029</v>
      </c>
    </row>
    <row r="45" spans="1:16">
      <c r="A45" s="142" t="s">
        <v>121</v>
      </c>
      <c r="B45" s="142"/>
      <c r="C45" s="143"/>
      <c r="D45" s="58">
        <f>SUM(D4:D44)</f>
        <v>1084689054.663543</v>
      </c>
      <c r="E45" s="58">
        <f>SUM(E4:E44)</f>
        <v>167093606.99390003</v>
      </c>
      <c r="F45" s="59">
        <f t="shared" ref="F45" si="22">E45/D45</f>
        <v>0.15404747219997567</v>
      </c>
      <c r="G45" s="58">
        <f t="shared" ref="G45:P45" si="23">SUM(G4:G44)</f>
        <v>700657636.73693419</v>
      </c>
      <c r="H45" s="58">
        <f t="shared" si="23"/>
        <v>53896741.287456483</v>
      </c>
      <c r="I45" s="58">
        <f t="shared" si="23"/>
        <v>765738980.016747</v>
      </c>
      <c r="J45" s="58">
        <f t="shared" si="23"/>
        <v>58902998.462826677</v>
      </c>
      <c r="K45" s="58">
        <f t="shared" si="23"/>
        <v>819973432.74992418</v>
      </c>
      <c r="L45" s="58">
        <f t="shared" si="23"/>
        <v>63074879.442301862</v>
      </c>
      <c r="M45" s="58">
        <f t="shared" si="23"/>
        <v>874207885.48310137</v>
      </c>
      <c r="N45" s="58">
        <f t="shared" si="23"/>
        <v>67246760.42177701</v>
      </c>
      <c r="O45" s="58">
        <f t="shared" si="23"/>
        <v>917595447.66964304</v>
      </c>
      <c r="P45" s="58">
        <f t="shared" si="23"/>
        <v>70584265.205357164</v>
      </c>
    </row>
    <row r="49" spans="4:4">
      <c r="D49" s="35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Q540"/>
  <sheetViews>
    <sheetView showGridLines="0" zoomScale="90" zoomScaleNormal="90" workbookViewId="0">
      <pane ySplit="6" topLeftCell="A432" activePane="bottomLeft" state="frozen"/>
      <selection pane="bottomLeft" activeCell="H453" sqref="H453"/>
    </sheetView>
  </sheetViews>
  <sheetFormatPr defaultRowHeight="14.25"/>
  <cols>
    <col min="1" max="1" width="4.85546875" style="34" customWidth="1"/>
    <col min="2" max="2" width="32.28515625" style="27" customWidth="1"/>
    <col min="3" max="3" width="14.28515625" style="27" customWidth="1"/>
    <col min="4" max="4" width="10.7109375" style="65" customWidth="1"/>
    <col min="5" max="5" width="28.42578125" style="27" customWidth="1"/>
    <col min="6" max="6" width="12.28515625" style="27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69" width="9.140625" style="180"/>
    <col min="70" max="16384" width="9.140625" style="6"/>
  </cols>
  <sheetData>
    <row r="1" spans="1:69">
      <c r="F1" s="6"/>
    </row>
    <row r="2" spans="1:69">
      <c r="F2" s="6"/>
    </row>
    <row r="3" spans="1:69">
      <c r="F3" s="6"/>
    </row>
    <row r="4" spans="1:69" s="13" customFormat="1">
      <c r="A4" s="146" t="s">
        <v>830</v>
      </c>
      <c r="B4" s="149" t="s">
        <v>130</v>
      </c>
      <c r="C4" s="149" t="s">
        <v>0</v>
      </c>
      <c r="D4" s="152" t="s">
        <v>131</v>
      </c>
      <c r="E4" s="149" t="s">
        <v>132</v>
      </c>
      <c r="F4" s="149" t="s">
        <v>3607</v>
      </c>
      <c r="G4" s="149"/>
      <c r="H4" s="149"/>
      <c r="I4" s="149"/>
      <c r="J4" s="149"/>
      <c r="K4" s="149"/>
      <c r="L4" s="155" t="s">
        <v>133</v>
      </c>
      <c r="M4" s="155"/>
      <c r="N4" s="157" t="s">
        <v>134</v>
      </c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  <c r="AX4" s="181"/>
      <c r="AY4" s="181"/>
      <c r="AZ4" s="181"/>
      <c r="BA4" s="181"/>
      <c r="BB4" s="181"/>
      <c r="BC4" s="181"/>
      <c r="BD4" s="181"/>
      <c r="BE4" s="181"/>
      <c r="BF4" s="181"/>
      <c r="BG4" s="181"/>
      <c r="BH4" s="181"/>
      <c r="BI4" s="181"/>
      <c r="BJ4" s="181"/>
      <c r="BK4" s="181"/>
      <c r="BL4" s="181"/>
      <c r="BM4" s="181"/>
      <c r="BN4" s="181"/>
      <c r="BO4" s="181"/>
      <c r="BP4" s="181"/>
      <c r="BQ4" s="181"/>
    </row>
    <row r="5" spans="1:69" s="13" customFormat="1" ht="13.5" customHeight="1">
      <c r="A5" s="147"/>
      <c r="B5" s="150"/>
      <c r="C5" s="150"/>
      <c r="D5" s="153"/>
      <c r="E5" s="150"/>
      <c r="F5" s="150" t="s">
        <v>1355</v>
      </c>
      <c r="G5" s="150"/>
      <c r="H5" s="160" t="s">
        <v>1321</v>
      </c>
      <c r="I5" s="160"/>
      <c r="J5" s="150" t="s">
        <v>135</v>
      </c>
      <c r="K5" s="150"/>
      <c r="L5" s="156"/>
      <c r="M5" s="156"/>
      <c r="N5" s="158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/>
      <c r="BC5" s="181"/>
      <c r="BD5" s="181"/>
      <c r="BE5" s="181"/>
      <c r="BF5" s="181"/>
      <c r="BG5" s="181"/>
      <c r="BH5" s="181"/>
      <c r="BI5" s="181"/>
      <c r="BJ5" s="181"/>
      <c r="BK5" s="181"/>
      <c r="BL5" s="181"/>
      <c r="BM5" s="181"/>
      <c r="BN5" s="181"/>
      <c r="BO5" s="181"/>
      <c r="BP5" s="181"/>
      <c r="BQ5" s="181"/>
    </row>
    <row r="6" spans="1:69" s="13" customFormat="1">
      <c r="A6" s="148"/>
      <c r="B6" s="151"/>
      <c r="C6" s="151"/>
      <c r="D6" s="154"/>
      <c r="E6" s="151"/>
      <c r="F6" s="60" t="s">
        <v>136</v>
      </c>
      <c r="G6" s="60" t="s">
        <v>137</v>
      </c>
      <c r="H6" s="61" t="s">
        <v>136</v>
      </c>
      <c r="I6" s="61" t="s">
        <v>137</v>
      </c>
      <c r="J6" s="60" t="s">
        <v>136</v>
      </c>
      <c r="K6" s="60" t="s">
        <v>137</v>
      </c>
      <c r="L6" s="60" t="s">
        <v>138</v>
      </c>
      <c r="M6" s="60" t="s">
        <v>139</v>
      </c>
      <c r="N6" s="159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1"/>
      <c r="BA6" s="181"/>
      <c r="BB6" s="181"/>
      <c r="BC6" s="181"/>
      <c r="BD6" s="181"/>
      <c r="BE6" s="181"/>
      <c r="BF6" s="181"/>
      <c r="BG6" s="181"/>
      <c r="BH6" s="181"/>
      <c r="BI6" s="181"/>
      <c r="BJ6" s="181"/>
      <c r="BK6" s="181"/>
      <c r="BL6" s="181"/>
      <c r="BM6" s="181"/>
      <c r="BN6" s="181"/>
      <c r="BO6" s="181"/>
      <c r="BP6" s="181"/>
      <c r="BQ6" s="181"/>
    </row>
    <row r="7" spans="1:69">
      <c r="A7" s="66">
        <v>1</v>
      </c>
      <c r="B7" s="129" t="s">
        <v>106</v>
      </c>
      <c r="C7" s="129" t="s">
        <v>1048</v>
      </c>
      <c r="D7" s="129" t="s">
        <v>218</v>
      </c>
      <c r="E7" s="129" t="s">
        <v>879</v>
      </c>
      <c r="F7" s="130">
        <v>5846</v>
      </c>
      <c r="G7" s="131">
        <v>10505018</v>
      </c>
      <c r="H7" s="22">
        <v>657</v>
      </c>
      <c r="I7" s="22">
        <v>988555</v>
      </c>
      <c r="J7" s="62">
        <v>0.11238453643516935</v>
      </c>
      <c r="K7" s="62">
        <v>9.4103122907547618E-2</v>
      </c>
      <c r="L7" s="62">
        <v>3.3715360930550803E-2</v>
      </c>
      <c r="M7" s="62">
        <v>6.5872186035283331E-2</v>
      </c>
      <c r="N7" s="63">
        <v>9.9587546965834134E-2</v>
      </c>
      <c r="O7" s="182"/>
      <c r="P7" s="182"/>
    </row>
    <row r="8" spans="1:69">
      <c r="A8" s="66">
        <v>2</v>
      </c>
      <c r="B8" s="129" t="s">
        <v>106</v>
      </c>
      <c r="C8" s="129" t="s">
        <v>1048</v>
      </c>
      <c r="D8" s="129" t="s">
        <v>219</v>
      </c>
      <c r="E8" s="129" t="s">
        <v>220</v>
      </c>
      <c r="F8" s="130">
        <v>5493</v>
      </c>
      <c r="G8" s="131">
        <v>9888015</v>
      </c>
      <c r="H8" s="22">
        <v>485</v>
      </c>
      <c r="I8" s="22">
        <v>1144240</v>
      </c>
      <c r="J8" s="62">
        <v>8.8294192608774802E-2</v>
      </c>
      <c r="K8" s="62">
        <v>0.11571988917897071</v>
      </c>
      <c r="L8" s="62">
        <v>2.6488257782632439E-2</v>
      </c>
      <c r="M8" s="62">
        <v>8.1003922425279484E-2</v>
      </c>
      <c r="N8" s="63">
        <v>0.10749218020791193</v>
      </c>
      <c r="O8" s="182"/>
      <c r="P8" s="182"/>
    </row>
    <row r="9" spans="1:69">
      <c r="A9" s="66">
        <v>3</v>
      </c>
      <c r="B9" s="129" t="s">
        <v>106</v>
      </c>
      <c r="C9" s="129" t="s">
        <v>1048</v>
      </c>
      <c r="D9" s="129" t="s">
        <v>221</v>
      </c>
      <c r="E9" s="129" t="s">
        <v>974</v>
      </c>
      <c r="F9" s="130">
        <v>470</v>
      </c>
      <c r="G9" s="131">
        <v>841996</v>
      </c>
      <c r="H9" s="22">
        <v>0</v>
      </c>
      <c r="I9" s="22">
        <v>0</v>
      </c>
      <c r="J9" s="62">
        <v>0</v>
      </c>
      <c r="K9" s="62">
        <v>0</v>
      </c>
      <c r="L9" s="62">
        <v>0</v>
      </c>
      <c r="M9" s="62">
        <v>0</v>
      </c>
      <c r="N9" s="63">
        <v>0</v>
      </c>
      <c r="O9" s="182"/>
      <c r="P9" s="182"/>
    </row>
    <row r="10" spans="1:69">
      <c r="A10" s="66">
        <v>4</v>
      </c>
      <c r="B10" s="129" t="s">
        <v>107</v>
      </c>
      <c r="C10" s="129" t="s">
        <v>1048</v>
      </c>
      <c r="D10" s="129" t="s">
        <v>216</v>
      </c>
      <c r="E10" s="129" t="s">
        <v>217</v>
      </c>
      <c r="F10" s="130">
        <v>2278</v>
      </c>
      <c r="G10" s="131">
        <v>4100416</v>
      </c>
      <c r="H10" s="22">
        <v>213</v>
      </c>
      <c r="I10" s="22">
        <v>623580</v>
      </c>
      <c r="J10" s="62">
        <v>9.3503072870939424E-2</v>
      </c>
      <c r="K10" s="62">
        <v>0.15207725264948727</v>
      </c>
      <c r="L10" s="62">
        <v>2.8050921861281827E-2</v>
      </c>
      <c r="M10" s="62">
        <v>0.10645407685464107</v>
      </c>
      <c r="N10" s="63">
        <v>0.13450499871592289</v>
      </c>
      <c r="O10" s="182"/>
      <c r="P10" s="182"/>
    </row>
    <row r="11" spans="1:69">
      <c r="A11" s="66">
        <v>5</v>
      </c>
      <c r="B11" s="129" t="s">
        <v>107</v>
      </c>
      <c r="C11" s="129" t="s">
        <v>1048</v>
      </c>
      <c r="D11" s="129" t="s">
        <v>214</v>
      </c>
      <c r="E11" s="129" t="s">
        <v>215</v>
      </c>
      <c r="F11" s="130">
        <v>1534</v>
      </c>
      <c r="G11" s="131">
        <v>2758077</v>
      </c>
      <c r="H11" s="22">
        <v>152</v>
      </c>
      <c r="I11" s="22">
        <v>321355</v>
      </c>
      <c r="J11" s="62">
        <v>9.9087353324641456E-2</v>
      </c>
      <c r="K11" s="62">
        <v>0.11651415098273181</v>
      </c>
      <c r="L11" s="62">
        <v>2.9726205997392435E-2</v>
      </c>
      <c r="M11" s="62">
        <v>8.1559905687912257E-2</v>
      </c>
      <c r="N11" s="63">
        <v>0.11128611168530469</v>
      </c>
      <c r="O11" s="182"/>
      <c r="P11" s="182"/>
    </row>
    <row r="12" spans="1:69">
      <c r="A12" s="66">
        <v>6</v>
      </c>
      <c r="B12" s="129" t="s">
        <v>107</v>
      </c>
      <c r="C12" s="129" t="s">
        <v>1048</v>
      </c>
      <c r="D12" s="129" t="s">
        <v>212</v>
      </c>
      <c r="E12" s="129" t="s">
        <v>1233</v>
      </c>
      <c r="F12" s="130">
        <v>2388</v>
      </c>
      <c r="G12" s="131">
        <v>4300204</v>
      </c>
      <c r="H12" s="22">
        <v>232</v>
      </c>
      <c r="I12" s="22">
        <v>615575</v>
      </c>
      <c r="J12" s="62">
        <v>9.7152428810720268E-2</v>
      </c>
      <c r="K12" s="62">
        <v>0.14315018543306318</v>
      </c>
      <c r="L12" s="62">
        <v>2.914572864321608E-2</v>
      </c>
      <c r="M12" s="62">
        <v>0.10020512980314422</v>
      </c>
      <c r="N12" s="63">
        <v>0.1293508584463603</v>
      </c>
      <c r="O12" s="182"/>
      <c r="P12" s="182"/>
    </row>
    <row r="13" spans="1:69">
      <c r="A13" s="66">
        <v>7</v>
      </c>
      <c r="B13" s="129" t="s">
        <v>107</v>
      </c>
      <c r="C13" s="129" t="s">
        <v>1048</v>
      </c>
      <c r="D13" s="129" t="s">
        <v>802</v>
      </c>
      <c r="E13" s="129" t="s">
        <v>803</v>
      </c>
      <c r="F13" s="130">
        <v>658</v>
      </c>
      <c r="G13" s="131">
        <v>1192369</v>
      </c>
      <c r="H13" s="22">
        <v>89</v>
      </c>
      <c r="I13" s="22">
        <v>200085</v>
      </c>
      <c r="J13" s="62">
        <v>0.13525835866261399</v>
      </c>
      <c r="K13" s="62">
        <v>0.16780459740231421</v>
      </c>
      <c r="L13" s="62">
        <v>4.0577507598784195E-2</v>
      </c>
      <c r="M13" s="62">
        <v>0.11746321818161994</v>
      </c>
      <c r="N13" s="63">
        <v>0.15804072578040412</v>
      </c>
      <c r="O13" s="182"/>
      <c r="P13" s="182"/>
    </row>
    <row r="14" spans="1:69">
      <c r="A14" s="66">
        <v>8</v>
      </c>
      <c r="B14" s="129" t="s">
        <v>107</v>
      </c>
      <c r="C14" s="129" t="s">
        <v>1048</v>
      </c>
      <c r="D14" s="129" t="s">
        <v>211</v>
      </c>
      <c r="E14" s="129" t="s">
        <v>864</v>
      </c>
      <c r="F14" s="130">
        <v>612</v>
      </c>
      <c r="G14" s="131">
        <v>1096291</v>
      </c>
      <c r="H14" s="22">
        <v>27</v>
      </c>
      <c r="I14" s="22">
        <v>105220</v>
      </c>
      <c r="J14" s="62">
        <v>4.4117647058823532E-2</v>
      </c>
      <c r="K14" s="62">
        <v>9.5978166381006508E-2</v>
      </c>
      <c r="L14" s="62">
        <v>1.3235294117647059E-2</v>
      </c>
      <c r="M14" s="62">
        <v>6.7184716466704555E-2</v>
      </c>
      <c r="N14" s="63">
        <v>8.0420010584351609E-2</v>
      </c>
      <c r="O14" s="182"/>
      <c r="P14" s="182"/>
    </row>
    <row r="15" spans="1:69">
      <c r="A15" s="66">
        <v>9</v>
      </c>
      <c r="B15" s="129" t="s">
        <v>107</v>
      </c>
      <c r="C15" s="129" t="s">
        <v>1048</v>
      </c>
      <c r="D15" s="129" t="s">
        <v>210</v>
      </c>
      <c r="E15" s="129" t="s">
        <v>865</v>
      </c>
      <c r="F15" s="130">
        <v>1042</v>
      </c>
      <c r="G15" s="131">
        <v>1876199</v>
      </c>
      <c r="H15" s="22">
        <v>143</v>
      </c>
      <c r="I15" s="22">
        <v>284090</v>
      </c>
      <c r="J15" s="62">
        <v>0.13723608445297505</v>
      </c>
      <c r="K15" s="62">
        <v>0.15141784000524464</v>
      </c>
      <c r="L15" s="62">
        <v>4.1170825335892516E-2</v>
      </c>
      <c r="M15" s="62">
        <v>0.10599248800367124</v>
      </c>
      <c r="N15" s="63">
        <v>0.14716331333956376</v>
      </c>
      <c r="O15" s="182"/>
      <c r="P15" s="182"/>
    </row>
    <row r="16" spans="1:69">
      <c r="A16" s="66">
        <v>10</v>
      </c>
      <c r="B16" s="132" t="s">
        <v>107</v>
      </c>
      <c r="C16" s="129" t="s">
        <v>1048</v>
      </c>
      <c r="D16" s="129" t="s">
        <v>223</v>
      </c>
      <c r="E16" s="129" t="s">
        <v>213</v>
      </c>
      <c r="F16" s="130">
        <v>1467</v>
      </c>
      <c r="G16" s="131">
        <v>2637982</v>
      </c>
      <c r="H16" s="22">
        <v>335</v>
      </c>
      <c r="I16" s="22">
        <v>838530</v>
      </c>
      <c r="J16" s="62">
        <v>0.2283571915473756</v>
      </c>
      <c r="K16" s="62">
        <v>0.31786797635465291</v>
      </c>
      <c r="L16" s="62">
        <v>6.8507157464212681E-2</v>
      </c>
      <c r="M16" s="62">
        <v>0.22250758344825702</v>
      </c>
      <c r="N16" s="63">
        <v>0.2910147409124697</v>
      </c>
      <c r="O16" s="182"/>
      <c r="P16" s="182"/>
    </row>
    <row r="17" spans="1:16">
      <c r="A17" s="66">
        <v>11</v>
      </c>
      <c r="B17" s="129" t="s">
        <v>107</v>
      </c>
      <c r="C17" s="129" t="s">
        <v>1048</v>
      </c>
      <c r="D17" s="129" t="s">
        <v>222</v>
      </c>
      <c r="E17" s="129" t="s">
        <v>1234</v>
      </c>
      <c r="F17" s="130">
        <v>1076</v>
      </c>
      <c r="G17" s="131">
        <v>1933111</v>
      </c>
      <c r="H17" s="22">
        <v>277</v>
      </c>
      <c r="I17" s="22">
        <v>372435</v>
      </c>
      <c r="J17" s="62">
        <v>0.25743494423791824</v>
      </c>
      <c r="K17" s="62">
        <v>0.19266094911259624</v>
      </c>
      <c r="L17" s="62">
        <v>7.7230483271375466E-2</v>
      </c>
      <c r="M17" s="62">
        <v>0.13486266437881736</v>
      </c>
      <c r="N17" s="63">
        <v>0.21209314765019283</v>
      </c>
      <c r="O17" s="182"/>
      <c r="P17" s="182"/>
    </row>
    <row r="18" spans="1:16">
      <c r="A18" s="66">
        <v>12</v>
      </c>
      <c r="B18" s="129" t="s">
        <v>107</v>
      </c>
      <c r="C18" s="129" t="s">
        <v>1048</v>
      </c>
      <c r="D18" s="129" t="s">
        <v>224</v>
      </c>
      <c r="E18" s="129" t="s">
        <v>1235</v>
      </c>
      <c r="F18" s="130">
        <v>898</v>
      </c>
      <c r="G18" s="131">
        <v>1613335</v>
      </c>
      <c r="H18" s="22">
        <v>154</v>
      </c>
      <c r="I18" s="22">
        <v>243060</v>
      </c>
      <c r="J18" s="62">
        <v>0.17149220489977729</v>
      </c>
      <c r="K18" s="62">
        <v>0.15065686915612692</v>
      </c>
      <c r="L18" s="62">
        <v>5.1447661469933188E-2</v>
      </c>
      <c r="M18" s="62">
        <v>0.10545980840928884</v>
      </c>
      <c r="N18" s="63">
        <v>0.15690746987922202</v>
      </c>
      <c r="O18" s="182"/>
      <c r="P18" s="182"/>
    </row>
    <row r="19" spans="1:16">
      <c r="A19" s="66">
        <v>13</v>
      </c>
      <c r="B19" s="129" t="s">
        <v>1211</v>
      </c>
      <c r="C19" s="129" t="s">
        <v>1048</v>
      </c>
      <c r="D19" s="129" t="s">
        <v>254</v>
      </c>
      <c r="E19" s="129" t="s">
        <v>975</v>
      </c>
      <c r="F19" s="130">
        <v>954</v>
      </c>
      <c r="G19" s="131">
        <v>1899865</v>
      </c>
      <c r="H19" s="22">
        <v>90</v>
      </c>
      <c r="I19" s="22">
        <v>239770</v>
      </c>
      <c r="J19" s="62">
        <v>9.4339622641509441E-2</v>
      </c>
      <c r="K19" s="62">
        <v>0.12620370394738573</v>
      </c>
      <c r="L19" s="62">
        <v>2.8301886792452831E-2</v>
      </c>
      <c r="M19" s="62">
        <v>8.8342592763169997E-2</v>
      </c>
      <c r="N19" s="63">
        <v>0.11664447955562282</v>
      </c>
      <c r="O19" s="182"/>
      <c r="P19" s="182"/>
    </row>
    <row r="20" spans="1:16">
      <c r="A20" s="66">
        <v>14</v>
      </c>
      <c r="B20" s="133" t="s">
        <v>1211</v>
      </c>
      <c r="C20" s="129" t="s">
        <v>1048</v>
      </c>
      <c r="D20" s="129" t="s">
        <v>255</v>
      </c>
      <c r="E20" s="129" t="s">
        <v>256</v>
      </c>
      <c r="F20" s="130">
        <v>1016</v>
      </c>
      <c r="G20" s="131">
        <v>1655251</v>
      </c>
      <c r="H20" s="22">
        <v>170</v>
      </c>
      <c r="I20" s="22">
        <v>209540</v>
      </c>
      <c r="J20" s="62">
        <v>0.1673228346456693</v>
      </c>
      <c r="K20" s="62">
        <v>0.12659107289468485</v>
      </c>
      <c r="L20" s="62">
        <v>5.0196850393700788E-2</v>
      </c>
      <c r="M20" s="62">
        <v>8.8613751026279386E-2</v>
      </c>
      <c r="N20" s="63">
        <v>0.13881060141998017</v>
      </c>
      <c r="O20" s="182"/>
      <c r="P20" s="182"/>
    </row>
    <row r="21" spans="1:16">
      <c r="A21" s="66">
        <v>15</v>
      </c>
      <c r="B21" s="129" t="s">
        <v>961</v>
      </c>
      <c r="C21" s="129" t="s">
        <v>1048</v>
      </c>
      <c r="D21" s="129" t="s">
        <v>976</v>
      </c>
      <c r="E21" s="129" t="s">
        <v>977</v>
      </c>
      <c r="F21" s="130">
        <v>1034</v>
      </c>
      <c r="G21" s="131">
        <v>1803875</v>
      </c>
      <c r="H21" s="22">
        <v>228</v>
      </c>
      <c r="I21" s="22">
        <v>325040</v>
      </c>
      <c r="J21" s="62">
        <v>0.22050290135396519</v>
      </c>
      <c r="K21" s="62">
        <v>0.18018986903194512</v>
      </c>
      <c r="L21" s="62">
        <v>6.6150870406189555E-2</v>
      </c>
      <c r="M21" s="62">
        <v>0.12613290832236157</v>
      </c>
      <c r="N21" s="63">
        <v>0.19228377872855112</v>
      </c>
      <c r="O21" s="182"/>
      <c r="P21" s="182"/>
    </row>
    <row r="22" spans="1:16">
      <c r="A22" s="66">
        <v>16</v>
      </c>
      <c r="B22" s="129" t="s">
        <v>961</v>
      </c>
      <c r="C22" s="129" t="s">
        <v>1048</v>
      </c>
      <c r="D22" s="129" t="s">
        <v>234</v>
      </c>
      <c r="E22" s="129" t="s">
        <v>967</v>
      </c>
      <c r="F22" s="130">
        <v>1332</v>
      </c>
      <c r="G22" s="131">
        <v>2348289</v>
      </c>
      <c r="H22" s="22">
        <v>164</v>
      </c>
      <c r="I22" s="22">
        <v>249950</v>
      </c>
      <c r="J22" s="62">
        <v>0.12312312312312312</v>
      </c>
      <c r="K22" s="62">
        <v>0.10643919892313083</v>
      </c>
      <c r="L22" s="62">
        <v>3.6936936936936934E-2</v>
      </c>
      <c r="M22" s="62">
        <v>7.4507439246191576E-2</v>
      </c>
      <c r="N22" s="63">
        <v>0.11144437618312851</v>
      </c>
      <c r="O22" s="182"/>
      <c r="P22" s="182"/>
    </row>
    <row r="23" spans="1:16">
      <c r="A23" s="66">
        <v>17</v>
      </c>
      <c r="B23" s="129" t="s">
        <v>961</v>
      </c>
      <c r="C23" s="129" t="s">
        <v>1048</v>
      </c>
      <c r="D23" s="129" t="s">
        <v>237</v>
      </c>
      <c r="E23" s="129" t="s">
        <v>238</v>
      </c>
      <c r="F23" s="130">
        <v>635</v>
      </c>
      <c r="G23" s="131">
        <v>1026210</v>
      </c>
      <c r="H23" s="22">
        <v>72</v>
      </c>
      <c r="I23" s="22">
        <v>165385</v>
      </c>
      <c r="J23" s="62">
        <v>0.11338582677165354</v>
      </c>
      <c r="K23" s="62">
        <v>0.16116097095136472</v>
      </c>
      <c r="L23" s="62">
        <v>3.4015748031496061E-2</v>
      </c>
      <c r="M23" s="62">
        <v>0.1128126796659553</v>
      </c>
      <c r="N23" s="63">
        <v>0.14682842769745136</v>
      </c>
      <c r="O23" s="182"/>
      <c r="P23" s="182"/>
    </row>
    <row r="24" spans="1:16">
      <c r="A24" s="66">
        <v>18</v>
      </c>
      <c r="B24" s="129" t="s">
        <v>961</v>
      </c>
      <c r="C24" s="129" t="s">
        <v>1048</v>
      </c>
      <c r="D24" s="129" t="s">
        <v>235</v>
      </c>
      <c r="E24" s="129" t="s">
        <v>236</v>
      </c>
      <c r="F24" s="130">
        <v>1792</v>
      </c>
      <c r="G24" s="131">
        <v>3438665</v>
      </c>
      <c r="H24" s="22">
        <v>272</v>
      </c>
      <c r="I24" s="22">
        <v>587805</v>
      </c>
      <c r="J24" s="62">
        <v>0.15178571428571427</v>
      </c>
      <c r="K24" s="62">
        <v>0.17093988510075858</v>
      </c>
      <c r="L24" s="62">
        <v>4.5535714285714284E-2</v>
      </c>
      <c r="M24" s="62">
        <v>0.119657919570531</v>
      </c>
      <c r="N24" s="63">
        <v>0.16519363385624528</v>
      </c>
      <c r="O24" s="182"/>
      <c r="P24" s="182"/>
    </row>
    <row r="25" spans="1:16">
      <c r="A25" s="66">
        <v>19</v>
      </c>
      <c r="B25" s="129" t="s">
        <v>104</v>
      </c>
      <c r="C25" s="129" t="s">
        <v>1048</v>
      </c>
      <c r="D25" s="129" t="s">
        <v>239</v>
      </c>
      <c r="E25" s="129" t="s">
        <v>1089</v>
      </c>
      <c r="F25" s="130">
        <v>632</v>
      </c>
      <c r="G25" s="131">
        <v>1169983</v>
      </c>
      <c r="H25" s="22">
        <v>160</v>
      </c>
      <c r="I25" s="22">
        <v>168125</v>
      </c>
      <c r="J25" s="62">
        <v>0.25316455696202533</v>
      </c>
      <c r="K25" s="62">
        <v>0.14369866912596166</v>
      </c>
      <c r="L25" s="62">
        <v>7.5949367088607597E-2</v>
      </c>
      <c r="M25" s="62">
        <v>0.10058906838817315</v>
      </c>
      <c r="N25" s="63">
        <v>0.17653843547678075</v>
      </c>
      <c r="O25" s="182"/>
      <c r="P25" s="182"/>
    </row>
    <row r="26" spans="1:16">
      <c r="A26" s="66">
        <v>20</v>
      </c>
      <c r="B26" s="129" t="s">
        <v>104</v>
      </c>
      <c r="C26" s="129" t="s">
        <v>1048</v>
      </c>
      <c r="D26" s="129" t="s">
        <v>241</v>
      </c>
      <c r="E26" s="129" t="s">
        <v>242</v>
      </c>
      <c r="F26" s="130">
        <v>425</v>
      </c>
      <c r="G26" s="131">
        <v>742900</v>
      </c>
      <c r="H26" s="22">
        <v>68</v>
      </c>
      <c r="I26" s="22">
        <v>80985</v>
      </c>
      <c r="J26" s="62">
        <v>0.16</v>
      </c>
      <c r="K26" s="62">
        <v>0.10901198007807242</v>
      </c>
      <c r="L26" s="62">
        <v>4.8000000000000001E-2</v>
      </c>
      <c r="M26" s="62">
        <v>7.6308386054650693E-2</v>
      </c>
      <c r="N26" s="63">
        <v>0.12430838605465069</v>
      </c>
      <c r="O26" s="182"/>
      <c r="P26" s="182"/>
    </row>
    <row r="27" spans="1:16">
      <c r="A27" s="66">
        <v>21</v>
      </c>
      <c r="B27" s="129" t="s">
        <v>104</v>
      </c>
      <c r="C27" s="129" t="s">
        <v>1048</v>
      </c>
      <c r="D27" s="129" t="s">
        <v>240</v>
      </c>
      <c r="E27" s="129" t="s">
        <v>1090</v>
      </c>
      <c r="F27" s="130">
        <v>444</v>
      </c>
      <c r="G27" s="131">
        <v>796732</v>
      </c>
      <c r="H27" s="22">
        <v>27</v>
      </c>
      <c r="I27" s="22">
        <v>27295</v>
      </c>
      <c r="J27" s="62">
        <v>6.0810810810810814E-2</v>
      </c>
      <c r="K27" s="62">
        <v>3.4258696776331317E-2</v>
      </c>
      <c r="L27" s="62">
        <v>1.8243243243243244E-2</v>
      </c>
      <c r="M27" s="62">
        <v>2.3981087743431922E-2</v>
      </c>
      <c r="N27" s="63">
        <v>4.2224330986675163E-2</v>
      </c>
      <c r="O27" s="182"/>
      <c r="P27" s="182"/>
    </row>
    <row r="28" spans="1:16">
      <c r="A28" s="66">
        <v>22</v>
      </c>
      <c r="B28" s="129" t="s">
        <v>94</v>
      </c>
      <c r="C28" s="129" t="s">
        <v>1048</v>
      </c>
      <c r="D28" s="129" t="s">
        <v>227</v>
      </c>
      <c r="E28" s="129" t="s">
        <v>228</v>
      </c>
      <c r="F28" s="130">
        <v>477</v>
      </c>
      <c r="G28" s="131">
        <v>908592</v>
      </c>
      <c r="H28" s="22">
        <v>78</v>
      </c>
      <c r="I28" s="22">
        <v>95955</v>
      </c>
      <c r="J28" s="62">
        <v>0.16352201257861634</v>
      </c>
      <c r="K28" s="62">
        <v>0.10560845792170744</v>
      </c>
      <c r="L28" s="62">
        <v>4.9056603773584902E-2</v>
      </c>
      <c r="M28" s="62">
        <v>7.3925920545195201E-2</v>
      </c>
      <c r="N28" s="63">
        <v>0.1229825243187801</v>
      </c>
      <c r="O28" s="182"/>
      <c r="P28" s="182"/>
    </row>
    <row r="29" spans="1:16">
      <c r="A29" s="66">
        <v>23</v>
      </c>
      <c r="B29" s="129" t="s">
        <v>94</v>
      </c>
      <c r="C29" s="129" t="s">
        <v>1048</v>
      </c>
      <c r="D29" s="129" t="s">
        <v>231</v>
      </c>
      <c r="E29" s="129" t="s">
        <v>232</v>
      </c>
      <c r="F29" s="130">
        <v>731</v>
      </c>
      <c r="G29" s="131">
        <v>1321798</v>
      </c>
      <c r="H29" s="22">
        <v>119</v>
      </c>
      <c r="I29" s="22">
        <v>167785</v>
      </c>
      <c r="J29" s="62">
        <v>0.16279069767441862</v>
      </c>
      <c r="K29" s="62">
        <v>0.12693694497949007</v>
      </c>
      <c r="L29" s="62">
        <v>4.8837209302325581E-2</v>
      </c>
      <c r="M29" s="62">
        <v>8.8855861485643048E-2</v>
      </c>
      <c r="N29" s="63">
        <v>0.13769307078796864</v>
      </c>
      <c r="O29" s="182"/>
      <c r="P29" s="182"/>
    </row>
    <row r="30" spans="1:16">
      <c r="A30" s="66">
        <v>24</v>
      </c>
      <c r="B30" s="129" t="s">
        <v>94</v>
      </c>
      <c r="C30" s="129" t="s">
        <v>1048</v>
      </c>
      <c r="D30" s="129" t="s">
        <v>225</v>
      </c>
      <c r="E30" s="129" t="s">
        <v>226</v>
      </c>
      <c r="F30" s="130">
        <v>437</v>
      </c>
      <c r="G30" s="131">
        <v>770689</v>
      </c>
      <c r="H30" s="22">
        <v>47</v>
      </c>
      <c r="I30" s="22">
        <v>42415</v>
      </c>
      <c r="J30" s="62">
        <v>0.10755148741418764</v>
      </c>
      <c r="K30" s="62">
        <v>5.5035169828556003E-2</v>
      </c>
      <c r="L30" s="62">
        <v>3.226544622425629E-2</v>
      </c>
      <c r="M30" s="62">
        <v>3.8524618879989203E-2</v>
      </c>
      <c r="N30" s="63">
        <v>7.0790065104245486E-2</v>
      </c>
      <c r="O30" s="182"/>
      <c r="P30" s="182"/>
    </row>
    <row r="31" spans="1:16">
      <c r="A31" s="66">
        <v>25</v>
      </c>
      <c r="B31" s="129" t="s">
        <v>94</v>
      </c>
      <c r="C31" s="129" t="s">
        <v>1048</v>
      </c>
      <c r="D31" s="129" t="s">
        <v>229</v>
      </c>
      <c r="E31" s="129" t="s">
        <v>230</v>
      </c>
      <c r="F31" s="130">
        <v>556</v>
      </c>
      <c r="G31" s="131">
        <v>943542</v>
      </c>
      <c r="H31" s="22">
        <v>161</v>
      </c>
      <c r="I31" s="22">
        <v>173755</v>
      </c>
      <c r="J31" s="62">
        <v>0.28956834532374098</v>
      </c>
      <c r="K31" s="62">
        <v>0.1841518448569327</v>
      </c>
      <c r="L31" s="62">
        <v>8.6870503597122298E-2</v>
      </c>
      <c r="M31" s="62">
        <v>0.12890629139985288</v>
      </c>
      <c r="N31" s="63">
        <v>0.21577679499697516</v>
      </c>
      <c r="O31" s="182"/>
      <c r="P31" s="182"/>
    </row>
    <row r="32" spans="1:16">
      <c r="A32" s="66">
        <v>26</v>
      </c>
      <c r="B32" s="129" t="s">
        <v>98</v>
      </c>
      <c r="C32" s="129" t="s">
        <v>1048</v>
      </c>
      <c r="D32" s="129" t="s">
        <v>259</v>
      </c>
      <c r="E32" s="129" t="s">
        <v>966</v>
      </c>
      <c r="F32" s="130">
        <v>683</v>
      </c>
      <c r="G32" s="131">
        <v>1190731</v>
      </c>
      <c r="H32" s="22">
        <v>61</v>
      </c>
      <c r="I32" s="22">
        <v>100760</v>
      </c>
      <c r="J32" s="62">
        <v>8.9311859443631042E-2</v>
      </c>
      <c r="K32" s="62">
        <v>8.4620287873583541E-2</v>
      </c>
      <c r="L32" s="62">
        <v>2.6793557833089312E-2</v>
      </c>
      <c r="M32" s="62">
        <v>5.9234201511508475E-2</v>
      </c>
      <c r="N32" s="63">
        <v>8.602775934459779E-2</v>
      </c>
      <c r="O32" s="182"/>
      <c r="P32" s="182"/>
    </row>
    <row r="33" spans="1:16">
      <c r="A33" s="66">
        <v>27</v>
      </c>
      <c r="B33" s="129" t="s">
        <v>98</v>
      </c>
      <c r="C33" s="129" t="s">
        <v>1048</v>
      </c>
      <c r="D33" s="129" t="s">
        <v>260</v>
      </c>
      <c r="E33" s="129" t="s">
        <v>261</v>
      </c>
      <c r="F33" s="130">
        <v>1202</v>
      </c>
      <c r="G33" s="131">
        <v>2338192</v>
      </c>
      <c r="H33" s="22">
        <v>155</v>
      </c>
      <c r="I33" s="22">
        <v>318415</v>
      </c>
      <c r="J33" s="62">
        <v>0.12895174708818635</v>
      </c>
      <c r="K33" s="62">
        <v>0.13618000574803096</v>
      </c>
      <c r="L33" s="62">
        <v>3.8685524126455907E-2</v>
      </c>
      <c r="M33" s="62">
        <v>9.5326004023621666E-2</v>
      </c>
      <c r="N33" s="63">
        <v>0.13401152815007758</v>
      </c>
      <c r="O33" s="182"/>
      <c r="P33" s="182"/>
    </row>
    <row r="34" spans="1:16">
      <c r="A34" s="66">
        <v>28</v>
      </c>
      <c r="B34" s="129" t="s">
        <v>98</v>
      </c>
      <c r="C34" s="129" t="s">
        <v>1048</v>
      </c>
      <c r="D34" s="129" t="s">
        <v>257</v>
      </c>
      <c r="E34" s="129" t="s">
        <v>258</v>
      </c>
      <c r="F34" s="130">
        <v>425</v>
      </c>
      <c r="G34" s="131">
        <v>616931</v>
      </c>
      <c r="H34" s="22">
        <v>37</v>
      </c>
      <c r="I34" s="22">
        <v>55505</v>
      </c>
      <c r="J34" s="62">
        <v>8.7058823529411758E-2</v>
      </c>
      <c r="K34" s="62">
        <v>8.9969542785173703E-2</v>
      </c>
      <c r="L34" s="62">
        <v>2.6117647058823527E-2</v>
      </c>
      <c r="M34" s="62">
        <v>6.2978679949621585E-2</v>
      </c>
      <c r="N34" s="63">
        <v>8.9096327008445109E-2</v>
      </c>
      <c r="O34" s="182"/>
      <c r="P34" s="182"/>
    </row>
    <row r="35" spans="1:16">
      <c r="A35" s="66">
        <v>29</v>
      </c>
      <c r="B35" s="129" t="s">
        <v>97</v>
      </c>
      <c r="C35" s="129" t="s">
        <v>1048</v>
      </c>
      <c r="D35" s="129" t="s">
        <v>253</v>
      </c>
      <c r="E35" s="129" t="s">
        <v>1091</v>
      </c>
      <c r="F35" s="130">
        <v>549</v>
      </c>
      <c r="G35" s="131">
        <v>990181</v>
      </c>
      <c r="H35" s="22">
        <v>137</v>
      </c>
      <c r="I35" s="22">
        <v>301760</v>
      </c>
      <c r="J35" s="62">
        <v>0.24954462659380691</v>
      </c>
      <c r="K35" s="62">
        <v>0.30475236345678214</v>
      </c>
      <c r="L35" s="62">
        <v>7.4863387978142071E-2</v>
      </c>
      <c r="M35" s="62">
        <v>0.21332665441974749</v>
      </c>
      <c r="N35" s="63">
        <v>0.28819004239788959</v>
      </c>
      <c r="O35" s="182"/>
      <c r="P35" s="182"/>
    </row>
    <row r="36" spans="1:16">
      <c r="A36" s="66">
        <v>30</v>
      </c>
      <c r="B36" s="129" t="s">
        <v>97</v>
      </c>
      <c r="C36" s="129" t="s">
        <v>1048</v>
      </c>
      <c r="D36" s="129" t="s">
        <v>1249</v>
      </c>
      <c r="E36" s="129" t="s">
        <v>1250</v>
      </c>
      <c r="F36" s="130">
        <v>646</v>
      </c>
      <c r="G36" s="131">
        <v>1165202</v>
      </c>
      <c r="H36" s="22">
        <v>240</v>
      </c>
      <c r="I36" s="22">
        <v>384580</v>
      </c>
      <c r="J36" s="62">
        <v>0.37151702786377711</v>
      </c>
      <c r="K36" s="62">
        <v>0.33005435967325836</v>
      </c>
      <c r="L36" s="62">
        <v>0.11145510835913312</v>
      </c>
      <c r="M36" s="62">
        <v>0.23103805177128084</v>
      </c>
      <c r="N36" s="63">
        <v>0.34249316013041398</v>
      </c>
      <c r="O36" s="182"/>
      <c r="P36" s="182"/>
    </row>
    <row r="37" spans="1:16">
      <c r="A37" s="66">
        <v>31</v>
      </c>
      <c r="B37" s="129" t="s">
        <v>95</v>
      </c>
      <c r="C37" s="129" t="s">
        <v>1048</v>
      </c>
      <c r="D37" s="129" t="s">
        <v>244</v>
      </c>
      <c r="E37" s="129" t="s">
        <v>245</v>
      </c>
      <c r="F37" s="130">
        <v>1170</v>
      </c>
      <c r="G37" s="131">
        <v>2139677</v>
      </c>
      <c r="H37" s="22">
        <v>60</v>
      </c>
      <c r="I37" s="22">
        <v>147210</v>
      </c>
      <c r="J37" s="62">
        <v>5.128205128205128E-2</v>
      </c>
      <c r="K37" s="62">
        <v>6.8800103940921925E-2</v>
      </c>
      <c r="L37" s="62">
        <v>1.5384615384615384E-2</v>
      </c>
      <c r="M37" s="62">
        <v>4.8160072758645346E-2</v>
      </c>
      <c r="N37" s="63">
        <v>6.3544688143260725E-2</v>
      </c>
      <c r="O37" s="182"/>
      <c r="P37" s="182"/>
    </row>
    <row r="38" spans="1:16">
      <c r="A38" s="66">
        <v>32</v>
      </c>
      <c r="B38" s="129" t="s">
        <v>95</v>
      </c>
      <c r="C38" s="129" t="s">
        <v>1048</v>
      </c>
      <c r="D38" s="129" t="s">
        <v>243</v>
      </c>
      <c r="E38" s="129" t="s">
        <v>801</v>
      </c>
      <c r="F38" s="130">
        <v>828</v>
      </c>
      <c r="G38" s="131">
        <v>1457641</v>
      </c>
      <c r="H38" s="22">
        <v>101</v>
      </c>
      <c r="I38" s="22">
        <v>196400</v>
      </c>
      <c r="J38" s="62">
        <v>0.12198067632850242</v>
      </c>
      <c r="K38" s="62">
        <v>0.13473825173688173</v>
      </c>
      <c r="L38" s="62">
        <v>3.6594202898550726E-2</v>
      </c>
      <c r="M38" s="62">
        <v>9.4316776215817202E-2</v>
      </c>
      <c r="N38" s="63">
        <v>0.13091097911436794</v>
      </c>
      <c r="O38" s="182"/>
      <c r="P38" s="182"/>
    </row>
    <row r="39" spans="1:16">
      <c r="A39" s="66">
        <v>33</v>
      </c>
      <c r="B39" s="129" t="s">
        <v>101</v>
      </c>
      <c r="C39" s="129" t="s">
        <v>1048</v>
      </c>
      <c r="D39" s="129" t="s">
        <v>263</v>
      </c>
      <c r="E39" s="129" t="s">
        <v>264</v>
      </c>
      <c r="F39" s="130">
        <v>678</v>
      </c>
      <c r="G39" s="131">
        <v>1149161</v>
      </c>
      <c r="H39" s="22">
        <v>105</v>
      </c>
      <c r="I39" s="22">
        <v>124280</v>
      </c>
      <c r="J39" s="62">
        <v>0.15486725663716813</v>
      </c>
      <c r="K39" s="62">
        <v>0.10814846657692002</v>
      </c>
      <c r="L39" s="62">
        <v>4.6460176991150438E-2</v>
      </c>
      <c r="M39" s="62">
        <v>7.5703926603844007E-2</v>
      </c>
      <c r="N39" s="63">
        <v>0.12216410359499444</v>
      </c>
      <c r="O39" s="182"/>
      <c r="P39" s="182"/>
    </row>
    <row r="40" spans="1:16">
      <c r="A40" s="66">
        <v>34</v>
      </c>
      <c r="B40" s="129" t="s">
        <v>101</v>
      </c>
      <c r="C40" s="129" t="s">
        <v>1048</v>
      </c>
      <c r="D40" s="129" t="s">
        <v>267</v>
      </c>
      <c r="E40" s="129" t="s">
        <v>1230</v>
      </c>
      <c r="F40" s="130">
        <v>580</v>
      </c>
      <c r="G40" s="131">
        <v>1030004</v>
      </c>
      <c r="H40" s="22">
        <v>140</v>
      </c>
      <c r="I40" s="22">
        <v>241450</v>
      </c>
      <c r="J40" s="62">
        <v>0.2413793103448276</v>
      </c>
      <c r="K40" s="62">
        <v>0.23441656537256167</v>
      </c>
      <c r="L40" s="62">
        <v>7.2413793103448282E-2</v>
      </c>
      <c r="M40" s="62">
        <v>0.16409159576079316</v>
      </c>
      <c r="N40" s="63">
        <v>0.23650538886424144</v>
      </c>
      <c r="O40" s="182"/>
      <c r="P40" s="182"/>
    </row>
    <row r="41" spans="1:16">
      <c r="A41" s="66">
        <v>35</v>
      </c>
      <c r="B41" s="129" t="s">
        <v>101</v>
      </c>
      <c r="C41" s="129" t="s">
        <v>1048</v>
      </c>
      <c r="D41" s="129" t="s">
        <v>265</v>
      </c>
      <c r="E41" s="129" t="s">
        <v>1231</v>
      </c>
      <c r="F41" s="130">
        <v>907</v>
      </c>
      <c r="G41" s="131">
        <v>1708509</v>
      </c>
      <c r="H41" s="22">
        <v>57</v>
      </c>
      <c r="I41" s="22">
        <v>139670</v>
      </c>
      <c r="J41" s="62">
        <v>6.2844542447629548E-2</v>
      </c>
      <c r="K41" s="62">
        <v>8.174964252456382E-2</v>
      </c>
      <c r="L41" s="62">
        <v>1.8853362734288864E-2</v>
      </c>
      <c r="M41" s="62">
        <v>5.7224749767194667E-2</v>
      </c>
      <c r="N41" s="63">
        <v>7.6078112501483525E-2</v>
      </c>
      <c r="O41" s="182"/>
      <c r="P41" s="182"/>
    </row>
    <row r="42" spans="1:16">
      <c r="A42" s="66">
        <v>36</v>
      </c>
      <c r="B42" s="129" t="s">
        <v>103</v>
      </c>
      <c r="C42" s="129" t="s">
        <v>1048</v>
      </c>
      <c r="D42" s="129" t="s">
        <v>273</v>
      </c>
      <c r="E42" s="129" t="s">
        <v>929</v>
      </c>
      <c r="F42" s="130">
        <v>1675</v>
      </c>
      <c r="G42" s="131">
        <v>3118835</v>
      </c>
      <c r="H42" s="22">
        <v>493</v>
      </c>
      <c r="I42" s="22">
        <v>605385</v>
      </c>
      <c r="J42" s="62">
        <v>0.2943283582089552</v>
      </c>
      <c r="K42" s="62">
        <v>0.19410613257835058</v>
      </c>
      <c r="L42" s="62">
        <v>8.8298507462686554E-2</v>
      </c>
      <c r="M42" s="62">
        <v>0.13587429280484539</v>
      </c>
      <c r="N42" s="63">
        <v>0.22417280026753195</v>
      </c>
      <c r="O42" s="182"/>
      <c r="P42" s="182"/>
    </row>
    <row r="43" spans="1:16">
      <c r="A43" s="66">
        <v>37</v>
      </c>
      <c r="B43" s="129" t="s">
        <v>103</v>
      </c>
      <c r="C43" s="129" t="s">
        <v>1048</v>
      </c>
      <c r="D43" s="129" t="s">
        <v>274</v>
      </c>
      <c r="E43" s="129" t="s">
        <v>1243</v>
      </c>
      <c r="F43" s="130">
        <v>442</v>
      </c>
      <c r="G43" s="131">
        <v>775540</v>
      </c>
      <c r="H43" s="22">
        <v>52</v>
      </c>
      <c r="I43" s="22">
        <v>57945</v>
      </c>
      <c r="J43" s="62">
        <v>0.11764705882352941</v>
      </c>
      <c r="K43" s="62">
        <v>7.4715681976429332E-2</v>
      </c>
      <c r="L43" s="62">
        <v>3.5294117647058823E-2</v>
      </c>
      <c r="M43" s="62">
        <v>5.2300977383500528E-2</v>
      </c>
      <c r="N43" s="63">
        <v>8.7595095030559345E-2</v>
      </c>
      <c r="O43" s="182"/>
      <c r="P43" s="182"/>
    </row>
    <row r="44" spans="1:16">
      <c r="A44" s="66">
        <v>38</v>
      </c>
      <c r="B44" s="129" t="s">
        <v>103</v>
      </c>
      <c r="C44" s="129" t="s">
        <v>1048</v>
      </c>
      <c r="D44" s="129" t="s">
        <v>275</v>
      </c>
      <c r="E44" s="129" t="s">
        <v>930</v>
      </c>
      <c r="F44" s="130">
        <v>776</v>
      </c>
      <c r="G44" s="131">
        <v>1315993</v>
      </c>
      <c r="H44" s="22">
        <v>39</v>
      </c>
      <c r="I44" s="22">
        <v>42645</v>
      </c>
      <c r="J44" s="62">
        <v>5.0257731958762888E-2</v>
      </c>
      <c r="K44" s="62">
        <v>3.2405187565587357E-2</v>
      </c>
      <c r="L44" s="62">
        <v>1.5077319587628866E-2</v>
      </c>
      <c r="M44" s="62">
        <v>2.2683631295911149E-2</v>
      </c>
      <c r="N44" s="63">
        <v>3.7760950883540013E-2</v>
      </c>
      <c r="O44" s="182"/>
      <c r="P44" s="182"/>
    </row>
    <row r="45" spans="1:16">
      <c r="A45" s="66">
        <v>39</v>
      </c>
      <c r="B45" s="129" t="s">
        <v>102</v>
      </c>
      <c r="C45" s="129" t="s">
        <v>1048</v>
      </c>
      <c r="D45" s="129" t="s">
        <v>268</v>
      </c>
      <c r="E45" s="129" t="s">
        <v>384</v>
      </c>
      <c r="F45" s="130">
        <v>988</v>
      </c>
      <c r="G45" s="131">
        <v>1963937</v>
      </c>
      <c r="H45" s="22">
        <v>188</v>
      </c>
      <c r="I45" s="22">
        <v>328840</v>
      </c>
      <c r="J45" s="62">
        <v>0.19028340080971659</v>
      </c>
      <c r="K45" s="62">
        <v>0.16743917956635065</v>
      </c>
      <c r="L45" s="62">
        <v>5.7085020242914973E-2</v>
      </c>
      <c r="M45" s="62">
        <v>0.11720742569644545</v>
      </c>
      <c r="N45" s="63">
        <v>0.17429244593936041</v>
      </c>
      <c r="O45" s="182"/>
      <c r="P45" s="182"/>
    </row>
    <row r="46" spans="1:16">
      <c r="A46" s="66">
        <v>40</v>
      </c>
      <c r="B46" s="129" t="s">
        <v>102</v>
      </c>
      <c r="C46" s="129" t="s">
        <v>1048</v>
      </c>
      <c r="D46" s="129" t="s">
        <v>269</v>
      </c>
      <c r="E46" s="129" t="s">
        <v>270</v>
      </c>
      <c r="F46" s="130">
        <v>1421</v>
      </c>
      <c r="G46" s="131">
        <v>2467271</v>
      </c>
      <c r="H46" s="22">
        <v>180</v>
      </c>
      <c r="I46" s="22">
        <v>269045</v>
      </c>
      <c r="J46" s="62">
        <v>0.12667135819845179</v>
      </c>
      <c r="K46" s="62">
        <v>0.10904558112992047</v>
      </c>
      <c r="L46" s="62">
        <v>3.8001407459535536E-2</v>
      </c>
      <c r="M46" s="62">
        <v>7.6331906790944315E-2</v>
      </c>
      <c r="N46" s="63">
        <v>0.11433331425047985</v>
      </c>
      <c r="O46" s="182"/>
      <c r="P46" s="182"/>
    </row>
    <row r="47" spans="1:16">
      <c r="A47" s="66">
        <v>41</v>
      </c>
      <c r="B47" s="129" t="s">
        <v>102</v>
      </c>
      <c r="C47" s="129" t="s">
        <v>1048</v>
      </c>
      <c r="D47" s="129" t="s">
        <v>271</v>
      </c>
      <c r="E47" s="129" t="s">
        <v>272</v>
      </c>
      <c r="F47" s="130">
        <v>1838</v>
      </c>
      <c r="G47" s="131">
        <v>3189359</v>
      </c>
      <c r="H47" s="22">
        <v>190</v>
      </c>
      <c r="I47" s="22">
        <v>319935</v>
      </c>
      <c r="J47" s="62">
        <v>0.10337323177366703</v>
      </c>
      <c r="K47" s="62">
        <v>0.10031326043885308</v>
      </c>
      <c r="L47" s="62">
        <v>3.1011969532100107E-2</v>
      </c>
      <c r="M47" s="62">
        <v>7.0219282307197151E-2</v>
      </c>
      <c r="N47" s="63">
        <v>0.10123125183929726</v>
      </c>
      <c r="O47" s="182"/>
      <c r="P47" s="182"/>
    </row>
    <row r="48" spans="1:16">
      <c r="A48" s="66">
        <v>42</v>
      </c>
      <c r="B48" s="129" t="s">
        <v>1041</v>
      </c>
      <c r="C48" s="129" t="s">
        <v>1048</v>
      </c>
      <c r="D48" s="129" t="s">
        <v>892</v>
      </c>
      <c r="E48" s="129" t="s">
        <v>300</v>
      </c>
      <c r="F48" s="130">
        <v>1553</v>
      </c>
      <c r="G48" s="131">
        <v>2675615</v>
      </c>
      <c r="H48" s="22">
        <v>205</v>
      </c>
      <c r="I48" s="22">
        <v>627305</v>
      </c>
      <c r="J48" s="62">
        <v>0.13200257566001289</v>
      </c>
      <c r="K48" s="62">
        <v>0.23445263986036854</v>
      </c>
      <c r="L48" s="62">
        <v>3.9600772698003862E-2</v>
      </c>
      <c r="M48" s="62">
        <v>0.16411684790225797</v>
      </c>
      <c r="N48" s="63">
        <v>0.20371762060026183</v>
      </c>
      <c r="O48" s="182"/>
      <c r="P48" s="182"/>
    </row>
    <row r="49" spans="1:16">
      <c r="A49" s="66">
        <v>43</v>
      </c>
      <c r="B49" s="129" t="s">
        <v>1041</v>
      </c>
      <c r="C49" s="129" t="s">
        <v>1048</v>
      </c>
      <c r="D49" s="129" t="s">
        <v>893</v>
      </c>
      <c r="E49" s="129" t="s">
        <v>805</v>
      </c>
      <c r="F49" s="130">
        <v>1486</v>
      </c>
      <c r="G49" s="131">
        <v>2515147</v>
      </c>
      <c r="H49" s="22">
        <v>57</v>
      </c>
      <c r="I49" s="22">
        <v>189645</v>
      </c>
      <c r="J49" s="62">
        <v>3.8358008075370119E-2</v>
      </c>
      <c r="K49" s="62">
        <v>7.5401159455093486E-2</v>
      </c>
      <c r="L49" s="62">
        <v>1.1507402422611035E-2</v>
      </c>
      <c r="M49" s="62">
        <v>5.2780811618565439E-2</v>
      </c>
      <c r="N49" s="63">
        <v>6.4288214041176475E-2</v>
      </c>
      <c r="O49" s="182"/>
      <c r="P49" s="182"/>
    </row>
    <row r="50" spans="1:16">
      <c r="A50" s="66">
        <v>44</v>
      </c>
      <c r="B50" s="129" t="s">
        <v>1041</v>
      </c>
      <c r="C50" s="129" t="s">
        <v>1048</v>
      </c>
      <c r="D50" s="129" t="s">
        <v>891</v>
      </c>
      <c r="E50" s="129" t="s">
        <v>931</v>
      </c>
      <c r="F50" s="130">
        <v>1872</v>
      </c>
      <c r="G50" s="131">
        <v>3559535</v>
      </c>
      <c r="H50" s="22">
        <v>160</v>
      </c>
      <c r="I50" s="22">
        <v>209075</v>
      </c>
      <c r="J50" s="62">
        <v>8.5470085470085472E-2</v>
      </c>
      <c r="K50" s="62">
        <v>5.8736604640774709E-2</v>
      </c>
      <c r="L50" s="62">
        <v>2.564102564102564E-2</v>
      </c>
      <c r="M50" s="62">
        <v>4.1115623248542295E-2</v>
      </c>
      <c r="N50" s="63">
        <v>6.6756648889567935E-2</v>
      </c>
      <c r="O50" s="182"/>
      <c r="P50" s="182"/>
    </row>
    <row r="51" spans="1:16">
      <c r="A51" s="66">
        <v>45</v>
      </c>
      <c r="B51" s="129" t="s">
        <v>1041</v>
      </c>
      <c r="C51" s="129" t="s">
        <v>1048</v>
      </c>
      <c r="D51" s="129" t="s">
        <v>1135</v>
      </c>
      <c r="E51" s="129" t="s">
        <v>1136</v>
      </c>
      <c r="F51" s="130">
        <v>756</v>
      </c>
      <c r="G51" s="131">
        <v>1427229</v>
      </c>
      <c r="H51" s="22">
        <v>136</v>
      </c>
      <c r="I51" s="22">
        <v>224280</v>
      </c>
      <c r="J51" s="62">
        <v>0.17989417989417988</v>
      </c>
      <c r="K51" s="62">
        <v>0.15714366790473008</v>
      </c>
      <c r="L51" s="62">
        <v>5.3968253968253964E-2</v>
      </c>
      <c r="M51" s="62">
        <v>0.11000056753331106</v>
      </c>
      <c r="N51" s="63">
        <v>0.16396882150156503</v>
      </c>
      <c r="O51" s="182"/>
      <c r="P51" s="182"/>
    </row>
    <row r="52" spans="1:16">
      <c r="A52" s="66">
        <v>46</v>
      </c>
      <c r="B52" s="129" t="s">
        <v>96</v>
      </c>
      <c r="C52" s="129" t="s">
        <v>1048</v>
      </c>
      <c r="D52" s="129" t="s">
        <v>246</v>
      </c>
      <c r="E52" s="129" t="s">
        <v>247</v>
      </c>
      <c r="F52" s="130">
        <v>1089</v>
      </c>
      <c r="G52" s="131">
        <v>1887759</v>
      </c>
      <c r="H52" s="22">
        <v>136</v>
      </c>
      <c r="I52" s="22">
        <v>240950</v>
      </c>
      <c r="J52" s="62">
        <v>0.1248852157943067</v>
      </c>
      <c r="K52" s="62">
        <v>0.12763811482291967</v>
      </c>
      <c r="L52" s="62">
        <v>3.7465564738292011E-2</v>
      </c>
      <c r="M52" s="62">
        <v>8.9346680376043763E-2</v>
      </c>
      <c r="N52" s="63">
        <v>0.12681224511433578</v>
      </c>
      <c r="O52" s="182"/>
      <c r="P52" s="182"/>
    </row>
    <row r="53" spans="1:16">
      <c r="A53" s="66">
        <v>47</v>
      </c>
      <c r="B53" s="129" t="s">
        <v>96</v>
      </c>
      <c r="C53" s="129" t="s">
        <v>1048</v>
      </c>
      <c r="D53" s="129" t="s">
        <v>249</v>
      </c>
      <c r="E53" s="129" t="s">
        <v>956</v>
      </c>
      <c r="F53" s="130">
        <v>1203</v>
      </c>
      <c r="G53" s="131">
        <v>2307237</v>
      </c>
      <c r="H53" s="22">
        <v>151</v>
      </c>
      <c r="I53" s="22">
        <v>221085</v>
      </c>
      <c r="J53" s="62">
        <v>0.12551953449709061</v>
      </c>
      <c r="K53" s="62">
        <v>9.5822405760656579E-2</v>
      </c>
      <c r="L53" s="62">
        <v>3.7655860349127178E-2</v>
      </c>
      <c r="M53" s="62">
        <v>6.7075684032459601E-2</v>
      </c>
      <c r="N53" s="63">
        <v>0.10473154438158677</v>
      </c>
      <c r="O53" s="182"/>
      <c r="P53" s="182"/>
    </row>
    <row r="54" spans="1:16">
      <c r="A54" s="66">
        <v>48</v>
      </c>
      <c r="B54" s="129" t="s">
        <v>96</v>
      </c>
      <c r="C54" s="129" t="s">
        <v>1048</v>
      </c>
      <c r="D54" s="129" t="s">
        <v>251</v>
      </c>
      <c r="E54" s="129" t="s">
        <v>1226</v>
      </c>
      <c r="F54" s="130">
        <v>771</v>
      </c>
      <c r="G54" s="131">
        <v>1362477</v>
      </c>
      <c r="H54" s="22">
        <v>94</v>
      </c>
      <c r="I54" s="22">
        <v>111140</v>
      </c>
      <c r="J54" s="62">
        <v>0.12191958495460441</v>
      </c>
      <c r="K54" s="62">
        <v>8.1572019197388282E-2</v>
      </c>
      <c r="L54" s="62">
        <v>3.6575875486381318E-2</v>
      </c>
      <c r="M54" s="62">
        <v>5.7100413438171793E-2</v>
      </c>
      <c r="N54" s="63">
        <v>9.3676288924553111E-2</v>
      </c>
      <c r="O54" s="182"/>
      <c r="P54" s="182"/>
    </row>
    <row r="55" spans="1:16">
      <c r="A55" s="66">
        <v>49</v>
      </c>
      <c r="B55" s="129" t="s">
        <v>96</v>
      </c>
      <c r="C55" s="129" t="s">
        <v>1048</v>
      </c>
      <c r="D55" s="129" t="s">
        <v>252</v>
      </c>
      <c r="E55" s="129" t="s">
        <v>880</v>
      </c>
      <c r="F55" s="130">
        <v>879</v>
      </c>
      <c r="G55" s="131">
        <v>1561459</v>
      </c>
      <c r="H55" s="22">
        <v>116</v>
      </c>
      <c r="I55" s="22">
        <v>157145</v>
      </c>
      <c r="J55" s="62">
        <v>0.13196814562002276</v>
      </c>
      <c r="K55" s="62">
        <v>0.10063985029385979</v>
      </c>
      <c r="L55" s="62">
        <v>3.9590443686006831E-2</v>
      </c>
      <c r="M55" s="62">
        <v>7.0447895205701841E-2</v>
      </c>
      <c r="N55" s="63">
        <v>0.11003833889170866</v>
      </c>
      <c r="O55" s="182"/>
      <c r="P55" s="182"/>
    </row>
    <row r="56" spans="1:16">
      <c r="A56" s="66">
        <v>50</v>
      </c>
      <c r="B56" s="129" t="s">
        <v>96</v>
      </c>
      <c r="C56" s="129" t="s">
        <v>1048</v>
      </c>
      <c r="D56" s="129" t="s">
        <v>248</v>
      </c>
      <c r="E56" s="129" t="s">
        <v>986</v>
      </c>
      <c r="F56" s="130">
        <v>818</v>
      </c>
      <c r="G56" s="131">
        <v>1433395</v>
      </c>
      <c r="H56" s="22">
        <v>71</v>
      </c>
      <c r="I56" s="22">
        <v>113905</v>
      </c>
      <c r="J56" s="62">
        <v>8.6797066014669924E-2</v>
      </c>
      <c r="K56" s="62">
        <v>7.9465185800145804E-2</v>
      </c>
      <c r="L56" s="62">
        <v>2.6039119804400976E-2</v>
      </c>
      <c r="M56" s="62">
        <v>5.5625630060102058E-2</v>
      </c>
      <c r="N56" s="63">
        <v>8.1664749864503033E-2</v>
      </c>
      <c r="O56" s="182"/>
      <c r="P56" s="182"/>
    </row>
    <row r="57" spans="1:16">
      <c r="A57" s="66">
        <v>51</v>
      </c>
      <c r="B57" s="129" t="s">
        <v>96</v>
      </c>
      <c r="C57" s="129" t="s">
        <v>1048</v>
      </c>
      <c r="D57" s="129" t="s">
        <v>250</v>
      </c>
      <c r="E57" s="129" t="s">
        <v>1236</v>
      </c>
      <c r="F57" s="130">
        <v>775</v>
      </c>
      <c r="G57" s="131">
        <v>1389457</v>
      </c>
      <c r="H57" s="22">
        <v>42</v>
      </c>
      <c r="I57" s="22">
        <v>50470</v>
      </c>
      <c r="J57" s="62">
        <v>5.4193548387096772E-2</v>
      </c>
      <c r="K57" s="62">
        <v>3.6323542218291031E-2</v>
      </c>
      <c r="L57" s="62">
        <v>1.6258064516129031E-2</v>
      </c>
      <c r="M57" s="62">
        <v>2.5426479552803721E-2</v>
      </c>
      <c r="N57" s="63">
        <v>4.1684544068932752E-2</v>
      </c>
      <c r="O57" s="182"/>
      <c r="P57" s="182"/>
    </row>
    <row r="58" spans="1:16">
      <c r="A58" s="66">
        <v>52</v>
      </c>
      <c r="B58" s="129" t="s">
        <v>99</v>
      </c>
      <c r="C58" s="129" t="s">
        <v>1048</v>
      </c>
      <c r="D58" s="129" t="s">
        <v>968</v>
      </c>
      <c r="E58" s="129" t="s">
        <v>969</v>
      </c>
      <c r="F58" s="130">
        <v>1396</v>
      </c>
      <c r="G58" s="131">
        <v>2506933</v>
      </c>
      <c r="H58" s="22">
        <v>253</v>
      </c>
      <c r="I58" s="22">
        <v>467915</v>
      </c>
      <c r="J58" s="62">
        <v>0.18123209169054441</v>
      </c>
      <c r="K58" s="62">
        <v>0.18664838669402015</v>
      </c>
      <c r="L58" s="62">
        <v>5.4369627507163322E-2</v>
      </c>
      <c r="M58" s="62">
        <v>0.13065387068581411</v>
      </c>
      <c r="N58" s="63">
        <v>0.18502349819297742</v>
      </c>
      <c r="O58" s="182"/>
      <c r="P58" s="182"/>
    </row>
    <row r="59" spans="1:16">
      <c r="A59" s="66">
        <v>53</v>
      </c>
      <c r="B59" s="129" t="s">
        <v>99</v>
      </c>
      <c r="C59" s="129" t="s">
        <v>1048</v>
      </c>
      <c r="D59" s="129" t="s">
        <v>829</v>
      </c>
      <c r="E59" s="129" t="s">
        <v>262</v>
      </c>
      <c r="F59" s="130">
        <v>920</v>
      </c>
      <c r="G59" s="131">
        <v>1612682</v>
      </c>
      <c r="H59" s="22">
        <v>134</v>
      </c>
      <c r="I59" s="22">
        <v>231130</v>
      </c>
      <c r="J59" s="62">
        <v>0.14565217391304347</v>
      </c>
      <c r="K59" s="62">
        <v>0.14332025780656074</v>
      </c>
      <c r="L59" s="62">
        <v>4.3695652173913038E-2</v>
      </c>
      <c r="M59" s="62">
        <v>0.10032418046459252</v>
      </c>
      <c r="N59" s="63">
        <v>0.14401983263850554</v>
      </c>
      <c r="O59" s="182"/>
      <c r="P59" s="182"/>
    </row>
    <row r="60" spans="1:16">
      <c r="A60" s="66">
        <v>54</v>
      </c>
      <c r="B60" s="129" t="s">
        <v>99</v>
      </c>
      <c r="C60" s="129" t="s">
        <v>1048</v>
      </c>
      <c r="D60" s="129" t="s">
        <v>828</v>
      </c>
      <c r="E60" s="129" t="s">
        <v>955</v>
      </c>
      <c r="F60" s="130">
        <v>1010</v>
      </c>
      <c r="G60" s="131">
        <v>1872251</v>
      </c>
      <c r="H60" s="22">
        <v>154</v>
      </c>
      <c r="I60" s="22">
        <v>458840</v>
      </c>
      <c r="J60" s="62">
        <v>0.15247524752475247</v>
      </c>
      <c r="K60" s="62">
        <v>0.24507397779464399</v>
      </c>
      <c r="L60" s="62">
        <v>4.5742574257425742E-2</v>
      </c>
      <c r="M60" s="62">
        <v>0.17155178445625077</v>
      </c>
      <c r="N60" s="63">
        <v>0.21729435871367653</v>
      </c>
      <c r="O60" s="182"/>
      <c r="P60" s="182"/>
    </row>
    <row r="61" spans="1:16">
      <c r="A61" s="66">
        <v>55</v>
      </c>
      <c r="B61" s="129" t="s">
        <v>831</v>
      </c>
      <c r="C61" s="129" t="s">
        <v>1048</v>
      </c>
      <c r="D61" s="129" t="s">
        <v>889</v>
      </c>
      <c r="E61" s="129" t="s">
        <v>970</v>
      </c>
      <c r="F61" s="130">
        <v>602</v>
      </c>
      <c r="G61" s="131">
        <v>1007711</v>
      </c>
      <c r="H61" s="22">
        <v>29</v>
      </c>
      <c r="I61" s="22">
        <v>30585</v>
      </c>
      <c r="J61" s="62">
        <v>4.817275747508306E-2</v>
      </c>
      <c r="K61" s="62">
        <v>3.0350963718764605E-2</v>
      </c>
      <c r="L61" s="62">
        <v>1.4451827242524917E-2</v>
      </c>
      <c r="M61" s="62">
        <v>2.1245674603135221E-2</v>
      </c>
      <c r="N61" s="63">
        <v>3.5697501845660139E-2</v>
      </c>
      <c r="O61" s="182"/>
      <c r="P61" s="182"/>
    </row>
    <row r="62" spans="1:16">
      <c r="A62" s="66">
        <v>56</v>
      </c>
      <c r="B62" s="129" t="s">
        <v>831</v>
      </c>
      <c r="C62" s="129" t="s">
        <v>1048</v>
      </c>
      <c r="D62" s="129" t="s">
        <v>890</v>
      </c>
      <c r="E62" s="129" t="s">
        <v>1322</v>
      </c>
      <c r="F62" s="130">
        <v>645</v>
      </c>
      <c r="G62" s="131">
        <v>1244771</v>
      </c>
      <c r="H62" s="22">
        <v>57</v>
      </c>
      <c r="I62" s="22">
        <v>202010</v>
      </c>
      <c r="J62" s="62">
        <v>8.8372093023255813E-2</v>
      </c>
      <c r="K62" s="62">
        <v>0.16228687847001577</v>
      </c>
      <c r="L62" s="62">
        <v>2.6511627906976743E-2</v>
      </c>
      <c r="M62" s="62">
        <v>0.11360081492901103</v>
      </c>
      <c r="N62" s="63">
        <v>0.14011244283598778</v>
      </c>
      <c r="O62" s="182"/>
      <c r="P62" s="182"/>
    </row>
    <row r="63" spans="1:16">
      <c r="A63" s="66">
        <v>57</v>
      </c>
      <c r="B63" s="129" t="s">
        <v>878</v>
      </c>
      <c r="C63" s="129" t="s">
        <v>1048</v>
      </c>
      <c r="D63" s="129" t="s">
        <v>208</v>
      </c>
      <c r="E63" s="129" t="s">
        <v>1095</v>
      </c>
      <c r="F63" s="130">
        <v>1108</v>
      </c>
      <c r="G63" s="131">
        <v>1998659</v>
      </c>
      <c r="H63" s="22">
        <v>128</v>
      </c>
      <c r="I63" s="22">
        <v>235395</v>
      </c>
      <c r="J63" s="62">
        <v>0.11552346570397112</v>
      </c>
      <c r="K63" s="62">
        <v>0.11777646912254666</v>
      </c>
      <c r="L63" s="62">
        <v>3.4657039711191336E-2</v>
      </c>
      <c r="M63" s="62">
        <v>8.2443528385782658E-2</v>
      </c>
      <c r="N63" s="63">
        <v>0.117100568096974</v>
      </c>
      <c r="O63" s="182"/>
      <c r="P63" s="182"/>
    </row>
    <row r="64" spans="1:16">
      <c r="A64" s="66">
        <v>58</v>
      </c>
      <c r="B64" s="129" t="s">
        <v>878</v>
      </c>
      <c r="C64" s="129" t="s">
        <v>1048</v>
      </c>
      <c r="D64" s="129" t="s">
        <v>209</v>
      </c>
      <c r="E64" s="129" t="s">
        <v>950</v>
      </c>
      <c r="F64" s="130">
        <v>975</v>
      </c>
      <c r="G64" s="131">
        <v>1813249</v>
      </c>
      <c r="H64" s="22">
        <v>95</v>
      </c>
      <c r="I64" s="22">
        <v>173540</v>
      </c>
      <c r="J64" s="62">
        <v>9.7435897435897437E-2</v>
      </c>
      <c r="K64" s="62">
        <v>9.5706656945626328E-2</v>
      </c>
      <c r="L64" s="62">
        <v>2.923076923076923E-2</v>
      </c>
      <c r="M64" s="62">
        <v>6.6994659861938421E-2</v>
      </c>
      <c r="N64" s="63">
        <v>9.6225429092707648E-2</v>
      </c>
      <c r="O64" s="182"/>
      <c r="P64" s="182"/>
    </row>
    <row r="65" spans="1:16">
      <c r="A65" s="66">
        <v>59</v>
      </c>
      <c r="B65" s="129" t="s">
        <v>878</v>
      </c>
      <c r="C65" s="129" t="s">
        <v>1048</v>
      </c>
      <c r="D65" s="129" t="s">
        <v>207</v>
      </c>
      <c r="E65" s="129" t="s">
        <v>951</v>
      </c>
      <c r="F65" s="130">
        <v>828</v>
      </c>
      <c r="G65" s="131">
        <v>1418256</v>
      </c>
      <c r="H65" s="22">
        <v>19</v>
      </c>
      <c r="I65" s="22">
        <v>105100</v>
      </c>
      <c r="J65" s="62">
        <v>2.2946859903381644E-2</v>
      </c>
      <c r="K65" s="62">
        <v>7.4105098092304922E-2</v>
      </c>
      <c r="L65" s="62">
        <v>6.8840579710144926E-3</v>
      </c>
      <c r="M65" s="62">
        <v>5.1873568664613443E-2</v>
      </c>
      <c r="N65" s="63">
        <v>5.8757626635627933E-2</v>
      </c>
      <c r="O65" s="182"/>
      <c r="P65" s="182"/>
    </row>
    <row r="66" spans="1:16">
      <c r="A66" s="66">
        <v>60</v>
      </c>
      <c r="B66" s="129" t="s">
        <v>105</v>
      </c>
      <c r="C66" s="129" t="s">
        <v>1048</v>
      </c>
      <c r="D66" s="129" t="s">
        <v>203</v>
      </c>
      <c r="E66" s="129" t="s">
        <v>949</v>
      </c>
      <c r="F66" s="130">
        <v>1633</v>
      </c>
      <c r="G66" s="131">
        <v>3034072</v>
      </c>
      <c r="H66" s="22">
        <v>293</v>
      </c>
      <c r="I66" s="22">
        <v>850615</v>
      </c>
      <c r="J66" s="62">
        <v>0.17942437232088182</v>
      </c>
      <c r="K66" s="62">
        <v>0.28035425658982382</v>
      </c>
      <c r="L66" s="62">
        <v>5.3827311696264542E-2</v>
      </c>
      <c r="M66" s="62">
        <v>0.19624797961287666</v>
      </c>
      <c r="N66" s="63">
        <v>0.25007529130914119</v>
      </c>
      <c r="O66" s="182"/>
      <c r="P66" s="182"/>
    </row>
    <row r="67" spans="1:16">
      <c r="A67" s="66">
        <v>61</v>
      </c>
      <c r="B67" s="129" t="s">
        <v>105</v>
      </c>
      <c r="C67" s="129" t="s">
        <v>1048</v>
      </c>
      <c r="D67" s="129" t="s">
        <v>205</v>
      </c>
      <c r="E67" s="129" t="s">
        <v>965</v>
      </c>
      <c r="F67" s="130">
        <v>877</v>
      </c>
      <c r="G67" s="131">
        <v>1537879</v>
      </c>
      <c r="H67" s="22">
        <v>112</v>
      </c>
      <c r="I67" s="22">
        <v>290560</v>
      </c>
      <c r="J67" s="62">
        <v>0.12770809578107184</v>
      </c>
      <c r="K67" s="62">
        <v>0.1889355404423885</v>
      </c>
      <c r="L67" s="62">
        <v>3.8312428734321551E-2</v>
      </c>
      <c r="M67" s="62">
        <v>0.13225487830967195</v>
      </c>
      <c r="N67" s="63">
        <v>0.1705673070439935</v>
      </c>
      <c r="O67" s="182"/>
      <c r="P67" s="182"/>
    </row>
    <row r="68" spans="1:16">
      <c r="A68" s="66">
        <v>62</v>
      </c>
      <c r="B68" s="129" t="s">
        <v>105</v>
      </c>
      <c r="C68" s="129" t="s">
        <v>1048</v>
      </c>
      <c r="D68" s="129" t="s">
        <v>206</v>
      </c>
      <c r="E68" s="129" t="s">
        <v>990</v>
      </c>
      <c r="F68" s="130">
        <v>819</v>
      </c>
      <c r="G68" s="131">
        <v>1439093</v>
      </c>
      <c r="H68" s="22">
        <v>125</v>
      </c>
      <c r="I68" s="22">
        <v>245090</v>
      </c>
      <c r="J68" s="62">
        <v>0.15262515262515264</v>
      </c>
      <c r="K68" s="62">
        <v>0.1703086596905134</v>
      </c>
      <c r="L68" s="62">
        <v>4.5787545787545791E-2</v>
      </c>
      <c r="M68" s="62">
        <v>0.11921606178335938</v>
      </c>
      <c r="N68" s="63">
        <v>0.16500360757090515</v>
      </c>
      <c r="O68" s="182"/>
      <c r="P68" s="182"/>
    </row>
    <row r="69" spans="1:16">
      <c r="A69" s="66">
        <v>63</v>
      </c>
      <c r="B69" s="129" t="s">
        <v>105</v>
      </c>
      <c r="C69" s="129" t="s">
        <v>1048</v>
      </c>
      <c r="D69" s="129" t="s">
        <v>204</v>
      </c>
      <c r="E69" s="129" t="s">
        <v>804</v>
      </c>
      <c r="F69" s="130">
        <v>898</v>
      </c>
      <c r="G69" s="131">
        <v>1574267</v>
      </c>
      <c r="H69" s="22">
        <v>161</v>
      </c>
      <c r="I69" s="22">
        <v>351715</v>
      </c>
      <c r="J69" s="62">
        <v>0.17928730512249444</v>
      </c>
      <c r="K69" s="62">
        <v>0.22341508778371141</v>
      </c>
      <c r="L69" s="62">
        <v>5.378619153674833E-2</v>
      </c>
      <c r="M69" s="62">
        <v>0.15639056144859798</v>
      </c>
      <c r="N69" s="63">
        <v>0.2101767529853463</v>
      </c>
      <c r="O69" s="182"/>
      <c r="P69" s="182"/>
    </row>
    <row r="70" spans="1:16">
      <c r="A70" s="66">
        <v>64</v>
      </c>
      <c r="B70" s="129" t="s">
        <v>100</v>
      </c>
      <c r="C70" s="129" t="s">
        <v>1048</v>
      </c>
      <c r="D70" s="129" t="s">
        <v>894</v>
      </c>
      <c r="E70" s="129" t="s">
        <v>952</v>
      </c>
      <c r="F70" s="130">
        <v>1250</v>
      </c>
      <c r="G70" s="131">
        <v>2090415</v>
      </c>
      <c r="H70" s="22">
        <v>11</v>
      </c>
      <c r="I70" s="22">
        <v>41340</v>
      </c>
      <c r="J70" s="62">
        <v>8.8000000000000005E-3</v>
      </c>
      <c r="K70" s="62">
        <v>1.9775977497291208E-2</v>
      </c>
      <c r="L70" s="62">
        <v>2.64E-3</v>
      </c>
      <c r="M70" s="62">
        <v>1.3843184248103844E-2</v>
      </c>
      <c r="N70" s="63">
        <v>1.6483184248103844E-2</v>
      </c>
      <c r="O70" s="182"/>
      <c r="P70" s="182"/>
    </row>
    <row r="71" spans="1:16">
      <c r="A71" s="66">
        <v>65</v>
      </c>
      <c r="B71" s="129" t="s">
        <v>100</v>
      </c>
      <c r="C71" s="129" t="s">
        <v>1048</v>
      </c>
      <c r="D71" s="129" t="s">
        <v>895</v>
      </c>
      <c r="E71" s="129" t="s">
        <v>953</v>
      </c>
      <c r="F71" s="130">
        <v>1846</v>
      </c>
      <c r="G71" s="131">
        <v>3526470</v>
      </c>
      <c r="H71" s="22">
        <v>194</v>
      </c>
      <c r="I71" s="22">
        <v>511065</v>
      </c>
      <c r="J71" s="62">
        <v>0.10509209100758396</v>
      </c>
      <c r="K71" s="62">
        <v>0.1449225429395401</v>
      </c>
      <c r="L71" s="62">
        <v>3.1527627302275187E-2</v>
      </c>
      <c r="M71" s="62">
        <v>0.10144578005767807</v>
      </c>
      <c r="N71" s="63">
        <v>0.13297340735995325</v>
      </c>
      <c r="O71" s="182"/>
      <c r="P71" s="182"/>
    </row>
    <row r="72" spans="1:16">
      <c r="A72" s="66">
        <v>66</v>
      </c>
      <c r="B72" s="129" t="s">
        <v>100</v>
      </c>
      <c r="C72" s="129" t="s">
        <v>1048</v>
      </c>
      <c r="D72" s="129" t="s">
        <v>896</v>
      </c>
      <c r="E72" s="129" t="s">
        <v>954</v>
      </c>
      <c r="F72" s="130">
        <v>2133</v>
      </c>
      <c r="G72" s="131">
        <v>3784978</v>
      </c>
      <c r="H72" s="22">
        <v>138</v>
      </c>
      <c r="I72" s="22">
        <v>313425</v>
      </c>
      <c r="J72" s="62">
        <v>6.4697609001406475E-2</v>
      </c>
      <c r="K72" s="62">
        <v>8.2807614733824086E-2</v>
      </c>
      <c r="L72" s="62">
        <v>1.9409282700421943E-2</v>
      </c>
      <c r="M72" s="62">
        <v>5.7965330313676858E-2</v>
      </c>
      <c r="N72" s="63">
        <v>7.73746130140988E-2</v>
      </c>
      <c r="O72" s="182"/>
      <c r="P72" s="182"/>
    </row>
    <row r="73" spans="1:16">
      <c r="A73" s="66">
        <v>67</v>
      </c>
      <c r="B73" s="129" t="s">
        <v>93</v>
      </c>
      <c r="C73" s="129" t="s">
        <v>1048</v>
      </c>
      <c r="D73" s="129" t="s">
        <v>200</v>
      </c>
      <c r="E73" s="129" t="s">
        <v>1016</v>
      </c>
      <c r="F73" s="130">
        <v>778</v>
      </c>
      <c r="G73" s="131">
        <v>1354002</v>
      </c>
      <c r="H73" s="22">
        <v>154</v>
      </c>
      <c r="I73" s="22">
        <v>334595</v>
      </c>
      <c r="J73" s="62">
        <v>0.19794344473007713</v>
      </c>
      <c r="K73" s="62">
        <v>0.24711558771700484</v>
      </c>
      <c r="L73" s="62">
        <v>5.9383033419023137E-2</v>
      </c>
      <c r="M73" s="62">
        <v>0.17298091140190339</v>
      </c>
      <c r="N73" s="63">
        <v>0.23236394482092654</v>
      </c>
      <c r="O73" s="182"/>
      <c r="P73" s="182"/>
    </row>
    <row r="74" spans="1:16">
      <c r="A74" s="66">
        <v>68</v>
      </c>
      <c r="B74" s="129" t="s">
        <v>93</v>
      </c>
      <c r="C74" s="129" t="s">
        <v>1048</v>
      </c>
      <c r="D74" s="129" t="s">
        <v>202</v>
      </c>
      <c r="E74" s="129" t="s">
        <v>1017</v>
      </c>
      <c r="F74" s="130">
        <v>738</v>
      </c>
      <c r="G74" s="131">
        <v>1325789</v>
      </c>
      <c r="H74" s="22">
        <v>130</v>
      </c>
      <c r="I74" s="22">
        <v>285735</v>
      </c>
      <c r="J74" s="62">
        <v>0.17615176151761516</v>
      </c>
      <c r="K74" s="62">
        <v>0.21552072011458837</v>
      </c>
      <c r="L74" s="62">
        <v>5.2845528455284549E-2</v>
      </c>
      <c r="M74" s="62">
        <v>0.15086450408021185</v>
      </c>
      <c r="N74" s="63">
        <v>0.20371003253549641</v>
      </c>
      <c r="O74" s="182"/>
      <c r="P74" s="182"/>
    </row>
    <row r="75" spans="1:16">
      <c r="A75" s="66">
        <v>69</v>
      </c>
      <c r="B75" s="129" t="s">
        <v>93</v>
      </c>
      <c r="C75" s="129" t="s">
        <v>1048</v>
      </c>
      <c r="D75" s="129" t="s">
        <v>201</v>
      </c>
      <c r="E75" s="129" t="s">
        <v>1018</v>
      </c>
      <c r="F75" s="130">
        <v>725</v>
      </c>
      <c r="G75" s="131">
        <v>1315653</v>
      </c>
      <c r="H75" s="22">
        <v>137</v>
      </c>
      <c r="I75" s="22">
        <v>354325</v>
      </c>
      <c r="J75" s="62">
        <v>0.1889655172413793</v>
      </c>
      <c r="K75" s="62">
        <v>0.26931493334488654</v>
      </c>
      <c r="L75" s="62">
        <v>5.668965517241379E-2</v>
      </c>
      <c r="M75" s="62">
        <v>0.18852045334142056</v>
      </c>
      <c r="N75" s="63">
        <v>0.24521010851383435</v>
      </c>
      <c r="O75" s="182"/>
      <c r="P75" s="182"/>
    </row>
    <row r="76" spans="1:16">
      <c r="A76" s="66">
        <v>70</v>
      </c>
      <c r="B76" s="129" t="s">
        <v>93</v>
      </c>
      <c r="C76" s="129" t="s">
        <v>1048</v>
      </c>
      <c r="D76" s="129" t="s">
        <v>199</v>
      </c>
      <c r="E76" s="129" t="s">
        <v>1019</v>
      </c>
      <c r="F76" s="130">
        <v>1188</v>
      </c>
      <c r="G76" s="131">
        <v>2158129</v>
      </c>
      <c r="H76" s="22">
        <v>146</v>
      </c>
      <c r="I76" s="22">
        <v>333830</v>
      </c>
      <c r="J76" s="62">
        <v>0.12289562289562289</v>
      </c>
      <c r="K76" s="62">
        <v>0.15468491457183514</v>
      </c>
      <c r="L76" s="62">
        <v>3.6868686868686863E-2</v>
      </c>
      <c r="M76" s="62">
        <v>0.1082794402002846</v>
      </c>
      <c r="N76" s="63">
        <v>0.14514812706897146</v>
      </c>
      <c r="O76" s="182"/>
      <c r="P76" s="182"/>
    </row>
    <row r="77" spans="1:16">
      <c r="A77" s="66">
        <v>71</v>
      </c>
      <c r="B77" s="129" t="s">
        <v>83</v>
      </c>
      <c r="C77" s="129" t="s">
        <v>1048</v>
      </c>
      <c r="D77" s="129" t="s">
        <v>743</v>
      </c>
      <c r="E77" s="129" t="s">
        <v>1056</v>
      </c>
      <c r="F77" s="130">
        <v>756</v>
      </c>
      <c r="G77" s="131">
        <v>1314891</v>
      </c>
      <c r="H77" s="22">
        <v>128</v>
      </c>
      <c r="I77" s="22">
        <v>303020</v>
      </c>
      <c r="J77" s="62">
        <v>0.1693121693121693</v>
      </c>
      <c r="K77" s="62">
        <v>0.2304525622275915</v>
      </c>
      <c r="L77" s="62">
        <v>5.0793650793650787E-2</v>
      </c>
      <c r="M77" s="62">
        <v>0.16131679355931405</v>
      </c>
      <c r="N77" s="63">
        <v>0.21211044435296483</v>
      </c>
      <c r="O77" s="182"/>
      <c r="P77" s="182"/>
    </row>
    <row r="78" spans="1:16">
      <c r="A78" s="66">
        <v>72</v>
      </c>
      <c r="B78" s="129" t="s">
        <v>83</v>
      </c>
      <c r="C78" s="129" t="s">
        <v>1048</v>
      </c>
      <c r="D78" s="129" t="s">
        <v>740</v>
      </c>
      <c r="E78" s="129" t="s">
        <v>1340</v>
      </c>
      <c r="F78" s="130">
        <v>693</v>
      </c>
      <c r="G78" s="131">
        <v>1701195</v>
      </c>
      <c r="H78" s="22">
        <v>85</v>
      </c>
      <c r="I78" s="22">
        <v>297030</v>
      </c>
      <c r="J78" s="62">
        <v>0.12265512265512266</v>
      </c>
      <c r="K78" s="62">
        <v>0.17460079532328746</v>
      </c>
      <c r="L78" s="62">
        <v>3.6796536796536793E-2</v>
      </c>
      <c r="M78" s="62">
        <v>0.12222055672630121</v>
      </c>
      <c r="N78" s="63">
        <v>0.15901709352283799</v>
      </c>
      <c r="O78" s="182"/>
      <c r="P78" s="182"/>
    </row>
    <row r="79" spans="1:16">
      <c r="A79" s="66">
        <v>73</v>
      </c>
      <c r="B79" s="129" t="s">
        <v>83</v>
      </c>
      <c r="C79" s="129" t="s">
        <v>1048</v>
      </c>
      <c r="D79" s="129" t="s">
        <v>741</v>
      </c>
      <c r="E79" s="129" t="s">
        <v>915</v>
      </c>
      <c r="F79" s="130">
        <v>1110</v>
      </c>
      <c r="G79" s="131">
        <v>1886595</v>
      </c>
      <c r="H79" s="22">
        <v>191</v>
      </c>
      <c r="I79" s="22">
        <v>326195</v>
      </c>
      <c r="J79" s="62">
        <v>0.17207207207207206</v>
      </c>
      <c r="K79" s="62">
        <v>0.17290144413612885</v>
      </c>
      <c r="L79" s="62">
        <v>5.1621621621621615E-2</v>
      </c>
      <c r="M79" s="62">
        <v>0.12103101089529018</v>
      </c>
      <c r="N79" s="63">
        <v>0.17265263251691179</v>
      </c>
      <c r="O79" s="182"/>
      <c r="P79" s="182"/>
    </row>
    <row r="80" spans="1:16">
      <c r="A80" s="66">
        <v>74</v>
      </c>
      <c r="B80" s="129" t="s">
        <v>83</v>
      </c>
      <c r="C80" s="129" t="s">
        <v>1048</v>
      </c>
      <c r="D80" s="129" t="s">
        <v>742</v>
      </c>
      <c r="E80" s="129" t="s">
        <v>1014</v>
      </c>
      <c r="F80" s="130">
        <v>1414</v>
      </c>
      <c r="G80" s="131">
        <v>2304432</v>
      </c>
      <c r="H80" s="22">
        <v>156</v>
      </c>
      <c r="I80" s="22">
        <v>487095</v>
      </c>
      <c r="J80" s="62">
        <v>0.11032531824611033</v>
      </c>
      <c r="K80" s="62">
        <v>0.21137312795517507</v>
      </c>
      <c r="L80" s="62">
        <v>3.3097595473833098E-2</v>
      </c>
      <c r="M80" s="62">
        <v>0.14796118956862253</v>
      </c>
      <c r="N80" s="63">
        <v>0.18105878504245562</v>
      </c>
      <c r="O80" s="182"/>
      <c r="P80" s="182"/>
    </row>
    <row r="81" spans="1:69">
      <c r="A81" s="66">
        <v>75</v>
      </c>
      <c r="B81" s="129" t="s">
        <v>83</v>
      </c>
      <c r="C81" s="129" t="s">
        <v>1048</v>
      </c>
      <c r="D81" s="129" t="s">
        <v>875</v>
      </c>
      <c r="E81" s="129" t="s">
        <v>1015</v>
      </c>
      <c r="F81" s="130">
        <v>1142</v>
      </c>
      <c r="G81" s="131">
        <v>1943777</v>
      </c>
      <c r="H81" s="22">
        <v>127</v>
      </c>
      <c r="I81" s="22">
        <v>264840</v>
      </c>
      <c r="J81" s="62">
        <v>0.11120840630472854</v>
      </c>
      <c r="K81" s="62">
        <v>0.13625019742491037</v>
      </c>
      <c r="L81" s="62">
        <v>3.3362521891418563E-2</v>
      </c>
      <c r="M81" s="62">
        <v>9.5375138197437259E-2</v>
      </c>
      <c r="N81" s="63">
        <v>0.12873766008885582</v>
      </c>
      <c r="O81" s="182"/>
      <c r="P81" s="182"/>
    </row>
    <row r="82" spans="1:69" s="64" customFormat="1">
      <c r="A82" s="66">
        <v>76</v>
      </c>
      <c r="B82" s="129" t="s">
        <v>83</v>
      </c>
      <c r="C82" s="129" t="s">
        <v>1048</v>
      </c>
      <c r="D82" s="129" t="s">
        <v>744</v>
      </c>
      <c r="E82" s="129" t="s">
        <v>638</v>
      </c>
      <c r="F82" s="130">
        <v>757</v>
      </c>
      <c r="G82" s="131">
        <v>1480834</v>
      </c>
      <c r="H82" s="22">
        <v>216</v>
      </c>
      <c r="I82" s="22">
        <v>303125</v>
      </c>
      <c r="J82" s="62">
        <v>0.28533685601056802</v>
      </c>
      <c r="K82" s="62">
        <v>0.20469883862742211</v>
      </c>
      <c r="L82" s="62">
        <v>8.56010568031704E-2</v>
      </c>
      <c r="M82" s="62">
        <v>0.14328918703919546</v>
      </c>
      <c r="N82" s="63">
        <v>0.22889024384236586</v>
      </c>
      <c r="O82" s="183"/>
      <c r="P82" s="183"/>
      <c r="Q82" s="184"/>
      <c r="R82" s="184"/>
      <c r="S82" s="184"/>
      <c r="T82" s="184"/>
      <c r="U82" s="184"/>
      <c r="V82" s="184"/>
      <c r="W82" s="184"/>
      <c r="X82" s="184"/>
      <c r="Y82" s="184"/>
      <c r="Z82" s="184"/>
      <c r="AA82" s="184"/>
      <c r="AB82" s="184"/>
      <c r="AC82" s="184"/>
      <c r="AD82" s="184"/>
      <c r="AE82" s="184"/>
      <c r="AF82" s="184"/>
      <c r="AG82" s="184"/>
      <c r="AH82" s="184"/>
      <c r="AI82" s="184"/>
      <c r="AJ82" s="184"/>
      <c r="AK82" s="184"/>
      <c r="AL82" s="184"/>
      <c r="AM82" s="184"/>
      <c r="AN82" s="184"/>
      <c r="AO82" s="184"/>
      <c r="AP82" s="184"/>
      <c r="AQ82" s="184"/>
      <c r="AR82" s="184"/>
      <c r="AS82" s="184"/>
      <c r="AT82" s="184"/>
      <c r="AU82" s="184"/>
      <c r="AV82" s="184"/>
      <c r="AW82" s="184"/>
      <c r="AX82" s="184"/>
      <c r="AY82" s="184"/>
      <c r="AZ82" s="184"/>
      <c r="BA82" s="184"/>
      <c r="BB82" s="184"/>
      <c r="BC82" s="184"/>
      <c r="BD82" s="184"/>
      <c r="BE82" s="184"/>
      <c r="BF82" s="184"/>
      <c r="BG82" s="184"/>
      <c r="BH82" s="184"/>
      <c r="BI82" s="184"/>
      <c r="BJ82" s="184"/>
      <c r="BK82" s="184"/>
      <c r="BL82" s="184"/>
      <c r="BM82" s="184"/>
      <c r="BN82" s="184"/>
      <c r="BO82" s="184"/>
      <c r="BP82" s="184"/>
      <c r="BQ82" s="184"/>
    </row>
    <row r="83" spans="1:69">
      <c r="A83" s="66">
        <v>77</v>
      </c>
      <c r="B83" s="129" t="s">
        <v>83</v>
      </c>
      <c r="C83" s="129" t="s">
        <v>1048</v>
      </c>
      <c r="D83" s="129" t="s">
        <v>745</v>
      </c>
      <c r="E83" s="129" t="s">
        <v>914</v>
      </c>
      <c r="F83" s="130">
        <v>781</v>
      </c>
      <c r="G83" s="131">
        <v>1319013</v>
      </c>
      <c r="H83" s="22">
        <v>222</v>
      </c>
      <c r="I83" s="22">
        <v>629700</v>
      </c>
      <c r="J83" s="62">
        <v>0.28425096030729835</v>
      </c>
      <c r="K83" s="62">
        <v>0.47740242135596844</v>
      </c>
      <c r="L83" s="62">
        <v>8.5275288092189497E-2</v>
      </c>
      <c r="M83" s="62">
        <v>0.33418169494917788</v>
      </c>
      <c r="N83" s="63">
        <v>0.41945698304136736</v>
      </c>
      <c r="O83" s="182"/>
      <c r="P83" s="182"/>
    </row>
    <row r="84" spans="1:69">
      <c r="A84" s="66">
        <v>78</v>
      </c>
      <c r="B84" s="129" t="s">
        <v>80</v>
      </c>
      <c r="C84" s="129" t="s">
        <v>1048</v>
      </c>
      <c r="D84" s="129" t="s">
        <v>747</v>
      </c>
      <c r="E84" s="129" t="s">
        <v>748</v>
      </c>
      <c r="F84" s="130">
        <v>571</v>
      </c>
      <c r="G84" s="131">
        <v>953159</v>
      </c>
      <c r="H84" s="22">
        <v>0</v>
      </c>
      <c r="I84" s="22">
        <v>0</v>
      </c>
      <c r="J84" s="62">
        <v>0</v>
      </c>
      <c r="K84" s="62">
        <v>0</v>
      </c>
      <c r="L84" s="62">
        <v>0</v>
      </c>
      <c r="M84" s="62">
        <v>0</v>
      </c>
      <c r="N84" s="63">
        <v>0</v>
      </c>
      <c r="O84" s="182"/>
      <c r="P84" s="182"/>
    </row>
    <row r="85" spans="1:69">
      <c r="A85" s="66">
        <v>79</v>
      </c>
      <c r="B85" s="129" t="s">
        <v>80</v>
      </c>
      <c r="C85" s="129" t="s">
        <v>1048</v>
      </c>
      <c r="D85" s="129" t="s">
        <v>750</v>
      </c>
      <c r="E85" s="129" t="s">
        <v>751</v>
      </c>
      <c r="F85" s="130">
        <v>815</v>
      </c>
      <c r="G85" s="131">
        <v>1527933</v>
      </c>
      <c r="H85" s="22">
        <v>0</v>
      </c>
      <c r="I85" s="22">
        <v>0</v>
      </c>
      <c r="J85" s="62">
        <v>0</v>
      </c>
      <c r="K85" s="62">
        <v>0</v>
      </c>
      <c r="L85" s="62">
        <v>0</v>
      </c>
      <c r="M85" s="62">
        <v>0</v>
      </c>
      <c r="N85" s="63">
        <v>0</v>
      </c>
      <c r="O85" s="182"/>
      <c r="P85" s="182"/>
    </row>
    <row r="86" spans="1:69">
      <c r="A86" s="66">
        <v>80</v>
      </c>
      <c r="B86" s="129" t="s">
        <v>80</v>
      </c>
      <c r="C86" s="129" t="s">
        <v>1048</v>
      </c>
      <c r="D86" s="129" t="s">
        <v>746</v>
      </c>
      <c r="E86" s="129" t="s">
        <v>1013</v>
      </c>
      <c r="F86" s="130">
        <v>756</v>
      </c>
      <c r="G86" s="131">
        <v>1393925</v>
      </c>
      <c r="H86" s="22">
        <v>40</v>
      </c>
      <c r="I86" s="22">
        <v>67900</v>
      </c>
      <c r="J86" s="62">
        <v>5.2910052910052907E-2</v>
      </c>
      <c r="K86" s="62">
        <v>4.8711372563086247E-2</v>
      </c>
      <c r="L86" s="62">
        <v>1.5873015873015872E-2</v>
      </c>
      <c r="M86" s="62">
        <v>3.4097960794160373E-2</v>
      </c>
      <c r="N86" s="63">
        <v>4.9970976667176245E-2</v>
      </c>
      <c r="O86" s="182"/>
      <c r="P86" s="182"/>
    </row>
    <row r="87" spans="1:69">
      <c r="A87" s="66">
        <v>81</v>
      </c>
      <c r="B87" s="129" t="s">
        <v>80</v>
      </c>
      <c r="C87" s="129" t="s">
        <v>1048</v>
      </c>
      <c r="D87" s="129" t="s">
        <v>749</v>
      </c>
      <c r="E87" s="129" t="s">
        <v>384</v>
      </c>
      <c r="F87" s="130">
        <v>524</v>
      </c>
      <c r="G87" s="131">
        <v>904376</v>
      </c>
      <c r="H87" s="22">
        <v>0</v>
      </c>
      <c r="I87" s="22">
        <v>0</v>
      </c>
      <c r="J87" s="62">
        <v>0</v>
      </c>
      <c r="K87" s="62">
        <v>0</v>
      </c>
      <c r="L87" s="62">
        <v>0</v>
      </c>
      <c r="M87" s="62">
        <v>0</v>
      </c>
      <c r="N87" s="63">
        <v>0</v>
      </c>
      <c r="O87" s="182"/>
      <c r="P87" s="182"/>
    </row>
    <row r="88" spans="1:69">
      <c r="A88" s="66">
        <v>82</v>
      </c>
      <c r="B88" s="129" t="s">
        <v>82</v>
      </c>
      <c r="C88" s="129" t="s">
        <v>1048</v>
      </c>
      <c r="D88" s="129" t="s">
        <v>735</v>
      </c>
      <c r="E88" s="129" t="s">
        <v>667</v>
      </c>
      <c r="F88" s="130">
        <v>1462</v>
      </c>
      <c r="G88" s="131">
        <v>2656882</v>
      </c>
      <c r="H88" s="22">
        <v>230</v>
      </c>
      <c r="I88" s="22">
        <v>462025</v>
      </c>
      <c r="J88" s="62">
        <v>0.15731874145006841</v>
      </c>
      <c r="K88" s="62">
        <v>0.17389744821185132</v>
      </c>
      <c r="L88" s="62">
        <v>4.7195622435020519E-2</v>
      </c>
      <c r="M88" s="62">
        <v>0.12172821374829591</v>
      </c>
      <c r="N88" s="63">
        <v>0.16892383618331644</v>
      </c>
      <c r="O88" s="182"/>
      <c r="P88" s="182"/>
    </row>
    <row r="89" spans="1:69">
      <c r="A89" s="66">
        <v>83</v>
      </c>
      <c r="B89" s="129" t="s">
        <v>82</v>
      </c>
      <c r="C89" s="129" t="s">
        <v>1048</v>
      </c>
      <c r="D89" s="129" t="s">
        <v>733</v>
      </c>
      <c r="E89" s="129" t="s">
        <v>734</v>
      </c>
      <c r="F89" s="130">
        <v>607</v>
      </c>
      <c r="G89" s="131">
        <v>1056311</v>
      </c>
      <c r="H89" s="22">
        <v>76</v>
      </c>
      <c r="I89" s="22">
        <v>224605</v>
      </c>
      <c r="J89" s="62">
        <v>0.12520593080724876</v>
      </c>
      <c r="K89" s="62">
        <v>0.21263150719816418</v>
      </c>
      <c r="L89" s="62">
        <v>3.7561779242174624E-2</v>
      </c>
      <c r="M89" s="62">
        <v>0.14884205503871492</v>
      </c>
      <c r="N89" s="63">
        <v>0.18640383428088955</v>
      </c>
      <c r="O89" s="182"/>
      <c r="P89" s="182"/>
    </row>
    <row r="90" spans="1:69">
      <c r="A90" s="66">
        <v>84</v>
      </c>
      <c r="B90" s="129" t="s">
        <v>82</v>
      </c>
      <c r="C90" s="129" t="s">
        <v>1048</v>
      </c>
      <c r="D90" s="129" t="s">
        <v>1380</v>
      </c>
      <c r="E90" s="129" t="s">
        <v>1381</v>
      </c>
      <c r="F90" s="130">
        <v>729</v>
      </c>
      <c r="G90" s="131">
        <v>1328953</v>
      </c>
      <c r="H90" s="22">
        <v>0</v>
      </c>
      <c r="I90" s="22">
        <v>0</v>
      </c>
      <c r="J90" s="62">
        <v>0</v>
      </c>
      <c r="K90" s="62">
        <v>0</v>
      </c>
      <c r="L90" s="62">
        <v>0</v>
      </c>
      <c r="M90" s="62">
        <v>0</v>
      </c>
      <c r="N90" s="63">
        <v>0</v>
      </c>
      <c r="O90" s="182"/>
      <c r="P90" s="182"/>
    </row>
    <row r="91" spans="1:69">
      <c r="A91" s="66">
        <v>85</v>
      </c>
      <c r="B91" s="129" t="s">
        <v>41</v>
      </c>
      <c r="C91" s="129" t="s">
        <v>13</v>
      </c>
      <c r="D91" s="129" t="s">
        <v>511</v>
      </c>
      <c r="E91" s="129" t="s">
        <v>936</v>
      </c>
      <c r="F91" s="130">
        <v>901</v>
      </c>
      <c r="G91" s="131">
        <v>1970126</v>
      </c>
      <c r="H91" s="22">
        <v>81</v>
      </c>
      <c r="I91" s="22">
        <v>199525</v>
      </c>
      <c r="J91" s="62">
        <v>8.990011098779134E-2</v>
      </c>
      <c r="K91" s="62">
        <v>0.10127524838512866</v>
      </c>
      <c r="L91" s="62">
        <v>2.69700332963374E-2</v>
      </c>
      <c r="M91" s="62">
        <v>7.0892673869590056E-2</v>
      </c>
      <c r="N91" s="63">
        <v>9.7862707165927459E-2</v>
      </c>
      <c r="O91" s="182"/>
      <c r="P91" s="182"/>
    </row>
    <row r="92" spans="1:69">
      <c r="A92" s="66">
        <v>86</v>
      </c>
      <c r="B92" s="129" t="s">
        <v>41</v>
      </c>
      <c r="C92" s="129" t="s">
        <v>13</v>
      </c>
      <c r="D92" s="129" t="s">
        <v>508</v>
      </c>
      <c r="E92" s="129" t="s">
        <v>1344</v>
      </c>
      <c r="F92" s="130">
        <v>854</v>
      </c>
      <c r="G92" s="131">
        <v>1930866</v>
      </c>
      <c r="H92" s="22">
        <v>47</v>
      </c>
      <c r="I92" s="22">
        <v>110010</v>
      </c>
      <c r="J92" s="62">
        <v>5.5035128805620608E-2</v>
      </c>
      <c r="K92" s="62">
        <v>5.6974435305194665E-2</v>
      </c>
      <c r="L92" s="62">
        <v>1.6510538641686182E-2</v>
      </c>
      <c r="M92" s="62">
        <v>3.9882104713636263E-2</v>
      </c>
      <c r="N92" s="63">
        <v>5.6392643355322444E-2</v>
      </c>
      <c r="O92" s="182"/>
      <c r="P92" s="182"/>
    </row>
    <row r="93" spans="1:69">
      <c r="A93" s="66">
        <v>87</v>
      </c>
      <c r="B93" s="129" t="s">
        <v>41</v>
      </c>
      <c r="C93" s="129" t="s">
        <v>13</v>
      </c>
      <c r="D93" s="129" t="s">
        <v>500</v>
      </c>
      <c r="E93" s="129" t="s">
        <v>1137</v>
      </c>
      <c r="F93" s="130">
        <v>819</v>
      </c>
      <c r="G93" s="131">
        <v>2050953</v>
      </c>
      <c r="H93" s="22">
        <v>34</v>
      </c>
      <c r="I93" s="22">
        <v>81405</v>
      </c>
      <c r="J93" s="62">
        <v>4.1514041514041512E-2</v>
      </c>
      <c r="K93" s="62">
        <v>3.969130448138012E-2</v>
      </c>
      <c r="L93" s="62">
        <v>1.2454212454212453E-2</v>
      </c>
      <c r="M93" s="62">
        <v>2.7783913136966081E-2</v>
      </c>
      <c r="N93" s="63">
        <v>4.0238125591178536E-2</v>
      </c>
      <c r="O93" s="182"/>
      <c r="P93" s="182"/>
    </row>
    <row r="94" spans="1:69">
      <c r="A94" s="66">
        <v>88</v>
      </c>
      <c r="B94" s="129" t="s">
        <v>41</v>
      </c>
      <c r="C94" s="129" t="s">
        <v>13</v>
      </c>
      <c r="D94" s="129" t="s">
        <v>515</v>
      </c>
      <c r="E94" s="129" t="s">
        <v>516</v>
      </c>
      <c r="F94" s="130">
        <v>792</v>
      </c>
      <c r="G94" s="131">
        <v>2028393</v>
      </c>
      <c r="H94" s="22">
        <v>105</v>
      </c>
      <c r="I94" s="22">
        <v>230255</v>
      </c>
      <c r="J94" s="62">
        <v>0.13257575757575757</v>
      </c>
      <c r="K94" s="62">
        <v>0.11351597052444964</v>
      </c>
      <c r="L94" s="62">
        <v>3.9772727272727272E-2</v>
      </c>
      <c r="M94" s="62">
        <v>7.9461179367114748E-2</v>
      </c>
      <c r="N94" s="63">
        <v>0.11923390663984201</v>
      </c>
      <c r="O94" s="182"/>
      <c r="P94" s="182"/>
    </row>
    <row r="95" spans="1:69">
      <c r="A95" s="66">
        <v>89</v>
      </c>
      <c r="B95" s="129" t="s">
        <v>41</v>
      </c>
      <c r="C95" s="129" t="s">
        <v>13</v>
      </c>
      <c r="D95" s="129" t="s">
        <v>505</v>
      </c>
      <c r="E95" s="129" t="s">
        <v>506</v>
      </c>
      <c r="F95" s="130">
        <v>716</v>
      </c>
      <c r="G95" s="131">
        <v>1619213</v>
      </c>
      <c r="H95" s="22">
        <v>41</v>
      </c>
      <c r="I95" s="22">
        <v>72730</v>
      </c>
      <c r="J95" s="62">
        <v>5.7262569832402237E-2</v>
      </c>
      <c r="K95" s="62">
        <v>4.4916882460800403E-2</v>
      </c>
      <c r="L95" s="62">
        <v>1.717877094972067E-2</v>
      </c>
      <c r="M95" s="62">
        <v>3.1441817722560279E-2</v>
      </c>
      <c r="N95" s="63">
        <v>4.8620588672280945E-2</v>
      </c>
      <c r="O95" s="182"/>
      <c r="P95" s="182"/>
    </row>
    <row r="96" spans="1:69">
      <c r="A96" s="66">
        <v>90</v>
      </c>
      <c r="B96" s="129" t="s">
        <v>41</v>
      </c>
      <c r="C96" s="129" t="s">
        <v>13</v>
      </c>
      <c r="D96" s="129" t="s">
        <v>513</v>
      </c>
      <c r="E96" s="129" t="s">
        <v>514</v>
      </c>
      <c r="F96" s="130">
        <v>1939</v>
      </c>
      <c r="G96" s="131">
        <v>5860070</v>
      </c>
      <c r="H96" s="22">
        <v>298</v>
      </c>
      <c r="I96" s="22">
        <v>532065</v>
      </c>
      <c r="J96" s="62">
        <v>0.15368746776689016</v>
      </c>
      <c r="K96" s="62">
        <v>9.0794990503526407E-2</v>
      </c>
      <c r="L96" s="62">
        <v>4.6106240330067043E-2</v>
      </c>
      <c r="M96" s="62">
        <v>6.3556493352468477E-2</v>
      </c>
      <c r="N96" s="63">
        <v>0.10966273368253551</v>
      </c>
      <c r="O96" s="182"/>
      <c r="P96" s="182"/>
    </row>
    <row r="97" spans="1:16">
      <c r="A97" s="66">
        <v>91</v>
      </c>
      <c r="B97" s="129" t="s">
        <v>41</v>
      </c>
      <c r="C97" s="129" t="s">
        <v>13</v>
      </c>
      <c r="D97" s="129" t="s">
        <v>498</v>
      </c>
      <c r="E97" s="129" t="s">
        <v>499</v>
      </c>
      <c r="F97" s="130">
        <v>1026</v>
      </c>
      <c r="G97" s="131">
        <v>1758767</v>
      </c>
      <c r="H97" s="22">
        <v>74</v>
      </c>
      <c r="I97" s="22">
        <v>115935</v>
      </c>
      <c r="J97" s="62">
        <v>7.2124756335282647E-2</v>
      </c>
      <c r="K97" s="62">
        <v>6.5918339382078472E-2</v>
      </c>
      <c r="L97" s="62">
        <v>2.1637426900584792E-2</v>
      </c>
      <c r="M97" s="62">
        <v>4.6142837567454929E-2</v>
      </c>
      <c r="N97" s="63">
        <v>6.7780264468039725E-2</v>
      </c>
      <c r="O97" s="182"/>
      <c r="P97" s="182"/>
    </row>
    <row r="98" spans="1:16">
      <c r="A98" s="66">
        <v>92</v>
      </c>
      <c r="B98" s="129" t="s">
        <v>41</v>
      </c>
      <c r="C98" s="129" t="s">
        <v>13</v>
      </c>
      <c r="D98" s="129" t="s">
        <v>512</v>
      </c>
      <c r="E98" s="129" t="s">
        <v>937</v>
      </c>
      <c r="F98" s="130">
        <v>862</v>
      </c>
      <c r="G98" s="131">
        <v>1937586</v>
      </c>
      <c r="H98" s="22">
        <v>25</v>
      </c>
      <c r="I98" s="22">
        <v>51850</v>
      </c>
      <c r="J98" s="62">
        <v>2.9002320185614848E-2</v>
      </c>
      <c r="K98" s="62">
        <v>2.6760102519320431E-2</v>
      </c>
      <c r="L98" s="62">
        <v>8.7006960556844544E-3</v>
      </c>
      <c r="M98" s="62">
        <v>1.8732071763524302E-2</v>
      </c>
      <c r="N98" s="63">
        <v>2.7432767819208757E-2</v>
      </c>
      <c r="O98" s="182"/>
      <c r="P98" s="182"/>
    </row>
    <row r="99" spans="1:16">
      <c r="A99" s="66">
        <v>93</v>
      </c>
      <c r="B99" s="129" t="s">
        <v>41</v>
      </c>
      <c r="C99" s="129" t="s">
        <v>13</v>
      </c>
      <c r="D99" s="129" t="s">
        <v>510</v>
      </c>
      <c r="E99" s="129" t="s">
        <v>938</v>
      </c>
      <c r="F99" s="130">
        <v>812</v>
      </c>
      <c r="G99" s="131">
        <v>1474606</v>
      </c>
      <c r="H99" s="22">
        <v>70</v>
      </c>
      <c r="I99" s="22">
        <v>115900</v>
      </c>
      <c r="J99" s="62">
        <v>8.6206896551724144E-2</v>
      </c>
      <c r="K99" s="62">
        <v>7.8597265981557113E-2</v>
      </c>
      <c r="L99" s="62">
        <v>2.5862068965517241E-2</v>
      </c>
      <c r="M99" s="62">
        <v>5.5018086187089976E-2</v>
      </c>
      <c r="N99" s="63">
        <v>8.0880155152607214E-2</v>
      </c>
      <c r="O99" s="182"/>
      <c r="P99" s="182"/>
    </row>
    <row r="100" spans="1:16">
      <c r="A100" s="66">
        <v>94</v>
      </c>
      <c r="B100" s="129" t="s">
        <v>41</v>
      </c>
      <c r="C100" s="129" t="s">
        <v>13</v>
      </c>
      <c r="D100" s="129" t="s">
        <v>501</v>
      </c>
      <c r="E100" s="129" t="s">
        <v>1265</v>
      </c>
      <c r="F100" s="130">
        <v>755</v>
      </c>
      <c r="G100" s="131">
        <v>1651733</v>
      </c>
      <c r="H100" s="22">
        <v>76</v>
      </c>
      <c r="I100" s="22">
        <v>145835</v>
      </c>
      <c r="J100" s="62">
        <v>0.10066225165562914</v>
      </c>
      <c r="K100" s="62">
        <v>8.8292115008902772E-2</v>
      </c>
      <c r="L100" s="62">
        <v>3.019867549668874E-2</v>
      </c>
      <c r="M100" s="62">
        <v>6.1804480506231933E-2</v>
      </c>
      <c r="N100" s="63">
        <v>9.2003156002920666E-2</v>
      </c>
      <c r="O100" s="182"/>
      <c r="P100" s="182"/>
    </row>
    <row r="101" spans="1:16">
      <c r="A101" s="66">
        <v>95</v>
      </c>
      <c r="B101" s="129" t="s">
        <v>41</v>
      </c>
      <c r="C101" s="129" t="s">
        <v>13</v>
      </c>
      <c r="D101" s="129" t="s">
        <v>507</v>
      </c>
      <c r="E101" s="129" t="s">
        <v>509</v>
      </c>
      <c r="F101" s="130">
        <v>704</v>
      </c>
      <c r="G101" s="131">
        <v>2124995</v>
      </c>
      <c r="H101" s="22">
        <v>65</v>
      </c>
      <c r="I101" s="22">
        <v>78740</v>
      </c>
      <c r="J101" s="62">
        <v>9.2329545454545456E-2</v>
      </c>
      <c r="K101" s="62">
        <v>3.7054204833423136E-2</v>
      </c>
      <c r="L101" s="62">
        <v>2.7698863636363636E-2</v>
      </c>
      <c r="M101" s="62">
        <v>2.5937943383396195E-2</v>
      </c>
      <c r="N101" s="63">
        <v>5.3636807019759827E-2</v>
      </c>
      <c r="O101" s="182"/>
      <c r="P101" s="182"/>
    </row>
    <row r="102" spans="1:16">
      <c r="A102" s="66">
        <v>96</v>
      </c>
      <c r="B102" s="129" t="s">
        <v>41</v>
      </c>
      <c r="C102" s="129" t="s">
        <v>13</v>
      </c>
      <c r="D102" s="129" t="s">
        <v>504</v>
      </c>
      <c r="E102" s="129" t="s">
        <v>384</v>
      </c>
      <c r="F102" s="130">
        <v>823</v>
      </c>
      <c r="G102" s="131">
        <v>1546616</v>
      </c>
      <c r="H102" s="22">
        <v>56</v>
      </c>
      <c r="I102" s="22">
        <v>84915</v>
      </c>
      <c r="J102" s="62">
        <v>6.8043742405832316E-2</v>
      </c>
      <c r="K102" s="62">
        <v>5.4903738225907397E-2</v>
      </c>
      <c r="L102" s="62">
        <v>2.0413122721749694E-2</v>
      </c>
      <c r="M102" s="62">
        <v>3.8432616758135175E-2</v>
      </c>
      <c r="N102" s="63">
        <v>5.8845739479884869E-2</v>
      </c>
      <c r="O102" s="182"/>
      <c r="P102" s="182"/>
    </row>
    <row r="103" spans="1:16">
      <c r="A103" s="66">
        <v>97</v>
      </c>
      <c r="B103" s="132" t="s">
        <v>41</v>
      </c>
      <c r="C103" s="129" t="s">
        <v>13</v>
      </c>
      <c r="D103" s="129" t="s">
        <v>497</v>
      </c>
      <c r="E103" s="129" t="s">
        <v>1345</v>
      </c>
      <c r="F103" s="130">
        <v>1078</v>
      </c>
      <c r="G103" s="131">
        <v>1802207</v>
      </c>
      <c r="H103" s="22">
        <v>82</v>
      </c>
      <c r="I103" s="22">
        <v>166955</v>
      </c>
      <c r="J103" s="62">
        <v>7.6066790352504632E-2</v>
      </c>
      <c r="K103" s="62">
        <v>9.2639191835344109E-2</v>
      </c>
      <c r="L103" s="62">
        <v>2.2820037105751388E-2</v>
      </c>
      <c r="M103" s="62">
        <v>6.4847434284740879E-2</v>
      </c>
      <c r="N103" s="63">
        <v>8.7667471390492274E-2</v>
      </c>
      <c r="O103" s="182"/>
      <c r="P103" s="182"/>
    </row>
    <row r="104" spans="1:16">
      <c r="A104" s="66">
        <v>98</v>
      </c>
      <c r="B104" s="129" t="s">
        <v>41</v>
      </c>
      <c r="C104" s="129" t="s">
        <v>13</v>
      </c>
      <c r="D104" s="129" t="s">
        <v>502</v>
      </c>
      <c r="E104" s="129" t="s">
        <v>503</v>
      </c>
      <c r="F104" s="130">
        <v>674</v>
      </c>
      <c r="G104" s="131">
        <v>1197893</v>
      </c>
      <c r="H104" s="22">
        <v>39</v>
      </c>
      <c r="I104" s="22">
        <v>49705</v>
      </c>
      <c r="J104" s="62">
        <v>5.7863501483679525E-2</v>
      </c>
      <c r="K104" s="62">
        <v>4.1493689336192796E-2</v>
      </c>
      <c r="L104" s="62">
        <v>1.7359050445103857E-2</v>
      </c>
      <c r="M104" s="62">
        <v>2.9045582535334954E-2</v>
      </c>
      <c r="N104" s="63">
        <v>4.6404632980438815E-2</v>
      </c>
      <c r="O104" s="182"/>
      <c r="P104" s="182"/>
    </row>
    <row r="105" spans="1:16">
      <c r="A105" s="66">
        <v>99</v>
      </c>
      <c r="B105" s="129" t="s">
        <v>41</v>
      </c>
      <c r="C105" s="129" t="s">
        <v>13</v>
      </c>
      <c r="D105" s="129" t="s">
        <v>1035</v>
      </c>
      <c r="E105" s="129" t="s">
        <v>1114</v>
      </c>
      <c r="F105" s="130">
        <v>519</v>
      </c>
      <c r="G105" s="131">
        <v>821015</v>
      </c>
      <c r="H105" s="22">
        <v>3</v>
      </c>
      <c r="I105" s="22">
        <v>3100</v>
      </c>
      <c r="J105" s="62">
        <v>5.7803468208092483E-3</v>
      </c>
      <c r="K105" s="62">
        <v>3.7758140837865326E-3</v>
      </c>
      <c r="L105" s="62">
        <v>1.7341040462427744E-3</v>
      </c>
      <c r="M105" s="62">
        <v>2.6430698586505726E-3</v>
      </c>
      <c r="N105" s="63">
        <v>4.3771739048933467E-3</v>
      </c>
      <c r="O105" s="182"/>
      <c r="P105" s="182"/>
    </row>
    <row r="106" spans="1:16">
      <c r="A106" s="66">
        <v>100</v>
      </c>
      <c r="B106" s="129" t="s">
        <v>41</v>
      </c>
      <c r="C106" s="129" t="s">
        <v>13</v>
      </c>
      <c r="D106" s="129" t="s">
        <v>492</v>
      </c>
      <c r="E106" s="129" t="s">
        <v>1115</v>
      </c>
      <c r="F106" s="130">
        <v>869</v>
      </c>
      <c r="G106" s="131">
        <v>1920096</v>
      </c>
      <c r="H106" s="22">
        <v>21</v>
      </c>
      <c r="I106" s="22">
        <v>57480</v>
      </c>
      <c r="J106" s="62">
        <v>2.4165707710011506E-2</v>
      </c>
      <c r="K106" s="62">
        <v>2.9936003199840008E-2</v>
      </c>
      <c r="L106" s="62">
        <v>7.2497123130034515E-3</v>
      </c>
      <c r="M106" s="62">
        <v>2.0955202239888004E-2</v>
      </c>
      <c r="N106" s="63">
        <v>2.8204914552891456E-2</v>
      </c>
      <c r="O106" s="182"/>
      <c r="P106" s="182"/>
    </row>
    <row r="107" spans="1:16">
      <c r="A107" s="66">
        <v>101</v>
      </c>
      <c r="B107" s="129" t="s">
        <v>41</v>
      </c>
      <c r="C107" s="129" t="s">
        <v>13</v>
      </c>
      <c r="D107" s="129" t="s">
        <v>491</v>
      </c>
      <c r="E107" s="129" t="s">
        <v>964</v>
      </c>
      <c r="F107" s="130">
        <v>516</v>
      </c>
      <c r="G107" s="131">
        <v>839328</v>
      </c>
      <c r="H107" s="22">
        <v>29</v>
      </c>
      <c r="I107" s="22">
        <v>123640</v>
      </c>
      <c r="J107" s="62">
        <v>5.6201550387596902E-2</v>
      </c>
      <c r="K107" s="62">
        <v>0.1473083228487552</v>
      </c>
      <c r="L107" s="62">
        <v>1.6860465116279071E-2</v>
      </c>
      <c r="M107" s="62">
        <v>0.10311582599412863</v>
      </c>
      <c r="N107" s="63">
        <v>0.11997629111040771</v>
      </c>
      <c r="O107" s="182"/>
      <c r="P107" s="182"/>
    </row>
    <row r="108" spans="1:16">
      <c r="A108" s="66">
        <v>102</v>
      </c>
      <c r="B108" s="129" t="s">
        <v>493</v>
      </c>
      <c r="C108" s="129" t="s">
        <v>13</v>
      </c>
      <c r="D108" s="129" t="s">
        <v>495</v>
      </c>
      <c r="E108" s="129" t="s">
        <v>496</v>
      </c>
      <c r="F108" s="130">
        <v>1622</v>
      </c>
      <c r="G108" s="131">
        <v>3266724</v>
      </c>
      <c r="H108" s="22">
        <v>206</v>
      </c>
      <c r="I108" s="22">
        <v>437000</v>
      </c>
      <c r="J108" s="62">
        <v>0.12700369913686807</v>
      </c>
      <c r="K108" s="62">
        <v>0.13377316234857919</v>
      </c>
      <c r="L108" s="62">
        <v>3.8101109741060422E-2</v>
      </c>
      <c r="M108" s="62">
        <v>9.3641213644005433E-2</v>
      </c>
      <c r="N108" s="63">
        <v>0.13174232338506586</v>
      </c>
      <c r="O108" s="182"/>
      <c r="P108" s="182"/>
    </row>
    <row r="109" spans="1:16">
      <c r="A109" s="66">
        <v>103</v>
      </c>
      <c r="B109" s="129" t="s">
        <v>493</v>
      </c>
      <c r="C109" s="129" t="s">
        <v>13</v>
      </c>
      <c r="D109" s="129" t="s">
        <v>494</v>
      </c>
      <c r="E109" s="129" t="s">
        <v>935</v>
      </c>
      <c r="F109" s="130">
        <v>1180</v>
      </c>
      <c r="G109" s="131">
        <v>2394394</v>
      </c>
      <c r="H109" s="22">
        <v>212</v>
      </c>
      <c r="I109" s="22">
        <v>364815</v>
      </c>
      <c r="J109" s="62">
        <v>0.17966101694915254</v>
      </c>
      <c r="K109" s="62">
        <v>0.15236214257135625</v>
      </c>
      <c r="L109" s="62">
        <v>5.389830508474576E-2</v>
      </c>
      <c r="M109" s="62">
        <v>0.10665349979994937</v>
      </c>
      <c r="N109" s="63">
        <v>0.16055180488469512</v>
      </c>
      <c r="O109" s="182"/>
      <c r="P109" s="182"/>
    </row>
    <row r="110" spans="1:16">
      <c r="A110" s="66">
        <v>104</v>
      </c>
      <c r="B110" s="129" t="s">
        <v>52</v>
      </c>
      <c r="C110" s="129" t="s">
        <v>13</v>
      </c>
      <c r="D110" s="129" t="s">
        <v>551</v>
      </c>
      <c r="E110" s="129" t="s">
        <v>994</v>
      </c>
      <c r="F110" s="130">
        <v>1166</v>
      </c>
      <c r="G110" s="131">
        <v>1896905</v>
      </c>
      <c r="H110" s="22">
        <v>91</v>
      </c>
      <c r="I110" s="22">
        <v>199320</v>
      </c>
      <c r="J110" s="62">
        <v>7.8044596912521441E-2</v>
      </c>
      <c r="K110" s="62">
        <v>0.10507642712734691</v>
      </c>
      <c r="L110" s="62">
        <v>2.3413379073756433E-2</v>
      </c>
      <c r="M110" s="62">
        <v>7.3553498989142832E-2</v>
      </c>
      <c r="N110" s="63">
        <v>9.6966878062899262E-2</v>
      </c>
      <c r="O110" s="182"/>
      <c r="P110" s="182"/>
    </row>
    <row r="111" spans="1:16">
      <c r="A111" s="66">
        <v>105</v>
      </c>
      <c r="B111" s="129" t="s">
        <v>52</v>
      </c>
      <c r="C111" s="129" t="s">
        <v>13</v>
      </c>
      <c r="D111" s="129" t="s">
        <v>552</v>
      </c>
      <c r="E111" s="129" t="s">
        <v>1382</v>
      </c>
      <c r="F111" s="130">
        <v>690</v>
      </c>
      <c r="G111" s="131">
        <v>1237590</v>
      </c>
      <c r="H111" s="22">
        <v>49</v>
      </c>
      <c r="I111" s="22">
        <v>64540</v>
      </c>
      <c r="J111" s="62">
        <v>7.101449275362319E-2</v>
      </c>
      <c r="K111" s="62">
        <v>5.2149742644979354E-2</v>
      </c>
      <c r="L111" s="62">
        <v>2.1304347826086957E-2</v>
      </c>
      <c r="M111" s="62">
        <v>3.6504819851485543E-2</v>
      </c>
      <c r="N111" s="63">
        <v>5.78091676775725E-2</v>
      </c>
      <c r="O111" s="182"/>
      <c r="P111" s="182"/>
    </row>
    <row r="112" spans="1:16">
      <c r="A112" s="66">
        <v>106</v>
      </c>
      <c r="B112" s="129" t="s">
        <v>52</v>
      </c>
      <c r="C112" s="129" t="s">
        <v>13</v>
      </c>
      <c r="D112" s="129" t="s">
        <v>553</v>
      </c>
      <c r="E112" s="129" t="s">
        <v>1116</v>
      </c>
      <c r="F112" s="130">
        <v>956</v>
      </c>
      <c r="G112" s="131">
        <v>2232532</v>
      </c>
      <c r="H112" s="22">
        <v>128</v>
      </c>
      <c r="I112" s="22">
        <v>345735</v>
      </c>
      <c r="J112" s="62">
        <v>0.13389121338912133</v>
      </c>
      <c r="K112" s="62">
        <v>0.15486228192921758</v>
      </c>
      <c r="L112" s="62">
        <v>4.0167364016736394E-2</v>
      </c>
      <c r="M112" s="62">
        <v>0.1084035973504523</v>
      </c>
      <c r="N112" s="63">
        <v>0.1485709613671887</v>
      </c>
      <c r="O112" s="182"/>
      <c r="P112" s="182"/>
    </row>
    <row r="113" spans="1:16">
      <c r="A113" s="66">
        <v>107</v>
      </c>
      <c r="B113" s="129" t="s">
        <v>52</v>
      </c>
      <c r="C113" s="129" t="s">
        <v>13</v>
      </c>
      <c r="D113" s="129" t="s">
        <v>549</v>
      </c>
      <c r="E113" s="129" t="s">
        <v>816</v>
      </c>
      <c r="F113" s="130">
        <v>1454</v>
      </c>
      <c r="G113" s="131">
        <v>3905765</v>
      </c>
      <c r="H113" s="22">
        <v>358</v>
      </c>
      <c r="I113" s="22">
        <v>1006240</v>
      </c>
      <c r="J113" s="62">
        <v>0.24621733149931224</v>
      </c>
      <c r="K113" s="62">
        <v>0.25762942726968979</v>
      </c>
      <c r="L113" s="62">
        <v>7.3865199449793667E-2</v>
      </c>
      <c r="M113" s="62">
        <v>0.18034059908878283</v>
      </c>
      <c r="N113" s="63">
        <v>0.2542057985385765</v>
      </c>
      <c r="O113" s="182"/>
      <c r="P113" s="182"/>
    </row>
    <row r="114" spans="1:16">
      <c r="A114" s="66">
        <v>108</v>
      </c>
      <c r="B114" s="129" t="s">
        <v>52</v>
      </c>
      <c r="C114" s="129" t="s">
        <v>13</v>
      </c>
      <c r="D114" s="129" t="s">
        <v>550</v>
      </c>
      <c r="E114" s="129" t="s">
        <v>817</v>
      </c>
      <c r="F114" s="130">
        <v>936</v>
      </c>
      <c r="G114" s="131">
        <v>2423657</v>
      </c>
      <c r="H114" s="22">
        <v>262</v>
      </c>
      <c r="I114" s="22">
        <v>561235</v>
      </c>
      <c r="J114" s="62">
        <v>0.27991452991452992</v>
      </c>
      <c r="K114" s="62">
        <v>0.23156535763930292</v>
      </c>
      <c r="L114" s="62">
        <v>8.3974358974358967E-2</v>
      </c>
      <c r="M114" s="62">
        <v>0.16209575034751203</v>
      </c>
      <c r="N114" s="63">
        <v>0.24607010932187101</v>
      </c>
      <c r="O114" s="182"/>
      <c r="P114" s="182"/>
    </row>
    <row r="115" spans="1:16">
      <c r="A115" s="66">
        <v>109</v>
      </c>
      <c r="B115" s="129" t="s">
        <v>52</v>
      </c>
      <c r="C115" s="129" t="s">
        <v>13</v>
      </c>
      <c r="D115" s="129" t="s">
        <v>554</v>
      </c>
      <c r="E115" s="129" t="s">
        <v>1092</v>
      </c>
      <c r="F115" s="130">
        <v>421</v>
      </c>
      <c r="G115" s="131">
        <v>776526</v>
      </c>
      <c r="H115" s="22">
        <v>120</v>
      </c>
      <c r="I115" s="22">
        <v>192125</v>
      </c>
      <c r="J115" s="62">
        <v>0.28503562945368172</v>
      </c>
      <c r="K115" s="62">
        <v>0.24741605561178892</v>
      </c>
      <c r="L115" s="62">
        <v>8.5510688836104506E-2</v>
      </c>
      <c r="M115" s="62">
        <v>0.17319123892825222</v>
      </c>
      <c r="N115" s="63">
        <v>0.25870192776435674</v>
      </c>
      <c r="O115" s="182"/>
      <c r="P115" s="182"/>
    </row>
    <row r="116" spans="1:16">
      <c r="A116" s="66">
        <v>110</v>
      </c>
      <c r="B116" s="129" t="s">
        <v>52</v>
      </c>
      <c r="C116" s="129" t="s">
        <v>13</v>
      </c>
      <c r="D116" s="129" t="s">
        <v>1117</v>
      </c>
      <c r="E116" s="129" t="s">
        <v>1323</v>
      </c>
      <c r="F116" s="130">
        <v>725</v>
      </c>
      <c r="G116" s="131">
        <v>1779484</v>
      </c>
      <c r="H116" s="22">
        <v>122</v>
      </c>
      <c r="I116" s="22">
        <v>424610</v>
      </c>
      <c r="J116" s="62">
        <v>0.16827586206896553</v>
      </c>
      <c r="K116" s="62">
        <v>0.23861411510302988</v>
      </c>
      <c r="L116" s="62">
        <v>5.0482758620689655E-2</v>
      </c>
      <c r="M116" s="62">
        <v>0.1670298805721209</v>
      </c>
      <c r="N116" s="63">
        <v>0.21751263919281055</v>
      </c>
      <c r="O116" s="182"/>
      <c r="P116" s="182"/>
    </row>
    <row r="117" spans="1:16">
      <c r="A117" s="66">
        <v>111</v>
      </c>
      <c r="B117" s="129" t="s">
        <v>52</v>
      </c>
      <c r="C117" s="129" t="s">
        <v>13</v>
      </c>
      <c r="D117" s="129" t="s">
        <v>233</v>
      </c>
      <c r="E117" s="129" t="s">
        <v>1251</v>
      </c>
      <c r="F117" s="130">
        <v>1114</v>
      </c>
      <c r="G117" s="131">
        <v>2479607</v>
      </c>
      <c r="H117" s="22">
        <v>119</v>
      </c>
      <c r="I117" s="22">
        <v>183600</v>
      </c>
      <c r="J117" s="62">
        <v>0.10682226211849193</v>
      </c>
      <c r="K117" s="62">
        <v>7.4043991648676588E-2</v>
      </c>
      <c r="L117" s="62">
        <v>3.2046678635547575E-2</v>
      </c>
      <c r="M117" s="62">
        <v>5.1830794154073608E-2</v>
      </c>
      <c r="N117" s="63">
        <v>8.3877472789621182E-2</v>
      </c>
      <c r="O117" s="182"/>
      <c r="P117" s="182"/>
    </row>
    <row r="118" spans="1:16">
      <c r="A118" s="66">
        <v>112</v>
      </c>
      <c r="B118" s="129" t="s">
        <v>52</v>
      </c>
      <c r="C118" s="129" t="s">
        <v>13</v>
      </c>
      <c r="D118" s="129" t="s">
        <v>1237</v>
      </c>
      <c r="E118" s="129" t="s">
        <v>1238</v>
      </c>
      <c r="F118" s="130">
        <v>369</v>
      </c>
      <c r="G118" s="131">
        <v>769837</v>
      </c>
      <c r="H118" s="22">
        <v>3</v>
      </c>
      <c r="I118" s="22">
        <v>3420</v>
      </c>
      <c r="J118" s="62">
        <v>8.130081300813009E-3</v>
      </c>
      <c r="K118" s="62">
        <v>4.4424988666431986E-3</v>
      </c>
      <c r="L118" s="62">
        <v>2.4390243902439024E-3</v>
      </c>
      <c r="M118" s="62">
        <v>3.1097492066502388E-3</v>
      </c>
      <c r="N118" s="63">
        <v>5.5487735968941417E-3</v>
      </c>
      <c r="O118" s="182"/>
      <c r="P118" s="182"/>
    </row>
    <row r="119" spans="1:16">
      <c r="A119" s="66">
        <v>113</v>
      </c>
      <c r="B119" s="129" t="s">
        <v>49</v>
      </c>
      <c r="C119" s="129" t="s">
        <v>13</v>
      </c>
      <c r="D119" s="129" t="s">
        <v>560</v>
      </c>
      <c r="E119" s="129" t="s">
        <v>1224</v>
      </c>
      <c r="F119" s="130">
        <v>1305</v>
      </c>
      <c r="G119" s="131">
        <v>2728417</v>
      </c>
      <c r="H119" s="22">
        <v>323</v>
      </c>
      <c r="I119" s="22">
        <v>426925</v>
      </c>
      <c r="J119" s="62">
        <v>0.2475095785440613</v>
      </c>
      <c r="K119" s="62">
        <v>0.15647351559530673</v>
      </c>
      <c r="L119" s="62">
        <v>7.4252873563218386E-2</v>
      </c>
      <c r="M119" s="62">
        <v>0.1095314609167147</v>
      </c>
      <c r="N119" s="63">
        <v>0.18378433447993309</v>
      </c>
      <c r="O119" s="182"/>
      <c r="P119" s="182"/>
    </row>
    <row r="120" spans="1:16">
      <c r="A120" s="66">
        <v>114</v>
      </c>
      <c r="B120" s="129" t="s">
        <v>49</v>
      </c>
      <c r="C120" s="129" t="s">
        <v>13</v>
      </c>
      <c r="D120" s="129" t="s">
        <v>561</v>
      </c>
      <c r="E120" s="129" t="s">
        <v>562</v>
      </c>
      <c r="F120" s="130">
        <v>512</v>
      </c>
      <c r="G120" s="131">
        <v>902971</v>
      </c>
      <c r="H120" s="22">
        <v>74</v>
      </c>
      <c r="I120" s="22">
        <v>127265</v>
      </c>
      <c r="J120" s="62">
        <v>0.14453125</v>
      </c>
      <c r="K120" s="62">
        <v>0.14094029597849764</v>
      </c>
      <c r="L120" s="62">
        <v>4.3359374999999999E-2</v>
      </c>
      <c r="M120" s="62">
        <v>9.8658207184948346E-2</v>
      </c>
      <c r="N120" s="63">
        <v>0.14201758218494834</v>
      </c>
      <c r="O120" s="182"/>
      <c r="P120" s="182"/>
    </row>
    <row r="121" spans="1:16">
      <c r="A121" s="66">
        <v>115</v>
      </c>
      <c r="B121" s="129" t="s">
        <v>49</v>
      </c>
      <c r="C121" s="129" t="s">
        <v>13</v>
      </c>
      <c r="D121" s="129" t="s">
        <v>563</v>
      </c>
      <c r="E121" s="129" t="s">
        <v>564</v>
      </c>
      <c r="F121" s="130">
        <v>315</v>
      </c>
      <c r="G121" s="131">
        <v>536163</v>
      </c>
      <c r="H121" s="22">
        <v>36</v>
      </c>
      <c r="I121" s="22">
        <v>59310</v>
      </c>
      <c r="J121" s="62">
        <v>0.11428571428571428</v>
      </c>
      <c r="K121" s="62">
        <v>0.11061934523642997</v>
      </c>
      <c r="L121" s="62">
        <v>3.428571428571428E-2</v>
      </c>
      <c r="M121" s="62">
        <v>7.7433541665500968E-2</v>
      </c>
      <c r="N121" s="63">
        <v>0.11171925595121525</v>
      </c>
      <c r="O121" s="182"/>
      <c r="P121" s="182"/>
    </row>
    <row r="122" spans="1:16">
      <c r="A122" s="66">
        <v>116</v>
      </c>
      <c r="B122" s="129" t="s">
        <v>49</v>
      </c>
      <c r="C122" s="129" t="s">
        <v>13</v>
      </c>
      <c r="D122" s="129" t="s">
        <v>565</v>
      </c>
      <c r="E122" s="129" t="s">
        <v>566</v>
      </c>
      <c r="F122" s="130">
        <v>1053</v>
      </c>
      <c r="G122" s="131">
        <v>2038977</v>
      </c>
      <c r="H122" s="22">
        <v>58</v>
      </c>
      <c r="I122" s="22">
        <v>154625</v>
      </c>
      <c r="J122" s="62">
        <v>5.5080721747388414E-2</v>
      </c>
      <c r="K122" s="62">
        <v>7.5834597447641636E-2</v>
      </c>
      <c r="L122" s="62">
        <v>1.6524216524216522E-2</v>
      </c>
      <c r="M122" s="62">
        <v>5.3084218213349139E-2</v>
      </c>
      <c r="N122" s="63">
        <v>6.9608434737565658E-2</v>
      </c>
      <c r="O122" s="182"/>
      <c r="P122" s="182"/>
    </row>
    <row r="123" spans="1:16">
      <c r="A123" s="66">
        <v>117</v>
      </c>
      <c r="B123" s="129" t="s">
        <v>53</v>
      </c>
      <c r="C123" s="129" t="s">
        <v>13</v>
      </c>
      <c r="D123" s="129" t="s">
        <v>556</v>
      </c>
      <c r="E123" s="129" t="s">
        <v>1252</v>
      </c>
      <c r="F123" s="130">
        <v>877</v>
      </c>
      <c r="G123" s="131">
        <v>1612978</v>
      </c>
      <c r="H123" s="22">
        <v>103</v>
      </c>
      <c r="I123" s="22">
        <v>243275</v>
      </c>
      <c r="J123" s="62">
        <v>0.11744583808437856</v>
      </c>
      <c r="K123" s="62">
        <v>0.15082350782217738</v>
      </c>
      <c r="L123" s="62">
        <v>3.5233751425313563E-2</v>
      </c>
      <c r="M123" s="62">
        <v>0.10557645547552416</v>
      </c>
      <c r="N123" s="63">
        <v>0.14081020690083773</v>
      </c>
      <c r="O123" s="182"/>
      <c r="P123" s="182"/>
    </row>
    <row r="124" spans="1:16">
      <c r="A124" s="66">
        <v>118</v>
      </c>
      <c r="B124" s="129" t="s">
        <v>53</v>
      </c>
      <c r="C124" s="129" t="s">
        <v>13</v>
      </c>
      <c r="D124" s="129" t="s">
        <v>558</v>
      </c>
      <c r="E124" s="129" t="s">
        <v>1039</v>
      </c>
      <c r="F124" s="130">
        <v>1036</v>
      </c>
      <c r="G124" s="131">
        <v>1806372</v>
      </c>
      <c r="H124" s="22">
        <v>103</v>
      </c>
      <c r="I124" s="22">
        <v>199085</v>
      </c>
      <c r="J124" s="62">
        <v>9.9420849420849416E-2</v>
      </c>
      <c r="K124" s="62">
        <v>0.11021262508497696</v>
      </c>
      <c r="L124" s="62">
        <v>2.9826254826254825E-2</v>
      </c>
      <c r="M124" s="62">
        <v>7.7148837559483874E-2</v>
      </c>
      <c r="N124" s="63">
        <v>0.1069750923857387</v>
      </c>
      <c r="O124" s="182"/>
      <c r="P124" s="182"/>
    </row>
    <row r="125" spans="1:16">
      <c r="A125" s="66">
        <v>119</v>
      </c>
      <c r="B125" s="129" t="s">
        <v>53</v>
      </c>
      <c r="C125" s="129" t="s">
        <v>13</v>
      </c>
      <c r="D125" s="129" t="s">
        <v>557</v>
      </c>
      <c r="E125" s="129" t="s">
        <v>838</v>
      </c>
      <c r="F125" s="130">
        <v>1094</v>
      </c>
      <c r="G125" s="131">
        <v>2026655</v>
      </c>
      <c r="H125" s="22">
        <v>120</v>
      </c>
      <c r="I125" s="22">
        <v>287870</v>
      </c>
      <c r="J125" s="62">
        <v>0.10968921389396709</v>
      </c>
      <c r="K125" s="62">
        <v>0.14204193609667162</v>
      </c>
      <c r="L125" s="62">
        <v>3.2906764168190127E-2</v>
      </c>
      <c r="M125" s="62">
        <v>9.9429355267670133E-2</v>
      </c>
      <c r="N125" s="63">
        <v>0.13233611943586027</v>
      </c>
      <c r="O125" s="182"/>
      <c r="P125" s="182"/>
    </row>
    <row r="126" spans="1:16">
      <c r="A126" s="66">
        <v>120</v>
      </c>
      <c r="B126" s="129" t="s">
        <v>53</v>
      </c>
      <c r="C126" s="129" t="s">
        <v>13</v>
      </c>
      <c r="D126" s="129" t="s">
        <v>555</v>
      </c>
      <c r="E126" s="129" t="s">
        <v>1040</v>
      </c>
      <c r="F126" s="130">
        <v>1068</v>
      </c>
      <c r="G126" s="131">
        <v>1946327</v>
      </c>
      <c r="H126" s="22">
        <v>188</v>
      </c>
      <c r="I126" s="22">
        <v>320635</v>
      </c>
      <c r="J126" s="62">
        <v>0.17602996254681649</v>
      </c>
      <c r="K126" s="62">
        <v>0.16473850488638342</v>
      </c>
      <c r="L126" s="62">
        <v>5.2808988764044947E-2</v>
      </c>
      <c r="M126" s="62">
        <v>0.11531695342046838</v>
      </c>
      <c r="N126" s="63">
        <v>0.16812594218451332</v>
      </c>
      <c r="O126" s="182"/>
      <c r="P126" s="182"/>
    </row>
    <row r="127" spans="1:16">
      <c r="A127" s="66">
        <v>121</v>
      </c>
      <c r="B127" s="129" t="s">
        <v>53</v>
      </c>
      <c r="C127" s="129" t="s">
        <v>13</v>
      </c>
      <c r="D127" s="129" t="s">
        <v>559</v>
      </c>
      <c r="E127" s="129" t="s">
        <v>839</v>
      </c>
      <c r="F127" s="130">
        <v>1443</v>
      </c>
      <c r="G127" s="131">
        <v>2912943</v>
      </c>
      <c r="H127" s="22">
        <v>119</v>
      </c>
      <c r="I127" s="22">
        <v>316725</v>
      </c>
      <c r="J127" s="62">
        <v>8.2467082467082467E-2</v>
      </c>
      <c r="K127" s="62">
        <v>0.10873024291927443</v>
      </c>
      <c r="L127" s="62">
        <v>2.4740124740124738E-2</v>
      </c>
      <c r="M127" s="62">
        <v>7.6111170043492091E-2</v>
      </c>
      <c r="N127" s="63">
        <v>0.10085129478361683</v>
      </c>
      <c r="O127" s="182"/>
      <c r="P127" s="182"/>
    </row>
    <row r="128" spans="1:16">
      <c r="A128" s="66">
        <v>122</v>
      </c>
      <c r="B128" s="129" t="s">
        <v>42</v>
      </c>
      <c r="C128" s="129" t="s">
        <v>13</v>
      </c>
      <c r="D128" s="129" t="s">
        <v>488</v>
      </c>
      <c r="E128" s="129" t="s">
        <v>1239</v>
      </c>
      <c r="F128" s="130">
        <v>1702</v>
      </c>
      <c r="G128" s="131">
        <v>3557538</v>
      </c>
      <c r="H128" s="22">
        <v>104</v>
      </c>
      <c r="I128" s="22">
        <v>193550</v>
      </c>
      <c r="J128" s="62">
        <v>6.1104582843713277E-2</v>
      </c>
      <c r="K128" s="62">
        <v>5.4405602975990702E-2</v>
      </c>
      <c r="L128" s="62">
        <v>1.8331374853113983E-2</v>
      </c>
      <c r="M128" s="62">
        <v>3.8083922083193486E-2</v>
      </c>
      <c r="N128" s="63">
        <v>5.6415296936307466E-2</v>
      </c>
      <c r="O128" s="182"/>
      <c r="P128" s="182"/>
    </row>
    <row r="129" spans="1:16">
      <c r="A129" s="66">
        <v>123</v>
      </c>
      <c r="B129" s="129" t="s">
        <v>42</v>
      </c>
      <c r="C129" s="129" t="s">
        <v>13</v>
      </c>
      <c r="D129" s="129" t="s">
        <v>489</v>
      </c>
      <c r="E129" s="129" t="s">
        <v>490</v>
      </c>
      <c r="F129" s="130">
        <v>1815</v>
      </c>
      <c r="G129" s="131">
        <v>3797560</v>
      </c>
      <c r="H129" s="22">
        <v>96</v>
      </c>
      <c r="I129" s="22">
        <v>180275</v>
      </c>
      <c r="J129" s="62">
        <v>5.2892561983471073E-2</v>
      </c>
      <c r="K129" s="62">
        <v>4.7471271026659226E-2</v>
      </c>
      <c r="L129" s="62">
        <v>1.5867768595041323E-2</v>
      </c>
      <c r="M129" s="62">
        <v>3.3229889718661455E-2</v>
      </c>
      <c r="N129" s="63">
        <v>4.9097658313702774E-2</v>
      </c>
      <c r="O129" s="182"/>
      <c r="P129" s="182"/>
    </row>
    <row r="130" spans="1:16">
      <c r="A130" s="66">
        <v>124</v>
      </c>
      <c r="B130" s="129" t="s">
        <v>42</v>
      </c>
      <c r="C130" s="129" t="s">
        <v>13</v>
      </c>
      <c r="D130" s="129" t="s">
        <v>485</v>
      </c>
      <c r="E130" s="129" t="s">
        <v>486</v>
      </c>
      <c r="F130" s="130">
        <v>793</v>
      </c>
      <c r="G130" s="131">
        <v>1657805</v>
      </c>
      <c r="H130" s="22">
        <v>239</v>
      </c>
      <c r="I130" s="22">
        <v>313060</v>
      </c>
      <c r="J130" s="62">
        <v>0.30138713745271123</v>
      </c>
      <c r="K130" s="62">
        <v>0.18884006261291286</v>
      </c>
      <c r="L130" s="62">
        <v>9.041614123581336E-2</v>
      </c>
      <c r="M130" s="62">
        <v>0.13218804382903898</v>
      </c>
      <c r="N130" s="63">
        <v>0.22260418506485236</v>
      </c>
      <c r="O130" s="182"/>
      <c r="P130" s="182"/>
    </row>
    <row r="131" spans="1:16">
      <c r="A131" s="66">
        <v>125</v>
      </c>
      <c r="B131" s="129" t="s">
        <v>42</v>
      </c>
      <c r="C131" s="129" t="s">
        <v>13</v>
      </c>
      <c r="D131" s="129" t="s">
        <v>487</v>
      </c>
      <c r="E131" s="129" t="s">
        <v>1253</v>
      </c>
      <c r="F131" s="130">
        <v>731</v>
      </c>
      <c r="G131" s="131">
        <v>1524897</v>
      </c>
      <c r="H131" s="22">
        <v>69</v>
      </c>
      <c r="I131" s="22">
        <v>98330</v>
      </c>
      <c r="J131" s="62">
        <v>9.4391244870041038E-2</v>
      </c>
      <c r="K131" s="62">
        <v>6.4483043772792528E-2</v>
      </c>
      <c r="L131" s="62">
        <v>2.8317373461012312E-2</v>
      </c>
      <c r="M131" s="62">
        <v>4.5138130640954767E-2</v>
      </c>
      <c r="N131" s="63">
        <v>7.3455504101967078E-2</v>
      </c>
      <c r="O131" s="182"/>
      <c r="P131" s="182"/>
    </row>
    <row r="132" spans="1:16">
      <c r="A132" s="66">
        <v>126</v>
      </c>
      <c r="B132" s="129" t="s">
        <v>42</v>
      </c>
      <c r="C132" s="129" t="s">
        <v>13</v>
      </c>
      <c r="D132" s="129" t="s">
        <v>1205</v>
      </c>
      <c r="E132" s="129" t="s">
        <v>1206</v>
      </c>
      <c r="F132" s="130">
        <v>1035</v>
      </c>
      <c r="G132" s="131">
        <v>2157080</v>
      </c>
      <c r="H132" s="22">
        <v>191</v>
      </c>
      <c r="I132" s="22">
        <v>378145</v>
      </c>
      <c r="J132" s="62">
        <v>0.18454106280193236</v>
      </c>
      <c r="K132" s="62">
        <v>0.17530411482188885</v>
      </c>
      <c r="L132" s="62">
        <v>5.5362318840579704E-2</v>
      </c>
      <c r="M132" s="62">
        <v>0.12271288037532219</v>
      </c>
      <c r="N132" s="63">
        <v>0.1780751992159019</v>
      </c>
      <c r="O132" s="182"/>
      <c r="P132" s="182"/>
    </row>
    <row r="133" spans="1:16">
      <c r="A133" s="66">
        <v>127</v>
      </c>
      <c r="B133" s="129" t="s">
        <v>47</v>
      </c>
      <c r="C133" s="129" t="s">
        <v>13</v>
      </c>
      <c r="D133" s="129" t="s">
        <v>546</v>
      </c>
      <c r="E133" s="129" t="s">
        <v>1346</v>
      </c>
      <c r="F133" s="130">
        <v>2100</v>
      </c>
      <c r="G133" s="131">
        <v>3536813</v>
      </c>
      <c r="H133" s="22">
        <v>150</v>
      </c>
      <c r="I133" s="22">
        <v>232780</v>
      </c>
      <c r="J133" s="62">
        <v>7.1428571428571425E-2</v>
      </c>
      <c r="K133" s="62">
        <v>6.5816315422952812E-2</v>
      </c>
      <c r="L133" s="62">
        <v>2.1428571428571425E-2</v>
      </c>
      <c r="M133" s="62">
        <v>4.6071420796066964E-2</v>
      </c>
      <c r="N133" s="63">
        <v>6.7499992224638386E-2</v>
      </c>
      <c r="O133" s="182"/>
      <c r="P133" s="182"/>
    </row>
    <row r="134" spans="1:16">
      <c r="A134" s="66">
        <v>128</v>
      </c>
      <c r="B134" s="129" t="s">
        <v>47</v>
      </c>
      <c r="C134" s="129" t="s">
        <v>13</v>
      </c>
      <c r="D134" s="129" t="s">
        <v>544</v>
      </c>
      <c r="E134" s="129" t="s">
        <v>545</v>
      </c>
      <c r="F134" s="130">
        <v>422</v>
      </c>
      <c r="G134" s="131">
        <v>713917</v>
      </c>
      <c r="H134" s="22">
        <v>24</v>
      </c>
      <c r="I134" s="22">
        <v>71780</v>
      </c>
      <c r="J134" s="62">
        <v>5.6872037914691941E-2</v>
      </c>
      <c r="K134" s="62">
        <v>0.10054390076157313</v>
      </c>
      <c r="L134" s="62">
        <v>1.7061611374407582E-2</v>
      </c>
      <c r="M134" s="62">
        <v>7.0380730533101191E-2</v>
      </c>
      <c r="N134" s="63">
        <v>8.7442341907508769E-2</v>
      </c>
      <c r="O134" s="182"/>
      <c r="P134" s="182"/>
    </row>
    <row r="135" spans="1:16">
      <c r="A135" s="66">
        <v>129</v>
      </c>
      <c r="B135" s="129" t="s">
        <v>47</v>
      </c>
      <c r="C135" s="129" t="s">
        <v>13</v>
      </c>
      <c r="D135" s="129" t="s">
        <v>540</v>
      </c>
      <c r="E135" s="129" t="s">
        <v>541</v>
      </c>
      <c r="F135" s="130">
        <v>1578</v>
      </c>
      <c r="G135" s="131">
        <v>2664609</v>
      </c>
      <c r="H135" s="22">
        <v>53</v>
      </c>
      <c r="I135" s="22">
        <v>174480</v>
      </c>
      <c r="J135" s="62">
        <v>3.3586818757921418E-2</v>
      </c>
      <c r="K135" s="62">
        <v>6.5480526411192036E-2</v>
      </c>
      <c r="L135" s="62">
        <v>1.0076045627376426E-2</v>
      </c>
      <c r="M135" s="62">
        <v>4.5836368487834421E-2</v>
      </c>
      <c r="N135" s="63">
        <v>5.5912414115210848E-2</v>
      </c>
      <c r="O135" s="182"/>
      <c r="P135" s="182"/>
    </row>
    <row r="136" spans="1:16">
      <c r="A136" s="66">
        <v>130</v>
      </c>
      <c r="B136" s="129" t="s">
        <v>47</v>
      </c>
      <c r="C136" s="129" t="s">
        <v>13</v>
      </c>
      <c r="D136" s="129" t="s">
        <v>539</v>
      </c>
      <c r="E136" s="129" t="s">
        <v>1248</v>
      </c>
      <c r="F136" s="130">
        <v>1098</v>
      </c>
      <c r="G136" s="131">
        <v>1796242</v>
      </c>
      <c r="H136" s="22">
        <v>108</v>
      </c>
      <c r="I136" s="22">
        <v>171140</v>
      </c>
      <c r="J136" s="62">
        <v>9.8360655737704916E-2</v>
      </c>
      <c r="K136" s="62">
        <v>9.527669434296715E-2</v>
      </c>
      <c r="L136" s="62">
        <v>2.9508196721311473E-2</v>
      </c>
      <c r="M136" s="62">
        <v>6.6693686040076999E-2</v>
      </c>
      <c r="N136" s="63">
        <v>9.6201882761388469E-2</v>
      </c>
      <c r="O136" s="182"/>
      <c r="P136" s="182"/>
    </row>
    <row r="137" spans="1:16">
      <c r="A137" s="66">
        <v>131</v>
      </c>
      <c r="B137" s="129" t="s">
        <v>47</v>
      </c>
      <c r="C137" s="129" t="s">
        <v>13</v>
      </c>
      <c r="D137" s="129" t="s">
        <v>547</v>
      </c>
      <c r="E137" s="129" t="s">
        <v>1347</v>
      </c>
      <c r="F137" s="130">
        <v>962</v>
      </c>
      <c r="G137" s="131">
        <v>1697718</v>
      </c>
      <c r="H137" s="22">
        <v>72</v>
      </c>
      <c r="I137" s="22">
        <v>81275</v>
      </c>
      <c r="J137" s="62">
        <v>7.4844074844074848E-2</v>
      </c>
      <c r="K137" s="62">
        <v>4.7873086107351165E-2</v>
      </c>
      <c r="L137" s="62">
        <v>2.2453222453222454E-2</v>
      </c>
      <c r="M137" s="62">
        <v>3.3511160275145814E-2</v>
      </c>
      <c r="N137" s="63">
        <v>5.5964382728368268E-2</v>
      </c>
      <c r="O137" s="182"/>
      <c r="P137" s="182"/>
    </row>
    <row r="138" spans="1:16">
      <c r="A138" s="66">
        <v>132</v>
      </c>
      <c r="B138" s="129" t="s">
        <v>47</v>
      </c>
      <c r="C138" s="129" t="s">
        <v>13</v>
      </c>
      <c r="D138" s="129" t="s">
        <v>542</v>
      </c>
      <c r="E138" s="129" t="s">
        <v>543</v>
      </c>
      <c r="F138" s="130">
        <v>741</v>
      </c>
      <c r="G138" s="131">
        <v>1312069</v>
      </c>
      <c r="H138" s="22">
        <v>27</v>
      </c>
      <c r="I138" s="22">
        <v>53720</v>
      </c>
      <c r="J138" s="62">
        <v>3.643724696356275E-2</v>
      </c>
      <c r="K138" s="62">
        <v>4.0942968700579008E-2</v>
      </c>
      <c r="L138" s="62">
        <v>1.0931174089068825E-2</v>
      </c>
      <c r="M138" s="62">
        <v>2.8660078090405303E-2</v>
      </c>
      <c r="N138" s="63">
        <v>3.959125217947413E-2</v>
      </c>
      <c r="O138" s="182"/>
      <c r="P138" s="182"/>
    </row>
    <row r="139" spans="1:16">
      <c r="A139" s="66">
        <v>133</v>
      </c>
      <c r="B139" s="129" t="s">
        <v>51</v>
      </c>
      <c r="C139" s="129" t="s">
        <v>13</v>
      </c>
      <c r="D139" s="129" t="s">
        <v>572</v>
      </c>
      <c r="E139" s="129" t="s">
        <v>1324</v>
      </c>
      <c r="F139" s="130">
        <v>2862</v>
      </c>
      <c r="G139" s="131">
        <v>5051467</v>
      </c>
      <c r="H139" s="22">
        <v>84</v>
      </c>
      <c r="I139" s="22">
        <v>258960</v>
      </c>
      <c r="J139" s="62">
        <v>2.9350104821802937E-2</v>
      </c>
      <c r="K139" s="62">
        <v>5.1264315890809542E-2</v>
      </c>
      <c r="L139" s="62">
        <v>8.8050314465408803E-3</v>
      </c>
      <c r="M139" s="62">
        <v>3.5885021123566674E-2</v>
      </c>
      <c r="N139" s="63">
        <v>4.4690052570107552E-2</v>
      </c>
      <c r="O139" s="182"/>
      <c r="P139" s="182"/>
    </row>
    <row r="140" spans="1:16">
      <c r="A140" s="66">
        <v>134</v>
      </c>
      <c r="B140" s="129" t="s">
        <v>51</v>
      </c>
      <c r="C140" s="129" t="s">
        <v>13</v>
      </c>
      <c r="D140" s="129" t="s">
        <v>570</v>
      </c>
      <c r="E140" s="129" t="s">
        <v>996</v>
      </c>
      <c r="F140" s="130">
        <v>1089</v>
      </c>
      <c r="G140" s="131">
        <v>2096267</v>
      </c>
      <c r="H140" s="22">
        <v>218</v>
      </c>
      <c r="I140" s="22">
        <v>349845</v>
      </c>
      <c r="J140" s="62">
        <v>0.20018365472910926</v>
      </c>
      <c r="K140" s="62">
        <v>0.16688952313803537</v>
      </c>
      <c r="L140" s="62">
        <v>6.0055096418732773E-2</v>
      </c>
      <c r="M140" s="62">
        <v>0.11682266619662475</v>
      </c>
      <c r="N140" s="63">
        <v>0.17687776261535754</v>
      </c>
      <c r="O140" s="182"/>
      <c r="P140" s="182"/>
    </row>
    <row r="141" spans="1:16">
      <c r="A141" s="66">
        <v>135</v>
      </c>
      <c r="B141" s="129" t="s">
        <v>51</v>
      </c>
      <c r="C141" s="129" t="s">
        <v>13</v>
      </c>
      <c r="D141" s="129" t="s">
        <v>571</v>
      </c>
      <c r="E141" s="129" t="s">
        <v>1053</v>
      </c>
      <c r="F141" s="130">
        <v>1449</v>
      </c>
      <c r="G141" s="131">
        <v>2665189</v>
      </c>
      <c r="H141" s="22">
        <v>268</v>
      </c>
      <c r="I141" s="22">
        <v>335755</v>
      </c>
      <c r="J141" s="62">
        <v>0.18495514147688061</v>
      </c>
      <c r="K141" s="62">
        <v>0.12597793252185868</v>
      </c>
      <c r="L141" s="62">
        <v>5.5486542443064182E-2</v>
      </c>
      <c r="M141" s="62">
        <v>8.8184552765301072E-2</v>
      </c>
      <c r="N141" s="63">
        <v>0.14367109520836524</v>
      </c>
      <c r="O141" s="182"/>
      <c r="P141" s="182"/>
    </row>
    <row r="142" spans="1:16">
      <c r="A142" s="66">
        <v>136</v>
      </c>
      <c r="B142" s="129" t="s">
        <v>51</v>
      </c>
      <c r="C142" s="129" t="s">
        <v>13</v>
      </c>
      <c r="D142" s="129" t="s">
        <v>569</v>
      </c>
      <c r="E142" s="129" t="s">
        <v>995</v>
      </c>
      <c r="F142" s="130">
        <v>1421</v>
      </c>
      <c r="G142" s="131">
        <v>2578848</v>
      </c>
      <c r="H142" s="22">
        <v>324</v>
      </c>
      <c r="I142" s="22">
        <v>492880</v>
      </c>
      <c r="J142" s="62">
        <v>0.22800844475721324</v>
      </c>
      <c r="K142" s="62">
        <v>0.19112409882241993</v>
      </c>
      <c r="L142" s="62">
        <v>6.8402533427163972E-2</v>
      </c>
      <c r="M142" s="62">
        <v>0.13378686917569393</v>
      </c>
      <c r="N142" s="63">
        <v>0.20218940260285789</v>
      </c>
      <c r="O142" s="182"/>
      <c r="P142" s="182"/>
    </row>
    <row r="143" spans="1:16">
      <c r="A143" s="66">
        <v>137</v>
      </c>
      <c r="B143" s="129" t="s">
        <v>50</v>
      </c>
      <c r="C143" s="129" t="s">
        <v>13</v>
      </c>
      <c r="D143" s="129" t="s">
        <v>568</v>
      </c>
      <c r="E143" s="129" t="s">
        <v>1383</v>
      </c>
      <c r="F143" s="130">
        <v>1391</v>
      </c>
      <c r="G143" s="131">
        <v>3009304</v>
      </c>
      <c r="H143" s="22">
        <v>216</v>
      </c>
      <c r="I143" s="22">
        <v>416440</v>
      </c>
      <c r="J143" s="62">
        <v>0.1552839683680805</v>
      </c>
      <c r="K143" s="62">
        <v>0.138384157931535</v>
      </c>
      <c r="L143" s="62">
        <v>4.6585190510424153E-2</v>
      </c>
      <c r="M143" s="62">
        <v>9.6868910552074486E-2</v>
      </c>
      <c r="N143" s="63">
        <v>0.14345410106249865</v>
      </c>
      <c r="O143" s="182"/>
      <c r="P143" s="182"/>
    </row>
    <row r="144" spans="1:16">
      <c r="A144" s="66">
        <v>138</v>
      </c>
      <c r="B144" s="129" t="s">
        <v>50</v>
      </c>
      <c r="C144" s="129" t="s">
        <v>13</v>
      </c>
      <c r="D144" s="129" t="s">
        <v>567</v>
      </c>
      <c r="E144" s="129" t="s">
        <v>997</v>
      </c>
      <c r="F144" s="130">
        <v>716</v>
      </c>
      <c r="G144" s="131">
        <v>1557456</v>
      </c>
      <c r="H144" s="22">
        <v>194</v>
      </c>
      <c r="I144" s="22">
        <v>351010</v>
      </c>
      <c r="J144" s="62">
        <v>0.27094972067039108</v>
      </c>
      <c r="K144" s="62">
        <v>0.22537394314831366</v>
      </c>
      <c r="L144" s="62">
        <v>8.1284916201117316E-2</v>
      </c>
      <c r="M144" s="62">
        <v>0.15776176020381955</v>
      </c>
      <c r="N144" s="63">
        <v>0.23904667640493688</v>
      </c>
      <c r="O144" s="182"/>
      <c r="P144" s="182"/>
    </row>
    <row r="145" spans="1:16">
      <c r="A145" s="66">
        <v>139</v>
      </c>
      <c r="B145" s="129" t="s">
        <v>43</v>
      </c>
      <c r="C145" s="129" t="s">
        <v>13</v>
      </c>
      <c r="D145" s="129" t="s">
        <v>527</v>
      </c>
      <c r="E145" s="129" t="s">
        <v>532</v>
      </c>
      <c r="F145" s="130">
        <v>1030</v>
      </c>
      <c r="G145" s="131">
        <v>2509947</v>
      </c>
      <c r="H145" s="22">
        <v>29</v>
      </c>
      <c r="I145" s="22">
        <v>67515</v>
      </c>
      <c r="J145" s="62">
        <v>2.8155339805825241E-2</v>
      </c>
      <c r="K145" s="62">
        <v>2.6898974360813198E-2</v>
      </c>
      <c r="L145" s="62">
        <v>8.446601941747572E-3</v>
      </c>
      <c r="M145" s="62">
        <v>1.8829282052569236E-2</v>
      </c>
      <c r="N145" s="63">
        <v>2.727588399431681E-2</v>
      </c>
      <c r="O145" s="182"/>
      <c r="P145" s="182"/>
    </row>
    <row r="146" spans="1:16">
      <c r="A146" s="66">
        <v>140</v>
      </c>
      <c r="B146" s="129" t="s">
        <v>43</v>
      </c>
      <c r="C146" s="129" t="s">
        <v>13</v>
      </c>
      <c r="D146" s="129" t="s">
        <v>525</v>
      </c>
      <c r="E146" s="129" t="s">
        <v>836</v>
      </c>
      <c r="F146" s="130">
        <v>1009</v>
      </c>
      <c r="G146" s="131">
        <v>2494644</v>
      </c>
      <c r="H146" s="22">
        <v>39</v>
      </c>
      <c r="I146" s="22">
        <v>157815</v>
      </c>
      <c r="J146" s="62">
        <v>3.865213082259663E-2</v>
      </c>
      <c r="K146" s="62">
        <v>6.3261531505096516E-2</v>
      </c>
      <c r="L146" s="62">
        <v>1.1595639246778989E-2</v>
      </c>
      <c r="M146" s="62">
        <v>4.428307205356756E-2</v>
      </c>
      <c r="N146" s="63">
        <v>5.5878711300346551E-2</v>
      </c>
      <c r="O146" s="182"/>
      <c r="P146" s="182"/>
    </row>
    <row r="147" spans="1:16">
      <c r="A147" s="66">
        <v>141</v>
      </c>
      <c r="B147" s="129" t="s">
        <v>43</v>
      </c>
      <c r="C147" s="129" t="s">
        <v>13</v>
      </c>
      <c r="D147" s="129" t="s">
        <v>522</v>
      </c>
      <c r="E147" s="129" t="s">
        <v>1138</v>
      </c>
      <c r="F147" s="130">
        <v>940</v>
      </c>
      <c r="G147" s="131">
        <v>1792948</v>
      </c>
      <c r="H147" s="22">
        <v>26</v>
      </c>
      <c r="I147" s="22">
        <v>62975</v>
      </c>
      <c r="J147" s="62">
        <v>2.7659574468085105E-2</v>
      </c>
      <c r="K147" s="62">
        <v>3.5123718033094102E-2</v>
      </c>
      <c r="L147" s="62">
        <v>8.2978723404255311E-3</v>
      </c>
      <c r="M147" s="62">
        <v>2.4586602623165869E-2</v>
      </c>
      <c r="N147" s="63">
        <v>3.2884474963591398E-2</v>
      </c>
      <c r="O147" s="182"/>
      <c r="P147" s="182"/>
    </row>
    <row r="148" spans="1:16">
      <c r="A148" s="66">
        <v>142</v>
      </c>
      <c r="B148" s="129" t="s">
        <v>43</v>
      </c>
      <c r="C148" s="129" t="s">
        <v>13</v>
      </c>
      <c r="D148" s="129" t="s">
        <v>531</v>
      </c>
      <c r="E148" s="129" t="s">
        <v>872</v>
      </c>
      <c r="F148" s="130">
        <v>1010</v>
      </c>
      <c r="G148" s="131">
        <v>1784093</v>
      </c>
      <c r="H148" s="22">
        <v>48</v>
      </c>
      <c r="I148" s="22">
        <v>115450</v>
      </c>
      <c r="J148" s="62">
        <v>4.7524752475247525E-2</v>
      </c>
      <c r="K148" s="62">
        <v>6.471075218612482E-2</v>
      </c>
      <c r="L148" s="62">
        <v>1.4257425742574256E-2</v>
      </c>
      <c r="M148" s="62">
        <v>4.5297526530287374E-2</v>
      </c>
      <c r="N148" s="63">
        <v>5.955495227286163E-2</v>
      </c>
      <c r="O148" s="182"/>
      <c r="P148" s="182"/>
    </row>
    <row r="149" spans="1:16">
      <c r="A149" s="66">
        <v>143</v>
      </c>
      <c r="B149" s="129" t="s">
        <v>43</v>
      </c>
      <c r="C149" s="129" t="s">
        <v>13</v>
      </c>
      <c r="D149" s="129" t="s">
        <v>528</v>
      </c>
      <c r="E149" s="129" t="s">
        <v>1031</v>
      </c>
      <c r="F149" s="130">
        <v>1179</v>
      </c>
      <c r="G149" s="131">
        <v>1869817</v>
      </c>
      <c r="H149" s="22">
        <v>80</v>
      </c>
      <c r="I149" s="22">
        <v>100770</v>
      </c>
      <c r="J149" s="62">
        <v>6.7854113655640369E-2</v>
      </c>
      <c r="K149" s="62">
        <v>5.3892974553124716E-2</v>
      </c>
      <c r="L149" s="62">
        <v>2.035623409669211E-2</v>
      </c>
      <c r="M149" s="62">
        <v>3.77250821871873E-2</v>
      </c>
      <c r="N149" s="63">
        <v>5.8081316283879414E-2</v>
      </c>
      <c r="O149" s="182"/>
      <c r="P149" s="182"/>
    </row>
    <row r="150" spans="1:16">
      <c r="A150" s="66">
        <v>144</v>
      </c>
      <c r="B150" s="129" t="s">
        <v>43</v>
      </c>
      <c r="C150" s="129" t="s">
        <v>13</v>
      </c>
      <c r="D150" s="129" t="s">
        <v>529</v>
      </c>
      <c r="E150" s="129" t="s">
        <v>526</v>
      </c>
      <c r="F150" s="130">
        <v>1065</v>
      </c>
      <c r="G150" s="131">
        <v>2170837</v>
      </c>
      <c r="H150" s="22">
        <v>30</v>
      </c>
      <c r="I150" s="22">
        <v>66080</v>
      </c>
      <c r="J150" s="62">
        <v>2.8169014084507043E-2</v>
      </c>
      <c r="K150" s="62">
        <v>3.0439871809813449E-2</v>
      </c>
      <c r="L150" s="62">
        <v>8.4507042253521118E-3</v>
      </c>
      <c r="M150" s="62">
        <v>2.1307910266869415E-2</v>
      </c>
      <c r="N150" s="63">
        <v>2.9758614492221527E-2</v>
      </c>
      <c r="O150" s="182"/>
      <c r="P150" s="182"/>
    </row>
    <row r="151" spans="1:16">
      <c r="A151" s="66">
        <v>145</v>
      </c>
      <c r="B151" s="129" t="s">
        <v>43</v>
      </c>
      <c r="C151" s="129" t="s">
        <v>13</v>
      </c>
      <c r="D151" s="129" t="s">
        <v>1012</v>
      </c>
      <c r="E151" s="129" t="s">
        <v>853</v>
      </c>
      <c r="F151" s="130">
        <v>358</v>
      </c>
      <c r="G151" s="131">
        <v>798551</v>
      </c>
      <c r="H151" s="22">
        <v>23</v>
      </c>
      <c r="I151" s="22">
        <v>21570</v>
      </c>
      <c r="J151" s="62">
        <v>6.4245810055865923E-2</v>
      </c>
      <c r="K151" s="62">
        <v>2.7011424442521519E-2</v>
      </c>
      <c r="L151" s="62">
        <v>1.9273743016759777E-2</v>
      </c>
      <c r="M151" s="62">
        <v>1.8907997109765061E-2</v>
      </c>
      <c r="N151" s="63">
        <v>3.8181740126524838E-2</v>
      </c>
      <c r="O151" s="182"/>
      <c r="P151" s="182"/>
    </row>
    <row r="152" spans="1:16">
      <c r="A152" s="66">
        <v>146</v>
      </c>
      <c r="B152" s="129" t="s">
        <v>43</v>
      </c>
      <c r="C152" s="129" t="s">
        <v>13</v>
      </c>
      <c r="D152" s="129" t="s">
        <v>523</v>
      </c>
      <c r="E152" s="129" t="s">
        <v>524</v>
      </c>
      <c r="F152" s="130">
        <v>1342</v>
      </c>
      <c r="G152" s="131">
        <v>2415906</v>
      </c>
      <c r="H152" s="22">
        <v>70</v>
      </c>
      <c r="I152" s="22">
        <v>131490</v>
      </c>
      <c r="J152" s="62">
        <v>5.216095380029806E-2</v>
      </c>
      <c r="K152" s="62">
        <v>5.4426786472652498E-2</v>
      </c>
      <c r="L152" s="62">
        <v>1.5648286140089417E-2</v>
      </c>
      <c r="M152" s="62">
        <v>3.8098750530856748E-2</v>
      </c>
      <c r="N152" s="63">
        <v>5.3747036670946165E-2</v>
      </c>
      <c r="O152" s="182"/>
      <c r="P152" s="182"/>
    </row>
    <row r="153" spans="1:16">
      <c r="A153" s="66">
        <v>147</v>
      </c>
      <c r="B153" s="129" t="s">
        <v>43</v>
      </c>
      <c r="C153" s="129" t="s">
        <v>13</v>
      </c>
      <c r="D153" s="129" t="s">
        <v>530</v>
      </c>
      <c r="E153" s="129" t="s">
        <v>971</v>
      </c>
      <c r="F153" s="130">
        <v>1264</v>
      </c>
      <c r="G153" s="131">
        <v>3848681</v>
      </c>
      <c r="H153" s="22">
        <v>117</v>
      </c>
      <c r="I153" s="22">
        <v>241315</v>
      </c>
      <c r="J153" s="62">
        <v>9.25632911392405E-2</v>
      </c>
      <c r="K153" s="62">
        <v>6.2700701876824819E-2</v>
      </c>
      <c r="L153" s="62">
        <v>2.7768987341772151E-2</v>
      </c>
      <c r="M153" s="62">
        <v>4.3890491313777369E-2</v>
      </c>
      <c r="N153" s="63">
        <v>7.1659478655549516E-2</v>
      </c>
      <c r="O153" s="182"/>
      <c r="P153" s="182"/>
    </row>
    <row r="154" spans="1:16">
      <c r="A154" s="66">
        <v>148</v>
      </c>
      <c r="B154" s="129" t="s">
        <v>45</v>
      </c>
      <c r="C154" s="129" t="s">
        <v>13</v>
      </c>
      <c r="D154" s="129" t="s">
        <v>535</v>
      </c>
      <c r="E154" s="129" t="s">
        <v>1037</v>
      </c>
      <c r="F154" s="130">
        <v>2240</v>
      </c>
      <c r="G154" s="131">
        <v>3118021</v>
      </c>
      <c r="H154" s="22">
        <v>204</v>
      </c>
      <c r="I154" s="22">
        <v>365425</v>
      </c>
      <c r="J154" s="62">
        <v>9.1071428571428567E-2</v>
      </c>
      <c r="K154" s="62">
        <v>0.11719773535842125</v>
      </c>
      <c r="L154" s="62">
        <v>2.7321428571428569E-2</v>
      </c>
      <c r="M154" s="62">
        <v>8.2038414750894864E-2</v>
      </c>
      <c r="N154" s="63">
        <v>0.10935984332232343</v>
      </c>
      <c r="O154" s="182"/>
      <c r="P154" s="182"/>
    </row>
    <row r="155" spans="1:16">
      <c r="A155" s="66">
        <v>149</v>
      </c>
      <c r="B155" s="129" t="s">
        <v>45</v>
      </c>
      <c r="C155" s="129" t="s">
        <v>13</v>
      </c>
      <c r="D155" s="129" t="s">
        <v>533</v>
      </c>
      <c r="E155" s="129" t="s">
        <v>534</v>
      </c>
      <c r="F155" s="130">
        <v>1074</v>
      </c>
      <c r="G155" s="131">
        <v>2699514</v>
      </c>
      <c r="H155" s="22">
        <v>218</v>
      </c>
      <c r="I155" s="22">
        <v>356820</v>
      </c>
      <c r="J155" s="62">
        <v>0.20297951582867785</v>
      </c>
      <c r="K155" s="62">
        <v>0.13217934783816643</v>
      </c>
      <c r="L155" s="62">
        <v>6.089385474860335E-2</v>
      </c>
      <c r="M155" s="62">
        <v>9.2525543486716488E-2</v>
      </c>
      <c r="N155" s="63">
        <v>0.15341939823531983</v>
      </c>
      <c r="O155" s="182"/>
      <c r="P155" s="182"/>
    </row>
    <row r="156" spans="1:16">
      <c r="A156" s="66">
        <v>150</v>
      </c>
      <c r="B156" s="129" t="s">
        <v>45</v>
      </c>
      <c r="C156" s="129" t="s">
        <v>13</v>
      </c>
      <c r="D156" s="129" t="s">
        <v>852</v>
      </c>
      <c r="E156" s="129" t="s">
        <v>972</v>
      </c>
      <c r="F156" s="130">
        <v>892</v>
      </c>
      <c r="G156" s="131">
        <v>1405876</v>
      </c>
      <c r="H156" s="22">
        <v>129</v>
      </c>
      <c r="I156" s="22">
        <v>174105</v>
      </c>
      <c r="J156" s="62">
        <v>0.14461883408071749</v>
      </c>
      <c r="K156" s="62">
        <v>0.1238409361849836</v>
      </c>
      <c r="L156" s="62">
        <v>4.3385650224215248E-2</v>
      </c>
      <c r="M156" s="62">
        <v>8.6688655329488509E-2</v>
      </c>
      <c r="N156" s="63">
        <v>0.13007430555370375</v>
      </c>
      <c r="O156" s="182"/>
      <c r="P156" s="182"/>
    </row>
    <row r="157" spans="1:16">
      <c r="A157" s="66">
        <v>151</v>
      </c>
      <c r="B157" s="129" t="s">
        <v>48</v>
      </c>
      <c r="C157" s="129" t="s">
        <v>13</v>
      </c>
      <c r="D157" s="129" t="s">
        <v>520</v>
      </c>
      <c r="E157" s="129" t="s">
        <v>1325</v>
      </c>
      <c r="F157" s="130">
        <v>945</v>
      </c>
      <c r="G157" s="131">
        <v>1496872</v>
      </c>
      <c r="H157" s="22">
        <v>161</v>
      </c>
      <c r="I157" s="22">
        <v>273575</v>
      </c>
      <c r="J157" s="62">
        <v>0.17037037037037037</v>
      </c>
      <c r="K157" s="62">
        <v>0.18276445815006226</v>
      </c>
      <c r="L157" s="62">
        <v>5.1111111111111107E-2</v>
      </c>
      <c r="M157" s="62">
        <v>0.12793512070504356</v>
      </c>
      <c r="N157" s="63">
        <v>0.17904623181615467</v>
      </c>
      <c r="O157" s="182"/>
      <c r="P157" s="182"/>
    </row>
    <row r="158" spans="1:16">
      <c r="A158" s="66">
        <v>152</v>
      </c>
      <c r="B158" s="129" t="s">
        <v>48</v>
      </c>
      <c r="C158" s="129" t="s">
        <v>13</v>
      </c>
      <c r="D158" s="129" t="s">
        <v>519</v>
      </c>
      <c r="E158" s="129" t="s">
        <v>1254</v>
      </c>
      <c r="F158" s="130">
        <v>941</v>
      </c>
      <c r="G158" s="131">
        <v>1462052</v>
      </c>
      <c r="H158" s="22">
        <v>134</v>
      </c>
      <c r="I158" s="22">
        <v>273535</v>
      </c>
      <c r="J158" s="62">
        <v>0.14240170031880978</v>
      </c>
      <c r="K158" s="62">
        <v>0.18708978887207842</v>
      </c>
      <c r="L158" s="62">
        <v>4.2720510095642934E-2</v>
      </c>
      <c r="M158" s="62">
        <v>0.13096285221045489</v>
      </c>
      <c r="N158" s="63">
        <v>0.17368336230609782</v>
      </c>
      <c r="O158" s="182"/>
      <c r="P158" s="182"/>
    </row>
    <row r="159" spans="1:16">
      <c r="A159" s="66">
        <v>153</v>
      </c>
      <c r="B159" s="129" t="s">
        <v>48</v>
      </c>
      <c r="C159" s="129" t="s">
        <v>13</v>
      </c>
      <c r="D159" s="129" t="s">
        <v>517</v>
      </c>
      <c r="E159" s="129" t="s">
        <v>1247</v>
      </c>
      <c r="F159" s="130">
        <v>945</v>
      </c>
      <c r="G159" s="131">
        <v>1466432</v>
      </c>
      <c r="H159" s="22">
        <v>127</v>
      </c>
      <c r="I159" s="22">
        <v>238640</v>
      </c>
      <c r="J159" s="62">
        <v>0.1343915343915344</v>
      </c>
      <c r="K159" s="62">
        <v>0.16273512852965566</v>
      </c>
      <c r="L159" s="62">
        <v>4.0317460317460314E-2</v>
      </c>
      <c r="M159" s="62">
        <v>0.11391458997075896</v>
      </c>
      <c r="N159" s="63">
        <v>0.15423205028821926</v>
      </c>
      <c r="O159" s="182"/>
      <c r="P159" s="182"/>
    </row>
    <row r="160" spans="1:16">
      <c r="A160" s="66">
        <v>154</v>
      </c>
      <c r="B160" s="129" t="s">
        <v>48</v>
      </c>
      <c r="C160" s="129" t="s">
        <v>13</v>
      </c>
      <c r="D160" s="129" t="s">
        <v>518</v>
      </c>
      <c r="E160" s="129" t="s">
        <v>1255</v>
      </c>
      <c r="F160" s="130">
        <v>607</v>
      </c>
      <c r="G160" s="131">
        <v>897922</v>
      </c>
      <c r="H160" s="22">
        <v>78</v>
      </c>
      <c r="I160" s="22">
        <v>150305</v>
      </c>
      <c r="J160" s="62">
        <v>0.12850082372322899</v>
      </c>
      <c r="K160" s="62">
        <v>0.16739204518878031</v>
      </c>
      <c r="L160" s="62">
        <v>3.8550247116968694E-2</v>
      </c>
      <c r="M160" s="62">
        <v>0.11717443163214621</v>
      </c>
      <c r="N160" s="63">
        <v>0.15572467874911489</v>
      </c>
      <c r="O160" s="182"/>
      <c r="P160" s="182"/>
    </row>
    <row r="161" spans="1:16">
      <c r="A161" s="66">
        <v>155</v>
      </c>
      <c r="B161" s="129" t="s">
        <v>48</v>
      </c>
      <c r="C161" s="129" t="s">
        <v>13</v>
      </c>
      <c r="D161" s="129" t="s">
        <v>521</v>
      </c>
      <c r="E161" s="129" t="s">
        <v>1038</v>
      </c>
      <c r="F161" s="130">
        <v>881</v>
      </c>
      <c r="G161" s="131">
        <v>1428278</v>
      </c>
      <c r="H161" s="22">
        <v>84</v>
      </c>
      <c r="I161" s="22">
        <v>184415</v>
      </c>
      <c r="J161" s="62">
        <v>9.5346197502837682E-2</v>
      </c>
      <c r="K161" s="62">
        <v>0.12911702063603864</v>
      </c>
      <c r="L161" s="62">
        <v>2.8603859250851304E-2</v>
      </c>
      <c r="M161" s="62">
        <v>9.0381914445227043E-2</v>
      </c>
      <c r="N161" s="63">
        <v>0.11898577369607835</v>
      </c>
      <c r="O161" s="182"/>
      <c r="P161" s="182"/>
    </row>
    <row r="162" spans="1:16">
      <c r="A162" s="66">
        <v>156</v>
      </c>
      <c r="B162" s="129" t="s">
        <v>16</v>
      </c>
      <c r="C162" s="129" t="s">
        <v>13</v>
      </c>
      <c r="D162" s="129" t="s">
        <v>298</v>
      </c>
      <c r="E162" s="129" t="s">
        <v>262</v>
      </c>
      <c r="F162" s="130">
        <v>2240</v>
      </c>
      <c r="G162" s="131">
        <v>4870594</v>
      </c>
      <c r="H162" s="22">
        <v>330</v>
      </c>
      <c r="I162" s="22">
        <v>746115</v>
      </c>
      <c r="J162" s="62">
        <v>0.14732142857142858</v>
      </c>
      <c r="K162" s="62">
        <v>0.15318768100974953</v>
      </c>
      <c r="L162" s="62">
        <v>4.4196428571428574E-2</v>
      </c>
      <c r="M162" s="62">
        <v>0.10723137670682466</v>
      </c>
      <c r="N162" s="63">
        <v>0.15142780527825322</v>
      </c>
      <c r="O162" s="182"/>
      <c r="P162" s="182"/>
    </row>
    <row r="163" spans="1:16">
      <c r="A163" s="66">
        <v>157</v>
      </c>
      <c r="B163" s="129" t="s">
        <v>16</v>
      </c>
      <c r="C163" s="129" t="s">
        <v>13</v>
      </c>
      <c r="D163" s="129" t="s">
        <v>299</v>
      </c>
      <c r="E163" s="129" t="s">
        <v>979</v>
      </c>
      <c r="F163" s="130">
        <v>1230</v>
      </c>
      <c r="G163" s="131">
        <v>2660684</v>
      </c>
      <c r="H163" s="22">
        <v>285</v>
      </c>
      <c r="I163" s="22">
        <v>583040</v>
      </c>
      <c r="J163" s="62">
        <v>0.23170731707317074</v>
      </c>
      <c r="K163" s="62">
        <v>0.21913162179349371</v>
      </c>
      <c r="L163" s="62">
        <v>6.9512195121951226E-2</v>
      </c>
      <c r="M163" s="62">
        <v>0.15339213525544559</v>
      </c>
      <c r="N163" s="63">
        <v>0.22290433037739682</v>
      </c>
      <c r="O163" s="182"/>
      <c r="P163" s="182"/>
    </row>
    <row r="164" spans="1:16">
      <c r="A164" s="66">
        <v>158</v>
      </c>
      <c r="B164" s="129" t="s">
        <v>16</v>
      </c>
      <c r="C164" s="129" t="s">
        <v>13</v>
      </c>
      <c r="D164" s="129" t="s">
        <v>302</v>
      </c>
      <c r="E164" s="129" t="s">
        <v>303</v>
      </c>
      <c r="F164" s="130">
        <v>1316</v>
      </c>
      <c r="G164" s="131">
        <v>2849954</v>
      </c>
      <c r="H164" s="22">
        <v>141</v>
      </c>
      <c r="I164" s="22">
        <v>257930</v>
      </c>
      <c r="J164" s="62">
        <v>0.10714285714285714</v>
      </c>
      <c r="K164" s="62">
        <v>9.0503215139612778E-2</v>
      </c>
      <c r="L164" s="62">
        <v>3.214285714285714E-2</v>
      </c>
      <c r="M164" s="62">
        <v>6.3352250597728935E-2</v>
      </c>
      <c r="N164" s="63">
        <v>9.5495107740586074E-2</v>
      </c>
      <c r="O164" s="182"/>
      <c r="P164" s="182"/>
    </row>
    <row r="165" spans="1:16">
      <c r="A165" s="66">
        <v>159</v>
      </c>
      <c r="B165" s="129" t="s">
        <v>16</v>
      </c>
      <c r="C165" s="129" t="s">
        <v>13</v>
      </c>
      <c r="D165" s="129" t="s">
        <v>301</v>
      </c>
      <c r="E165" s="129" t="s">
        <v>1227</v>
      </c>
      <c r="F165" s="130">
        <v>1125</v>
      </c>
      <c r="G165" s="131">
        <v>2445509</v>
      </c>
      <c r="H165" s="22">
        <v>194</v>
      </c>
      <c r="I165" s="22">
        <v>495160</v>
      </c>
      <c r="J165" s="62">
        <v>0.17244444444444446</v>
      </c>
      <c r="K165" s="62">
        <v>0.20247727569189072</v>
      </c>
      <c r="L165" s="62">
        <v>5.1733333333333333E-2</v>
      </c>
      <c r="M165" s="62">
        <v>0.14173409298432349</v>
      </c>
      <c r="N165" s="63">
        <v>0.19346742631765682</v>
      </c>
      <c r="O165" s="182"/>
      <c r="P165" s="182"/>
    </row>
    <row r="166" spans="1:16">
      <c r="A166" s="66">
        <v>160</v>
      </c>
      <c r="B166" s="129" t="s">
        <v>16</v>
      </c>
      <c r="C166" s="129" t="s">
        <v>13</v>
      </c>
      <c r="D166" s="129" t="s">
        <v>297</v>
      </c>
      <c r="E166" s="129" t="s">
        <v>1001</v>
      </c>
      <c r="F166" s="130">
        <v>1419</v>
      </c>
      <c r="G166" s="131">
        <v>3073580</v>
      </c>
      <c r="H166" s="22">
        <v>165</v>
      </c>
      <c r="I166" s="22">
        <v>343750</v>
      </c>
      <c r="J166" s="62">
        <v>0.11627906976744186</v>
      </c>
      <c r="K166" s="62">
        <v>0.11184026444732202</v>
      </c>
      <c r="L166" s="62">
        <v>3.4883720930232558E-2</v>
      </c>
      <c r="M166" s="62">
        <v>7.8288185113125408E-2</v>
      </c>
      <c r="N166" s="63">
        <v>0.11317190604335797</v>
      </c>
      <c r="O166" s="182"/>
      <c r="P166" s="182"/>
    </row>
    <row r="167" spans="1:16">
      <c r="A167" s="66">
        <v>161</v>
      </c>
      <c r="B167" s="129" t="s">
        <v>16</v>
      </c>
      <c r="C167" s="129" t="s">
        <v>13</v>
      </c>
      <c r="D167" s="129" t="s">
        <v>304</v>
      </c>
      <c r="E167" s="129" t="s">
        <v>305</v>
      </c>
      <c r="F167" s="130">
        <v>1230</v>
      </c>
      <c r="G167" s="131">
        <v>2660684</v>
      </c>
      <c r="H167" s="22">
        <v>143</v>
      </c>
      <c r="I167" s="22">
        <v>261515</v>
      </c>
      <c r="J167" s="62">
        <v>0.11626016260162601</v>
      </c>
      <c r="K167" s="62">
        <v>9.8288635553865092E-2</v>
      </c>
      <c r="L167" s="62">
        <v>3.4878048780487801E-2</v>
      </c>
      <c r="M167" s="62">
        <v>6.8802044887705555E-2</v>
      </c>
      <c r="N167" s="63">
        <v>0.10368009366819336</v>
      </c>
      <c r="O167" s="182"/>
      <c r="P167" s="182"/>
    </row>
    <row r="168" spans="1:16">
      <c r="A168" s="66">
        <v>162</v>
      </c>
      <c r="B168" s="129" t="s">
        <v>16</v>
      </c>
      <c r="C168" s="129" t="s">
        <v>13</v>
      </c>
      <c r="D168" s="129" t="s">
        <v>295</v>
      </c>
      <c r="E168" s="129" t="s">
        <v>296</v>
      </c>
      <c r="F168" s="130">
        <v>1230</v>
      </c>
      <c r="G168" s="131">
        <v>2660684</v>
      </c>
      <c r="H168" s="22">
        <v>270</v>
      </c>
      <c r="I168" s="22">
        <v>431540</v>
      </c>
      <c r="J168" s="62">
        <v>0.21951219512195122</v>
      </c>
      <c r="K168" s="62">
        <v>0.16219137635284761</v>
      </c>
      <c r="L168" s="62">
        <v>6.5853658536585369E-2</v>
      </c>
      <c r="M168" s="62">
        <v>0.11353396344699332</v>
      </c>
      <c r="N168" s="63">
        <v>0.17938762198357869</v>
      </c>
      <c r="O168" s="182"/>
      <c r="P168" s="182"/>
    </row>
    <row r="169" spans="1:16">
      <c r="A169" s="66">
        <v>163</v>
      </c>
      <c r="B169" s="129" t="s">
        <v>12</v>
      </c>
      <c r="C169" s="129" t="s">
        <v>13</v>
      </c>
      <c r="D169" s="129" t="s">
        <v>276</v>
      </c>
      <c r="E169" s="129" t="s">
        <v>1222</v>
      </c>
      <c r="F169" s="130">
        <v>1206</v>
      </c>
      <c r="G169" s="131">
        <v>3598397</v>
      </c>
      <c r="H169" s="22">
        <v>293</v>
      </c>
      <c r="I169" s="22">
        <v>807130</v>
      </c>
      <c r="J169" s="62">
        <v>0.24295190713101161</v>
      </c>
      <c r="K169" s="62">
        <v>0.22430265476544139</v>
      </c>
      <c r="L169" s="62">
        <v>7.2885572139303481E-2</v>
      </c>
      <c r="M169" s="62">
        <v>0.15701185833580897</v>
      </c>
      <c r="N169" s="63">
        <v>0.22989743047511246</v>
      </c>
      <c r="O169" s="182"/>
      <c r="P169" s="182"/>
    </row>
    <row r="170" spans="1:16">
      <c r="A170" s="66">
        <v>164</v>
      </c>
      <c r="B170" s="129" t="s">
        <v>12</v>
      </c>
      <c r="C170" s="129" t="s">
        <v>13</v>
      </c>
      <c r="D170" s="129" t="s">
        <v>278</v>
      </c>
      <c r="E170" s="129" t="s">
        <v>1223</v>
      </c>
      <c r="F170" s="130">
        <v>1497</v>
      </c>
      <c r="G170" s="131">
        <v>5313287</v>
      </c>
      <c r="H170" s="22">
        <v>208</v>
      </c>
      <c r="I170" s="22">
        <v>736815</v>
      </c>
      <c r="J170" s="62">
        <v>0.13894455577822312</v>
      </c>
      <c r="K170" s="62">
        <v>0.13867404489913682</v>
      </c>
      <c r="L170" s="62">
        <v>4.1683366733466932E-2</v>
      </c>
      <c r="M170" s="62">
        <v>9.7071831429395766E-2</v>
      </c>
      <c r="N170" s="63">
        <v>0.13875519816286269</v>
      </c>
      <c r="O170" s="182"/>
      <c r="P170" s="182"/>
    </row>
    <row r="171" spans="1:16">
      <c r="A171" s="66">
        <v>165</v>
      </c>
      <c r="B171" s="129" t="s">
        <v>12</v>
      </c>
      <c r="C171" s="129" t="s">
        <v>13</v>
      </c>
      <c r="D171" s="129" t="s">
        <v>277</v>
      </c>
      <c r="E171" s="129" t="s">
        <v>1029</v>
      </c>
      <c r="F171" s="130">
        <v>1030</v>
      </c>
      <c r="G171" s="131">
        <v>2325787</v>
      </c>
      <c r="H171" s="22">
        <v>231</v>
      </c>
      <c r="I171" s="22">
        <v>355080</v>
      </c>
      <c r="J171" s="62">
        <v>0.22427184466019418</v>
      </c>
      <c r="K171" s="62">
        <v>0.15267090236552186</v>
      </c>
      <c r="L171" s="62">
        <v>6.7281553398058247E-2</v>
      </c>
      <c r="M171" s="62">
        <v>0.1068696316558653</v>
      </c>
      <c r="N171" s="63">
        <v>0.17415118505392355</v>
      </c>
      <c r="O171" s="182"/>
      <c r="P171" s="182"/>
    </row>
    <row r="172" spans="1:16">
      <c r="A172" s="66">
        <v>166</v>
      </c>
      <c r="B172" s="129" t="s">
        <v>12</v>
      </c>
      <c r="C172" s="129" t="s">
        <v>13</v>
      </c>
      <c r="D172" s="129" t="s">
        <v>279</v>
      </c>
      <c r="E172" s="129" t="s">
        <v>1214</v>
      </c>
      <c r="F172" s="130">
        <v>900</v>
      </c>
      <c r="G172" s="131">
        <v>2562409</v>
      </c>
      <c r="H172" s="22">
        <v>252</v>
      </c>
      <c r="I172" s="22">
        <v>417285</v>
      </c>
      <c r="J172" s="62">
        <v>0.28000000000000003</v>
      </c>
      <c r="K172" s="62">
        <v>0.16284870994443121</v>
      </c>
      <c r="L172" s="62">
        <v>8.4000000000000005E-2</v>
      </c>
      <c r="M172" s="62">
        <v>0.11399409696110184</v>
      </c>
      <c r="N172" s="63">
        <v>0.19799409696110185</v>
      </c>
      <c r="O172" s="182"/>
      <c r="P172" s="182"/>
    </row>
    <row r="173" spans="1:16">
      <c r="A173" s="66">
        <v>167</v>
      </c>
      <c r="B173" s="129" t="s">
        <v>20</v>
      </c>
      <c r="C173" s="129" t="s">
        <v>13</v>
      </c>
      <c r="D173" s="129" t="s">
        <v>333</v>
      </c>
      <c r="E173" s="129" t="s">
        <v>807</v>
      </c>
      <c r="F173" s="130">
        <v>1339</v>
      </c>
      <c r="G173" s="131">
        <v>3039562</v>
      </c>
      <c r="H173" s="22">
        <v>195</v>
      </c>
      <c r="I173" s="22">
        <v>224830</v>
      </c>
      <c r="J173" s="62">
        <v>0.14563106796116504</v>
      </c>
      <c r="K173" s="62">
        <v>7.3967894058420261E-2</v>
      </c>
      <c r="L173" s="62">
        <v>4.3689320388349509E-2</v>
      </c>
      <c r="M173" s="62">
        <v>5.1777525840894179E-2</v>
      </c>
      <c r="N173" s="63">
        <v>9.5466846229243688E-2</v>
      </c>
      <c r="O173" s="182"/>
      <c r="P173" s="182"/>
    </row>
    <row r="174" spans="1:16">
      <c r="A174" s="66">
        <v>168</v>
      </c>
      <c r="B174" s="129" t="s">
        <v>20</v>
      </c>
      <c r="C174" s="129" t="s">
        <v>13</v>
      </c>
      <c r="D174" s="129" t="s">
        <v>336</v>
      </c>
      <c r="E174" s="129" t="s">
        <v>1317</v>
      </c>
      <c r="F174" s="130">
        <v>1229</v>
      </c>
      <c r="G174" s="131">
        <v>2752351</v>
      </c>
      <c r="H174" s="22">
        <v>74</v>
      </c>
      <c r="I174" s="22">
        <v>79285</v>
      </c>
      <c r="J174" s="62">
        <v>6.0211554109031735E-2</v>
      </c>
      <c r="K174" s="62">
        <v>2.8806282338262816E-2</v>
      </c>
      <c r="L174" s="62">
        <v>1.8063466232709519E-2</v>
      </c>
      <c r="M174" s="62">
        <v>2.016439763678397E-2</v>
      </c>
      <c r="N174" s="63">
        <v>3.8227863869493492E-2</v>
      </c>
      <c r="O174" s="182"/>
      <c r="P174" s="182"/>
    </row>
    <row r="175" spans="1:16">
      <c r="A175" s="66">
        <v>169</v>
      </c>
      <c r="B175" s="129" t="s">
        <v>20</v>
      </c>
      <c r="C175" s="129" t="s">
        <v>13</v>
      </c>
      <c r="D175" s="129" t="s">
        <v>332</v>
      </c>
      <c r="E175" s="129" t="s">
        <v>1318</v>
      </c>
      <c r="F175" s="130">
        <v>679</v>
      </c>
      <c r="G175" s="131">
        <v>1394755</v>
      </c>
      <c r="H175" s="22">
        <v>96</v>
      </c>
      <c r="I175" s="22">
        <v>126980</v>
      </c>
      <c r="J175" s="62">
        <v>0.14138438880706922</v>
      </c>
      <c r="K175" s="62">
        <v>9.1041078899161507E-2</v>
      </c>
      <c r="L175" s="62">
        <v>4.2415316642120761E-2</v>
      </c>
      <c r="M175" s="62">
        <v>6.3728755229413056E-2</v>
      </c>
      <c r="N175" s="63">
        <v>0.10614407187153382</v>
      </c>
      <c r="O175" s="182"/>
      <c r="P175" s="182"/>
    </row>
    <row r="176" spans="1:16">
      <c r="A176" s="66">
        <v>170</v>
      </c>
      <c r="B176" s="129" t="s">
        <v>20</v>
      </c>
      <c r="C176" s="129" t="s">
        <v>13</v>
      </c>
      <c r="D176" s="129" t="s">
        <v>338</v>
      </c>
      <c r="E176" s="129" t="s">
        <v>1319</v>
      </c>
      <c r="F176" s="130">
        <v>833</v>
      </c>
      <c r="G176" s="131">
        <v>3797949</v>
      </c>
      <c r="H176" s="22">
        <v>164</v>
      </c>
      <c r="I176" s="22">
        <v>747520</v>
      </c>
      <c r="J176" s="62">
        <v>0.19687875150060025</v>
      </c>
      <c r="K176" s="62">
        <v>0.1968220215700632</v>
      </c>
      <c r="L176" s="62">
        <v>5.9063625450180068E-2</v>
      </c>
      <c r="M176" s="62">
        <v>0.13777541509904423</v>
      </c>
      <c r="N176" s="63">
        <v>0.1968390405492243</v>
      </c>
      <c r="O176" s="182"/>
      <c r="P176" s="182"/>
    </row>
    <row r="177" spans="1:69">
      <c r="A177" s="66">
        <v>171</v>
      </c>
      <c r="B177" s="129" t="s">
        <v>20</v>
      </c>
      <c r="C177" s="129" t="s">
        <v>13</v>
      </c>
      <c r="D177" s="129" t="s">
        <v>334</v>
      </c>
      <c r="E177" s="129" t="s">
        <v>335</v>
      </c>
      <c r="F177" s="130">
        <v>479</v>
      </c>
      <c r="G177" s="131">
        <v>1105611</v>
      </c>
      <c r="H177" s="22">
        <v>159</v>
      </c>
      <c r="I177" s="22">
        <v>221480</v>
      </c>
      <c r="J177" s="62">
        <v>0.33194154488517746</v>
      </c>
      <c r="K177" s="62">
        <v>0.20032362196106948</v>
      </c>
      <c r="L177" s="62">
        <v>9.9582463465553231E-2</v>
      </c>
      <c r="M177" s="62">
        <v>0.14022653537274862</v>
      </c>
      <c r="N177" s="63">
        <v>0.23980899883830187</v>
      </c>
      <c r="O177" s="182"/>
      <c r="P177" s="182"/>
    </row>
    <row r="178" spans="1:69">
      <c r="A178" s="66">
        <v>172</v>
      </c>
      <c r="B178" s="129" t="s">
        <v>20</v>
      </c>
      <c r="C178" s="129" t="s">
        <v>13</v>
      </c>
      <c r="D178" s="129" t="s">
        <v>337</v>
      </c>
      <c r="E178" s="129" t="s">
        <v>1320</v>
      </c>
      <c r="F178" s="130">
        <v>673</v>
      </c>
      <c r="G178" s="131">
        <v>2003797</v>
      </c>
      <c r="H178" s="22">
        <v>119</v>
      </c>
      <c r="I178" s="22">
        <v>200020</v>
      </c>
      <c r="J178" s="62">
        <v>0.17682020802377416</v>
      </c>
      <c r="K178" s="62">
        <v>9.9820490798219585E-2</v>
      </c>
      <c r="L178" s="62">
        <v>5.3046062407132243E-2</v>
      </c>
      <c r="M178" s="62">
        <v>6.9874343558753702E-2</v>
      </c>
      <c r="N178" s="63">
        <v>0.12292040596588594</v>
      </c>
      <c r="O178" s="182"/>
      <c r="P178" s="182"/>
    </row>
    <row r="179" spans="1:69">
      <c r="A179" s="66">
        <v>173</v>
      </c>
      <c r="B179" s="129" t="s">
        <v>22</v>
      </c>
      <c r="C179" s="129" t="s">
        <v>13</v>
      </c>
      <c r="D179" s="129" t="s">
        <v>284</v>
      </c>
      <c r="E179" s="129" t="s">
        <v>1023</v>
      </c>
      <c r="F179" s="130">
        <v>1585</v>
      </c>
      <c r="G179" s="131">
        <v>3061201</v>
      </c>
      <c r="H179" s="22">
        <v>179</v>
      </c>
      <c r="I179" s="22">
        <v>296885</v>
      </c>
      <c r="J179" s="62">
        <v>0.11293375394321767</v>
      </c>
      <c r="K179" s="62">
        <v>9.6983177517582148E-2</v>
      </c>
      <c r="L179" s="62">
        <v>3.3880126182965299E-2</v>
      </c>
      <c r="M179" s="62">
        <v>6.7888224262307492E-2</v>
      </c>
      <c r="N179" s="63">
        <v>0.1017683504452728</v>
      </c>
      <c r="O179" s="182"/>
      <c r="P179" s="182"/>
    </row>
    <row r="180" spans="1:69">
      <c r="A180" s="66">
        <v>174</v>
      </c>
      <c r="B180" s="129" t="s">
        <v>22</v>
      </c>
      <c r="C180" s="129" t="s">
        <v>13</v>
      </c>
      <c r="D180" s="129" t="s">
        <v>282</v>
      </c>
      <c r="E180" s="129" t="s">
        <v>1244</v>
      </c>
      <c r="F180" s="130">
        <v>552</v>
      </c>
      <c r="G180" s="131">
        <v>1058455</v>
      </c>
      <c r="H180" s="22">
        <v>152</v>
      </c>
      <c r="I180" s="22">
        <v>355160</v>
      </c>
      <c r="J180" s="62">
        <v>0.27536231884057971</v>
      </c>
      <c r="K180" s="62">
        <v>0.33554567742605967</v>
      </c>
      <c r="L180" s="62">
        <v>8.2608695652173908E-2</v>
      </c>
      <c r="M180" s="62">
        <v>0.23488197419824175</v>
      </c>
      <c r="N180" s="63">
        <v>0.31749066985041563</v>
      </c>
      <c r="O180" s="182"/>
      <c r="P180" s="182"/>
    </row>
    <row r="181" spans="1:69">
      <c r="A181" s="66">
        <v>175</v>
      </c>
      <c r="B181" s="129" t="s">
        <v>22</v>
      </c>
      <c r="C181" s="129" t="s">
        <v>13</v>
      </c>
      <c r="D181" s="129" t="s">
        <v>280</v>
      </c>
      <c r="E181" s="129" t="s">
        <v>281</v>
      </c>
      <c r="F181" s="130">
        <v>1543</v>
      </c>
      <c r="G181" s="131">
        <v>2948217</v>
      </c>
      <c r="H181" s="22">
        <v>271</v>
      </c>
      <c r="I181" s="22">
        <v>603160</v>
      </c>
      <c r="J181" s="62">
        <v>0.17563188593648738</v>
      </c>
      <c r="K181" s="62">
        <v>0.20458466931029839</v>
      </c>
      <c r="L181" s="62">
        <v>5.2689565780946211E-2</v>
      </c>
      <c r="M181" s="62">
        <v>0.14320926851720886</v>
      </c>
      <c r="N181" s="63">
        <v>0.19589883429815508</v>
      </c>
      <c r="O181" s="182"/>
      <c r="P181" s="182"/>
    </row>
    <row r="182" spans="1:69">
      <c r="A182" s="66">
        <v>176</v>
      </c>
      <c r="B182" s="129" t="s">
        <v>22</v>
      </c>
      <c r="C182" s="129" t="s">
        <v>13</v>
      </c>
      <c r="D182" s="129" t="s">
        <v>285</v>
      </c>
      <c r="E182" s="129" t="s">
        <v>286</v>
      </c>
      <c r="F182" s="130">
        <v>1010</v>
      </c>
      <c r="G182" s="131">
        <v>2008335</v>
      </c>
      <c r="H182" s="22">
        <v>370</v>
      </c>
      <c r="I182" s="22">
        <v>918755</v>
      </c>
      <c r="J182" s="62">
        <v>0.36633663366336633</v>
      </c>
      <c r="K182" s="62">
        <v>0.45747098965063099</v>
      </c>
      <c r="L182" s="62">
        <v>0.1099009900990099</v>
      </c>
      <c r="M182" s="62">
        <v>0.32022969275544166</v>
      </c>
      <c r="N182" s="63">
        <v>0.43013068285445155</v>
      </c>
      <c r="O182" s="182"/>
      <c r="P182" s="182"/>
    </row>
    <row r="183" spans="1:69">
      <c r="A183" s="66">
        <v>177</v>
      </c>
      <c r="B183" s="129" t="s">
        <v>22</v>
      </c>
      <c r="C183" s="129" t="s">
        <v>13</v>
      </c>
      <c r="D183" s="129" t="s">
        <v>548</v>
      </c>
      <c r="E183" s="129" t="s">
        <v>1139</v>
      </c>
      <c r="F183" s="130">
        <v>744</v>
      </c>
      <c r="G183" s="131">
        <v>1382953</v>
      </c>
      <c r="H183" s="22">
        <v>169</v>
      </c>
      <c r="I183" s="22">
        <v>324315</v>
      </c>
      <c r="J183" s="62">
        <v>0.22715053763440859</v>
      </c>
      <c r="K183" s="62">
        <v>0.23450905417609999</v>
      </c>
      <c r="L183" s="62">
        <v>6.8145161290322581E-2</v>
      </c>
      <c r="M183" s="62">
        <v>0.16415633792326997</v>
      </c>
      <c r="N183" s="63">
        <v>0.23230149921359255</v>
      </c>
      <c r="O183" s="182"/>
      <c r="P183" s="182"/>
    </row>
    <row r="184" spans="1:69">
      <c r="A184" s="66">
        <v>178</v>
      </c>
      <c r="B184" s="129" t="s">
        <v>21</v>
      </c>
      <c r="C184" s="129" t="s">
        <v>13</v>
      </c>
      <c r="D184" s="129" t="s">
        <v>320</v>
      </c>
      <c r="E184" s="129" t="s">
        <v>321</v>
      </c>
      <c r="F184" s="130">
        <v>1426</v>
      </c>
      <c r="G184" s="131">
        <v>2570374</v>
      </c>
      <c r="H184" s="22">
        <v>307</v>
      </c>
      <c r="I184" s="22">
        <v>617350</v>
      </c>
      <c r="J184" s="62">
        <v>0.21528751753155681</v>
      </c>
      <c r="K184" s="62">
        <v>0.24017905565493583</v>
      </c>
      <c r="L184" s="62">
        <v>6.458625525946704E-2</v>
      </c>
      <c r="M184" s="62">
        <v>0.16812533895845508</v>
      </c>
      <c r="N184" s="63">
        <v>0.23271159421792212</v>
      </c>
      <c r="O184" s="182"/>
      <c r="P184" s="182"/>
    </row>
    <row r="185" spans="1:69">
      <c r="A185" s="66">
        <v>179</v>
      </c>
      <c r="B185" s="129" t="s">
        <v>21</v>
      </c>
      <c r="C185" s="129" t="s">
        <v>13</v>
      </c>
      <c r="D185" s="129" t="s">
        <v>318</v>
      </c>
      <c r="E185" s="129" t="s">
        <v>319</v>
      </c>
      <c r="F185" s="130">
        <v>912</v>
      </c>
      <c r="G185" s="131">
        <v>1639926</v>
      </c>
      <c r="H185" s="22">
        <v>86</v>
      </c>
      <c r="I185" s="22">
        <v>178425</v>
      </c>
      <c r="J185" s="62">
        <v>9.4298245614035089E-2</v>
      </c>
      <c r="K185" s="62">
        <v>0.10880064100453313</v>
      </c>
      <c r="L185" s="62">
        <v>2.8289473684210524E-2</v>
      </c>
      <c r="M185" s="62">
        <v>7.6160448703173178E-2</v>
      </c>
      <c r="N185" s="63">
        <v>0.10444992238738371</v>
      </c>
      <c r="O185" s="182"/>
      <c r="P185" s="182"/>
    </row>
    <row r="186" spans="1:69" s="27" customFormat="1">
      <c r="A186" s="66">
        <v>180</v>
      </c>
      <c r="B186" s="129" t="s">
        <v>21</v>
      </c>
      <c r="C186" s="129" t="s">
        <v>13</v>
      </c>
      <c r="D186" s="129" t="s">
        <v>316</v>
      </c>
      <c r="E186" s="129" t="s">
        <v>317</v>
      </c>
      <c r="F186" s="130">
        <v>953</v>
      </c>
      <c r="G186" s="131">
        <v>1726353</v>
      </c>
      <c r="H186" s="22">
        <v>110</v>
      </c>
      <c r="I186" s="22">
        <v>211585</v>
      </c>
      <c r="J186" s="40">
        <v>0.11542497376705142</v>
      </c>
      <c r="K186" s="40">
        <v>0.12256183990180455</v>
      </c>
      <c r="L186" s="40">
        <v>3.4627492130115428E-2</v>
      </c>
      <c r="M186" s="40">
        <v>8.5793287931263187E-2</v>
      </c>
      <c r="N186" s="103">
        <v>0.12042078006137862</v>
      </c>
      <c r="O186" s="182"/>
      <c r="P186" s="182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0"/>
      <c r="AV186" s="180"/>
      <c r="AW186" s="180"/>
      <c r="AX186" s="180"/>
      <c r="AY186" s="180"/>
      <c r="AZ186" s="180"/>
      <c r="BA186" s="180"/>
      <c r="BB186" s="180"/>
      <c r="BC186" s="180"/>
      <c r="BD186" s="180"/>
      <c r="BE186" s="180"/>
      <c r="BF186" s="180"/>
      <c r="BG186" s="180"/>
      <c r="BH186" s="180"/>
      <c r="BI186" s="180"/>
      <c r="BJ186" s="180"/>
      <c r="BK186" s="180"/>
      <c r="BL186" s="180"/>
      <c r="BM186" s="180"/>
      <c r="BN186" s="180"/>
      <c r="BO186" s="180"/>
      <c r="BP186" s="180"/>
      <c r="BQ186" s="180"/>
    </row>
    <row r="187" spans="1:69">
      <c r="A187" s="66">
        <v>181</v>
      </c>
      <c r="B187" s="129" t="s">
        <v>21</v>
      </c>
      <c r="C187" s="129" t="s">
        <v>13</v>
      </c>
      <c r="D187" s="129" t="s">
        <v>1140</v>
      </c>
      <c r="E187" s="129" t="s">
        <v>1141</v>
      </c>
      <c r="F187" s="130">
        <v>768</v>
      </c>
      <c r="G187" s="131">
        <v>1386518</v>
      </c>
      <c r="H187" s="22">
        <v>159</v>
      </c>
      <c r="I187" s="22">
        <v>284390</v>
      </c>
      <c r="J187" s="62">
        <v>0.20703125</v>
      </c>
      <c r="K187" s="62">
        <v>0.20511093256632804</v>
      </c>
      <c r="L187" s="62">
        <v>6.2109374999999994E-2</v>
      </c>
      <c r="M187" s="62">
        <v>0.14357765279642962</v>
      </c>
      <c r="N187" s="63">
        <v>0.20568702779642961</v>
      </c>
      <c r="O187" s="182"/>
      <c r="P187" s="182"/>
    </row>
    <row r="188" spans="1:69">
      <c r="A188" s="66">
        <v>182</v>
      </c>
      <c r="B188" s="129" t="s">
        <v>18</v>
      </c>
      <c r="C188" s="129" t="s">
        <v>13</v>
      </c>
      <c r="D188" s="129" t="s">
        <v>324</v>
      </c>
      <c r="E188" s="129" t="s">
        <v>325</v>
      </c>
      <c r="F188" s="130">
        <v>2131</v>
      </c>
      <c r="G188" s="131">
        <v>3554358</v>
      </c>
      <c r="H188" s="22">
        <v>40</v>
      </c>
      <c r="I188" s="22">
        <v>142495</v>
      </c>
      <c r="J188" s="62">
        <v>1.8770530267480056E-2</v>
      </c>
      <c r="K188" s="62">
        <v>4.0090221637775376E-2</v>
      </c>
      <c r="L188" s="62">
        <v>5.6311590802440165E-3</v>
      </c>
      <c r="M188" s="62">
        <v>2.806315514644276E-2</v>
      </c>
      <c r="N188" s="63">
        <v>3.3694314226686777E-2</v>
      </c>
      <c r="O188" s="182"/>
      <c r="P188" s="182"/>
    </row>
    <row r="189" spans="1:69">
      <c r="A189" s="66">
        <v>183</v>
      </c>
      <c r="B189" s="129" t="s">
        <v>18</v>
      </c>
      <c r="C189" s="129" t="s">
        <v>13</v>
      </c>
      <c r="D189" s="129" t="s">
        <v>329</v>
      </c>
      <c r="E189" s="129" t="s">
        <v>1207</v>
      </c>
      <c r="F189" s="130">
        <v>2338</v>
      </c>
      <c r="G189" s="131">
        <v>4174112</v>
      </c>
      <c r="H189" s="22">
        <v>22</v>
      </c>
      <c r="I189" s="22">
        <v>97480</v>
      </c>
      <c r="J189" s="62">
        <v>9.4097519247219839E-3</v>
      </c>
      <c r="K189" s="62">
        <v>2.3353470151256123E-2</v>
      </c>
      <c r="L189" s="62">
        <v>2.822925577416595E-3</v>
      </c>
      <c r="M189" s="62">
        <v>1.6347429105879285E-2</v>
      </c>
      <c r="N189" s="63">
        <v>1.9170354683295879E-2</v>
      </c>
      <c r="O189" s="182"/>
      <c r="P189" s="182"/>
    </row>
    <row r="190" spans="1:69">
      <c r="A190" s="66">
        <v>184</v>
      </c>
      <c r="B190" s="129" t="s">
        <v>18</v>
      </c>
      <c r="C190" s="129" t="s">
        <v>13</v>
      </c>
      <c r="D190" s="129" t="s">
        <v>322</v>
      </c>
      <c r="E190" s="129" t="s">
        <v>323</v>
      </c>
      <c r="F190" s="130">
        <v>1301</v>
      </c>
      <c r="G190" s="131">
        <v>2312261</v>
      </c>
      <c r="H190" s="22">
        <v>205</v>
      </c>
      <c r="I190" s="22">
        <v>423570</v>
      </c>
      <c r="J190" s="62">
        <v>0.15757109915449655</v>
      </c>
      <c r="K190" s="62">
        <v>0.18318433775425871</v>
      </c>
      <c r="L190" s="62">
        <v>4.7271329746348963E-2</v>
      </c>
      <c r="M190" s="62">
        <v>0.12822903642798109</v>
      </c>
      <c r="N190" s="63">
        <v>0.17550036617433004</v>
      </c>
      <c r="O190" s="182"/>
      <c r="P190" s="182"/>
    </row>
    <row r="191" spans="1:69">
      <c r="A191" s="66">
        <v>185</v>
      </c>
      <c r="B191" s="129" t="s">
        <v>18</v>
      </c>
      <c r="C191" s="129" t="s">
        <v>13</v>
      </c>
      <c r="D191" s="129" t="s">
        <v>326</v>
      </c>
      <c r="E191" s="129" t="s">
        <v>327</v>
      </c>
      <c r="F191" s="130">
        <v>871</v>
      </c>
      <c r="G191" s="131">
        <v>1639652</v>
      </c>
      <c r="H191" s="22">
        <v>168</v>
      </c>
      <c r="I191" s="22">
        <v>286875</v>
      </c>
      <c r="J191" s="62">
        <v>0.19288174512055109</v>
      </c>
      <c r="K191" s="62">
        <v>0.1749609063386621</v>
      </c>
      <c r="L191" s="62">
        <v>5.7864523536165322E-2</v>
      </c>
      <c r="M191" s="62">
        <v>0.12247263443706347</v>
      </c>
      <c r="N191" s="63">
        <v>0.1803371579732288</v>
      </c>
      <c r="O191" s="182"/>
      <c r="P191" s="182"/>
    </row>
    <row r="192" spans="1:69">
      <c r="A192" s="66">
        <v>186</v>
      </c>
      <c r="B192" s="129" t="s">
        <v>18</v>
      </c>
      <c r="C192" s="129" t="s">
        <v>13</v>
      </c>
      <c r="D192" s="129" t="s">
        <v>330</v>
      </c>
      <c r="E192" s="129" t="s">
        <v>331</v>
      </c>
      <c r="F192" s="130">
        <v>892</v>
      </c>
      <c r="G192" s="131">
        <v>1803242</v>
      </c>
      <c r="H192" s="22">
        <v>151</v>
      </c>
      <c r="I192" s="22">
        <v>225740</v>
      </c>
      <c r="J192" s="62">
        <v>0.16928251121076232</v>
      </c>
      <c r="K192" s="62">
        <v>0.12518563786779588</v>
      </c>
      <c r="L192" s="62">
        <v>5.0784753363228692E-2</v>
      </c>
      <c r="M192" s="62">
        <v>8.7629946507457104E-2</v>
      </c>
      <c r="N192" s="63">
        <v>0.1384146998706858</v>
      </c>
      <c r="O192" s="182"/>
      <c r="P192" s="182"/>
    </row>
    <row r="193" spans="1:16">
      <c r="A193" s="66">
        <v>187</v>
      </c>
      <c r="B193" s="129" t="s">
        <v>18</v>
      </c>
      <c r="C193" s="129" t="s">
        <v>13</v>
      </c>
      <c r="D193" s="129" t="s">
        <v>328</v>
      </c>
      <c r="E193" s="129" t="s">
        <v>1002</v>
      </c>
      <c r="F193" s="130">
        <v>845</v>
      </c>
      <c r="G193" s="131">
        <v>1646632</v>
      </c>
      <c r="H193" s="22">
        <v>108</v>
      </c>
      <c r="I193" s="22">
        <v>252240</v>
      </c>
      <c r="J193" s="62">
        <v>0.12781065088757396</v>
      </c>
      <c r="K193" s="62">
        <v>0.15318541119084289</v>
      </c>
      <c r="L193" s="62">
        <v>3.8343195266272188E-2</v>
      </c>
      <c r="M193" s="62">
        <v>0.10722978783359002</v>
      </c>
      <c r="N193" s="63">
        <v>0.14557298309986222</v>
      </c>
      <c r="O193" s="182"/>
      <c r="P193" s="182"/>
    </row>
    <row r="194" spans="1:16">
      <c r="A194" s="66">
        <v>188</v>
      </c>
      <c r="B194" s="129" t="s">
        <v>18</v>
      </c>
      <c r="C194" s="129" t="s">
        <v>13</v>
      </c>
      <c r="D194" s="129" t="s">
        <v>1054</v>
      </c>
      <c r="E194" s="129" t="s">
        <v>1055</v>
      </c>
      <c r="F194" s="130">
        <v>902</v>
      </c>
      <c r="G194" s="131">
        <v>2381461</v>
      </c>
      <c r="H194" s="22">
        <v>91</v>
      </c>
      <c r="I194" s="22">
        <v>166585</v>
      </c>
      <c r="J194" s="62">
        <v>0.1008869179600887</v>
      </c>
      <c r="K194" s="62">
        <v>6.9950757119264184E-2</v>
      </c>
      <c r="L194" s="62">
        <v>3.0266075388026607E-2</v>
      </c>
      <c r="M194" s="62">
        <v>4.8965529983484926E-2</v>
      </c>
      <c r="N194" s="63">
        <v>7.9231605371511526E-2</v>
      </c>
      <c r="O194" s="182"/>
      <c r="P194" s="182"/>
    </row>
    <row r="195" spans="1:16">
      <c r="A195" s="66">
        <v>189</v>
      </c>
      <c r="B195" s="129" t="s">
        <v>17</v>
      </c>
      <c r="C195" s="129" t="s">
        <v>13</v>
      </c>
      <c r="D195" s="129" t="s">
        <v>311</v>
      </c>
      <c r="E195" s="129" t="s">
        <v>832</v>
      </c>
      <c r="F195" s="130">
        <v>1269</v>
      </c>
      <c r="G195" s="131">
        <v>3970991</v>
      </c>
      <c r="H195" s="22">
        <v>255</v>
      </c>
      <c r="I195" s="22">
        <v>846785</v>
      </c>
      <c r="J195" s="62">
        <v>0.20094562647754138</v>
      </c>
      <c r="K195" s="62">
        <v>0.21324273965868973</v>
      </c>
      <c r="L195" s="62">
        <v>6.0283687943262415E-2</v>
      </c>
      <c r="M195" s="62">
        <v>0.14926991776108281</v>
      </c>
      <c r="N195" s="63">
        <v>0.20955360570434522</v>
      </c>
      <c r="O195" s="182"/>
      <c r="P195" s="182"/>
    </row>
    <row r="196" spans="1:16">
      <c r="A196" s="66">
        <v>190</v>
      </c>
      <c r="B196" s="129" t="s">
        <v>17</v>
      </c>
      <c r="C196" s="129" t="s">
        <v>13</v>
      </c>
      <c r="D196" s="129" t="s">
        <v>309</v>
      </c>
      <c r="E196" s="129" t="s">
        <v>834</v>
      </c>
      <c r="F196" s="130">
        <v>1487</v>
      </c>
      <c r="G196" s="131">
        <v>4642132</v>
      </c>
      <c r="H196" s="22">
        <v>153</v>
      </c>
      <c r="I196" s="22">
        <v>313360</v>
      </c>
      <c r="J196" s="62">
        <v>0.10289172831203766</v>
      </c>
      <c r="K196" s="62">
        <v>6.7503466079809879E-2</v>
      </c>
      <c r="L196" s="62">
        <v>3.0867518493611298E-2</v>
      </c>
      <c r="M196" s="62">
        <v>4.7252426255866911E-2</v>
      </c>
      <c r="N196" s="63">
        <v>7.8119944749478212E-2</v>
      </c>
      <c r="O196" s="182"/>
      <c r="P196" s="182"/>
    </row>
    <row r="197" spans="1:16">
      <c r="A197" s="66">
        <v>191</v>
      </c>
      <c r="B197" s="129" t="s">
        <v>17</v>
      </c>
      <c r="C197" s="129" t="s">
        <v>13</v>
      </c>
      <c r="D197" s="129" t="s">
        <v>313</v>
      </c>
      <c r="E197" s="129" t="s">
        <v>833</v>
      </c>
      <c r="F197" s="130">
        <v>1188</v>
      </c>
      <c r="G197" s="131">
        <v>2863955</v>
      </c>
      <c r="H197" s="22">
        <v>224</v>
      </c>
      <c r="I197" s="22">
        <v>255580</v>
      </c>
      <c r="J197" s="62">
        <v>0.18855218855218855</v>
      </c>
      <c r="K197" s="62">
        <v>8.9240228984044795E-2</v>
      </c>
      <c r="L197" s="62">
        <v>5.6565656565656562E-2</v>
      </c>
      <c r="M197" s="62">
        <v>6.2468160288831349E-2</v>
      </c>
      <c r="N197" s="63">
        <v>0.11903381685448791</v>
      </c>
      <c r="O197" s="182"/>
      <c r="P197" s="182"/>
    </row>
    <row r="198" spans="1:16">
      <c r="A198" s="66">
        <v>192</v>
      </c>
      <c r="B198" s="129" t="s">
        <v>17</v>
      </c>
      <c r="C198" s="129" t="s">
        <v>13</v>
      </c>
      <c r="D198" s="129" t="s">
        <v>307</v>
      </c>
      <c r="E198" s="129" t="s">
        <v>308</v>
      </c>
      <c r="F198" s="130">
        <v>1010</v>
      </c>
      <c r="G198" s="131">
        <v>2116679</v>
      </c>
      <c r="H198" s="22">
        <v>132</v>
      </c>
      <c r="I198" s="22">
        <v>231830</v>
      </c>
      <c r="J198" s="62">
        <v>0.1306930693069307</v>
      </c>
      <c r="K198" s="62">
        <v>0.10952534607278666</v>
      </c>
      <c r="L198" s="62">
        <v>3.9207920792079208E-2</v>
      </c>
      <c r="M198" s="62">
        <v>7.666774225095066E-2</v>
      </c>
      <c r="N198" s="63">
        <v>0.11587566304302988</v>
      </c>
      <c r="O198" s="182"/>
      <c r="P198" s="182"/>
    </row>
    <row r="199" spans="1:16">
      <c r="A199" s="66">
        <v>193</v>
      </c>
      <c r="B199" s="129" t="s">
        <v>17</v>
      </c>
      <c r="C199" s="129" t="s">
        <v>13</v>
      </c>
      <c r="D199" s="129" t="s">
        <v>312</v>
      </c>
      <c r="E199" s="129" t="s">
        <v>932</v>
      </c>
      <c r="F199" s="130">
        <v>1077</v>
      </c>
      <c r="G199" s="131">
        <v>2496929</v>
      </c>
      <c r="H199" s="22">
        <v>251</v>
      </c>
      <c r="I199" s="22">
        <v>278205</v>
      </c>
      <c r="J199" s="62">
        <v>0.2330547818012999</v>
      </c>
      <c r="K199" s="62">
        <v>0.11141886693614436</v>
      </c>
      <c r="L199" s="62">
        <v>6.9916434540389968E-2</v>
      </c>
      <c r="M199" s="62">
        <v>7.7993206855301048E-2</v>
      </c>
      <c r="N199" s="63">
        <v>0.14790964139569102</v>
      </c>
      <c r="O199" s="182"/>
      <c r="P199" s="182"/>
    </row>
    <row r="200" spans="1:16">
      <c r="A200" s="66">
        <v>194</v>
      </c>
      <c r="B200" s="129" t="s">
        <v>17</v>
      </c>
      <c r="C200" s="129" t="s">
        <v>13</v>
      </c>
      <c r="D200" s="129" t="s">
        <v>306</v>
      </c>
      <c r="E200" s="129" t="s">
        <v>849</v>
      </c>
      <c r="F200" s="130">
        <v>1154</v>
      </c>
      <c r="G200" s="131">
        <v>1742326</v>
      </c>
      <c r="H200" s="22">
        <v>386</v>
      </c>
      <c r="I200" s="22">
        <v>459990</v>
      </c>
      <c r="J200" s="62">
        <v>0.33448873483535529</v>
      </c>
      <c r="K200" s="62">
        <v>0.26400914639395839</v>
      </c>
      <c r="L200" s="62">
        <v>0.10034662045060659</v>
      </c>
      <c r="M200" s="62">
        <v>0.18480640247577088</v>
      </c>
      <c r="N200" s="63">
        <v>0.28515302292637745</v>
      </c>
      <c r="O200" s="182"/>
      <c r="P200" s="182"/>
    </row>
    <row r="201" spans="1:16">
      <c r="A201" s="66">
        <v>195</v>
      </c>
      <c r="B201" s="129" t="s">
        <v>17</v>
      </c>
      <c r="C201" s="129" t="s">
        <v>13</v>
      </c>
      <c r="D201" s="129" t="s">
        <v>315</v>
      </c>
      <c r="E201" s="129" t="s">
        <v>850</v>
      </c>
      <c r="F201" s="130">
        <v>674</v>
      </c>
      <c r="G201" s="131">
        <v>1527530</v>
      </c>
      <c r="H201" s="22">
        <v>62</v>
      </c>
      <c r="I201" s="22">
        <v>256130</v>
      </c>
      <c r="J201" s="62">
        <v>9.1988130563798218E-2</v>
      </c>
      <c r="K201" s="62">
        <v>0.16767592125850228</v>
      </c>
      <c r="L201" s="62">
        <v>2.7596439169139463E-2</v>
      </c>
      <c r="M201" s="62">
        <v>0.11737314488095159</v>
      </c>
      <c r="N201" s="63">
        <v>0.14496958405009105</v>
      </c>
      <c r="O201" s="182"/>
      <c r="P201" s="182"/>
    </row>
    <row r="202" spans="1:16">
      <c r="A202" s="66">
        <v>196</v>
      </c>
      <c r="B202" s="129" t="s">
        <v>17</v>
      </c>
      <c r="C202" s="129" t="s">
        <v>13</v>
      </c>
      <c r="D202" s="129" t="s">
        <v>314</v>
      </c>
      <c r="E202" s="129" t="s">
        <v>987</v>
      </c>
      <c r="F202" s="130">
        <v>809</v>
      </c>
      <c r="G202" s="131">
        <v>1991701</v>
      </c>
      <c r="H202" s="22">
        <v>251</v>
      </c>
      <c r="I202" s="22">
        <v>288295</v>
      </c>
      <c r="J202" s="62">
        <v>0.31025957972805934</v>
      </c>
      <c r="K202" s="62">
        <v>0.14474813237529127</v>
      </c>
      <c r="L202" s="62">
        <v>9.3077873918417806E-2</v>
      </c>
      <c r="M202" s="62">
        <v>0.10132369266270388</v>
      </c>
      <c r="N202" s="63">
        <v>0.19440156658112168</v>
      </c>
      <c r="O202" s="182"/>
      <c r="P202" s="182"/>
    </row>
    <row r="203" spans="1:16">
      <c r="A203" s="66">
        <v>197</v>
      </c>
      <c r="B203" s="129" t="s">
        <v>17</v>
      </c>
      <c r="C203" s="129" t="s">
        <v>13</v>
      </c>
      <c r="D203" s="129" t="s">
        <v>310</v>
      </c>
      <c r="E203" s="129" t="s">
        <v>835</v>
      </c>
      <c r="F203" s="130">
        <v>735</v>
      </c>
      <c r="G203" s="131">
        <v>1308384</v>
      </c>
      <c r="H203" s="22">
        <v>233</v>
      </c>
      <c r="I203" s="22">
        <v>286525</v>
      </c>
      <c r="J203" s="62">
        <v>0.31700680272108844</v>
      </c>
      <c r="K203" s="62">
        <v>0.21899151930931593</v>
      </c>
      <c r="L203" s="62">
        <v>9.5102040816326533E-2</v>
      </c>
      <c r="M203" s="62">
        <v>0.15329406351652114</v>
      </c>
      <c r="N203" s="63">
        <v>0.24839610433284767</v>
      </c>
      <c r="O203" s="182"/>
      <c r="P203" s="182"/>
    </row>
    <row r="204" spans="1:16">
      <c r="A204" s="66">
        <v>198</v>
      </c>
      <c r="B204" s="129" t="s">
        <v>848</v>
      </c>
      <c r="C204" s="129" t="s">
        <v>13</v>
      </c>
      <c r="D204" s="129" t="s">
        <v>289</v>
      </c>
      <c r="E204" s="129" t="s">
        <v>290</v>
      </c>
      <c r="F204" s="130">
        <v>1188</v>
      </c>
      <c r="G204" s="131">
        <v>2207299</v>
      </c>
      <c r="H204" s="22">
        <v>303</v>
      </c>
      <c r="I204" s="22">
        <v>342885</v>
      </c>
      <c r="J204" s="62">
        <v>0.25505050505050503</v>
      </c>
      <c r="K204" s="62">
        <v>0.15534143765751718</v>
      </c>
      <c r="L204" s="62">
        <v>7.6515151515151508E-2</v>
      </c>
      <c r="M204" s="62">
        <v>0.10873900636026201</v>
      </c>
      <c r="N204" s="63">
        <v>0.18525415787541352</v>
      </c>
      <c r="O204" s="182"/>
      <c r="P204" s="182"/>
    </row>
    <row r="205" spans="1:16">
      <c r="A205" s="66">
        <v>199</v>
      </c>
      <c r="B205" s="129" t="s">
        <v>848</v>
      </c>
      <c r="C205" s="129" t="s">
        <v>13</v>
      </c>
      <c r="D205" s="129" t="s">
        <v>292</v>
      </c>
      <c r="E205" s="129" t="s">
        <v>293</v>
      </c>
      <c r="F205" s="130">
        <v>949</v>
      </c>
      <c r="G205" s="131">
        <v>1743243</v>
      </c>
      <c r="H205" s="22">
        <v>51</v>
      </c>
      <c r="I205" s="22">
        <v>63685</v>
      </c>
      <c r="J205" s="62">
        <v>5.3740779768177031E-2</v>
      </c>
      <c r="K205" s="62">
        <v>3.6532485717711186E-2</v>
      </c>
      <c r="L205" s="62">
        <v>1.612223393045311E-2</v>
      </c>
      <c r="M205" s="62">
        <v>2.5572740002397829E-2</v>
      </c>
      <c r="N205" s="63">
        <v>4.1694973932850939E-2</v>
      </c>
      <c r="O205" s="182"/>
      <c r="P205" s="182"/>
    </row>
    <row r="206" spans="1:16">
      <c r="A206" s="66">
        <v>200</v>
      </c>
      <c r="B206" s="129" t="s">
        <v>848</v>
      </c>
      <c r="C206" s="129" t="s">
        <v>13</v>
      </c>
      <c r="D206" s="129" t="s">
        <v>294</v>
      </c>
      <c r="E206" s="129" t="s">
        <v>395</v>
      </c>
      <c r="F206" s="130">
        <v>992</v>
      </c>
      <c r="G206" s="131">
        <v>1842131</v>
      </c>
      <c r="H206" s="22">
        <v>235</v>
      </c>
      <c r="I206" s="22">
        <v>452375</v>
      </c>
      <c r="J206" s="62">
        <v>0.23689516129032259</v>
      </c>
      <c r="K206" s="62">
        <v>0.24557156901436433</v>
      </c>
      <c r="L206" s="62">
        <v>7.106854838709678E-2</v>
      </c>
      <c r="M206" s="62">
        <v>0.17190009831005501</v>
      </c>
      <c r="N206" s="63">
        <v>0.24296864669715179</v>
      </c>
      <c r="O206" s="182"/>
      <c r="P206" s="182"/>
    </row>
    <row r="207" spans="1:16">
      <c r="A207" s="66">
        <v>201</v>
      </c>
      <c r="B207" s="129" t="s">
        <v>848</v>
      </c>
      <c r="C207" s="129" t="s">
        <v>13</v>
      </c>
      <c r="D207" s="129" t="s">
        <v>291</v>
      </c>
      <c r="E207" s="129" t="s">
        <v>806</v>
      </c>
      <c r="F207" s="130">
        <v>821</v>
      </c>
      <c r="G207" s="131">
        <v>1501584</v>
      </c>
      <c r="H207" s="22">
        <v>127</v>
      </c>
      <c r="I207" s="22">
        <v>207355</v>
      </c>
      <c r="J207" s="62">
        <v>0.15468940316686966</v>
      </c>
      <c r="K207" s="62">
        <v>0.13809084273673666</v>
      </c>
      <c r="L207" s="62">
        <v>4.6406820950060899E-2</v>
      </c>
      <c r="M207" s="62">
        <v>9.6663589915715664E-2</v>
      </c>
      <c r="N207" s="63">
        <v>0.14307041086577657</v>
      </c>
      <c r="O207" s="182"/>
      <c r="P207" s="182"/>
    </row>
    <row r="208" spans="1:16">
      <c r="A208" s="66">
        <v>202</v>
      </c>
      <c r="B208" s="129" t="s">
        <v>14</v>
      </c>
      <c r="C208" s="129" t="s">
        <v>24</v>
      </c>
      <c r="D208" s="129" t="s">
        <v>897</v>
      </c>
      <c r="E208" s="129" t="s">
        <v>1097</v>
      </c>
      <c r="F208" s="130">
        <v>2335</v>
      </c>
      <c r="G208" s="131">
        <v>3754440</v>
      </c>
      <c r="H208" s="22">
        <v>204</v>
      </c>
      <c r="I208" s="22">
        <v>767235</v>
      </c>
      <c r="J208" s="62">
        <v>8.7366167023554597E-2</v>
      </c>
      <c r="K208" s="62">
        <v>0.20435404481094385</v>
      </c>
      <c r="L208" s="62">
        <v>2.620985010706638E-2</v>
      </c>
      <c r="M208" s="62">
        <v>0.14304783136766069</v>
      </c>
      <c r="N208" s="63">
        <v>0.16925768147472708</v>
      </c>
      <c r="O208" s="182"/>
      <c r="P208" s="182"/>
    </row>
    <row r="209" spans="1:16">
      <c r="A209" s="66">
        <v>203</v>
      </c>
      <c r="B209" s="129" t="s">
        <v>14</v>
      </c>
      <c r="C209" s="129" t="s">
        <v>24</v>
      </c>
      <c r="D209" s="129" t="s">
        <v>287</v>
      </c>
      <c r="E209" s="129" t="s">
        <v>978</v>
      </c>
      <c r="F209" s="130">
        <v>2047</v>
      </c>
      <c r="G209" s="131">
        <v>5343571</v>
      </c>
      <c r="H209" s="22">
        <v>190</v>
      </c>
      <c r="I209" s="22">
        <v>234775</v>
      </c>
      <c r="J209" s="62">
        <v>9.2818759159745967E-2</v>
      </c>
      <c r="K209" s="62">
        <v>4.393597465065964E-2</v>
      </c>
      <c r="L209" s="62">
        <v>2.784562774792379E-2</v>
      </c>
      <c r="M209" s="62">
        <v>3.0755182255461744E-2</v>
      </c>
      <c r="N209" s="63">
        <v>5.8600810003385531E-2</v>
      </c>
      <c r="O209" s="182"/>
      <c r="P209" s="182"/>
    </row>
    <row r="210" spans="1:16">
      <c r="A210" s="66">
        <v>204</v>
      </c>
      <c r="B210" s="129" t="s">
        <v>14</v>
      </c>
      <c r="C210" s="129" t="s">
        <v>24</v>
      </c>
      <c r="D210" s="129" t="s">
        <v>288</v>
      </c>
      <c r="E210" s="129" t="s">
        <v>1240</v>
      </c>
      <c r="F210" s="130">
        <v>2046</v>
      </c>
      <c r="G210" s="131">
        <v>3800646</v>
      </c>
      <c r="H210" s="22">
        <v>468</v>
      </c>
      <c r="I210" s="22">
        <v>594300</v>
      </c>
      <c r="J210" s="62">
        <v>0.22873900293255131</v>
      </c>
      <c r="K210" s="62">
        <v>0.15636815425588177</v>
      </c>
      <c r="L210" s="62">
        <v>6.8621700879765393E-2</v>
      </c>
      <c r="M210" s="62">
        <v>0.10945770797911723</v>
      </c>
      <c r="N210" s="63">
        <v>0.17807940885888263</v>
      </c>
      <c r="O210" s="182"/>
      <c r="P210" s="182"/>
    </row>
    <row r="211" spans="1:16">
      <c r="A211" s="66">
        <v>205</v>
      </c>
      <c r="B211" s="129" t="s">
        <v>1216</v>
      </c>
      <c r="C211" s="129" t="s">
        <v>24</v>
      </c>
      <c r="D211" s="129" t="s">
        <v>352</v>
      </c>
      <c r="E211" s="129" t="s">
        <v>1348</v>
      </c>
      <c r="F211" s="130">
        <v>2976</v>
      </c>
      <c r="G211" s="131">
        <v>4418071</v>
      </c>
      <c r="H211" s="22">
        <v>667</v>
      </c>
      <c r="I211" s="22">
        <v>830600</v>
      </c>
      <c r="J211" s="62">
        <v>0.2241263440860215</v>
      </c>
      <c r="K211" s="62">
        <v>0.18800060026196955</v>
      </c>
      <c r="L211" s="62">
        <v>6.7237903225806445E-2</v>
      </c>
      <c r="M211" s="62">
        <v>0.13160042018337867</v>
      </c>
      <c r="N211" s="63">
        <v>0.19883832340918511</v>
      </c>
      <c r="O211" s="182"/>
      <c r="P211" s="182"/>
    </row>
    <row r="212" spans="1:16">
      <c r="A212" s="66">
        <v>206</v>
      </c>
      <c r="B212" s="129" t="s">
        <v>1216</v>
      </c>
      <c r="C212" s="129" t="s">
        <v>24</v>
      </c>
      <c r="D212" s="129" t="s">
        <v>351</v>
      </c>
      <c r="E212" s="129" t="s">
        <v>286</v>
      </c>
      <c r="F212" s="130">
        <v>452</v>
      </c>
      <c r="G212" s="131">
        <v>1903071</v>
      </c>
      <c r="H212" s="22">
        <v>56</v>
      </c>
      <c r="I212" s="22">
        <v>117855</v>
      </c>
      <c r="J212" s="62">
        <v>0.12389380530973451</v>
      </c>
      <c r="K212" s="62">
        <v>6.1928850789066722E-2</v>
      </c>
      <c r="L212" s="62">
        <v>3.7168141592920353E-2</v>
      </c>
      <c r="M212" s="62">
        <v>4.3350195552346704E-2</v>
      </c>
      <c r="N212" s="63">
        <v>8.0518337145267058E-2</v>
      </c>
      <c r="O212" s="182"/>
      <c r="P212" s="182"/>
    </row>
    <row r="213" spans="1:16">
      <c r="A213" s="66">
        <v>207</v>
      </c>
      <c r="B213" s="129" t="s">
        <v>33</v>
      </c>
      <c r="C213" s="129" t="s">
        <v>24</v>
      </c>
      <c r="D213" s="129" t="s">
        <v>941</v>
      </c>
      <c r="E213" s="129" t="s">
        <v>1118</v>
      </c>
      <c r="F213" s="130">
        <v>1201</v>
      </c>
      <c r="G213" s="131">
        <v>3227971</v>
      </c>
      <c r="H213" s="22">
        <v>124</v>
      </c>
      <c r="I213" s="22">
        <v>135375</v>
      </c>
      <c r="J213" s="62">
        <v>0.10324729392173189</v>
      </c>
      <c r="K213" s="62">
        <v>4.1938109109406499E-2</v>
      </c>
      <c r="L213" s="62">
        <v>3.0974188176519566E-2</v>
      </c>
      <c r="M213" s="62">
        <v>2.9356676376584546E-2</v>
      </c>
      <c r="N213" s="63">
        <v>6.0330864553104116E-2</v>
      </c>
      <c r="O213" s="182"/>
      <c r="P213" s="182"/>
    </row>
    <row r="214" spans="1:16">
      <c r="A214" s="66">
        <v>208</v>
      </c>
      <c r="B214" s="129" t="s">
        <v>33</v>
      </c>
      <c r="C214" s="129" t="s">
        <v>24</v>
      </c>
      <c r="D214" s="129" t="s">
        <v>393</v>
      </c>
      <c r="E214" s="129" t="s">
        <v>1256</v>
      </c>
      <c r="F214" s="130">
        <v>1080</v>
      </c>
      <c r="G214" s="131">
        <v>2448276</v>
      </c>
      <c r="H214" s="22">
        <v>91</v>
      </c>
      <c r="I214" s="22">
        <v>233415</v>
      </c>
      <c r="J214" s="62">
        <v>8.4259259259259256E-2</v>
      </c>
      <c r="K214" s="62">
        <v>9.5338515755576572E-2</v>
      </c>
      <c r="L214" s="62">
        <v>2.5277777777777777E-2</v>
      </c>
      <c r="M214" s="62">
        <v>6.6736961028903599E-2</v>
      </c>
      <c r="N214" s="63">
        <v>9.2014738806681373E-2</v>
      </c>
      <c r="O214" s="182"/>
      <c r="P214" s="182"/>
    </row>
    <row r="215" spans="1:16">
      <c r="A215" s="66">
        <v>209</v>
      </c>
      <c r="B215" s="129" t="s">
        <v>34</v>
      </c>
      <c r="C215" s="129" t="s">
        <v>24</v>
      </c>
      <c r="D215" s="129" t="s">
        <v>397</v>
      </c>
      <c r="E215" s="129" t="s">
        <v>1257</v>
      </c>
      <c r="F215" s="130">
        <v>3421</v>
      </c>
      <c r="G215" s="131">
        <v>6658136</v>
      </c>
      <c r="H215" s="22">
        <v>122</v>
      </c>
      <c r="I215" s="22">
        <v>370410</v>
      </c>
      <c r="J215" s="62">
        <v>3.5662087109032445E-2</v>
      </c>
      <c r="K215" s="62">
        <v>5.5632687587036371E-2</v>
      </c>
      <c r="L215" s="62">
        <v>1.0698626132709733E-2</v>
      </c>
      <c r="M215" s="62">
        <v>3.8942881310925458E-2</v>
      </c>
      <c r="N215" s="63">
        <v>4.9641507443635192E-2</v>
      </c>
      <c r="O215" s="182"/>
      <c r="P215" s="182"/>
    </row>
    <row r="216" spans="1:16">
      <c r="A216" s="66">
        <v>210</v>
      </c>
      <c r="B216" s="129" t="s">
        <v>34</v>
      </c>
      <c r="C216" s="129" t="s">
        <v>24</v>
      </c>
      <c r="D216" s="129" t="s">
        <v>398</v>
      </c>
      <c r="E216" s="129" t="s">
        <v>945</v>
      </c>
      <c r="F216" s="130">
        <v>454</v>
      </c>
      <c r="G216" s="131">
        <v>1101053</v>
      </c>
      <c r="H216" s="22">
        <v>47</v>
      </c>
      <c r="I216" s="22">
        <v>91485</v>
      </c>
      <c r="J216" s="62">
        <v>0.10352422907488987</v>
      </c>
      <c r="K216" s="62">
        <v>8.3088643325979761E-2</v>
      </c>
      <c r="L216" s="62">
        <v>3.105726872246696E-2</v>
      </c>
      <c r="M216" s="62">
        <v>5.8162050328185826E-2</v>
      </c>
      <c r="N216" s="63">
        <v>8.9219319050652779E-2</v>
      </c>
      <c r="O216" s="182"/>
      <c r="P216" s="182"/>
    </row>
    <row r="217" spans="1:16">
      <c r="A217" s="66">
        <v>211</v>
      </c>
      <c r="B217" s="129" t="s">
        <v>34</v>
      </c>
      <c r="C217" s="129" t="s">
        <v>24</v>
      </c>
      <c r="D217" s="129" t="s">
        <v>394</v>
      </c>
      <c r="E217" s="129" t="s">
        <v>395</v>
      </c>
      <c r="F217" s="130">
        <v>1503</v>
      </c>
      <c r="G217" s="131">
        <v>3105238</v>
      </c>
      <c r="H217" s="22">
        <v>136</v>
      </c>
      <c r="I217" s="22">
        <v>273055</v>
      </c>
      <c r="J217" s="62">
        <v>9.0485695276114442E-2</v>
      </c>
      <c r="K217" s="62">
        <v>8.7933678513531011E-2</v>
      </c>
      <c r="L217" s="62">
        <v>2.714570858283433E-2</v>
      </c>
      <c r="M217" s="62">
        <v>6.1553574959471703E-2</v>
      </c>
      <c r="N217" s="63">
        <v>8.8699283542306037E-2</v>
      </c>
      <c r="O217" s="182"/>
      <c r="P217" s="182"/>
    </row>
    <row r="218" spans="1:16">
      <c r="A218" s="66">
        <v>212</v>
      </c>
      <c r="B218" s="129" t="s">
        <v>34</v>
      </c>
      <c r="C218" s="129" t="s">
        <v>24</v>
      </c>
      <c r="D218" s="129" t="s">
        <v>396</v>
      </c>
      <c r="E218" s="129" t="s">
        <v>962</v>
      </c>
      <c r="F218" s="130">
        <v>525</v>
      </c>
      <c r="G218" s="131">
        <v>1008022</v>
      </c>
      <c r="H218" s="22">
        <v>38</v>
      </c>
      <c r="I218" s="22">
        <v>112550</v>
      </c>
      <c r="J218" s="62">
        <v>7.2380952380952379E-2</v>
      </c>
      <c r="K218" s="62">
        <v>0.11165430913214196</v>
      </c>
      <c r="L218" s="62">
        <v>2.1714285714285714E-2</v>
      </c>
      <c r="M218" s="62">
        <v>7.8158016392499363E-2</v>
      </c>
      <c r="N218" s="63">
        <v>9.9872302106785077E-2</v>
      </c>
      <c r="O218" s="182"/>
      <c r="P218" s="182"/>
    </row>
    <row r="219" spans="1:16">
      <c r="A219" s="66">
        <v>213</v>
      </c>
      <c r="B219" s="129" t="s">
        <v>989</v>
      </c>
      <c r="C219" s="129" t="s">
        <v>24</v>
      </c>
      <c r="D219" s="129" t="s">
        <v>355</v>
      </c>
      <c r="E219" s="129" t="s">
        <v>1119</v>
      </c>
      <c r="F219" s="130">
        <v>978</v>
      </c>
      <c r="G219" s="131">
        <v>2223959</v>
      </c>
      <c r="H219" s="22">
        <v>157</v>
      </c>
      <c r="I219" s="22">
        <v>241540</v>
      </c>
      <c r="J219" s="62">
        <v>0.16053169734151329</v>
      </c>
      <c r="K219" s="62">
        <v>0.10860811732590393</v>
      </c>
      <c r="L219" s="62">
        <v>4.8159509202453987E-2</v>
      </c>
      <c r="M219" s="62">
        <v>7.6025682128132752E-2</v>
      </c>
      <c r="N219" s="63">
        <v>0.12418519133058674</v>
      </c>
      <c r="O219" s="182"/>
      <c r="P219" s="182"/>
    </row>
    <row r="220" spans="1:16">
      <c r="A220" s="66">
        <v>214</v>
      </c>
      <c r="B220" s="129" t="s">
        <v>989</v>
      </c>
      <c r="C220" s="129" t="s">
        <v>24</v>
      </c>
      <c r="D220" s="129" t="s">
        <v>354</v>
      </c>
      <c r="E220" s="129" t="s">
        <v>917</v>
      </c>
      <c r="F220" s="130">
        <v>741</v>
      </c>
      <c r="G220" s="131">
        <v>1725007</v>
      </c>
      <c r="H220" s="22">
        <v>161</v>
      </c>
      <c r="I220" s="22">
        <v>212745</v>
      </c>
      <c r="J220" s="62">
        <v>0.21727395411605938</v>
      </c>
      <c r="K220" s="62">
        <v>0.12332993431331003</v>
      </c>
      <c r="L220" s="62">
        <v>6.5182186234817807E-2</v>
      </c>
      <c r="M220" s="62">
        <v>8.6330954019317022E-2</v>
      </c>
      <c r="N220" s="63">
        <v>0.15151314025413481</v>
      </c>
      <c r="O220" s="182"/>
      <c r="P220" s="182"/>
    </row>
    <row r="221" spans="1:16">
      <c r="A221" s="66">
        <v>215</v>
      </c>
      <c r="B221" s="129" t="s">
        <v>989</v>
      </c>
      <c r="C221" s="129" t="s">
        <v>24</v>
      </c>
      <c r="D221" s="129" t="s">
        <v>353</v>
      </c>
      <c r="E221" s="129" t="s">
        <v>1258</v>
      </c>
      <c r="F221" s="130">
        <v>690</v>
      </c>
      <c r="G221" s="131">
        <v>1623628</v>
      </c>
      <c r="H221" s="22">
        <v>160</v>
      </c>
      <c r="I221" s="22">
        <v>341940</v>
      </c>
      <c r="J221" s="62">
        <v>0.2318840579710145</v>
      </c>
      <c r="K221" s="62">
        <v>0.21060242863513071</v>
      </c>
      <c r="L221" s="62">
        <v>6.9565217391304349E-2</v>
      </c>
      <c r="M221" s="62">
        <v>0.14742170004459149</v>
      </c>
      <c r="N221" s="63">
        <v>0.21698691743589582</v>
      </c>
      <c r="O221" s="182"/>
      <c r="P221" s="182"/>
    </row>
    <row r="222" spans="1:16">
      <c r="A222" s="66">
        <v>216</v>
      </c>
      <c r="B222" s="129" t="s">
        <v>32</v>
      </c>
      <c r="C222" s="129" t="s">
        <v>24</v>
      </c>
      <c r="D222" s="129" t="s">
        <v>389</v>
      </c>
      <c r="E222" s="129" t="s">
        <v>390</v>
      </c>
      <c r="F222" s="130">
        <v>2816</v>
      </c>
      <c r="G222" s="131">
        <v>4470732</v>
      </c>
      <c r="H222" s="22">
        <v>295</v>
      </c>
      <c r="I222" s="22">
        <v>316420</v>
      </c>
      <c r="J222" s="62">
        <v>0.10475852272727272</v>
      </c>
      <c r="K222" s="62">
        <v>7.0775881891377068E-2</v>
      </c>
      <c r="L222" s="62">
        <v>3.1427556818181816E-2</v>
      </c>
      <c r="M222" s="62">
        <v>4.9543117323963944E-2</v>
      </c>
      <c r="N222" s="63">
        <v>8.097067414214576E-2</v>
      </c>
      <c r="O222" s="182"/>
      <c r="P222" s="182"/>
    </row>
    <row r="223" spans="1:16">
      <c r="A223" s="66">
        <v>217</v>
      </c>
      <c r="B223" s="129" t="s">
        <v>32</v>
      </c>
      <c r="C223" s="129" t="s">
        <v>24</v>
      </c>
      <c r="D223" s="129" t="s">
        <v>385</v>
      </c>
      <c r="E223" s="129" t="s">
        <v>386</v>
      </c>
      <c r="F223" s="130">
        <v>967</v>
      </c>
      <c r="G223" s="131">
        <v>1991053</v>
      </c>
      <c r="H223" s="22">
        <v>61</v>
      </c>
      <c r="I223" s="22">
        <v>123000</v>
      </c>
      <c r="J223" s="62">
        <v>6.3081695966907964E-2</v>
      </c>
      <c r="K223" s="62">
        <v>6.1776356530941164E-2</v>
      </c>
      <c r="L223" s="62">
        <v>1.8924508790072389E-2</v>
      </c>
      <c r="M223" s="62">
        <v>4.3243449571658814E-2</v>
      </c>
      <c r="N223" s="63">
        <v>6.2167958361731203E-2</v>
      </c>
      <c r="O223" s="182"/>
      <c r="P223" s="182"/>
    </row>
    <row r="224" spans="1:16">
      <c r="A224" s="66">
        <v>218</v>
      </c>
      <c r="B224" s="129" t="s">
        <v>32</v>
      </c>
      <c r="C224" s="129" t="s">
        <v>24</v>
      </c>
      <c r="D224" s="129" t="s">
        <v>383</v>
      </c>
      <c r="E224" s="129" t="s">
        <v>384</v>
      </c>
      <c r="F224" s="130">
        <v>1933</v>
      </c>
      <c r="G224" s="131">
        <v>3959863</v>
      </c>
      <c r="H224" s="22">
        <v>136</v>
      </c>
      <c r="I224" s="22">
        <v>512860</v>
      </c>
      <c r="J224" s="62">
        <v>7.0356958096223485E-2</v>
      </c>
      <c r="K224" s="62">
        <v>0.12951458169133628</v>
      </c>
      <c r="L224" s="62">
        <v>2.1107087428867046E-2</v>
      </c>
      <c r="M224" s="62">
        <v>9.0660207183935387E-2</v>
      </c>
      <c r="N224" s="63">
        <v>0.11176729461280244</v>
      </c>
      <c r="O224" s="182"/>
      <c r="P224" s="182"/>
    </row>
    <row r="225" spans="1:16">
      <c r="A225" s="66">
        <v>219</v>
      </c>
      <c r="B225" s="129" t="s">
        <v>32</v>
      </c>
      <c r="C225" s="129" t="s">
        <v>24</v>
      </c>
      <c r="D225" s="129" t="s">
        <v>387</v>
      </c>
      <c r="E225" s="129" t="s">
        <v>388</v>
      </c>
      <c r="F225" s="130">
        <v>442</v>
      </c>
      <c r="G225" s="131">
        <v>929455</v>
      </c>
      <c r="H225" s="22">
        <v>28</v>
      </c>
      <c r="I225" s="22">
        <v>52040</v>
      </c>
      <c r="J225" s="62">
        <v>6.3348416289592757E-2</v>
      </c>
      <c r="K225" s="62">
        <v>5.59898004744716E-2</v>
      </c>
      <c r="L225" s="62">
        <v>1.9004524886877826E-2</v>
      </c>
      <c r="M225" s="62">
        <v>3.9192860332130118E-2</v>
      </c>
      <c r="N225" s="63">
        <v>5.8197385219007941E-2</v>
      </c>
      <c r="O225" s="182"/>
      <c r="P225" s="182"/>
    </row>
    <row r="226" spans="1:16">
      <c r="A226" s="66">
        <v>220</v>
      </c>
      <c r="B226" s="129" t="s">
        <v>32</v>
      </c>
      <c r="C226" s="129" t="s">
        <v>24</v>
      </c>
      <c r="D226" s="129" t="s">
        <v>391</v>
      </c>
      <c r="E226" s="129" t="s">
        <v>392</v>
      </c>
      <c r="F226" s="130">
        <v>2180</v>
      </c>
      <c r="G226" s="131">
        <v>3495268</v>
      </c>
      <c r="H226" s="22">
        <v>137</v>
      </c>
      <c r="I226" s="22">
        <v>162350</v>
      </c>
      <c r="J226" s="62">
        <v>6.284403669724771E-2</v>
      </c>
      <c r="K226" s="62">
        <v>4.6448512674850687E-2</v>
      </c>
      <c r="L226" s="62">
        <v>1.8853211009174312E-2</v>
      </c>
      <c r="M226" s="62">
        <v>3.2513958872395478E-2</v>
      </c>
      <c r="N226" s="63">
        <v>5.1367169881569794E-2</v>
      </c>
      <c r="O226" s="182"/>
      <c r="P226" s="182"/>
    </row>
    <row r="227" spans="1:16">
      <c r="A227" s="66">
        <v>221</v>
      </c>
      <c r="B227" s="129" t="s">
        <v>27</v>
      </c>
      <c r="C227" s="129" t="s">
        <v>24</v>
      </c>
      <c r="D227" s="129" t="s">
        <v>360</v>
      </c>
      <c r="E227" s="129" t="s">
        <v>361</v>
      </c>
      <c r="F227" s="130">
        <v>825</v>
      </c>
      <c r="G227" s="131">
        <v>1785910</v>
      </c>
      <c r="H227" s="22">
        <v>69</v>
      </c>
      <c r="I227" s="22">
        <v>181270</v>
      </c>
      <c r="J227" s="62">
        <v>8.3636363636363634E-2</v>
      </c>
      <c r="K227" s="62">
        <v>0.10150007559171514</v>
      </c>
      <c r="L227" s="62">
        <v>2.5090909090909091E-2</v>
      </c>
      <c r="M227" s="62">
        <v>7.1050052914200593E-2</v>
      </c>
      <c r="N227" s="63">
        <v>9.6140962005109687E-2</v>
      </c>
      <c r="O227" s="182"/>
      <c r="P227" s="182"/>
    </row>
    <row r="228" spans="1:16">
      <c r="A228" s="66">
        <v>222</v>
      </c>
      <c r="B228" s="129" t="s">
        <v>27</v>
      </c>
      <c r="C228" s="129" t="s">
        <v>24</v>
      </c>
      <c r="D228" s="129" t="s">
        <v>356</v>
      </c>
      <c r="E228" s="129" t="s">
        <v>810</v>
      </c>
      <c r="F228" s="130">
        <v>1547</v>
      </c>
      <c r="G228" s="131">
        <v>3319709</v>
      </c>
      <c r="H228" s="22">
        <v>118</v>
      </c>
      <c r="I228" s="22">
        <v>156700</v>
      </c>
      <c r="J228" s="62">
        <v>7.6276664511958636E-2</v>
      </c>
      <c r="K228" s="62">
        <v>4.7202932546196071E-2</v>
      </c>
      <c r="L228" s="62">
        <v>2.2882999353587591E-2</v>
      </c>
      <c r="M228" s="62">
        <v>3.3042052782337246E-2</v>
      </c>
      <c r="N228" s="63">
        <v>5.5925052135924837E-2</v>
      </c>
      <c r="O228" s="182"/>
      <c r="P228" s="182"/>
    </row>
    <row r="229" spans="1:16">
      <c r="A229" s="66">
        <v>223</v>
      </c>
      <c r="B229" s="129" t="s">
        <v>27</v>
      </c>
      <c r="C229" s="129" t="s">
        <v>24</v>
      </c>
      <c r="D229" s="129" t="s">
        <v>359</v>
      </c>
      <c r="E229" s="129" t="s">
        <v>811</v>
      </c>
      <c r="F229" s="130">
        <v>533</v>
      </c>
      <c r="G229" s="131">
        <v>1164815</v>
      </c>
      <c r="H229" s="22">
        <v>85</v>
      </c>
      <c r="I229" s="22">
        <v>259250</v>
      </c>
      <c r="J229" s="62">
        <v>0.15947467166979362</v>
      </c>
      <c r="K229" s="62">
        <v>0.22256753218322223</v>
      </c>
      <c r="L229" s="62">
        <v>4.7842401500938082E-2</v>
      </c>
      <c r="M229" s="62">
        <v>0.15579727252825554</v>
      </c>
      <c r="N229" s="63">
        <v>0.20363967402919361</v>
      </c>
      <c r="O229" s="182"/>
      <c r="P229" s="182"/>
    </row>
    <row r="230" spans="1:16">
      <c r="A230" s="66">
        <v>224</v>
      </c>
      <c r="B230" s="129" t="s">
        <v>27</v>
      </c>
      <c r="C230" s="129" t="s">
        <v>24</v>
      </c>
      <c r="D230" s="129" t="s">
        <v>357</v>
      </c>
      <c r="E230" s="129" t="s">
        <v>358</v>
      </c>
      <c r="F230" s="130">
        <v>1060</v>
      </c>
      <c r="G230" s="131">
        <v>2286992</v>
      </c>
      <c r="H230" s="22">
        <v>143</v>
      </c>
      <c r="I230" s="22">
        <v>468500</v>
      </c>
      <c r="J230" s="62">
        <v>0.13490566037735849</v>
      </c>
      <c r="K230" s="62">
        <v>0.20485423648180667</v>
      </c>
      <c r="L230" s="62">
        <v>4.0471698113207548E-2</v>
      </c>
      <c r="M230" s="62">
        <v>0.14339796553726467</v>
      </c>
      <c r="N230" s="63">
        <v>0.18386966365047222</v>
      </c>
      <c r="O230" s="182"/>
      <c r="P230" s="182"/>
    </row>
    <row r="231" spans="1:16">
      <c r="A231" s="66">
        <v>225</v>
      </c>
      <c r="B231" s="129" t="s">
        <v>27</v>
      </c>
      <c r="C231" s="129" t="s">
        <v>24</v>
      </c>
      <c r="D231" s="129" t="s">
        <v>362</v>
      </c>
      <c r="E231" s="129" t="s">
        <v>363</v>
      </c>
      <c r="F231" s="130">
        <v>456</v>
      </c>
      <c r="G231" s="131">
        <v>983186</v>
      </c>
      <c r="H231" s="22">
        <v>44</v>
      </c>
      <c r="I231" s="22">
        <v>143255</v>
      </c>
      <c r="J231" s="62">
        <v>9.6491228070175433E-2</v>
      </c>
      <c r="K231" s="62">
        <v>0.14570488188399752</v>
      </c>
      <c r="L231" s="62">
        <v>2.8947368421052628E-2</v>
      </c>
      <c r="M231" s="62">
        <v>0.10199341731879825</v>
      </c>
      <c r="N231" s="63">
        <v>0.13094078573985088</v>
      </c>
      <c r="O231" s="182"/>
      <c r="P231" s="182"/>
    </row>
    <row r="232" spans="1:16">
      <c r="A232" s="66">
        <v>226</v>
      </c>
      <c r="B232" s="129" t="s">
        <v>28</v>
      </c>
      <c r="C232" s="129" t="s">
        <v>24</v>
      </c>
      <c r="D232" s="129" t="s">
        <v>367</v>
      </c>
      <c r="E232" s="129" t="s">
        <v>958</v>
      </c>
      <c r="F232" s="130">
        <v>958</v>
      </c>
      <c r="G232" s="131">
        <v>1984025</v>
      </c>
      <c r="H232" s="22">
        <v>84</v>
      </c>
      <c r="I232" s="22">
        <v>258535</v>
      </c>
      <c r="J232" s="62">
        <v>8.7682672233820466E-2</v>
      </c>
      <c r="K232" s="62">
        <v>0.13030833784856541</v>
      </c>
      <c r="L232" s="62">
        <v>2.6304801670146139E-2</v>
      </c>
      <c r="M232" s="62">
        <v>9.1215836493995783E-2</v>
      </c>
      <c r="N232" s="63">
        <v>0.11752063816414192</v>
      </c>
      <c r="O232" s="182"/>
      <c r="P232" s="182"/>
    </row>
    <row r="233" spans="1:16">
      <c r="A233" s="66">
        <v>227</v>
      </c>
      <c r="B233" s="129" t="s">
        <v>28</v>
      </c>
      <c r="C233" s="129" t="s">
        <v>24</v>
      </c>
      <c r="D233" s="129" t="s">
        <v>368</v>
      </c>
      <c r="E233" s="129" t="s">
        <v>933</v>
      </c>
      <c r="F233" s="130">
        <v>1340</v>
      </c>
      <c r="G233" s="131">
        <v>2772941</v>
      </c>
      <c r="H233" s="22">
        <v>212</v>
      </c>
      <c r="I233" s="22">
        <v>463270</v>
      </c>
      <c r="J233" s="62">
        <v>0.15820895522388059</v>
      </c>
      <c r="K233" s="62">
        <v>0.1670681056683139</v>
      </c>
      <c r="L233" s="62">
        <v>4.7462686567164174E-2</v>
      </c>
      <c r="M233" s="62">
        <v>0.11694767396781972</v>
      </c>
      <c r="N233" s="63">
        <v>0.1644103605349839</v>
      </c>
      <c r="O233" s="182"/>
      <c r="P233" s="182"/>
    </row>
    <row r="234" spans="1:16">
      <c r="A234" s="66">
        <v>228</v>
      </c>
      <c r="B234" s="129" t="s">
        <v>29</v>
      </c>
      <c r="C234" s="129" t="s">
        <v>24</v>
      </c>
      <c r="D234" s="129" t="s">
        <v>364</v>
      </c>
      <c r="E234" s="129" t="s">
        <v>882</v>
      </c>
      <c r="F234" s="130">
        <v>1042</v>
      </c>
      <c r="G234" s="131">
        <v>1984544</v>
      </c>
      <c r="H234" s="22">
        <v>122</v>
      </c>
      <c r="I234" s="22">
        <v>168150</v>
      </c>
      <c r="J234" s="62">
        <v>0.11708253358925144</v>
      </c>
      <c r="K234" s="62">
        <v>8.4729791831272064E-2</v>
      </c>
      <c r="L234" s="62">
        <v>3.5124760076775431E-2</v>
      </c>
      <c r="M234" s="62">
        <v>5.9310854281890438E-2</v>
      </c>
      <c r="N234" s="63">
        <v>9.4435614358665876E-2</v>
      </c>
      <c r="O234" s="182"/>
      <c r="P234" s="182"/>
    </row>
    <row r="235" spans="1:16">
      <c r="A235" s="66">
        <v>229</v>
      </c>
      <c r="B235" s="129" t="s">
        <v>29</v>
      </c>
      <c r="C235" s="129" t="s">
        <v>24</v>
      </c>
      <c r="D235" s="129" t="s">
        <v>366</v>
      </c>
      <c r="E235" s="129" t="s">
        <v>881</v>
      </c>
      <c r="F235" s="130">
        <v>2075</v>
      </c>
      <c r="G235" s="131">
        <v>3943942</v>
      </c>
      <c r="H235" s="22">
        <v>169</v>
      </c>
      <c r="I235" s="22">
        <v>308925</v>
      </c>
      <c r="J235" s="62">
        <v>8.144578313253012E-2</v>
      </c>
      <c r="K235" s="62">
        <v>7.8328991653528371E-2</v>
      </c>
      <c r="L235" s="62">
        <v>2.4433734939759037E-2</v>
      </c>
      <c r="M235" s="62">
        <v>5.4830294157469858E-2</v>
      </c>
      <c r="N235" s="63">
        <v>7.9264029097228891E-2</v>
      </c>
      <c r="O235" s="182"/>
      <c r="P235" s="182"/>
    </row>
    <row r="236" spans="1:16" ht="16.5" customHeight="1">
      <c r="A236" s="66">
        <v>230</v>
      </c>
      <c r="B236" s="129" t="s">
        <v>29</v>
      </c>
      <c r="C236" s="129" t="s">
        <v>24</v>
      </c>
      <c r="D236" s="129" t="s">
        <v>898</v>
      </c>
      <c r="E236" s="129" t="s">
        <v>365</v>
      </c>
      <c r="F236" s="130">
        <v>1308</v>
      </c>
      <c r="G236" s="131">
        <v>2379894</v>
      </c>
      <c r="H236" s="22">
        <v>185</v>
      </c>
      <c r="I236" s="22">
        <v>341625</v>
      </c>
      <c r="J236" s="62">
        <v>0.14143730886850153</v>
      </c>
      <c r="K236" s="62">
        <v>0.14354630920536798</v>
      </c>
      <c r="L236" s="62">
        <v>4.2431192660550461E-2</v>
      </c>
      <c r="M236" s="62">
        <v>0.10048241644375758</v>
      </c>
      <c r="N236" s="63">
        <v>0.14291360910430803</v>
      </c>
      <c r="O236" s="182"/>
      <c r="P236" s="182"/>
    </row>
    <row r="237" spans="1:16" ht="12.75" customHeight="1">
      <c r="A237" s="66">
        <v>231</v>
      </c>
      <c r="B237" s="129" t="s">
        <v>29</v>
      </c>
      <c r="C237" s="129" t="s">
        <v>24</v>
      </c>
      <c r="D237" s="129" t="s">
        <v>899</v>
      </c>
      <c r="E237" s="129" t="s">
        <v>1384</v>
      </c>
      <c r="F237" s="130">
        <v>1342</v>
      </c>
      <c r="G237" s="131">
        <v>2639244</v>
      </c>
      <c r="H237" s="22">
        <v>104</v>
      </c>
      <c r="I237" s="22">
        <v>222720</v>
      </c>
      <c r="J237" s="62">
        <v>7.7496274217585689E-2</v>
      </c>
      <c r="K237" s="62">
        <v>8.438780196147079E-2</v>
      </c>
      <c r="L237" s="62">
        <v>2.3248882265275706E-2</v>
      </c>
      <c r="M237" s="62">
        <v>5.907146137302955E-2</v>
      </c>
      <c r="N237" s="63">
        <v>8.232034363830526E-2</v>
      </c>
      <c r="O237" s="182"/>
      <c r="P237" s="182"/>
    </row>
    <row r="238" spans="1:16">
      <c r="A238" s="66">
        <v>232</v>
      </c>
      <c r="B238" s="129" t="s">
        <v>980</v>
      </c>
      <c r="C238" s="129" t="s">
        <v>24</v>
      </c>
      <c r="D238" s="129" t="s">
        <v>371</v>
      </c>
      <c r="E238" s="129" t="s">
        <v>1385</v>
      </c>
      <c r="F238" s="130">
        <v>831</v>
      </c>
      <c r="G238" s="131">
        <v>1657594</v>
      </c>
      <c r="H238" s="22">
        <v>93</v>
      </c>
      <c r="I238" s="22">
        <v>169340</v>
      </c>
      <c r="J238" s="62">
        <v>0.11191335740072202</v>
      </c>
      <c r="K238" s="62">
        <v>0.10216011882282393</v>
      </c>
      <c r="L238" s="62">
        <v>3.3574007220216605E-2</v>
      </c>
      <c r="M238" s="62">
        <v>7.1512083175976751E-2</v>
      </c>
      <c r="N238" s="63">
        <v>0.10508609039619335</v>
      </c>
      <c r="O238" s="182"/>
      <c r="P238" s="182"/>
    </row>
    <row r="239" spans="1:16">
      <c r="A239" s="66">
        <v>233</v>
      </c>
      <c r="B239" s="129" t="s">
        <v>980</v>
      </c>
      <c r="C239" s="129" t="s">
        <v>24</v>
      </c>
      <c r="D239" s="129" t="s">
        <v>370</v>
      </c>
      <c r="E239" s="129" t="s">
        <v>981</v>
      </c>
      <c r="F239" s="130">
        <v>981</v>
      </c>
      <c r="G239" s="131">
        <v>1945269</v>
      </c>
      <c r="H239" s="22">
        <v>32</v>
      </c>
      <c r="I239" s="22">
        <v>81830</v>
      </c>
      <c r="J239" s="62">
        <v>3.2619775739041797E-2</v>
      </c>
      <c r="K239" s="62">
        <v>4.2066161543724799E-2</v>
      </c>
      <c r="L239" s="62">
        <v>9.7859327217125393E-3</v>
      </c>
      <c r="M239" s="62">
        <v>2.9446313080607356E-2</v>
      </c>
      <c r="N239" s="63">
        <v>3.9232245802319897E-2</v>
      </c>
      <c r="O239" s="182"/>
      <c r="P239" s="182"/>
    </row>
    <row r="240" spans="1:16">
      <c r="A240" s="66">
        <v>234</v>
      </c>
      <c r="B240" s="129" t="s">
        <v>980</v>
      </c>
      <c r="C240" s="129" t="s">
        <v>24</v>
      </c>
      <c r="D240" s="129" t="s">
        <v>372</v>
      </c>
      <c r="E240" s="129" t="s">
        <v>1093</v>
      </c>
      <c r="F240" s="130">
        <v>812</v>
      </c>
      <c r="G240" s="131">
        <v>1604926</v>
      </c>
      <c r="H240" s="22">
        <v>44</v>
      </c>
      <c r="I240" s="22">
        <v>116405</v>
      </c>
      <c r="J240" s="62">
        <v>5.4187192118226604E-2</v>
      </c>
      <c r="K240" s="62">
        <v>7.252982380496048E-2</v>
      </c>
      <c r="L240" s="62">
        <v>1.6256157635467981E-2</v>
      </c>
      <c r="M240" s="62">
        <v>5.0770876663472332E-2</v>
      </c>
      <c r="N240" s="63">
        <v>6.7027034298940316E-2</v>
      </c>
      <c r="O240" s="182"/>
      <c r="P240" s="182"/>
    </row>
    <row r="241" spans="1:16">
      <c r="A241" s="66">
        <v>235</v>
      </c>
      <c r="B241" s="129" t="s">
        <v>980</v>
      </c>
      <c r="C241" s="129" t="s">
        <v>24</v>
      </c>
      <c r="D241" s="129" t="s">
        <v>373</v>
      </c>
      <c r="E241" s="129" t="s">
        <v>982</v>
      </c>
      <c r="F241" s="130">
        <v>850</v>
      </c>
      <c r="G241" s="131">
        <v>1683315</v>
      </c>
      <c r="H241" s="22">
        <v>23</v>
      </c>
      <c r="I241" s="22">
        <v>80270</v>
      </c>
      <c r="J241" s="62">
        <v>2.7058823529411764E-2</v>
      </c>
      <c r="K241" s="62">
        <v>4.7685667863709404E-2</v>
      </c>
      <c r="L241" s="62">
        <v>8.1176470588235281E-3</v>
      </c>
      <c r="M241" s="62">
        <v>3.3379967504596583E-2</v>
      </c>
      <c r="N241" s="63">
        <v>4.1497614563420111E-2</v>
      </c>
      <c r="O241" s="182"/>
      <c r="P241" s="182"/>
    </row>
    <row r="242" spans="1:16">
      <c r="A242" s="66">
        <v>236</v>
      </c>
      <c r="B242" s="129" t="s">
        <v>980</v>
      </c>
      <c r="C242" s="129" t="s">
        <v>24</v>
      </c>
      <c r="D242" s="129" t="s">
        <v>369</v>
      </c>
      <c r="E242" s="129" t="s">
        <v>957</v>
      </c>
      <c r="F242" s="130">
        <v>794</v>
      </c>
      <c r="G242" s="131">
        <v>1565540</v>
      </c>
      <c r="H242" s="22">
        <v>70</v>
      </c>
      <c r="I242" s="22">
        <v>134225</v>
      </c>
      <c r="J242" s="62">
        <v>8.8161209068010074E-2</v>
      </c>
      <c r="K242" s="62">
        <v>8.5737189723673626E-2</v>
      </c>
      <c r="L242" s="62">
        <v>2.6448362720403022E-2</v>
      </c>
      <c r="M242" s="62">
        <v>6.0016032806571536E-2</v>
      </c>
      <c r="N242" s="63">
        <v>8.6464395526974561E-2</v>
      </c>
      <c r="O242" s="182"/>
      <c r="P242" s="182"/>
    </row>
    <row r="243" spans="1:16">
      <c r="A243" s="66">
        <v>237</v>
      </c>
      <c r="B243" s="129" t="s">
        <v>35</v>
      </c>
      <c r="C243" s="129" t="s">
        <v>24</v>
      </c>
      <c r="D243" s="129" t="s">
        <v>339</v>
      </c>
      <c r="E243" s="129" t="s">
        <v>866</v>
      </c>
      <c r="F243" s="130">
        <v>727</v>
      </c>
      <c r="G243" s="131">
        <v>1416936</v>
      </c>
      <c r="H243" s="22">
        <v>0</v>
      </c>
      <c r="I243" s="22">
        <v>0</v>
      </c>
      <c r="J243" s="62">
        <v>0</v>
      </c>
      <c r="K243" s="62">
        <v>0</v>
      </c>
      <c r="L243" s="62">
        <v>0</v>
      </c>
      <c r="M243" s="62">
        <v>0</v>
      </c>
      <c r="N243" s="63">
        <v>0</v>
      </c>
      <c r="O243" s="182"/>
      <c r="P243" s="182"/>
    </row>
    <row r="244" spans="1:16">
      <c r="A244" s="66">
        <v>238</v>
      </c>
      <c r="B244" s="129" t="s">
        <v>35</v>
      </c>
      <c r="C244" s="129" t="s">
        <v>24</v>
      </c>
      <c r="D244" s="129" t="s">
        <v>342</v>
      </c>
      <c r="E244" s="129" t="s">
        <v>867</v>
      </c>
      <c r="F244" s="130">
        <v>1441</v>
      </c>
      <c r="G244" s="131">
        <v>2810700</v>
      </c>
      <c r="H244" s="22">
        <v>178</v>
      </c>
      <c r="I244" s="22">
        <v>385350</v>
      </c>
      <c r="J244" s="62">
        <v>0.12352532963219987</v>
      </c>
      <c r="K244" s="62">
        <v>0.13710107802326824</v>
      </c>
      <c r="L244" s="62">
        <v>3.7057598889659961E-2</v>
      </c>
      <c r="M244" s="62">
        <v>9.5970754616287762E-2</v>
      </c>
      <c r="N244" s="63">
        <v>0.13302835350594772</v>
      </c>
      <c r="O244" s="182"/>
      <c r="P244" s="182"/>
    </row>
    <row r="245" spans="1:16">
      <c r="A245" s="66">
        <v>239</v>
      </c>
      <c r="B245" s="129" t="s">
        <v>35</v>
      </c>
      <c r="C245" s="129" t="s">
        <v>24</v>
      </c>
      <c r="D245" s="129" t="s">
        <v>341</v>
      </c>
      <c r="E245" s="129" t="s">
        <v>1122</v>
      </c>
      <c r="F245" s="130">
        <v>897</v>
      </c>
      <c r="G245" s="131">
        <v>1746338</v>
      </c>
      <c r="H245" s="22">
        <v>27</v>
      </c>
      <c r="I245" s="22">
        <v>26805</v>
      </c>
      <c r="J245" s="62">
        <v>3.0100334448160536E-2</v>
      </c>
      <c r="K245" s="62">
        <v>1.5349262284849783E-2</v>
      </c>
      <c r="L245" s="62">
        <v>9.0301003344481611E-3</v>
      </c>
      <c r="M245" s="62">
        <v>1.0744483599394847E-2</v>
      </c>
      <c r="N245" s="63">
        <v>1.9774583933843008E-2</v>
      </c>
      <c r="O245" s="182"/>
      <c r="P245" s="182"/>
    </row>
    <row r="246" spans="1:16">
      <c r="A246" s="66">
        <v>240</v>
      </c>
      <c r="B246" s="129" t="s">
        <v>35</v>
      </c>
      <c r="C246" s="129" t="s">
        <v>24</v>
      </c>
      <c r="D246" s="129" t="s">
        <v>340</v>
      </c>
      <c r="E246" s="129" t="s">
        <v>1386</v>
      </c>
      <c r="F246" s="130">
        <v>488</v>
      </c>
      <c r="G246" s="131">
        <v>940228</v>
      </c>
      <c r="H246" s="22">
        <v>0</v>
      </c>
      <c r="I246" s="22">
        <v>0</v>
      </c>
      <c r="J246" s="62">
        <v>0</v>
      </c>
      <c r="K246" s="62">
        <v>0</v>
      </c>
      <c r="L246" s="62">
        <v>0</v>
      </c>
      <c r="M246" s="62">
        <v>0</v>
      </c>
      <c r="N246" s="63">
        <v>0</v>
      </c>
      <c r="O246" s="182"/>
      <c r="P246" s="182"/>
    </row>
    <row r="247" spans="1:16">
      <c r="A247" s="66">
        <v>241</v>
      </c>
      <c r="B247" s="129" t="s">
        <v>1349</v>
      </c>
      <c r="C247" s="129" t="s">
        <v>24</v>
      </c>
      <c r="D247" s="129" t="s">
        <v>347</v>
      </c>
      <c r="E247" s="129" t="s">
        <v>868</v>
      </c>
      <c r="F247" s="130">
        <v>793</v>
      </c>
      <c r="G247" s="131">
        <v>1789417</v>
      </c>
      <c r="H247" s="22">
        <v>62</v>
      </c>
      <c r="I247" s="22">
        <v>163685</v>
      </c>
      <c r="J247" s="62">
        <v>7.8184110970996215E-2</v>
      </c>
      <c r="K247" s="62">
        <v>9.1473926982922366E-2</v>
      </c>
      <c r="L247" s="62">
        <v>2.3455233291298862E-2</v>
      </c>
      <c r="M247" s="62">
        <v>6.403174888804565E-2</v>
      </c>
      <c r="N247" s="63">
        <v>8.7486982179344516E-2</v>
      </c>
      <c r="O247" s="182"/>
      <c r="P247" s="182"/>
    </row>
    <row r="248" spans="1:16">
      <c r="A248" s="66">
        <v>242</v>
      </c>
      <c r="B248" s="129" t="s">
        <v>1349</v>
      </c>
      <c r="C248" s="129" t="s">
        <v>24</v>
      </c>
      <c r="D248" s="129" t="s">
        <v>350</v>
      </c>
      <c r="E248" s="129" t="s">
        <v>808</v>
      </c>
      <c r="F248" s="130">
        <v>1158</v>
      </c>
      <c r="G248" s="131">
        <v>2530993</v>
      </c>
      <c r="H248" s="22">
        <v>194</v>
      </c>
      <c r="I248" s="22">
        <v>517360</v>
      </c>
      <c r="J248" s="62">
        <v>0.16753022452504318</v>
      </c>
      <c r="K248" s="62">
        <v>0.20440988971522245</v>
      </c>
      <c r="L248" s="62">
        <v>5.0259067357512954E-2</v>
      </c>
      <c r="M248" s="62">
        <v>0.14308692280065571</v>
      </c>
      <c r="N248" s="63">
        <v>0.19334599015816867</v>
      </c>
      <c r="O248" s="182"/>
      <c r="P248" s="182"/>
    </row>
    <row r="249" spans="1:16">
      <c r="A249" s="66">
        <v>243</v>
      </c>
      <c r="B249" s="129" t="s">
        <v>1349</v>
      </c>
      <c r="C249" s="129" t="s">
        <v>24</v>
      </c>
      <c r="D249" s="129" t="s">
        <v>349</v>
      </c>
      <c r="E249" s="129" t="s">
        <v>1387</v>
      </c>
      <c r="F249" s="130">
        <v>928</v>
      </c>
      <c r="G249" s="131">
        <v>2142291</v>
      </c>
      <c r="H249" s="22">
        <v>134</v>
      </c>
      <c r="I249" s="22">
        <v>266975</v>
      </c>
      <c r="J249" s="62">
        <v>0.14439655172413793</v>
      </c>
      <c r="K249" s="62">
        <v>0.12462125826976821</v>
      </c>
      <c r="L249" s="62">
        <v>4.3318965517241376E-2</v>
      </c>
      <c r="M249" s="62">
        <v>8.7234880788837746E-2</v>
      </c>
      <c r="N249" s="63">
        <v>0.13055384630607914</v>
      </c>
      <c r="O249" s="182"/>
      <c r="P249" s="182"/>
    </row>
    <row r="250" spans="1:16">
      <c r="A250" s="66">
        <v>244</v>
      </c>
      <c r="B250" s="129" t="s">
        <v>1349</v>
      </c>
      <c r="C250" s="129" t="s">
        <v>24</v>
      </c>
      <c r="D250" s="129" t="s">
        <v>345</v>
      </c>
      <c r="E250" s="129" t="s">
        <v>809</v>
      </c>
      <c r="F250" s="130">
        <v>1202</v>
      </c>
      <c r="G250" s="131">
        <v>2834603</v>
      </c>
      <c r="H250" s="22">
        <v>143</v>
      </c>
      <c r="I250" s="22">
        <v>352675</v>
      </c>
      <c r="J250" s="62">
        <v>0.11896838602329451</v>
      </c>
      <c r="K250" s="62">
        <v>0.12441777561090565</v>
      </c>
      <c r="L250" s="62">
        <v>3.569051580698835E-2</v>
      </c>
      <c r="M250" s="62">
        <v>8.7092442927633948E-2</v>
      </c>
      <c r="N250" s="63">
        <v>0.12278295873462231</v>
      </c>
      <c r="O250" s="182"/>
      <c r="P250" s="182"/>
    </row>
    <row r="251" spans="1:16">
      <c r="A251" s="66">
        <v>245</v>
      </c>
      <c r="B251" s="129" t="s">
        <v>1349</v>
      </c>
      <c r="C251" s="129" t="s">
        <v>24</v>
      </c>
      <c r="D251" s="129" t="s">
        <v>346</v>
      </c>
      <c r="E251" s="129" t="s">
        <v>869</v>
      </c>
      <c r="F251" s="130">
        <v>931</v>
      </c>
      <c r="G251" s="131">
        <v>2083412</v>
      </c>
      <c r="H251" s="22">
        <v>88</v>
      </c>
      <c r="I251" s="22">
        <v>264780</v>
      </c>
      <c r="J251" s="62">
        <v>9.4522019334049412E-2</v>
      </c>
      <c r="K251" s="62">
        <v>0.12708960109666259</v>
      </c>
      <c r="L251" s="62">
        <v>2.8356605800214821E-2</v>
      </c>
      <c r="M251" s="62">
        <v>8.8962720767663803E-2</v>
      </c>
      <c r="N251" s="63">
        <v>0.11731932656787862</v>
      </c>
      <c r="O251" s="182"/>
      <c r="P251" s="182"/>
    </row>
    <row r="252" spans="1:16">
      <c r="A252" s="66">
        <v>246</v>
      </c>
      <c r="B252" s="129" t="s">
        <v>1349</v>
      </c>
      <c r="C252" s="129" t="s">
        <v>24</v>
      </c>
      <c r="D252" s="129" t="s">
        <v>343</v>
      </c>
      <c r="E252" s="129" t="s">
        <v>344</v>
      </c>
      <c r="F252" s="130">
        <v>746</v>
      </c>
      <c r="G252" s="131">
        <v>1102412</v>
      </c>
      <c r="H252" s="22">
        <v>35</v>
      </c>
      <c r="I252" s="22">
        <v>49995</v>
      </c>
      <c r="J252" s="62">
        <v>4.6916890080428951E-2</v>
      </c>
      <c r="K252" s="62">
        <v>4.5350558593338967E-2</v>
      </c>
      <c r="L252" s="62">
        <v>1.4075067024128685E-2</v>
      </c>
      <c r="M252" s="62">
        <v>3.1745391015337278E-2</v>
      </c>
      <c r="N252" s="63">
        <v>4.5820458039465967E-2</v>
      </c>
      <c r="O252" s="182"/>
      <c r="P252" s="182"/>
    </row>
    <row r="253" spans="1:16">
      <c r="A253" s="66">
        <v>247</v>
      </c>
      <c r="B253" s="129" t="s">
        <v>1350</v>
      </c>
      <c r="C253" s="129" t="s">
        <v>24</v>
      </c>
      <c r="D253" s="129" t="s">
        <v>377</v>
      </c>
      <c r="E253" s="129" t="s">
        <v>378</v>
      </c>
      <c r="F253" s="130">
        <v>956</v>
      </c>
      <c r="G253" s="131">
        <v>3326826</v>
      </c>
      <c r="H253" s="22">
        <v>196</v>
      </c>
      <c r="I253" s="22">
        <v>344260</v>
      </c>
      <c r="J253" s="62">
        <v>0.20502092050209206</v>
      </c>
      <c r="K253" s="62">
        <v>0.10348001368271138</v>
      </c>
      <c r="L253" s="62">
        <v>6.1506276150627613E-2</v>
      </c>
      <c r="M253" s="62">
        <v>7.2436009577897961E-2</v>
      </c>
      <c r="N253" s="63">
        <v>0.13394228572852557</v>
      </c>
      <c r="O253" s="182"/>
      <c r="P253" s="182"/>
    </row>
    <row r="254" spans="1:16">
      <c r="A254" s="66">
        <v>248</v>
      </c>
      <c r="B254" s="129" t="s">
        <v>1350</v>
      </c>
      <c r="C254" s="129" t="s">
        <v>24</v>
      </c>
      <c r="D254" s="129" t="s">
        <v>376</v>
      </c>
      <c r="E254" s="129" t="s">
        <v>812</v>
      </c>
      <c r="F254" s="130">
        <v>647</v>
      </c>
      <c r="G254" s="131">
        <v>1316479</v>
      </c>
      <c r="H254" s="22">
        <v>40</v>
      </c>
      <c r="I254" s="22">
        <v>81200</v>
      </c>
      <c r="J254" s="62">
        <v>6.1823802163833076E-2</v>
      </c>
      <c r="K254" s="62">
        <v>6.1679677381864806E-2</v>
      </c>
      <c r="L254" s="62">
        <v>1.8547140649149921E-2</v>
      </c>
      <c r="M254" s="62">
        <v>4.3175774167305364E-2</v>
      </c>
      <c r="N254" s="63">
        <v>6.1722914816455282E-2</v>
      </c>
      <c r="O254" s="182"/>
      <c r="P254" s="182"/>
    </row>
    <row r="255" spans="1:16">
      <c r="A255" s="66">
        <v>249</v>
      </c>
      <c r="B255" s="129" t="s">
        <v>1350</v>
      </c>
      <c r="C255" s="129" t="s">
        <v>24</v>
      </c>
      <c r="D255" s="129" t="s">
        <v>374</v>
      </c>
      <c r="E255" s="129" t="s">
        <v>813</v>
      </c>
      <c r="F255" s="130">
        <v>1195</v>
      </c>
      <c r="G255" s="131">
        <v>2014292</v>
      </c>
      <c r="H255" s="22">
        <v>440</v>
      </c>
      <c r="I255" s="22">
        <v>556855</v>
      </c>
      <c r="J255" s="62">
        <v>0.3682008368200837</v>
      </c>
      <c r="K255" s="62">
        <v>0.27645197419242096</v>
      </c>
      <c r="L255" s="62">
        <v>0.11046025104602511</v>
      </c>
      <c r="M255" s="62">
        <v>0.19351638193469467</v>
      </c>
      <c r="N255" s="63">
        <v>0.30397663298071975</v>
      </c>
      <c r="O255" s="182"/>
      <c r="P255" s="182"/>
    </row>
    <row r="256" spans="1:16">
      <c r="A256" s="66">
        <v>250</v>
      </c>
      <c r="B256" s="129" t="s">
        <v>1350</v>
      </c>
      <c r="C256" s="129" t="s">
        <v>24</v>
      </c>
      <c r="D256" s="129" t="s">
        <v>375</v>
      </c>
      <c r="E256" s="129" t="s">
        <v>348</v>
      </c>
      <c r="F256" s="130">
        <v>1049</v>
      </c>
      <c r="G256" s="131">
        <v>3429291</v>
      </c>
      <c r="H256" s="22">
        <v>134</v>
      </c>
      <c r="I256" s="22">
        <v>384770</v>
      </c>
      <c r="J256" s="62">
        <v>0.12774070543374644</v>
      </c>
      <c r="K256" s="62">
        <v>0.11220103514108309</v>
      </c>
      <c r="L256" s="62">
        <v>3.8322211630123927E-2</v>
      </c>
      <c r="M256" s="62">
        <v>7.854072459875816E-2</v>
      </c>
      <c r="N256" s="63">
        <v>0.11686293622888208</v>
      </c>
      <c r="O256" s="182"/>
      <c r="P256" s="182"/>
    </row>
    <row r="257" spans="1:16">
      <c r="A257" s="66">
        <v>251</v>
      </c>
      <c r="B257" s="129" t="s">
        <v>1388</v>
      </c>
      <c r="C257" s="129" t="s">
        <v>24</v>
      </c>
      <c r="D257" s="129" t="s">
        <v>380</v>
      </c>
      <c r="E257" s="129" t="s">
        <v>1259</v>
      </c>
      <c r="F257" s="130">
        <v>820</v>
      </c>
      <c r="G257" s="131">
        <v>1830639</v>
      </c>
      <c r="H257" s="22">
        <v>133</v>
      </c>
      <c r="I257" s="22">
        <v>239615</v>
      </c>
      <c r="J257" s="62">
        <v>0.16219512195121952</v>
      </c>
      <c r="K257" s="62">
        <v>0.13089145374920996</v>
      </c>
      <c r="L257" s="62">
        <v>4.8658536585365855E-2</v>
      </c>
      <c r="M257" s="62">
        <v>9.1624017624446968E-2</v>
      </c>
      <c r="N257" s="63">
        <v>0.14028255420981284</v>
      </c>
      <c r="O257" s="182"/>
      <c r="P257" s="182"/>
    </row>
    <row r="258" spans="1:16">
      <c r="A258" s="66">
        <v>252</v>
      </c>
      <c r="B258" s="129" t="s">
        <v>1388</v>
      </c>
      <c r="C258" s="129" t="s">
        <v>24</v>
      </c>
      <c r="D258" s="129" t="s">
        <v>379</v>
      </c>
      <c r="E258" s="129" t="s">
        <v>1120</v>
      </c>
      <c r="F258" s="130">
        <v>790</v>
      </c>
      <c r="G258" s="131">
        <v>1937794</v>
      </c>
      <c r="H258" s="22">
        <v>128</v>
      </c>
      <c r="I258" s="22">
        <v>255650</v>
      </c>
      <c r="J258" s="62">
        <v>0.16202531645569621</v>
      </c>
      <c r="K258" s="62">
        <v>0.13192836803086397</v>
      </c>
      <c r="L258" s="62">
        <v>4.860759493670886E-2</v>
      </c>
      <c r="M258" s="62">
        <v>9.2349857621604775E-2</v>
      </c>
      <c r="N258" s="63">
        <v>0.14095745255831363</v>
      </c>
      <c r="O258" s="182"/>
      <c r="P258" s="182"/>
    </row>
    <row r="259" spans="1:16">
      <c r="A259" s="66">
        <v>253</v>
      </c>
      <c r="B259" s="129" t="s">
        <v>1388</v>
      </c>
      <c r="C259" s="129" t="s">
        <v>24</v>
      </c>
      <c r="D259" s="129" t="s">
        <v>381</v>
      </c>
      <c r="E259" s="129" t="s">
        <v>1121</v>
      </c>
      <c r="F259" s="130">
        <v>1135</v>
      </c>
      <c r="G259" s="131">
        <v>2583289</v>
      </c>
      <c r="H259" s="22">
        <v>85</v>
      </c>
      <c r="I259" s="22">
        <v>234420</v>
      </c>
      <c r="J259" s="62">
        <v>7.4889867841409691E-2</v>
      </c>
      <c r="K259" s="62">
        <v>9.0744783104019719E-2</v>
      </c>
      <c r="L259" s="62">
        <v>2.2466960352422908E-2</v>
      </c>
      <c r="M259" s="62">
        <v>6.3521348172813796E-2</v>
      </c>
      <c r="N259" s="63">
        <v>8.5988308525236701E-2</v>
      </c>
      <c r="O259" s="182"/>
      <c r="P259" s="182"/>
    </row>
    <row r="260" spans="1:16">
      <c r="A260" s="66">
        <v>254</v>
      </c>
      <c r="B260" s="129" t="s">
        <v>1388</v>
      </c>
      <c r="C260" s="129" t="s">
        <v>24</v>
      </c>
      <c r="D260" s="129" t="s">
        <v>382</v>
      </c>
      <c r="E260" s="129" t="s">
        <v>838</v>
      </c>
      <c r="F260" s="130">
        <v>1040</v>
      </c>
      <c r="G260" s="131">
        <v>2309204</v>
      </c>
      <c r="H260" s="22">
        <v>108</v>
      </c>
      <c r="I260" s="22">
        <v>319240</v>
      </c>
      <c r="J260" s="62">
        <v>0.10384615384615385</v>
      </c>
      <c r="K260" s="62">
        <v>0.13824677248090683</v>
      </c>
      <c r="L260" s="62">
        <v>3.1153846153846153E-2</v>
      </c>
      <c r="M260" s="62">
        <v>9.6772740736634777E-2</v>
      </c>
      <c r="N260" s="63">
        <v>0.12792658689048092</v>
      </c>
      <c r="O260" s="182"/>
      <c r="P260" s="182"/>
    </row>
    <row r="261" spans="1:16">
      <c r="A261" s="66">
        <v>255</v>
      </c>
      <c r="B261" s="129" t="s">
        <v>46</v>
      </c>
      <c r="C261" s="129" t="s">
        <v>24</v>
      </c>
      <c r="D261" s="129" t="s">
        <v>536</v>
      </c>
      <c r="E261" s="129" t="s">
        <v>1023</v>
      </c>
      <c r="F261" s="130">
        <v>1954</v>
      </c>
      <c r="G261" s="131">
        <v>3827609</v>
      </c>
      <c r="H261" s="22">
        <v>82</v>
      </c>
      <c r="I261" s="22">
        <v>158065</v>
      </c>
      <c r="J261" s="62">
        <v>4.1965199590583417E-2</v>
      </c>
      <c r="K261" s="62">
        <v>4.1296015345350059E-2</v>
      </c>
      <c r="L261" s="62">
        <v>1.2589559877175025E-2</v>
      </c>
      <c r="M261" s="62">
        <v>2.890721074174504E-2</v>
      </c>
      <c r="N261" s="63">
        <v>4.1496770618920063E-2</v>
      </c>
      <c r="O261" s="182"/>
      <c r="P261" s="182"/>
    </row>
    <row r="262" spans="1:16" ht="16.5" customHeight="1">
      <c r="A262" s="66">
        <v>256</v>
      </c>
      <c r="B262" s="129" t="s">
        <v>46</v>
      </c>
      <c r="C262" s="129" t="s">
        <v>24</v>
      </c>
      <c r="D262" s="129" t="s">
        <v>537</v>
      </c>
      <c r="E262" s="129" t="s">
        <v>538</v>
      </c>
      <c r="F262" s="130">
        <v>615</v>
      </c>
      <c r="G262" s="131">
        <v>1207452</v>
      </c>
      <c r="H262" s="22">
        <v>48</v>
      </c>
      <c r="I262" s="22">
        <v>76725</v>
      </c>
      <c r="J262" s="62">
        <v>7.8048780487804878E-2</v>
      </c>
      <c r="K262" s="62">
        <v>6.3542898599695891E-2</v>
      </c>
      <c r="L262" s="62">
        <v>2.3414634146341463E-2</v>
      </c>
      <c r="M262" s="62">
        <v>4.4480029019787121E-2</v>
      </c>
      <c r="N262" s="63">
        <v>6.7894663166128577E-2</v>
      </c>
      <c r="O262" s="182"/>
      <c r="P262" s="182"/>
    </row>
    <row r="263" spans="1:16" ht="13.5" customHeight="1">
      <c r="A263" s="66">
        <v>257</v>
      </c>
      <c r="B263" s="129" t="s">
        <v>1351</v>
      </c>
      <c r="C263" s="129" t="s">
        <v>24</v>
      </c>
      <c r="D263" s="129" t="s">
        <v>768</v>
      </c>
      <c r="E263" s="129" t="s">
        <v>1032</v>
      </c>
      <c r="F263" s="130">
        <v>619</v>
      </c>
      <c r="G263" s="131">
        <v>1353286</v>
      </c>
      <c r="H263" s="22">
        <v>79</v>
      </c>
      <c r="I263" s="22">
        <v>172870</v>
      </c>
      <c r="J263" s="62">
        <v>0.12762520193861066</v>
      </c>
      <c r="K263" s="62">
        <v>0.12774092098787693</v>
      </c>
      <c r="L263" s="62">
        <v>3.8287560581583197E-2</v>
      </c>
      <c r="M263" s="62">
        <v>8.9418644691513838E-2</v>
      </c>
      <c r="N263" s="63">
        <v>0.12770620527309703</v>
      </c>
      <c r="O263" s="182"/>
      <c r="P263" s="182"/>
    </row>
    <row r="264" spans="1:16">
      <c r="A264" s="66">
        <v>258</v>
      </c>
      <c r="B264" s="129" t="s">
        <v>1351</v>
      </c>
      <c r="C264" s="129" t="s">
        <v>24</v>
      </c>
      <c r="D264" s="129" t="s">
        <v>767</v>
      </c>
      <c r="E264" s="129" t="s">
        <v>1020</v>
      </c>
      <c r="F264" s="130">
        <v>669</v>
      </c>
      <c r="G264" s="131">
        <v>1444699</v>
      </c>
      <c r="H264" s="22">
        <v>98</v>
      </c>
      <c r="I264" s="22">
        <v>278835</v>
      </c>
      <c r="J264" s="62">
        <v>0.14648729446935724</v>
      </c>
      <c r="K264" s="62">
        <v>0.19300560185893395</v>
      </c>
      <c r="L264" s="62">
        <v>4.3946188340807171E-2</v>
      </c>
      <c r="M264" s="62">
        <v>0.13510392130125376</v>
      </c>
      <c r="N264" s="63">
        <v>0.17905010964206092</v>
      </c>
      <c r="O264" s="182"/>
      <c r="P264" s="182"/>
    </row>
    <row r="265" spans="1:16">
      <c r="A265" s="66">
        <v>259</v>
      </c>
      <c r="B265" s="129" t="s">
        <v>1351</v>
      </c>
      <c r="C265" s="129" t="s">
        <v>24</v>
      </c>
      <c r="D265" s="129" t="s">
        <v>765</v>
      </c>
      <c r="E265" s="129" t="s">
        <v>766</v>
      </c>
      <c r="F265" s="130">
        <v>1600</v>
      </c>
      <c r="G265" s="131">
        <v>3136647</v>
      </c>
      <c r="H265" s="22">
        <v>181</v>
      </c>
      <c r="I265" s="22">
        <v>514120</v>
      </c>
      <c r="J265" s="62">
        <v>0.113125</v>
      </c>
      <c r="K265" s="62">
        <v>0.16390751015335803</v>
      </c>
      <c r="L265" s="62">
        <v>3.3937500000000002E-2</v>
      </c>
      <c r="M265" s="62">
        <v>0.11473525710735061</v>
      </c>
      <c r="N265" s="63">
        <v>0.14867275710735062</v>
      </c>
      <c r="O265" s="182"/>
      <c r="P265" s="182"/>
    </row>
    <row r="266" spans="1:16">
      <c r="A266" s="66">
        <v>260</v>
      </c>
      <c r="B266" s="129" t="s">
        <v>1351</v>
      </c>
      <c r="C266" s="129" t="s">
        <v>24</v>
      </c>
      <c r="D266" s="129" t="s">
        <v>770</v>
      </c>
      <c r="E266" s="129" t="s">
        <v>771</v>
      </c>
      <c r="F266" s="130">
        <v>1586</v>
      </c>
      <c r="G266" s="131">
        <v>4077942</v>
      </c>
      <c r="H266" s="22">
        <v>145</v>
      </c>
      <c r="I266" s="22">
        <v>469005</v>
      </c>
      <c r="J266" s="62">
        <v>9.1424968474148799E-2</v>
      </c>
      <c r="K266" s="62">
        <v>0.11501021838957003</v>
      </c>
      <c r="L266" s="62">
        <v>2.742749054224464E-2</v>
      </c>
      <c r="M266" s="62">
        <v>8.0507152872699009E-2</v>
      </c>
      <c r="N266" s="63">
        <v>0.10793464341494365</v>
      </c>
      <c r="O266" s="182"/>
      <c r="P266" s="182"/>
    </row>
    <row r="267" spans="1:16">
      <c r="A267" s="66">
        <v>261</v>
      </c>
      <c r="B267" s="129" t="s">
        <v>1351</v>
      </c>
      <c r="C267" s="129" t="s">
        <v>24</v>
      </c>
      <c r="D267" s="129" t="s">
        <v>773</v>
      </c>
      <c r="E267" s="129" t="s">
        <v>1021</v>
      </c>
      <c r="F267" s="130">
        <v>617</v>
      </c>
      <c r="G267" s="131">
        <v>1327236</v>
      </c>
      <c r="H267" s="22">
        <v>65</v>
      </c>
      <c r="I267" s="22">
        <v>130245</v>
      </c>
      <c r="J267" s="62">
        <v>0.1053484602917342</v>
      </c>
      <c r="K267" s="62">
        <v>9.813250996808405E-2</v>
      </c>
      <c r="L267" s="62">
        <v>3.1604538087520256E-2</v>
      </c>
      <c r="M267" s="62">
        <v>6.8692756977658836E-2</v>
      </c>
      <c r="N267" s="63">
        <v>0.10029729506517909</v>
      </c>
      <c r="O267" s="182"/>
      <c r="P267" s="182"/>
    </row>
    <row r="268" spans="1:16">
      <c r="A268" s="66">
        <v>262</v>
      </c>
      <c r="B268" s="129" t="s">
        <v>1351</v>
      </c>
      <c r="C268" s="129" t="s">
        <v>24</v>
      </c>
      <c r="D268" s="129" t="s">
        <v>772</v>
      </c>
      <c r="E268" s="129" t="s">
        <v>1022</v>
      </c>
      <c r="F268" s="130">
        <v>488</v>
      </c>
      <c r="G268" s="131">
        <v>692818</v>
      </c>
      <c r="H268" s="22">
        <v>0</v>
      </c>
      <c r="I268" s="22">
        <v>0</v>
      </c>
      <c r="J268" s="62">
        <v>0</v>
      </c>
      <c r="K268" s="62">
        <v>0</v>
      </c>
      <c r="L268" s="62">
        <v>0</v>
      </c>
      <c r="M268" s="62">
        <v>0</v>
      </c>
      <c r="N268" s="63">
        <v>0</v>
      </c>
      <c r="O268" s="182"/>
      <c r="P268" s="182"/>
    </row>
    <row r="269" spans="1:16">
      <c r="A269" s="66">
        <v>263</v>
      </c>
      <c r="B269" s="129" t="s">
        <v>84</v>
      </c>
      <c r="C269" s="129" t="s">
        <v>24</v>
      </c>
      <c r="D269" s="129" t="s">
        <v>774</v>
      </c>
      <c r="E269" s="129" t="s">
        <v>1033</v>
      </c>
      <c r="F269" s="130">
        <v>706</v>
      </c>
      <c r="G269" s="131">
        <v>1408858</v>
      </c>
      <c r="H269" s="22">
        <v>134</v>
      </c>
      <c r="I269" s="22">
        <v>306410</v>
      </c>
      <c r="J269" s="62">
        <v>0.18980169971671387</v>
      </c>
      <c r="K269" s="62">
        <v>0.21748820676036903</v>
      </c>
      <c r="L269" s="62">
        <v>5.6940509915014162E-2</v>
      </c>
      <c r="M269" s="62">
        <v>0.15224174473225832</v>
      </c>
      <c r="N269" s="63">
        <v>0.20918225464727247</v>
      </c>
      <c r="O269" s="182"/>
      <c r="P269" s="182"/>
    </row>
    <row r="270" spans="1:16">
      <c r="A270" s="66">
        <v>264</v>
      </c>
      <c r="B270" s="129" t="s">
        <v>84</v>
      </c>
      <c r="C270" s="129" t="s">
        <v>24</v>
      </c>
      <c r="D270" s="129" t="s">
        <v>778</v>
      </c>
      <c r="E270" s="129" t="s">
        <v>779</v>
      </c>
      <c r="F270" s="130">
        <v>638</v>
      </c>
      <c r="G270" s="131">
        <v>1267303</v>
      </c>
      <c r="H270" s="22">
        <v>0</v>
      </c>
      <c r="I270" s="22">
        <v>0</v>
      </c>
      <c r="J270" s="62">
        <v>0</v>
      </c>
      <c r="K270" s="62">
        <v>0</v>
      </c>
      <c r="L270" s="62">
        <v>0</v>
      </c>
      <c r="M270" s="62">
        <v>0</v>
      </c>
      <c r="N270" s="63">
        <v>0</v>
      </c>
      <c r="O270" s="182"/>
      <c r="P270" s="182"/>
    </row>
    <row r="271" spans="1:16">
      <c r="A271" s="66">
        <v>265</v>
      </c>
      <c r="B271" s="129" t="s">
        <v>84</v>
      </c>
      <c r="C271" s="129" t="s">
        <v>24</v>
      </c>
      <c r="D271" s="129" t="s">
        <v>777</v>
      </c>
      <c r="E271" s="129" t="s">
        <v>769</v>
      </c>
      <c r="F271" s="130">
        <v>682</v>
      </c>
      <c r="G271" s="131">
        <v>1350351</v>
      </c>
      <c r="H271" s="22">
        <v>180</v>
      </c>
      <c r="I271" s="22">
        <v>336705</v>
      </c>
      <c r="J271" s="62">
        <v>0.26392961876832843</v>
      </c>
      <c r="K271" s="62">
        <v>0.24934628107803083</v>
      </c>
      <c r="L271" s="62">
        <v>7.9178885630498533E-2</v>
      </c>
      <c r="M271" s="62">
        <v>0.17454239675462158</v>
      </c>
      <c r="N271" s="63">
        <v>0.25372128238512009</v>
      </c>
      <c r="O271" s="182"/>
      <c r="P271" s="182"/>
    </row>
    <row r="272" spans="1:16">
      <c r="A272" s="66">
        <v>266</v>
      </c>
      <c r="B272" s="129" t="s">
        <v>84</v>
      </c>
      <c r="C272" s="129" t="s">
        <v>24</v>
      </c>
      <c r="D272" s="129" t="s">
        <v>775</v>
      </c>
      <c r="E272" s="129" t="s">
        <v>776</v>
      </c>
      <c r="F272" s="130">
        <v>747</v>
      </c>
      <c r="G272" s="131">
        <v>1486481</v>
      </c>
      <c r="H272" s="22">
        <v>148</v>
      </c>
      <c r="I272" s="22">
        <v>417630</v>
      </c>
      <c r="J272" s="62">
        <v>0.19812583668005354</v>
      </c>
      <c r="K272" s="62">
        <v>0.28095212787785379</v>
      </c>
      <c r="L272" s="62">
        <v>5.9437751004016062E-2</v>
      </c>
      <c r="M272" s="62">
        <v>0.19666648951449764</v>
      </c>
      <c r="N272" s="63">
        <v>0.25610424051851371</v>
      </c>
      <c r="O272" s="182"/>
      <c r="P272" s="182"/>
    </row>
    <row r="273" spans="1:16">
      <c r="A273" s="66">
        <v>267</v>
      </c>
      <c r="B273" s="129" t="s">
        <v>86</v>
      </c>
      <c r="C273" s="129" t="s">
        <v>24</v>
      </c>
      <c r="D273" s="129" t="s">
        <v>759</v>
      </c>
      <c r="E273" s="129" t="s">
        <v>760</v>
      </c>
      <c r="F273" s="130">
        <v>577</v>
      </c>
      <c r="G273" s="131">
        <v>887973</v>
      </c>
      <c r="H273" s="22">
        <v>162</v>
      </c>
      <c r="I273" s="22">
        <v>204685</v>
      </c>
      <c r="J273" s="62">
        <v>0.28076256499133451</v>
      </c>
      <c r="K273" s="62">
        <v>0.23050813481941457</v>
      </c>
      <c r="L273" s="62">
        <v>8.4228769497400352E-2</v>
      </c>
      <c r="M273" s="62">
        <v>0.16135569437359018</v>
      </c>
      <c r="N273" s="63">
        <v>0.24558446387099053</v>
      </c>
      <c r="O273" s="182"/>
      <c r="P273" s="182"/>
    </row>
    <row r="274" spans="1:16">
      <c r="A274" s="66">
        <v>268</v>
      </c>
      <c r="B274" s="129" t="s">
        <v>86</v>
      </c>
      <c r="C274" s="129" t="s">
        <v>24</v>
      </c>
      <c r="D274" s="129" t="s">
        <v>761</v>
      </c>
      <c r="E274" s="129" t="s">
        <v>1024</v>
      </c>
      <c r="F274" s="130">
        <v>1403</v>
      </c>
      <c r="G274" s="131">
        <v>2654279</v>
      </c>
      <c r="H274" s="22">
        <v>228</v>
      </c>
      <c r="I274" s="22">
        <v>375775</v>
      </c>
      <c r="J274" s="62">
        <v>0.16250890947968638</v>
      </c>
      <c r="K274" s="62">
        <v>0.14157328600346836</v>
      </c>
      <c r="L274" s="62">
        <v>4.8752672843905914E-2</v>
      </c>
      <c r="M274" s="62">
        <v>9.9101300202427842E-2</v>
      </c>
      <c r="N274" s="63">
        <v>0.14785397304633374</v>
      </c>
      <c r="O274" s="182"/>
      <c r="P274" s="182"/>
    </row>
    <row r="275" spans="1:16">
      <c r="A275" s="66">
        <v>269</v>
      </c>
      <c r="B275" s="129" t="s">
        <v>86</v>
      </c>
      <c r="C275" s="129" t="s">
        <v>24</v>
      </c>
      <c r="D275" s="129" t="s">
        <v>762</v>
      </c>
      <c r="E275" s="129" t="s">
        <v>763</v>
      </c>
      <c r="F275" s="130">
        <v>796</v>
      </c>
      <c r="G275" s="131">
        <v>1715198</v>
      </c>
      <c r="H275" s="22">
        <v>138</v>
      </c>
      <c r="I275" s="22">
        <v>227545</v>
      </c>
      <c r="J275" s="62">
        <v>0.17336683417085427</v>
      </c>
      <c r="K275" s="62">
        <v>0.13266398398319029</v>
      </c>
      <c r="L275" s="62">
        <v>5.2010050251256282E-2</v>
      </c>
      <c r="M275" s="62">
        <v>9.2864788788233205E-2</v>
      </c>
      <c r="N275" s="63">
        <v>0.1448748390394895</v>
      </c>
      <c r="O275" s="182"/>
      <c r="P275" s="182"/>
    </row>
    <row r="276" spans="1:16">
      <c r="A276" s="66">
        <v>270</v>
      </c>
      <c r="B276" s="129" t="s">
        <v>86</v>
      </c>
      <c r="C276" s="129" t="s">
        <v>24</v>
      </c>
      <c r="D276" s="129" t="s">
        <v>764</v>
      </c>
      <c r="E276" s="129" t="s">
        <v>1025</v>
      </c>
      <c r="F276" s="130">
        <v>748</v>
      </c>
      <c r="G276" s="131">
        <v>1619064</v>
      </c>
      <c r="H276" s="22">
        <v>80</v>
      </c>
      <c r="I276" s="22">
        <v>182240</v>
      </c>
      <c r="J276" s="62">
        <v>0.10695187165775401</v>
      </c>
      <c r="K276" s="62">
        <v>0.11255886116916934</v>
      </c>
      <c r="L276" s="62">
        <v>3.20855614973262E-2</v>
      </c>
      <c r="M276" s="62">
        <v>7.8791202818418532E-2</v>
      </c>
      <c r="N276" s="63">
        <v>0.11087676431574472</v>
      </c>
      <c r="O276" s="182"/>
      <c r="P276" s="182"/>
    </row>
    <row r="277" spans="1:16">
      <c r="A277" s="66">
        <v>271</v>
      </c>
      <c r="B277" s="129" t="s">
        <v>86</v>
      </c>
      <c r="C277" s="129" t="s">
        <v>24</v>
      </c>
      <c r="D277" s="129" t="s">
        <v>754</v>
      </c>
      <c r="E277" s="129" t="s">
        <v>1026</v>
      </c>
      <c r="F277" s="130">
        <v>922</v>
      </c>
      <c r="G277" s="131">
        <v>1780855</v>
      </c>
      <c r="H277" s="22">
        <v>215</v>
      </c>
      <c r="I277" s="22">
        <v>295940</v>
      </c>
      <c r="J277" s="62">
        <v>0.23318872017353579</v>
      </c>
      <c r="K277" s="62">
        <v>0.1661786052205261</v>
      </c>
      <c r="L277" s="62">
        <v>6.995661605206073E-2</v>
      </c>
      <c r="M277" s="62">
        <v>0.11632502365436827</v>
      </c>
      <c r="N277" s="63">
        <v>0.186281639706429</v>
      </c>
      <c r="O277" s="182"/>
      <c r="P277" s="182"/>
    </row>
    <row r="278" spans="1:16">
      <c r="A278" s="66">
        <v>272</v>
      </c>
      <c r="B278" s="129" t="s">
        <v>85</v>
      </c>
      <c r="C278" s="129" t="s">
        <v>24</v>
      </c>
      <c r="D278" s="129" t="s">
        <v>737</v>
      </c>
      <c r="E278" s="129" t="s">
        <v>623</v>
      </c>
      <c r="F278" s="130">
        <v>1023</v>
      </c>
      <c r="G278" s="131">
        <v>1971547</v>
      </c>
      <c r="H278" s="22">
        <v>134</v>
      </c>
      <c r="I278" s="22">
        <v>282320</v>
      </c>
      <c r="J278" s="62">
        <v>0.13098729227761485</v>
      </c>
      <c r="K278" s="62">
        <v>0.14319719489314736</v>
      </c>
      <c r="L278" s="62">
        <v>3.9296187683284453E-2</v>
      </c>
      <c r="M278" s="62">
        <v>0.10023803642520315</v>
      </c>
      <c r="N278" s="63">
        <v>0.13953422410848759</v>
      </c>
      <c r="O278" s="182"/>
      <c r="P278" s="182"/>
    </row>
    <row r="279" spans="1:16">
      <c r="A279" s="66">
        <v>273</v>
      </c>
      <c r="B279" s="129" t="s">
        <v>85</v>
      </c>
      <c r="C279" s="129" t="s">
        <v>24</v>
      </c>
      <c r="D279" s="129" t="s">
        <v>739</v>
      </c>
      <c r="E279" s="129" t="s">
        <v>924</v>
      </c>
      <c r="F279" s="130">
        <v>1051</v>
      </c>
      <c r="G279" s="131">
        <v>2090069</v>
      </c>
      <c r="H279" s="22">
        <v>177</v>
      </c>
      <c r="I279" s="22">
        <v>267235</v>
      </c>
      <c r="J279" s="62">
        <v>0.16841103710751665</v>
      </c>
      <c r="K279" s="62">
        <v>0.12785941516763322</v>
      </c>
      <c r="L279" s="62">
        <v>5.0523311132254993E-2</v>
      </c>
      <c r="M279" s="62">
        <v>8.9501590617343252E-2</v>
      </c>
      <c r="N279" s="63">
        <v>0.14002490174959825</v>
      </c>
      <c r="O279" s="182"/>
      <c r="P279" s="182"/>
    </row>
    <row r="280" spans="1:16">
      <c r="A280" s="66">
        <v>274</v>
      </c>
      <c r="B280" s="129" t="s">
        <v>85</v>
      </c>
      <c r="C280" s="129" t="s">
        <v>24</v>
      </c>
      <c r="D280" s="129" t="s">
        <v>736</v>
      </c>
      <c r="E280" s="129" t="s">
        <v>882</v>
      </c>
      <c r="F280" s="130">
        <v>1423</v>
      </c>
      <c r="G280" s="131">
        <v>2643492</v>
      </c>
      <c r="H280" s="22">
        <v>190</v>
      </c>
      <c r="I280" s="22">
        <v>272395</v>
      </c>
      <c r="J280" s="62">
        <v>0.13352073085031624</v>
      </c>
      <c r="K280" s="62">
        <v>0.10304362562852469</v>
      </c>
      <c r="L280" s="62">
        <v>4.0056219255094873E-2</v>
      </c>
      <c r="M280" s="62">
        <v>7.2130537939967279E-2</v>
      </c>
      <c r="N280" s="63">
        <v>0.11218675719506216</v>
      </c>
      <c r="O280" s="182"/>
      <c r="P280" s="182"/>
    </row>
    <row r="281" spans="1:16">
      <c r="A281" s="66">
        <v>275</v>
      </c>
      <c r="B281" s="129" t="s">
        <v>85</v>
      </c>
      <c r="C281" s="129" t="s">
        <v>24</v>
      </c>
      <c r="D281" s="129" t="s">
        <v>738</v>
      </c>
      <c r="E281" s="129" t="s">
        <v>1034</v>
      </c>
      <c r="F281" s="130">
        <v>1027</v>
      </c>
      <c r="G281" s="131">
        <v>2014367</v>
      </c>
      <c r="H281" s="22">
        <v>159</v>
      </c>
      <c r="I281" s="22">
        <v>427700</v>
      </c>
      <c r="J281" s="62">
        <v>0.15481986368062317</v>
      </c>
      <c r="K281" s="62">
        <v>0.21232476505026146</v>
      </c>
      <c r="L281" s="62">
        <v>4.6445959104186953E-2</v>
      </c>
      <c r="M281" s="62">
        <v>0.14862733553518301</v>
      </c>
      <c r="N281" s="63">
        <v>0.19507329463936995</v>
      </c>
      <c r="O281" s="182"/>
      <c r="P281" s="182"/>
    </row>
    <row r="282" spans="1:16">
      <c r="A282" s="66">
        <v>276</v>
      </c>
      <c r="B282" s="129" t="s">
        <v>87</v>
      </c>
      <c r="C282" s="129" t="s">
        <v>24</v>
      </c>
      <c r="D282" s="129" t="s">
        <v>755</v>
      </c>
      <c r="E282" s="129" t="s">
        <v>756</v>
      </c>
      <c r="F282" s="130">
        <v>685</v>
      </c>
      <c r="G282" s="131">
        <v>1486185</v>
      </c>
      <c r="H282" s="22">
        <v>43</v>
      </c>
      <c r="I282" s="22">
        <v>99415</v>
      </c>
      <c r="J282" s="62">
        <v>6.2773722627737227E-2</v>
      </c>
      <c r="K282" s="62">
        <v>6.6892748883887271E-2</v>
      </c>
      <c r="L282" s="62">
        <v>1.8832116788321168E-2</v>
      </c>
      <c r="M282" s="62">
        <v>4.6824924218721087E-2</v>
      </c>
      <c r="N282" s="63">
        <v>6.5657041007042255E-2</v>
      </c>
      <c r="O282" s="182"/>
      <c r="P282" s="182"/>
    </row>
    <row r="283" spans="1:16">
      <c r="A283" s="66">
        <v>277</v>
      </c>
      <c r="B283" s="129" t="s">
        <v>87</v>
      </c>
      <c r="C283" s="129" t="s">
        <v>24</v>
      </c>
      <c r="D283" s="129" t="s">
        <v>752</v>
      </c>
      <c r="E283" s="129" t="s">
        <v>753</v>
      </c>
      <c r="F283" s="130">
        <v>942</v>
      </c>
      <c r="G283" s="131">
        <v>1982409</v>
      </c>
      <c r="H283" s="22">
        <v>93</v>
      </c>
      <c r="I283" s="22">
        <v>190205</v>
      </c>
      <c r="J283" s="62">
        <v>9.8726114649681534E-2</v>
      </c>
      <c r="K283" s="62">
        <v>9.5946396530685651E-2</v>
      </c>
      <c r="L283" s="62">
        <v>2.9617834394904459E-2</v>
      </c>
      <c r="M283" s="62">
        <v>6.7162477571479945E-2</v>
      </c>
      <c r="N283" s="63">
        <v>9.6780311966384397E-2</v>
      </c>
      <c r="O283" s="182"/>
      <c r="P283" s="182"/>
    </row>
    <row r="284" spans="1:16">
      <c r="A284" s="66">
        <v>278</v>
      </c>
      <c r="B284" s="129" t="s">
        <v>87</v>
      </c>
      <c r="C284" s="129" t="s">
        <v>24</v>
      </c>
      <c r="D284" s="129" t="s">
        <v>758</v>
      </c>
      <c r="E284" s="129" t="s">
        <v>1352</v>
      </c>
      <c r="F284" s="130">
        <v>668</v>
      </c>
      <c r="G284" s="131">
        <v>1284896</v>
      </c>
      <c r="H284" s="22">
        <v>63</v>
      </c>
      <c r="I284" s="22">
        <v>164340</v>
      </c>
      <c r="J284" s="62">
        <v>9.4311377245508976E-2</v>
      </c>
      <c r="K284" s="62">
        <v>0.12790140213682663</v>
      </c>
      <c r="L284" s="62">
        <v>2.8293413173652693E-2</v>
      </c>
      <c r="M284" s="62">
        <v>8.9530981495778636E-2</v>
      </c>
      <c r="N284" s="63">
        <v>0.11782439466943133</v>
      </c>
      <c r="O284" s="182"/>
      <c r="P284" s="182"/>
    </row>
    <row r="285" spans="1:16">
      <c r="A285" s="66">
        <v>279</v>
      </c>
      <c r="B285" s="129" t="s">
        <v>87</v>
      </c>
      <c r="C285" s="129" t="s">
        <v>24</v>
      </c>
      <c r="D285" s="129" t="s">
        <v>757</v>
      </c>
      <c r="E285" s="129" t="s">
        <v>1241</v>
      </c>
      <c r="F285" s="130">
        <v>849</v>
      </c>
      <c r="G285" s="131">
        <v>1860531</v>
      </c>
      <c r="H285" s="22">
        <v>50</v>
      </c>
      <c r="I285" s="22">
        <v>79920</v>
      </c>
      <c r="J285" s="62">
        <v>5.8892815076560662E-2</v>
      </c>
      <c r="K285" s="62">
        <v>4.295547883910561E-2</v>
      </c>
      <c r="L285" s="62">
        <v>1.7667844522968199E-2</v>
      </c>
      <c r="M285" s="62">
        <v>3.0068835187373924E-2</v>
      </c>
      <c r="N285" s="63">
        <v>4.7736679710342123E-2</v>
      </c>
      <c r="O285" s="182"/>
      <c r="P285" s="182"/>
    </row>
    <row r="286" spans="1:16">
      <c r="A286" s="66">
        <v>280</v>
      </c>
      <c r="B286" s="129" t="s">
        <v>88</v>
      </c>
      <c r="C286" s="129" t="s">
        <v>24</v>
      </c>
      <c r="D286" s="129" t="s">
        <v>783</v>
      </c>
      <c r="E286" s="129" t="s">
        <v>784</v>
      </c>
      <c r="F286" s="130">
        <v>2054</v>
      </c>
      <c r="G286" s="131">
        <v>3272685</v>
      </c>
      <c r="H286" s="22">
        <v>225</v>
      </c>
      <c r="I286" s="22">
        <v>484285</v>
      </c>
      <c r="J286" s="62">
        <v>0.10954235637779941</v>
      </c>
      <c r="K286" s="62">
        <v>0.14797788360321876</v>
      </c>
      <c r="L286" s="62">
        <v>3.2862706913339819E-2</v>
      </c>
      <c r="M286" s="62">
        <v>0.10358451852225313</v>
      </c>
      <c r="N286" s="63">
        <v>0.13644722543559296</v>
      </c>
      <c r="O286" s="182"/>
      <c r="P286" s="182"/>
    </row>
    <row r="287" spans="1:16">
      <c r="A287" s="66">
        <v>281</v>
      </c>
      <c r="B287" s="129" t="s">
        <v>88</v>
      </c>
      <c r="C287" s="129" t="s">
        <v>24</v>
      </c>
      <c r="D287" s="129" t="s">
        <v>780</v>
      </c>
      <c r="E287" s="129" t="s">
        <v>858</v>
      </c>
      <c r="F287" s="130">
        <v>1393</v>
      </c>
      <c r="G287" s="131">
        <v>2072716</v>
      </c>
      <c r="H287" s="22">
        <v>226</v>
      </c>
      <c r="I287" s="22">
        <v>275480</v>
      </c>
      <c r="J287" s="62">
        <v>0.16223977027997127</v>
      </c>
      <c r="K287" s="62">
        <v>0.1329077403754301</v>
      </c>
      <c r="L287" s="62">
        <v>4.8671931083991378E-2</v>
      </c>
      <c r="M287" s="62">
        <v>9.3035418262801067E-2</v>
      </c>
      <c r="N287" s="63">
        <v>0.14170734934679244</v>
      </c>
      <c r="O287" s="182"/>
      <c r="P287" s="182"/>
    </row>
    <row r="288" spans="1:16">
      <c r="A288" s="66">
        <v>282</v>
      </c>
      <c r="B288" s="129" t="s">
        <v>88</v>
      </c>
      <c r="C288" s="129" t="s">
        <v>24</v>
      </c>
      <c r="D288" s="129" t="s">
        <v>781</v>
      </c>
      <c r="E288" s="129" t="s">
        <v>782</v>
      </c>
      <c r="F288" s="130">
        <v>1561</v>
      </c>
      <c r="G288" s="131">
        <v>3571614</v>
      </c>
      <c r="H288" s="22">
        <v>289</v>
      </c>
      <c r="I288" s="22">
        <v>506770</v>
      </c>
      <c r="J288" s="62">
        <v>0.185137732222934</v>
      </c>
      <c r="K288" s="62">
        <v>0.14188823316293417</v>
      </c>
      <c r="L288" s="62">
        <v>5.5541319666880203E-2</v>
      </c>
      <c r="M288" s="62">
        <v>9.9321763214053907E-2</v>
      </c>
      <c r="N288" s="63">
        <v>0.15486308288093412</v>
      </c>
      <c r="O288" s="182"/>
      <c r="P288" s="182"/>
    </row>
    <row r="289" spans="1:16">
      <c r="A289" s="66">
        <v>283</v>
      </c>
      <c r="B289" s="129" t="s">
        <v>88</v>
      </c>
      <c r="C289" s="129" t="s">
        <v>24</v>
      </c>
      <c r="D289" s="129" t="s">
        <v>877</v>
      </c>
      <c r="E289" s="129" t="s">
        <v>1245</v>
      </c>
      <c r="F289" s="130">
        <v>716</v>
      </c>
      <c r="G289" s="131">
        <v>1155358</v>
      </c>
      <c r="H289" s="22">
        <v>105</v>
      </c>
      <c r="I289" s="22">
        <v>155155</v>
      </c>
      <c r="J289" s="62">
        <v>0.14664804469273743</v>
      </c>
      <c r="K289" s="62">
        <v>0.1342917087171249</v>
      </c>
      <c r="L289" s="62">
        <v>4.3994413407821224E-2</v>
      </c>
      <c r="M289" s="62">
        <v>9.4004196101987417E-2</v>
      </c>
      <c r="N289" s="63">
        <v>0.13799860950980863</v>
      </c>
      <c r="O289" s="182"/>
      <c r="P289" s="182"/>
    </row>
    <row r="290" spans="1:16">
      <c r="A290" s="66">
        <v>284</v>
      </c>
      <c r="B290" s="129" t="s">
        <v>89</v>
      </c>
      <c r="C290" s="129" t="s">
        <v>24</v>
      </c>
      <c r="D290" s="129" t="s">
        <v>789</v>
      </c>
      <c r="E290" s="129" t="s">
        <v>790</v>
      </c>
      <c r="F290" s="130">
        <v>1996</v>
      </c>
      <c r="G290" s="131">
        <v>3319499</v>
      </c>
      <c r="H290" s="22">
        <v>453</v>
      </c>
      <c r="I290" s="22">
        <v>824050</v>
      </c>
      <c r="J290" s="62">
        <v>0.22695390781563127</v>
      </c>
      <c r="K290" s="62">
        <v>0.24824529243720211</v>
      </c>
      <c r="L290" s="62">
        <v>6.8086172344689375E-2</v>
      </c>
      <c r="M290" s="62">
        <v>0.17377170470604147</v>
      </c>
      <c r="N290" s="63">
        <v>0.24185787705073086</v>
      </c>
      <c r="O290" s="182"/>
      <c r="P290" s="182"/>
    </row>
    <row r="291" spans="1:16">
      <c r="A291" s="66">
        <v>285</v>
      </c>
      <c r="B291" s="129" t="s">
        <v>89</v>
      </c>
      <c r="C291" s="129" t="s">
        <v>24</v>
      </c>
      <c r="D291" s="129" t="s">
        <v>795</v>
      </c>
      <c r="E291" s="129" t="s">
        <v>796</v>
      </c>
      <c r="F291" s="130">
        <v>990</v>
      </c>
      <c r="G291" s="131">
        <v>1614743</v>
      </c>
      <c r="H291" s="22">
        <v>155</v>
      </c>
      <c r="I291" s="22">
        <v>250590</v>
      </c>
      <c r="J291" s="62">
        <v>0.15656565656565657</v>
      </c>
      <c r="K291" s="62">
        <v>0.15518878236350925</v>
      </c>
      <c r="L291" s="62">
        <v>4.6969696969696974E-2</v>
      </c>
      <c r="M291" s="62">
        <v>0.10863214765445647</v>
      </c>
      <c r="N291" s="63">
        <v>0.15560184462415344</v>
      </c>
      <c r="O291" s="182"/>
      <c r="P291" s="182"/>
    </row>
    <row r="292" spans="1:16">
      <c r="A292" s="66">
        <v>286</v>
      </c>
      <c r="B292" s="129" t="s">
        <v>89</v>
      </c>
      <c r="C292" s="129" t="s">
        <v>24</v>
      </c>
      <c r="D292" s="129" t="s">
        <v>800</v>
      </c>
      <c r="E292" s="129" t="s">
        <v>1142</v>
      </c>
      <c r="F292" s="130">
        <v>646</v>
      </c>
      <c r="G292" s="131">
        <v>1496722</v>
      </c>
      <c r="H292" s="22">
        <v>35</v>
      </c>
      <c r="I292" s="22">
        <v>72530</v>
      </c>
      <c r="J292" s="62">
        <v>5.4179566563467493E-2</v>
      </c>
      <c r="K292" s="62">
        <v>4.8459232910320019E-2</v>
      </c>
      <c r="L292" s="62">
        <v>1.6253869969040248E-2</v>
      </c>
      <c r="M292" s="62">
        <v>3.3921463037224008E-2</v>
      </c>
      <c r="N292" s="63">
        <v>5.0175333006264256E-2</v>
      </c>
      <c r="O292" s="182"/>
      <c r="P292" s="182"/>
    </row>
    <row r="293" spans="1:16">
      <c r="A293" s="66">
        <v>287</v>
      </c>
      <c r="B293" s="129" t="s">
        <v>89</v>
      </c>
      <c r="C293" s="129" t="s">
        <v>24</v>
      </c>
      <c r="D293" s="129" t="s">
        <v>792</v>
      </c>
      <c r="E293" s="129" t="s">
        <v>916</v>
      </c>
      <c r="F293" s="130">
        <v>941</v>
      </c>
      <c r="G293" s="131">
        <v>1631009</v>
      </c>
      <c r="H293" s="22">
        <v>78</v>
      </c>
      <c r="I293" s="22">
        <v>325655</v>
      </c>
      <c r="J293" s="62">
        <v>8.2890541976620616E-2</v>
      </c>
      <c r="K293" s="62">
        <v>0.19966474740482731</v>
      </c>
      <c r="L293" s="62">
        <v>2.4867162592986183E-2</v>
      </c>
      <c r="M293" s="62">
        <v>0.13976532318337911</v>
      </c>
      <c r="N293" s="63">
        <v>0.1646324857763653</v>
      </c>
      <c r="O293" s="182"/>
      <c r="P293" s="182"/>
    </row>
    <row r="294" spans="1:16">
      <c r="A294" s="66">
        <v>288</v>
      </c>
      <c r="B294" s="129" t="s">
        <v>89</v>
      </c>
      <c r="C294" s="129" t="s">
        <v>24</v>
      </c>
      <c r="D294" s="129" t="s">
        <v>797</v>
      </c>
      <c r="E294" s="129" t="s">
        <v>798</v>
      </c>
      <c r="F294" s="130">
        <v>794</v>
      </c>
      <c r="G294" s="131">
        <v>2137987</v>
      </c>
      <c r="H294" s="22">
        <v>171</v>
      </c>
      <c r="I294" s="22">
        <v>775990</v>
      </c>
      <c r="J294" s="62">
        <v>0.21536523929471033</v>
      </c>
      <c r="K294" s="62">
        <v>0.36295356332849543</v>
      </c>
      <c r="L294" s="62">
        <v>6.4609571788413089E-2</v>
      </c>
      <c r="M294" s="62">
        <v>0.2540674943299468</v>
      </c>
      <c r="N294" s="63">
        <v>0.31867706611835989</v>
      </c>
      <c r="O294" s="182"/>
      <c r="P294" s="182"/>
    </row>
    <row r="295" spans="1:16">
      <c r="A295" s="66">
        <v>289</v>
      </c>
      <c r="B295" s="129" t="s">
        <v>89</v>
      </c>
      <c r="C295" s="129" t="s">
        <v>24</v>
      </c>
      <c r="D295" s="129" t="s">
        <v>791</v>
      </c>
      <c r="E295" s="129" t="s">
        <v>940</v>
      </c>
      <c r="F295" s="130">
        <v>974</v>
      </c>
      <c r="G295" s="131">
        <v>2268742</v>
      </c>
      <c r="H295" s="22">
        <v>137</v>
      </c>
      <c r="I295" s="22">
        <v>396905</v>
      </c>
      <c r="J295" s="62">
        <v>0.14065708418891171</v>
      </c>
      <c r="K295" s="62">
        <v>0.17494496950292276</v>
      </c>
      <c r="L295" s="62">
        <v>4.2197125256673511E-2</v>
      </c>
      <c r="M295" s="62">
        <v>0.12246147865204593</v>
      </c>
      <c r="N295" s="63">
        <v>0.16465860390871945</v>
      </c>
      <c r="O295" s="182"/>
      <c r="P295" s="182"/>
    </row>
    <row r="296" spans="1:16">
      <c r="A296" s="66">
        <v>290</v>
      </c>
      <c r="B296" s="129" t="s">
        <v>89</v>
      </c>
      <c r="C296" s="129" t="s">
        <v>24</v>
      </c>
      <c r="D296" s="129" t="s">
        <v>799</v>
      </c>
      <c r="E296" s="129" t="s">
        <v>1057</v>
      </c>
      <c r="F296" s="130">
        <v>807</v>
      </c>
      <c r="G296" s="131">
        <v>1265061</v>
      </c>
      <c r="H296" s="22">
        <v>76</v>
      </c>
      <c r="I296" s="22">
        <v>164220</v>
      </c>
      <c r="J296" s="62">
        <v>9.4175960346964058E-2</v>
      </c>
      <c r="K296" s="62">
        <v>0.12981192211284673</v>
      </c>
      <c r="L296" s="62">
        <v>2.8252788104089217E-2</v>
      </c>
      <c r="M296" s="62">
        <v>9.086834547899271E-2</v>
      </c>
      <c r="N296" s="63">
        <v>0.11912113358308193</v>
      </c>
      <c r="O296" s="182"/>
      <c r="P296" s="182"/>
    </row>
    <row r="297" spans="1:16">
      <c r="A297" s="66">
        <v>291</v>
      </c>
      <c r="B297" s="129" t="s">
        <v>89</v>
      </c>
      <c r="C297" s="129" t="s">
        <v>24</v>
      </c>
      <c r="D297" s="129" t="s">
        <v>793</v>
      </c>
      <c r="E297" s="129" t="s">
        <v>794</v>
      </c>
      <c r="F297" s="130">
        <v>1176</v>
      </c>
      <c r="G297" s="131">
        <v>1676571</v>
      </c>
      <c r="H297" s="22">
        <v>170</v>
      </c>
      <c r="I297" s="22">
        <v>417015</v>
      </c>
      <c r="J297" s="62">
        <v>0.14455782312925169</v>
      </c>
      <c r="K297" s="62">
        <v>0.2487308918023752</v>
      </c>
      <c r="L297" s="62">
        <v>4.336734693877551E-2</v>
      </c>
      <c r="M297" s="62">
        <v>0.17411162426166263</v>
      </c>
      <c r="N297" s="63">
        <v>0.21747897120043813</v>
      </c>
      <c r="O297" s="182"/>
      <c r="P297" s="182"/>
    </row>
    <row r="298" spans="1:16">
      <c r="A298" s="66">
        <v>292</v>
      </c>
      <c r="B298" s="129" t="s">
        <v>92</v>
      </c>
      <c r="C298" s="129" t="s">
        <v>24</v>
      </c>
      <c r="D298" s="129" t="s">
        <v>785</v>
      </c>
      <c r="E298" s="129" t="s">
        <v>786</v>
      </c>
      <c r="F298" s="130">
        <v>1083</v>
      </c>
      <c r="G298" s="131">
        <v>1936659</v>
      </c>
      <c r="H298" s="22">
        <v>157</v>
      </c>
      <c r="I298" s="22">
        <v>225010</v>
      </c>
      <c r="J298" s="62">
        <v>0.14496768236380425</v>
      </c>
      <c r="K298" s="62">
        <v>0.11618462517149379</v>
      </c>
      <c r="L298" s="62">
        <v>4.3490304709141274E-2</v>
      </c>
      <c r="M298" s="62">
        <v>8.1329237620045652E-2</v>
      </c>
      <c r="N298" s="63">
        <v>0.12481954232918693</v>
      </c>
      <c r="O298" s="182"/>
      <c r="P298" s="182"/>
    </row>
    <row r="299" spans="1:16">
      <c r="A299" s="66">
        <v>293</v>
      </c>
      <c r="B299" s="129" t="s">
        <v>92</v>
      </c>
      <c r="C299" s="129" t="s">
        <v>24</v>
      </c>
      <c r="D299" s="129" t="s">
        <v>788</v>
      </c>
      <c r="E299" s="129" t="s">
        <v>925</v>
      </c>
      <c r="F299" s="130">
        <v>811</v>
      </c>
      <c r="G299" s="131">
        <v>1326984</v>
      </c>
      <c r="H299" s="22">
        <v>130</v>
      </c>
      <c r="I299" s="22">
        <v>253640</v>
      </c>
      <c r="J299" s="62">
        <v>0.16029593094944514</v>
      </c>
      <c r="K299" s="62">
        <v>0.19114020967848896</v>
      </c>
      <c r="L299" s="62">
        <v>4.8088779284833537E-2</v>
      </c>
      <c r="M299" s="62">
        <v>0.13379814677494226</v>
      </c>
      <c r="N299" s="63">
        <v>0.1818869260597758</v>
      </c>
      <c r="O299" s="182"/>
      <c r="P299" s="182"/>
    </row>
    <row r="300" spans="1:16">
      <c r="A300" s="66">
        <v>294</v>
      </c>
      <c r="B300" s="129" t="s">
        <v>92</v>
      </c>
      <c r="C300" s="129" t="s">
        <v>24</v>
      </c>
      <c r="D300" s="129" t="s">
        <v>787</v>
      </c>
      <c r="E300" s="129" t="s">
        <v>857</v>
      </c>
      <c r="F300" s="130">
        <v>832</v>
      </c>
      <c r="G300" s="131">
        <v>2001068</v>
      </c>
      <c r="H300" s="22">
        <v>152</v>
      </c>
      <c r="I300" s="22">
        <v>235000</v>
      </c>
      <c r="J300" s="62">
        <v>0.18269230769230768</v>
      </c>
      <c r="K300" s="62">
        <v>0.11743728848794743</v>
      </c>
      <c r="L300" s="62">
        <v>5.48076923076923E-2</v>
      </c>
      <c r="M300" s="62">
        <v>8.2206101941563192E-2</v>
      </c>
      <c r="N300" s="63">
        <v>0.1370137942492555</v>
      </c>
      <c r="O300" s="182"/>
      <c r="P300" s="182"/>
    </row>
    <row r="301" spans="1:16">
      <c r="A301" s="66">
        <v>295</v>
      </c>
      <c r="B301" s="129" t="s">
        <v>109</v>
      </c>
      <c r="C301" s="129" t="s">
        <v>120</v>
      </c>
      <c r="D301" s="129" t="s">
        <v>418</v>
      </c>
      <c r="E301" s="129" t="s">
        <v>419</v>
      </c>
      <c r="F301" s="130">
        <v>1421</v>
      </c>
      <c r="G301" s="131">
        <v>2930732</v>
      </c>
      <c r="H301" s="22">
        <v>65</v>
      </c>
      <c r="I301" s="22">
        <v>116675</v>
      </c>
      <c r="J301" s="62">
        <v>4.5742434904996479E-2</v>
      </c>
      <c r="K301" s="62">
        <v>3.9810873187995352E-2</v>
      </c>
      <c r="L301" s="62">
        <v>1.3722730471498943E-2</v>
      </c>
      <c r="M301" s="62">
        <v>2.7867611231596746E-2</v>
      </c>
      <c r="N301" s="63">
        <v>4.1590341703095689E-2</v>
      </c>
      <c r="O301" s="182"/>
      <c r="P301" s="182"/>
    </row>
    <row r="302" spans="1:16">
      <c r="A302" s="66">
        <v>296</v>
      </c>
      <c r="B302" s="129" t="s">
        <v>109</v>
      </c>
      <c r="C302" s="129" t="s">
        <v>120</v>
      </c>
      <c r="D302" s="129" t="s">
        <v>424</v>
      </c>
      <c r="E302" s="129" t="s">
        <v>870</v>
      </c>
      <c r="F302" s="130">
        <v>1031</v>
      </c>
      <c r="G302" s="131">
        <v>2115924</v>
      </c>
      <c r="H302" s="22">
        <v>186</v>
      </c>
      <c r="I302" s="22">
        <v>366350</v>
      </c>
      <c r="J302" s="62">
        <v>0.18040737148399613</v>
      </c>
      <c r="K302" s="62">
        <v>0.17313948894194686</v>
      </c>
      <c r="L302" s="62">
        <v>5.412221144519884E-2</v>
      </c>
      <c r="M302" s="62">
        <v>0.12119764225936279</v>
      </c>
      <c r="N302" s="63">
        <v>0.17531985370456163</v>
      </c>
      <c r="O302" s="182"/>
      <c r="P302" s="182"/>
    </row>
    <row r="303" spans="1:16">
      <c r="A303" s="66">
        <v>297</v>
      </c>
      <c r="B303" s="129" t="s">
        <v>109</v>
      </c>
      <c r="C303" s="129" t="s">
        <v>120</v>
      </c>
      <c r="D303" s="129" t="s">
        <v>425</v>
      </c>
      <c r="E303" s="129" t="s">
        <v>426</v>
      </c>
      <c r="F303" s="130">
        <v>968</v>
      </c>
      <c r="G303" s="131">
        <v>2091293</v>
      </c>
      <c r="H303" s="22">
        <v>201</v>
      </c>
      <c r="I303" s="22">
        <v>570240</v>
      </c>
      <c r="J303" s="62">
        <v>0.20764462809917356</v>
      </c>
      <c r="K303" s="62">
        <v>0.27267341305116022</v>
      </c>
      <c r="L303" s="62">
        <v>6.2293388429752065E-2</v>
      </c>
      <c r="M303" s="62">
        <v>0.19087138913581214</v>
      </c>
      <c r="N303" s="63">
        <v>0.25316477756556421</v>
      </c>
      <c r="O303" s="182"/>
      <c r="P303" s="182"/>
    </row>
    <row r="304" spans="1:16">
      <c r="A304" s="66">
        <v>298</v>
      </c>
      <c r="B304" s="129" t="s">
        <v>109</v>
      </c>
      <c r="C304" s="129" t="s">
        <v>120</v>
      </c>
      <c r="D304" s="129" t="s">
        <v>416</v>
      </c>
      <c r="E304" s="129" t="s">
        <v>417</v>
      </c>
      <c r="F304" s="130">
        <v>942</v>
      </c>
      <c r="G304" s="131">
        <v>2153050</v>
      </c>
      <c r="H304" s="22">
        <v>293</v>
      </c>
      <c r="I304" s="22">
        <v>849735</v>
      </c>
      <c r="J304" s="62">
        <v>0.31104033970276007</v>
      </c>
      <c r="K304" s="62">
        <v>0.39466570678804486</v>
      </c>
      <c r="L304" s="62">
        <v>9.3312101910828019E-2</v>
      </c>
      <c r="M304" s="62">
        <v>0.27626599475163138</v>
      </c>
      <c r="N304" s="63">
        <v>0.36957809666245939</v>
      </c>
      <c r="O304" s="182"/>
      <c r="P304" s="182"/>
    </row>
    <row r="305" spans="1:16">
      <c r="A305" s="66">
        <v>299</v>
      </c>
      <c r="B305" s="129" t="s">
        <v>109</v>
      </c>
      <c r="C305" s="129" t="s">
        <v>120</v>
      </c>
      <c r="D305" s="129" t="s">
        <v>413</v>
      </c>
      <c r="E305" s="129" t="s">
        <v>414</v>
      </c>
      <c r="F305" s="130">
        <v>1073</v>
      </c>
      <c r="G305" s="131">
        <v>2903032</v>
      </c>
      <c r="H305" s="22">
        <v>172</v>
      </c>
      <c r="I305" s="22">
        <v>555995</v>
      </c>
      <c r="J305" s="62">
        <v>0.16029822926374651</v>
      </c>
      <c r="K305" s="62">
        <v>0.19152217405801933</v>
      </c>
      <c r="L305" s="62">
        <v>4.8089468779123949E-2</v>
      </c>
      <c r="M305" s="62">
        <v>0.13406552184061352</v>
      </c>
      <c r="N305" s="63">
        <v>0.18215499061973747</v>
      </c>
      <c r="O305" s="182"/>
      <c r="P305" s="182"/>
    </row>
    <row r="306" spans="1:16">
      <c r="A306" s="66">
        <v>300</v>
      </c>
      <c r="B306" s="129" t="s">
        <v>109</v>
      </c>
      <c r="C306" s="129" t="s">
        <v>120</v>
      </c>
      <c r="D306" s="129" t="s">
        <v>422</v>
      </c>
      <c r="E306" s="129" t="s">
        <v>423</v>
      </c>
      <c r="F306" s="130">
        <v>1556</v>
      </c>
      <c r="G306" s="131">
        <v>4985176</v>
      </c>
      <c r="H306" s="22">
        <v>520</v>
      </c>
      <c r="I306" s="22">
        <v>1647550</v>
      </c>
      <c r="J306" s="62">
        <v>0.33419023136246789</v>
      </c>
      <c r="K306" s="62">
        <v>0.33048983626656309</v>
      </c>
      <c r="L306" s="62">
        <v>0.10025706940874037</v>
      </c>
      <c r="M306" s="62">
        <v>0.23134288538659414</v>
      </c>
      <c r="N306" s="63">
        <v>0.3315999547953345</v>
      </c>
      <c r="O306" s="182"/>
      <c r="P306" s="182"/>
    </row>
    <row r="307" spans="1:16">
      <c r="A307" s="66">
        <v>301</v>
      </c>
      <c r="B307" s="129" t="s">
        <v>109</v>
      </c>
      <c r="C307" s="129" t="s">
        <v>120</v>
      </c>
      <c r="D307" s="129" t="s">
        <v>411</v>
      </c>
      <c r="E307" s="129" t="s">
        <v>412</v>
      </c>
      <c r="F307" s="130">
        <v>673</v>
      </c>
      <c r="G307" s="131">
        <v>1467727</v>
      </c>
      <c r="H307" s="22">
        <v>199</v>
      </c>
      <c r="I307" s="22">
        <v>483405</v>
      </c>
      <c r="J307" s="62">
        <v>0.29569093610698366</v>
      </c>
      <c r="K307" s="62">
        <v>0.32935620861372722</v>
      </c>
      <c r="L307" s="62">
        <v>8.8707280832095101E-2</v>
      </c>
      <c r="M307" s="62">
        <v>0.23054934602960903</v>
      </c>
      <c r="N307" s="63">
        <v>0.31925662686170414</v>
      </c>
      <c r="O307" s="182"/>
      <c r="P307" s="182"/>
    </row>
    <row r="308" spans="1:16">
      <c r="A308" s="66">
        <v>302</v>
      </c>
      <c r="B308" s="129" t="s">
        <v>109</v>
      </c>
      <c r="C308" s="129" t="s">
        <v>120</v>
      </c>
      <c r="D308" s="129" t="s">
        <v>420</v>
      </c>
      <c r="E308" s="129" t="s">
        <v>883</v>
      </c>
      <c r="F308" s="130">
        <v>645</v>
      </c>
      <c r="G308" s="131">
        <v>1452313</v>
      </c>
      <c r="H308" s="22">
        <v>52</v>
      </c>
      <c r="I308" s="22">
        <v>129295</v>
      </c>
      <c r="J308" s="62">
        <v>8.0620155038759689E-2</v>
      </c>
      <c r="K308" s="62">
        <v>8.9026952179041288E-2</v>
      </c>
      <c r="L308" s="62">
        <v>2.4186046511627906E-2</v>
      </c>
      <c r="M308" s="62">
        <v>6.2318866525328899E-2</v>
      </c>
      <c r="N308" s="63">
        <v>8.6504913036956801E-2</v>
      </c>
      <c r="O308" s="182"/>
      <c r="P308" s="182"/>
    </row>
    <row r="309" spans="1:16">
      <c r="A309" s="66">
        <v>303</v>
      </c>
      <c r="B309" s="129" t="s">
        <v>109</v>
      </c>
      <c r="C309" s="129" t="s">
        <v>120</v>
      </c>
      <c r="D309" s="129" t="s">
        <v>421</v>
      </c>
      <c r="E309" s="129" t="s">
        <v>963</v>
      </c>
      <c r="F309" s="130">
        <v>711</v>
      </c>
      <c r="G309" s="131">
        <v>1727337</v>
      </c>
      <c r="H309" s="22">
        <v>167</v>
      </c>
      <c r="I309" s="22">
        <v>566435</v>
      </c>
      <c r="J309" s="62">
        <v>0.23488045007032349</v>
      </c>
      <c r="K309" s="62">
        <v>0.3279238504125136</v>
      </c>
      <c r="L309" s="62">
        <v>7.0464135021097038E-2</v>
      </c>
      <c r="M309" s="62">
        <v>0.22954669528875951</v>
      </c>
      <c r="N309" s="63">
        <v>0.30001083030985654</v>
      </c>
      <c r="O309" s="182"/>
      <c r="P309" s="182"/>
    </row>
    <row r="310" spans="1:16">
      <c r="A310" s="66">
        <v>304</v>
      </c>
      <c r="B310" s="129" t="s">
        <v>109</v>
      </c>
      <c r="C310" s="129" t="s">
        <v>120</v>
      </c>
      <c r="D310" s="129" t="s">
        <v>415</v>
      </c>
      <c r="E310" s="129" t="s">
        <v>934</v>
      </c>
      <c r="F310" s="130">
        <v>971</v>
      </c>
      <c r="G310" s="131">
        <v>2109293</v>
      </c>
      <c r="H310" s="22">
        <v>250</v>
      </c>
      <c r="I310" s="22">
        <v>753505</v>
      </c>
      <c r="J310" s="62">
        <v>0.25746652935118436</v>
      </c>
      <c r="K310" s="62">
        <v>0.35723107221234796</v>
      </c>
      <c r="L310" s="62">
        <v>7.7239958805355308E-2</v>
      </c>
      <c r="M310" s="62">
        <v>0.25006175054864355</v>
      </c>
      <c r="N310" s="63">
        <v>0.32730170935399883</v>
      </c>
      <c r="O310" s="182"/>
      <c r="P310" s="182"/>
    </row>
    <row r="311" spans="1:16">
      <c r="A311" s="66">
        <v>305</v>
      </c>
      <c r="B311" s="129" t="s">
        <v>108</v>
      </c>
      <c r="C311" s="129" t="s">
        <v>120</v>
      </c>
      <c r="D311" s="129" t="s">
        <v>409</v>
      </c>
      <c r="E311" s="129" t="s">
        <v>410</v>
      </c>
      <c r="F311" s="130">
        <v>1322</v>
      </c>
      <c r="G311" s="131">
        <v>2565176</v>
      </c>
      <c r="H311" s="22">
        <v>217</v>
      </c>
      <c r="I311" s="22">
        <v>573960</v>
      </c>
      <c r="J311" s="62">
        <v>0.16414523449319213</v>
      </c>
      <c r="K311" s="62">
        <v>0.2237507289948136</v>
      </c>
      <c r="L311" s="62">
        <v>4.9243570347957635E-2</v>
      </c>
      <c r="M311" s="62">
        <v>0.15662551029636951</v>
      </c>
      <c r="N311" s="63">
        <v>0.20586908064432713</v>
      </c>
      <c r="O311" s="182"/>
      <c r="P311" s="182"/>
    </row>
    <row r="312" spans="1:16">
      <c r="A312" s="66">
        <v>306</v>
      </c>
      <c r="B312" s="129" t="s">
        <v>108</v>
      </c>
      <c r="C312" s="129" t="s">
        <v>120</v>
      </c>
      <c r="D312" s="129" t="s">
        <v>408</v>
      </c>
      <c r="E312" s="129" t="s">
        <v>814</v>
      </c>
      <c r="F312" s="130">
        <v>1158</v>
      </c>
      <c r="G312" s="131">
        <v>2273731</v>
      </c>
      <c r="H312" s="22">
        <v>131</v>
      </c>
      <c r="I312" s="22">
        <v>291115</v>
      </c>
      <c r="J312" s="62">
        <v>0.11312607944732297</v>
      </c>
      <c r="K312" s="62">
        <v>0.12803405503993218</v>
      </c>
      <c r="L312" s="62">
        <v>3.3937823834196891E-2</v>
      </c>
      <c r="M312" s="62">
        <v>8.9623838527952512E-2</v>
      </c>
      <c r="N312" s="63">
        <v>0.12356166236214941</v>
      </c>
      <c r="O312" s="182"/>
      <c r="P312" s="182"/>
    </row>
    <row r="313" spans="1:16">
      <c r="A313" s="66">
        <v>307</v>
      </c>
      <c r="B313" s="129" t="s">
        <v>117</v>
      </c>
      <c r="C313" s="129" t="s">
        <v>120</v>
      </c>
      <c r="D313" s="129" t="s">
        <v>459</v>
      </c>
      <c r="E313" s="129" t="s">
        <v>283</v>
      </c>
      <c r="F313" s="130">
        <v>749</v>
      </c>
      <c r="G313" s="131">
        <v>1435751</v>
      </c>
      <c r="H313" s="22">
        <v>81</v>
      </c>
      <c r="I313" s="22">
        <v>142535</v>
      </c>
      <c r="J313" s="62">
        <v>0.1081441922563418</v>
      </c>
      <c r="K313" s="62">
        <v>9.9275570764011306E-2</v>
      </c>
      <c r="L313" s="62">
        <v>3.2443257676902537E-2</v>
      </c>
      <c r="M313" s="62">
        <v>6.9492899534807903E-2</v>
      </c>
      <c r="N313" s="63">
        <v>0.10193615721171044</v>
      </c>
      <c r="O313" s="182"/>
      <c r="P313" s="182"/>
    </row>
    <row r="314" spans="1:16">
      <c r="A314" s="66">
        <v>308</v>
      </c>
      <c r="B314" s="129" t="s">
        <v>117</v>
      </c>
      <c r="C314" s="129" t="s">
        <v>120</v>
      </c>
      <c r="D314" s="129" t="s">
        <v>462</v>
      </c>
      <c r="E314" s="129" t="s">
        <v>463</v>
      </c>
      <c r="F314" s="130">
        <v>1029</v>
      </c>
      <c r="G314" s="131">
        <v>1951716</v>
      </c>
      <c r="H314" s="22">
        <v>137</v>
      </c>
      <c r="I314" s="22">
        <v>249425</v>
      </c>
      <c r="J314" s="62">
        <v>0.13313896987366375</v>
      </c>
      <c r="K314" s="62">
        <v>0.12779779435122732</v>
      </c>
      <c r="L314" s="62">
        <v>3.9941690962099125E-2</v>
      </c>
      <c r="M314" s="62">
        <v>8.9458456045859114E-2</v>
      </c>
      <c r="N314" s="63">
        <v>0.12940014700795824</v>
      </c>
      <c r="O314" s="182"/>
      <c r="P314" s="182"/>
    </row>
    <row r="315" spans="1:16">
      <c r="A315" s="66">
        <v>309</v>
      </c>
      <c r="B315" s="129" t="s">
        <v>117</v>
      </c>
      <c r="C315" s="129" t="s">
        <v>120</v>
      </c>
      <c r="D315" s="129" t="s">
        <v>466</v>
      </c>
      <c r="E315" s="129" t="s">
        <v>900</v>
      </c>
      <c r="F315" s="130">
        <v>934</v>
      </c>
      <c r="G315" s="131">
        <v>1663340</v>
      </c>
      <c r="H315" s="22">
        <v>114</v>
      </c>
      <c r="I315" s="22">
        <v>254710</v>
      </c>
      <c r="J315" s="62">
        <v>0.12205567451820129</v>
      </c>
      <c r="K315" s="62">
        <v>0.15313165077494678</v>
      </c>
      <c r="L315" s="62">
        <v>3.6616702355460384E-2</v>
      </c>
      <c r="M315" s="62">
        <v>0.10719215554246274</v>
      </c>
      <c r="N315" s="63">
        <v>0.14380885789792314</v>
      </c>
      <c r="O315" s="182"/>
      <c r="P315" s="182"/>
    </row>
    <row r="316" spans="1:16">
      <c r="A316" s="66">
        <v>310</v>
      </c>
      <c r="B316" s="129" t="s">
        <v>117</v>
      </c>
      <c r="C316" s="129" t="s">
        <v>120</v>
      </c>
      <c r="D316" s="129" t="s">
        <v>460</v>
      </c>
      <c r="E316" s="129" t="s">
        <v>461</v>
      </c>
      <c r="F316" s="130">
        <v>1196</v>
      </c>
      <c r="G316" s="131">
        <v>2172829</v>
      </c>
      <c r="H316" s="22">
        <v>83</v>
      </c>
      <c r="I316" s="22">
        <v>253705</v>
      </c>
      <c r="J316" s="62">
        <v>6.9397993311036785E-2</v>
      </c>
      <c r="K316" s="62">
        <v>0.11676252480061708</v>
      </c>
      <c r="L316" s="62">
        <v>2.0819397993311034E-2</v>
      </c>
      <c r="M316" s="62">
        <v>8.1733767360431947E-2</v>
      </c>
      <c r="N316" s="63">
        <v>0.10255316535374298</v>
      </c>
      <c r="O316" s="182"/>
      <c r="P316" s="182"/>
    </row>
    <row r="317" spans="1:16">
      <c r="A317" s="66">
        <v>311</v>
      </c>
      <c r="B317" s="129" t="s">
        <v>117</v>
      </c>
      <c r="C317" s="129" t="s">
        <v>120</v>
      </c>
      <c r="D317" s="129" t="s">
        <v>464</v>
      </c>
      <c r="E317" s="129" t="s">
        <v>465</v>
      </c>
      <c r="F317" s="130">
        <v>885</v>
      </c>
      <c r="G317" s="131">
        <v>1680532</v>
      </c>
      <c r="H317" s="22">
        <v>101</v>
      </c>
      <c r="I317" s="22">
        <v>259710</v>
      </c>
      <c r="J317" s="62">
        <v>0.11412429378531073</v>
      </c>
      <c r="K317" s="62">
        <v>0.15454034793743887</v>
      </c>
      <c r="L317" s="62">
        <v>3.4237288135593222E-2</v>
      </c>
      <c r="M317" s="62">
        <v>0.1081782435562072</v>
      </c>
      <c r="N317" s="63">
        <v>0.14241553169180043</v>
      </c>
      <c r="O317" s="182"/>
      <c r="P317" s="182"/>
    </row>
    <row r="318" spans="1:16">
      <c r="A318" s="66">
        <v>312</v>
      </c>
      <c r="B318" s="129" t="s">
        <v>112</v>
      </c>
      <c r="C318" s="129" t="s">
        <v>120</v>
      </c>
      <c r="D318" s="129" t="s">
        <v>448</v>
      </c>
      <c r="E318" s="129" t="s">
        <v>1003</v>
      </c>
      <c r="F318" s="130">
        <v>534</v>
      </c>
      <c r="G318" s="131">
        <v>1240549</v>
      </c>
      <c r="H318" s="22">
        <v>64</v>
      </c>
      <c r="I318" s="22">
        <v>105150</v>
      </c>
      <c r="J318" s="62">
        <v>0.1198501872659176</v>
      </c>
      <c r="K318" s="62">
        <v>8.4760859909604538E-2</v>
      </c>
      <c r="L318" s="62">
        <v>3.5955056179775277E-2</v>
      </c>
      <c r="M318" s="62">
        <v>5.933260193672317E-2</v>
      </c>
      <c r="N318" s="63">
        <v>9.5287658116498447E-2</v>
      </c>
      <c r="O318" s="182"/>
      <c r="P318" s="182"/>
    </row>
    <row r="319" spans="1:16">
      <c r="A319" s="66">
        <v>313</v>
      </c>
      <c r="B319" s="129" t="s">
        <v>112</v>
      </c>
      <c r="C319" s="129" t="s">
        <v>120</v>
      </c>
      <c r="D319" s="129" t="s">
        <v>442</v>
      </c>
      <c r="E319" s="129" t="s">
        <v>993</v>
      </c>
      <c r="F319" s="130">
        <v>723</v>
      </c>
      <c r="G319" s="131">
        <v>2242280</v>
      </c>
      <c r="H319" s="22">
        <v>138</v>
      </c>
      <c r="I319" s="22">
        <v>324950</v>
      </c>
      <c r="J319" s="62">
        <v>0.1908713692946058</v>
      </c>
      <c r="K319" s="62">
        <v>0.14491945698128691</v>
      </c>
      <c r="L319" s="62">
        <v>5.7261410788381734E-2</v>
      </c>
      <c r="M319" s="62">
        <v>0.10144361988690083</v>
      </c>
      <c r="N319" s="63">
        <v>0.15870503067528258</v>
      </c>
      <c r="O319" s="182"/>
      <c r="P319" s="182"/>
    </row>
    <row r="320" spans="1:16">
      <c r="A320" s="66">
        <v>314</v>
      </c>
      <c r="B320" s="129" t="s">
        <v>112</v>
      </c>
      <c r="C320" s="129" t="s">
        <v>120</v>
      </c>
      <c r="D320" s="129" t="s">
        <v>443</v>
      </c>
      <c r="E320" s="129" t="s">
        <v>918</v>
      </c>
      <c r="F320" s="130">
        <v>861</v>
      </c>
      <c r="G320" s="131">
        <v>2409450</v>
      </c>
      <c r="H320" s="22">
        <v>103</v>
      </c>
      <c r="I320" s="22">
        <v>267035</v>
      </c>
      <c r="J320" s="62">
        <v>0.11962833914053426</v>
      </c>
      <c r="K320" s="62">
        <v>0.11082819730643922</v>
      </c>
      <c r="L320" s="62">
        <v>3.5888501742160281E-2</v>
      </c>
      <c r="M320" s="62">
        <v>7.7579738114507454E-2</v>
      </c>
      <c r="N320" s="63">
        <v>0.11346823985666774</v>
      </c>
      <c r="O320" s="182"/>
      <c r="P320" s="182"/>
    </row>
    <row r="321" spans="1:16">
      <c r="A321" s="66">
        <v>315</v>
      </c>
      <c r="B321" s="129" t="s">
        <v>112</v>
      </c>
      <c r="C321" s="129" t="s">
        <v>120</v>
      </c>
      <c r="D321" s="129" t="s">
        <v>449</v>
      </c>
      <c r="E321" s="129" t="s">
        <v>1149</v>
      </c>
      <c r="F321" s="130">
        <v>2197</v>
      </c>
      <c r="G321" s="131">
        <v>3843759</v>
      </c>
      <c r="H321" s="22">
        <v>293</v>
      </c>
      <c r="I321" s="22">
        <v>586590</v>
      </c>
      <c r="J321" s="62">
        <v>0.13336367774237598</v>
      </c>
      <c r="K321" s="62">
        <v>0.15260842316076528</v>
      </c>
      <c r="L321" s="62">
        <v>4.0009103322712791E-2</v>
      </c>
      <c r="M321" s="62">
        <v>0.10682589621253569</v>
      </c>
      <c r="N321" s="63">
        <v>0.14683499953524848</v>
      </c>
      <c r="O321" s="182"/>
      <c r="P321" s="182"/>
    </row>
    <row r="322" spans="1:16">
      <c r="A322" s="66">
        <v>316</v>
      </c>
      <c r="B322" s="129" t="s">
        <v>112</v>
      </c>
      <c r="C322" s="129" t="s">
        <v>120</v>
      </c>
      <c r="D322" s="129" t="s">
        <v>450</v>
      </c>
      <c r="E322" s="129" t="s">
        <v>1150</v>
      </c>
      <c r="F322" s="130">
        <v>1078</v>
      </c>
      <c r="G322" s="131">
        <v>2185009</v>
      </c>
      <c r="H322" s="22">
        <v>131</v>
      </c>
      <c r="I322" s="22">
        <v>242365</v>
      </c>
      <c r="J322" s="62">
        <v>0.12152133580705009</v>
      </c>
      <c r="K322" s="62">
        <v>0.11092173991045345</v>
      </c>
      <c r="L322" s="62">
        <v>3.6456400742115022E-2</v>
      </c>
      <c r="M322" s="62">
        <v>7.7645217937317407E-2</v>
      </c>
      <c r="N322" s="63">
        <v>0.11410161867943243</v>
      </c>
      <c r="O322" s="182"/>
      <c r="P322" s="182"/>
    </row>
    <row r="323" spans="1:16">
      <c r="A323" s="66">
        <v>317</v>
      </c>
      <c r="B323" s="129" t="s">
        <v>112</v>
      </c>
      <c r="C323" s="129" t="s">
        <v>120</v>
      </c>
      <c r="D323" s="129" t="s">
        <v>446</v>
      </c>
      <c r="E323" s="129" t="s">
        <v>447</v>
      </c>
      <c r="F323" s="130">
        <v>2114</v>
      </c>
      <c r="G323" s="131">
        <v>4500474</v>
      </c>
      <c r="H323" s="22">
        <v>137</v>
      </c>
      <c r="I323" s="22">
        <v>255825</v>
      </c>
      <c r="J323" s="62">
        <v>6.4806054872280042E-2</v>
      </c>
      <c r="K323" s="62">
        <v>5.6844012430690635E-2</v>
      </c>
      <c r="L323" s="62">
        <v>1.9441816461684011E-2</v>
      </c>
      <c r="M323" s="62">
        <v>3.9790808701483445E-2</v>
      </c>
      <c r="N323" s="63">
        <v>5.9232625163167456E-2</v>
      </c>
      <c r="O323" s="182"/>
      <c r="P323" s="182"/>
    </row>
    <row r="324" spans="1:16">
      <c r="A324" s="66">
        <v>318</v>
      </c>
      <c r="B324" s="129" t="s">
        <v>112</v>
      </c>
      <c r="C324" s="129" t="s">
        <v>120</v>
      </c>
      <c r="D324" s="129" t="s">
        <v>444</v>
      </c>
      <c r="E324" s="129" t="s">
        <v>445</v>
      </c>
      <c r="F324" s="130">
        <v>1146</v>
      </c>
      <c r="G324" s="131">
        <v>2397102</v>
      </c>
      <c r="H324" s="22">
        <v>100</v>
      </c>
      <c r="I324" s="22">
        <v>288505</v>
      </c>
      <c r="J324" s="62">
        <v>8.7260034904013961E-2</v>
      </c>
      <c r="K324" s="62">
        <v>0.12035574623023969</v>
      </c>
      <c r="L324" s="62">
        <v>2.6178010471204188E-2</v>
      </c>
      <c r="M324" s="62">
        <v>8.4249022361167783E-2</v>
      </c>
      <c r="N324" s="63">
        <v>0.11042703283237197</v>
      </c>
      <c r="O324" s="182"/>
      <c r="P324" s="182"/>
    </row>
    <row r="325" spans="1:16">
      <c r="A325" s="66">
        <v>319</v>
      </c>
      <c r="B325" s="129" t="s">
        <v>112</v>
      </c>
      <c r="C325" s="129" t="s">
        <v>120</v>
      </c>
      <c r="D325" s="129" t="s">
        <v>451</v>
      </c>
      <c r="E325" s="129" t="s">
        <v>1151</v>
      </c>
      <c r="F325" s="130">
        <v>1168</v>
      </c>
      <c r="G325" s="131">
        <v>2672573</v>
      </c>
      <c r="H325" s="22">
        <v>150</v>
      </c>
      <c r="I325" s="22">
        <v>375535</v>
      </c>
      <c r="J325" s="62">
        <v>0.12842465753424659</v>
      </c>
      <c r="K325" s="62">
        <v>0.14051440316129812</v>
      </c>
      <c r="L325" s="62">
        <v>3.8527397260273974E-2</v>
      </c>
      <c r="M325" s="62">
        <v>9.8360082212908678E-2</v>
      </c>
      <c r="N325" s="63">
        <v>0.13688747947318264</v>
      </c>
      <c r="O325" s="182"/>
      <c r="P325" s="182"/>
    </row>
    <row r="326" spans="1:16">
      <c r="A326" s="66">
        <v>320</v>
      </c>
      <c r="B326" s="129" t="s">
        <v>118</v>
      </c>
      <c r="C326" s="129" t="s">
        <v>120</v>
      </c>
      <c r="D326" s="129" t="s">
        <v>471</v>
      </c>
      <c r="E326" s="129" t="s">
        <v>472</v>
      </c>
      <c r="F326" s="130">
        <v>792</v>
      </c>
      <c r="G326" s="131">
        <v>1473525</v>
      </c>
      <c r="H326" s="22">
        <v>156</v>
      </c>
      <c r="I326" s="22">
        <v>192655</v>
      </c>
      <c r="J326" s="62">
        <v>0.19696969696969696</v>
      </c>
      <c r="K326" s="62">
        <v>0.13074430362565956</v>
      </c>
      <c r="L326" s="62">
        <v>5.9090909090909083E-2</v>
      </c>
      <c r="M326" s="62">
        <v>9.1521012537961688E-2</v>
      </c>
      <c r="N326" s="63">
        <v>0.15061192162887077</v>
      </c>
      <c r="O326" s="182"/>
      <c r="P326" s="182"/>
    </row>
    <row r="327" spans="1:16">
      <c r="A327" s="66">
        <v>321</v>
      </c>
      <c r="B327" s="129" t="s">
        <v>118</v>
      </c>
      <c r="C327" s="129" t="s">
        <v>120</v>
      </c>
      <c r="D327" s="129" t="s">
        <v>470</v>
      </c>
      <c r="E327" s="129" t="s">
        <v>1004</v>
      </c>
      <c r="F327" s="130">
        <v>731</v>
      </c>
      <c r="G327" s="131">
        <v>1532693</v>
      </c>
      <c r="H327" s="22">
        <v>40</v>
      </c>
      <c r="I327" s="22">
        <v>45740</v>
      </c>
      <c r="J327" s="62">
        <v>5.4719562243502051E-2</v>
      </c>
      <c r="K327" s="62">
        <v>2.9842897436081459E-2</v>
      </c>
      <c r="L327" s="62">
        <v>1.6415868673050615E-2</v>
      </c>
      <c r="M327" s="62">
        <v>2.0890028205257021E-2</v>
      </c>
      <c r="N327" s="63">
        <v>3.730589687830764E-2</v>
      </c>
      <c r="O327" s="182"/>
      <c r="P327" s="182"/>
    </row>
    <row r="328" spans="1:16">
      <c r="A328" s="66">
        <v>322</v>
      </c>
      <c r="B328" s="129" t="s">
        <v>118</v>
      </c>
      <c r="C328" s="129" t="s">
        <v>120</v>
      </c>
      <c r="D328" s="129" t="s">
        <v>468</v>
      </c>
      <c r="E328" s="129" t="s">
        <v>469</v>
      </c>
      <c r="F328" s="130">
        <v>730</v>
      </c>
      <c r="G328" s="131">
        <v>1323369</v>
      </c>
      <c r="H328" s="22">
        <v>6</v>
      </c>
      <c r="I328" s="22">
        <v>22550</v>
      </c>
      <c r="J328" s="62">
        <v>8.21917808219178E-3</v>
      </c>
      <c r="K328" s="62">
        <v>1.7039843006750197E-2</v>
      </c>
      <c r="L328" s="62">
        <v>2.4657534246575337E-3</v>
      </c>
      <c r="M328" s="62">
        <v>1.1927890104725137E-2</v>
      </c>
      <c r="N328" s="63">
        <v>1.4393643529382671E-2</v>
      </c>
      <c r="O328" s="182"/>
      <c r="P328" s="182"/>
    </row>
    <row r="329" spans="1:16">
      <c r="A329" s="66">
        <v>323</v>
      </c>
      <c r="B329" s="129" t="s">
        <v>118</v>
      </c>
      <c r="C329" s="129" t="s">
        <v>120</v>
      </c>
      <c r="D329" s="129" t="s">
        <v>467</v>
      </c>
      <c r="E329" s="129" t="s">
        <v>1152</v>
      </c>
      <c r="F329" s="130">
        <v>616</v>
      </c>
      <c r="G329" s="131">
        <v>1241096</v>
      </c>
      <c r="H329" s="22">
        <v>61</v>
      </c>
      <c r="I329" s="22">
        <v>127385</v>
      </c>
      <c r="J329" s="62">
        <v>9.9025974025974031E-2</v>
      </c>
      <c r="K329" s="62">
        <v>0.10263911897226323</v>
      </c>
      <c r="L329" s="62">
        <v>2.9707792207792207E-2</v>
      </c>
      <c r="M329" s="62">
        <v>7.1847383280584251E-2</v>
      </c>
      <c r="N329" s="63">
        <v>0.10155517548837646</v>
      </c>
      <c r="O329" s="182"/>
      <c r="P329" s="182"/>
    </row>
    <row r="330" spans="1:16">
      <c r="A330" s="66">
        <v>324</v>
      </c>
      <c r="B330" s="129" t="s">
        <v>118</v>
      </c>
      <c r="C330" s="129" t="s">
        <v>120</v>
      </c>
      <c r="D330" s="129" t="s">
        <v>474</v>
      </c>
      <c r="E330" s="129" t="s">
        <v>1153</v>
      </c>
      <c r="F330" s="130">
        <v>901</v>
      </c>
      <c r="G330" s="131">
        <v>1818469</v>
      </c>
      <c r="H330" s="22">
        <v>5</v>
      </c>
      <c r="I330" s="22">
        <v>48500</v>
      </c>
      <c r="J330" s="62">
        <v>5.5493895671476137E-3</v>
      </c>
      <c r="K330" s="62">
        <v>2.6670787349138202E-2</v>
      </c>
      <c r="L330" s="62">
        <v>1.6648168701442841E-3</v>
      </c>
      <c r="M330" s="62">
        <v>1.8669551144396741E-2</v>
      </c>
      <c r="N330" s="63">
        <v>2.0334368014541023E-2</v>
      </c>
      <c r="O330" s="182"/>
      <c r="P330" s="182"/>
    </row>
    <row r="331" spans="1:16">
      <c r="A331" s="66">
        <v>325</v>
      </c>
      <c r="B331" s="129" t="s">
        <v>118</v>
      </c>
      <c r="C331" s="129" t="s">
        <v>120</v>
      </c>
      <c r="D331" s="129" t="s">
        <v>473</v>
      </c>
      <c r="E331" s="129" t="s">
        <v>1005</v>
      </c>
      <c r="F331" s="130">
        <v>490</v>
      </c>
      <c r="G331" s="131">
        <v>1000007</v>
      </c>
      <c r="H331" s="22">
        <v>36</v>
      </c>
      <c r="I331" s="22">
        <v>68855</v>
      </c>
      <c r="J331" s="62">
        <v>7.3469387755102047E-2</v>
      </c>
      <c r="K331" s="62">
        <v>6.8854518018373875E-2</v>
      </c>
      <c r="L331" s="62">
        <v>2.2040816326530613E-2</v>
      </c>
      <c r="M331" s="62">
        <v>4.8198162612861709E-2</v>
      </c>
      <c r="N331" s="63">
        <v>7.0238978939392321E-2</v>
      </c>
      <c r="O331" s="182"/>
      <c r="P331" s="182"/>
    </row>
    <row r="332" spans="1:16">
      <c r="A332" s="66">
        <v>326</v>
      </c>
      <c r="B332" s="129" t="s">
        <v>110</v>
      </c>
      <c r="C332" s="129" t="s">
        <v>120</v>
      </c>
      <c r="D332" s="129" t="s">
        <v>434</v>
      </c>
      <c r="E332" s="129" t="s">
        <v>985</v>
      </c>
      <c r="F332" s="130">
        <v>1400</v>
      </c>
      <c r="G332" s="131">
        <v>3813718</v>
      </c>
      <c r="H332" s="22">
        <v>268</v>
      </c>
      <c r="I332" s="22">
        <v>822505</v>
      </c>
      <c r="J332" s="62">
        <v>0.19142857142857142</v>
      </c>
      <c r="K332" s="62">
        <v>0.21567011509503325</v>
      </c>
      <c r="L332" s="62">
        <v>5.7428571428571426E-2</v>
      </c>
      <c r="M332" s="62">
        <v>0.15096908056652328</v>
      </c>
      <c r="N332" s="63">
        <v>0.20839765199509469</v>
      </c>
      <c r="O332" s="182"/>
      <c r="P332" s="182"/>
    </row>
    <row r="333" spans="1:16">
      <c r="A333" s="66">
        <v>327</v>
      </c>
      <c r="B333" s="129" t="s">
        <v>110</v>
      </c>
      <c r="C333" s="129" t="s">
        <v>120</v>
      </c>
      <c r="D333" s="129" t="s">
        <v>429</v>
      </c>
      <c r="E333" s="129" t="s">
        <v>430</v>
      </c>
      <c r="F333" s="130">
        <v>1482</v>
      </c>
      <c r="G333" s="131">
        <v>3792368</v>
      </c>
      <c r="H333" s="22">
        <v>320</v>
      </c>
      <c r="I333" s="22">
        <v>710220</v>
      </c>
      <c r="J333" s="62">
        <v>0.21592442645074225</v>
      </c>
      <c r="K333" s="62">
        <v>0.18727612932078322</v>
      </c>
      <c r="L333" s="62">
        <v>6.4777327935222673E-2</v>
      </c>
      <c r="M333" s="62">
        <v>0.13109329052454824</v>
      </c>
      <c r="N333" s="63">
        <v>0.19587061845977091</v>
      </c>
      <c r="P333" s="182"/>
    </row>
    <row r="334" spans="1:16">
      <c r="A334" s="66">
        <v>328</v>
      </c>
      <c r="B334" s="129" t="s">
        <v>110</v>
      </c>
      <c r="C334" s="129" t="s">
        <v>120</v>
      </c>
      <c r="D334" s="129" t="s">
        <v>432</v>
      </c>
      <c r="E334" s="129" t="s">
        <v>433</v>
      </c>
      <c r="F334" s="130">
        <v>1147</v>
      </c>
      <c r="G334" s="131">
        <v>3868750</v>
      </c>
      <c r="H334" s="22">
        <v>164</v>
      </c>
      <c r="I334" s="22">
        <v>463600</v>
      </c>
      <c r="J334" s="62">
        <v>0.14298169136878813</v>
      </c>
      <c r="K334" s="62">
        <v>0.11983198707592892</v>
      </c>
      <c r="L334" s="62">
        <v>4.289450741063644E-2</v>
      </c>
      <c r="M334" s="62">
        <v>8.388239095315024E-2</v>
      </c>
      <c r="N334" s="63">
        <v>0.12677689836378669</v>
      </c>
      <c r="O334" s="182"/>
      <c r="P334" s="182"/>
    </row>
    <row r="335" spans="1:16">
      <c r="A335" s="66">
        <v>329</v>
      </c>
      <c r="B335" s="129" t="s">
        <v>110</v>
      </c>
      <c r="C335" s="129" t="s">
        <v>120</v>
      </c>
      <c r="D335" s="129" t="s">
        <v>427</v>
      </c>
      <c r="E335" s="129" t="s">
        <v>428</v>
      </c>
      <c r="F335" s="130">
        <v>1207</v>
      </c>
      <c r="G335" s="131">
        <v>3721584</v>
      </c>
      <c r="H335" s="22">
        <v>158</v>
      </c>
      <c r="I335" s="22">
        <v>654445</v>
      </c>
      <c r="J335" s="62">
        <v>0.13090306545153271</v>
      </c>
      <c r="K335" s="62">
        <v>0.17585119669474072</v>
      </c>
      <c r="L335" s="62">
        <v>3.9270919635459811E-2</v>
      </c>
      <c r="M335" s="62">
        <v>0.1230958376863185</v>
      </c>
      <c r="N335" s="63">
        <v>0.1623667573217783</v>
      </c>
      <c r="O335" s="182"/>
      <c r="P335" s="182"/>
    </row>
    <row r="336" spans="1:16">
      <c r="A336" s="66">
        <v>330</v>
      </c>
      <c r="B336" s="129" t="s">
        <v>110</v>
      </c>
      <c r="C336" s="129" t="s">
        <v>120</v>
      </c>
      <c r="D336" s="129" t="s">
        <v>431</v>
      </c>
      <c r="E336" s="129" t="s">
        <v>959</v>
      </c>
      <c r="F336" s="130">
        <v>821</v>
      </c>
      <c r="G336" s="131">
        <v>1869891</v>
      </c>
      <c r="H336" s="22">
        <v>112</v>
      </c>
      <c r="I336" s="22">
        <v>233555</v>
      </c>
      <c r="J336" s="62">
        <v>0.1364190012180268</v>
      </c>
      <c r="K336" s="62">
        <v>0.12490300236751768</v>
      </c>
      <c r="L336" s="62">
        <v>4.092570036540804E-2</v>
      </c>
      <c r="M336" s="62">
        <v>8.7432101657262368E-2</v>
      </c>
      <c r="N336" s="63">
        <v>0.12835780202267041</v>
      </c>
      <c r="O336" s="182"/>
      <c r="P336" s="182"/>
    </row>
    <row r="337" spans="1:16">
      <c r="A337" s="66">
        <v>331</v>
      </c>
      <c r="B337" s="129" t="s">
        <v>111</v>
      </c>
      <c r="C337" s="129" t="s">
        <v>120</v>
      </c>
      <c r="D337" s="129" t="s">
        <v>437</v>
      </c>
      <c r="E337" s="129" t="s">
        <v>438</v>
      </c>
      <c r="F337" s="130">
        <v>638</v>
      </c>
      <c r="G337" s="131">
        <v>1541372</v>
      </c>
      <c r="H337" s="22">
        <v>166</v>
      </c>
      <c r="I337" s="22">
        <v>431350</v>
      </c>
      <c r="J337" s="62">
        <v>0.2601880877742947</v>
      </c>
      <c r="K337" s="62">
        <v>0.27984808339583178</v>
      </c>
      <c r="L337" s="62">
        <v>7.8056426332288403E-2</v>
      </c>
      <c r="M337" s="62">
        <v>0.19589365837708222</v>
      </c>
      <c r="N337" s="63">
        <v>0.27395008470937066</v>
      </c>
      <c r="O337" s="182"/>
      <c r="P337" s="182"/>
    </row>
    <row r="338" spans="1:16">
      <c r="A338" s="66">
        <v>332</v>
      </c>
      <c r="B338" s="129" t="s">
        <v>111</v>
      </c>
      <c r="C338" s="129" t="s">
        <v>120</v>
      </c>
      <c r="D338" s="129" t="s">
        <v>435</v>
      </c>
      <c r="E338" s="129" t="s">
        <v>436</v>
      </c>
      <c r="F338" s="130">
        <v>1169</v>
      </c>
      <c r="G338" s="131">
        <v>2806235</v>
      </c>
      <c r="H338" s="22">
        <v>238</v>
      </c>
      <c r="I338" s="22">
        <v>690725</v>
      </c>
      <c r="J338" s="62">
        <v>0.20359281437125748</v>
      </c>
      <c r="K338" s="62">
        <v>0.24613940029968981</v>
      </c>
      <c r="L338" s="62">
        <v>6.1077844311377243E-2</v>
      </c>
      <c r="M338" s="62">
        <v>0.17229758020978286</v>
      </c>
      <c r="N338" s="63">
        <v>0.23337542452116011</v>
      </c>
      <c r="O338" s="182"/>
      <c r="P338" s="182"/>
    </row>
    <row r="339" spans="1:16">
      <c r="A339" s="66">
        <v>333</v>
      </c>
      <c r="B339" s="129" t="s">
        <v>111</v>
      </c>
      <c r="C339" s="129" t="s">
        <v>120</v>
      </c>
      <c r="D339" s="129" t="s">
        <v>441</v>
      </c>
      <c r="E339" s="129" t="s">
        <v>1225</v>
      </c>
      <c r="F339" s="130">
        <v>679</v>
      </c>
      <c r="G339" s="131">
        <v>1637449</v>
      </c>
      <c r="H339" s="22">
        <v>211</v>
      </c>
      <c r="I339" s="22">
        <v>353785</v>
      </c>
      <c r="J339" s="62">
        <v>0.31075110456553756</v>
      </c>
      <c r="K339" s="62">
        <v>0.21605863755145963</v>
      </c>
      <c r="L339" s="62">
        <v>9.3225331369661268E-2</v>
      </c>
      <c r="M339" s="62">
        <v>0.15124104628602172</v>
      </c>
      <c r="N339" s="63">
        <v>0.24446637765568299</v>
      </c>
      <c r="O339" s="182"/>
      <c r="P339" s="182"/>
    </row>
    <row r="340" spans="1:16">
      <c r="A340" s="66">
        <v>334</v>
      </c>
      <c r="B340" s="129" t="s">
        <v>111</v>
      </c>
      <c r="C340" s="129" t="s">
        <v>120</v>
      </c>
      <c r="D340" s="129" t="s">
        <v>439</v>
      </c>
      <c r="E340" s="129" t="s">
        <v>440</v>
      </c>
      <c r="F340" s="130">
        <v>690</v>
      </c>
      <c r="G340" s="131">
        <v>1670266</v>
      </c>
      <c r="H340" s="22">
        <v>123</v>
      </c>
      <c r="I340" s="22">
        <v>270445</v>
      </c>
      <c r="J340" s="62">
        <v>0.17826086956521739</v>
      </c>
      <c r="K340" s="62">
        <v>0.16191732334849659</v>
      </c>
      <c r="L340" s="62">
        <v>5.3478260869565218E-2</v>
      </c>
      <c r="M340" s="62">
        <v>0.11334212634394761</v>
      </c>
      <c r="N340" s="63">
        <v>0.16682038721351283</v>
      </c>
      <c r="O340" s="182"/>
      <c r="P340" s="182"/>
    </row>
    <row r="341" spans="1:16">
      <c r="A341" s="66">
        <v>335</v>
      </c>
      <c r="B341" s="129" t="s">
        <v>1077</v>
      </c>
      <c r="C341" s="129" t="s">
        <v>120</v>
      </c>
      <c r="D341" s="129" t="s">
        <v>196</v>
      </c>
      <c r="E341" s="129" t="s">
        <v>847</v>
      </c>
      <c r="F341" s="130">
        <v>1450</v>
      </c>
      <c r="G341" s="131">
        <v>2120575</v>
      </c>
      <c r="H341" s="22">
        <v>257</v>
      </c>
      <c r="I341" s="22">
        <v>542160</v>
      </c>
      <c r="J341" s="62">
        <v>0.17724137931034484</v>
      </c>
      <c r="K341" s="62">
        <v>0.25566650554684461</v>
      </c>
      <c r="L341" s="62">
        <v>5.3172413793103453E-2</v>
      </c>
      <c r="M341" s="62">
        <v>0.17896655388279123</v>
      </c>
      <c r="N341" s="63">
        <v>0.23213896767589468</v>
      </c>
      <c r="O341" s="182"/>
      <c r="P341" s="182"/>
    </row>
    <row r="342" spans="1:16">
      <c r="A342" s="66">
        <v>336</v>
      </c>
      <c r="B342" s="129" t="s">
        <v>1077</v>
      </c>
      <c r="C342" s="129" t="s">
        <v>120</v>
      </c>
      <c r="D342" s="129" t="s">
        <v>198</v>
      </c>
      <c r="E342" s="129" t="s">
        <v>1067</v>
      </c>
      <c r="F342" s="130">
        <v>816</v>
      </c>
      <c r="G342" s="131">
        <v>1437351</v>
      </c>
      <c r="H342" s="22">
        <v>151</v>
      </c>
      <c r="I342" s="22">
        <v>307650</v>
      </c>
      <c r="J342" s="62">
        <v>0.18504901960784315</v>
      </c>
      <c r="K342" s="62">
        <v>0.21403957697180437</v>
      </c>
      <c r="L342" s="62">
        <v>5.5514705882352945E-2</v>
      </c>
      <c r="M342" s="62">
        <v>0.14982770388026304</v>
      </c>
      <c r="N342" s="63">
        <v>0.20534240976261597</v>
      </c>
      <c r="O342" s="182"/>
      <c r="P342" s="182"/>
    </row>
    <row r="343" spans="1:16">
      <c r="A343" s="66">
        <v>337</v>
      </c>
      <c r="B343" s="129" t="s">
        <v>1077</v>
      </c>
      <c r="C343" s="129" t="s">
        <v>120</v>
      </c>
      <c r="D343" s="129" t="s">
        <v>197</v>
      </c>
      <c r="E343" s="129" t="s">
        <v>1068</v>
      </c>
      <c r="F343" s="130">
        <v>944</v>
      </c>
      <c r="G343" s="131">
        <v>1545469</v>
      </c>
      <c r="H343" s="22">
        <v>106</v>
      </c>
      <c r="I343" s="22">
        <v>182610</v>
      </c>
      <c r="J343" s="62">
        <v>0.11228813559322035</v>
      </c>
      <c r="K343" s="62">
        <v>0.11815830663701439</v>
      </c>
      <c r="L343" s="62">
        <v>3.3686440677966105E-2</v>
      </c>
      <c r="M343" s="62">
        <v>8.2710814645910069E-2</v>
      </c>
      <c r="N343" s="63">
        <v>0.11639725532387618</v>
      </c>
      <c r="O343" s="182"/>
      <c r="P343" s="182"/>
    </row>
    <row r="344" spans="1:16">
      <c r="A344" s="66">
        <v>338</v>
      </c>
      <c r="B344" s="129" t="s">
        <v>1</v>
      </c>
      <c r="C344" s="129" t="s">
        <v>120</v>
      </c>
      <c r="D344" s="129" t="s">
        <v>147</v>
      </c>
      <c r="E344" s="129" t="s">
        <v>1061</v>
      </c>
      <c r="F344" s="130">
        <v>3504</v>
      </c>
      <c r="G344" s="131">
        <v>5277086</v>
      </c>
      <c r="H344" s="22">
        <v>276</v>
      </c>
      <c r="I344" s="22">
        <v>541170</v>
      </c>
      <c r="J344" s="62">
        <v>7.8767123287671229E-2</v>
      </c>
      <c r="K344" s="62">
        <v>0.10255091541051255</v>
      </c>
      <c r="L344" s="62">
        <v>2.3630136986301366E-2</v>
      </c>
      <c r="M344" s="62">
        <v>7.1785640787358773E-2</v>
      </c>
      <c r="N344" s="63">
        <v>9.5415777773660143E-2</v>
      </c>
      <c r="O344" s="182"/>
      <c r="P344" s="182"/>
    </row>
    <row r="345" spans="1:16">
      <c r="A345" s="66">
        <v>339</v>
      </c>
      <c r="B345" s="129" t="s">
        <v>1</v>
      </c>
      <c r="C345" s="129" t="s">
        <v>120</v>
      </c>
      <c r="D345" s="129" t="s">
        <v>149</v>
      </c>
      <c r="E345" s="129" t="s">
        <v>1146</v>
      </c>
      <c r="F345" s="130">
        <v>927</v>
      </c>
      <c r="G345" s="131">
        <v>1700321</v>
      </c>
      <c r="H345" s="22">
        <v>47</v>
      </c>
      <c r="I345" s="22">
        <v>92475</v>
      </c>
      <c r="J345" s="62">
        <v>5.070118662351672E-2</v>
      </c>
      <c r="K345" s="62">
        <v>5.4386789318017006E-2</v>
      </c>
      <c r="L345" s="62">
        <v>1.5210355987055016E-2</v>
      </c>
      <c r="M345" s="62">
        <v>3.8070752522611905E-2</v>
      </c>
      <c r="N345" s="63">
        <v>5.328110850966692E-2</v>
      </c>
      <c r="O345" s="182"/>
      <c r="P345" s="182"/>
    </row>
    <row r="346" spans="1:16">
      <c r="A346" s="66">
        <v>340</v>
      </c>
      <c r="B346" s="129" t="s">
        <v>1</v>
      </c>
      <c r="C346" s="129" t="s">
        <v>120</v>
      </c>
      <c r="D346" s="129" t="s">
        <v>148</v>
      </c>
      <c r="E346" s="129" t="s">
        <v>1062</v>
      </c>
      <c r="F346" s="130">
        <v>2362</v>
      </c>
      <c r="G346" s="131">
        <v>3405180</v>
      </c>
      <c r="H346" s="22">
        <v>102</v>
      </c>
      <c r="I346" s="22">
        <v>136410</v>
      </c>
      <c r="J346" s="62">
        <v>4.3183742591024553E-2</v>
      </c>
      <c r="K346" s="62">
        <v>4.0059556323013765E-2</v>
      </c>
      <c r="L346" s="62">
        <v>1.2955122777307366E-2</v>
      </c>
      <c r="M346" s="62">
        <v>2.8041689426109632E-2</v>
      </c>
      <c r="N346" s="63">
        <v>4.0996812203416999E-2</v>
      </c>
      <c r="O346" s="182"/>
      <c r="P346" s="182"/>
    </row>
    <row r="347" spans="1:16">
      <c r="A347" s="66">
        <v>341</v>
      </c>
      <c r="B347" s="129" t="s">
        <v>1</v>
      </c>
      <c r="C347" s="129" t="s">
        <v>120</v>
      </c>
      <c r="D347" s="129" t="s">
        <v>150</v>
      </c>
      <c r="E347" s="129" t="s">
        <v>1260</v>
      </c>
      <c r="F347" s="130">
        <v>926</v>
      </c>
      <c r="G347" s="131">
        <v>1353567</v>
      </c>
      <c r="H347" s="22">
        <v>23</v>
      </c>
      <c r="I347" s="22">
        <v>33745</v>
      </c>
      <c r="J347" s="62">
        <v>2.4838012958963283E-2</v>
      </c>
      <c r="K347" s="62">
        <v>2.4930424574476182E-2</v>
      </c>
      <c r="L347" s="62">
        <v>7.4514038876889845E-3</v>
      </c>
      <c r="M347" s="62">
        <v>1.7451297202133325E-2</v>
      </c>
      <c r="N347" s="63">
        <v>2.4902701089822309E-2</v>
      </c>
      <c r="O347" s="182"/>
      <c r="P347" s="182"/>
    </row>
    <row r="348" spans="1:16">
      <c r="A348" s="66">
        <v>342</v>
      </c>
      <c r="B348" s="129" t="s">
        <v>8</v>
      </c>
      <c r="C348" s="129" t="s">
        <v>120</v>
      </c>
      <c r="D348" s="129" t="s">
        <v>193</v>
      </c>
      <c r="E348" s="129" t="s">
        <v>846</v>
      </c>
      <c r="F348" s="130">
        <v>1320</v>
      </c>
      <c r="G348" s="131">
        <v>1941359</v>
      </c>
      <c r="H348" s="22">
        <v>79</v>
      </c>
      <c r="I348" s="22">
        <v>131315</v>
      </c>
      <c r="J348" s="62">
        <v>5.9848484848484845E-2</v>
      </c>
      <c r="K348" s="62">
        <v>6.7640760930873678E-2</v>
      </c>
      <c r="L348" s="62">
        <v>1.7954545454545452E-2</v>
      </c>
      <c r="M348" s="62">
        <v>4.7348532651611569E-2</v>
      </c>
      <c r="N348" s="63">
        <v>6.5303078106157014E-2</v>
      </c>
      <c r="O348" s="182"/>
      <c r="P348" s="182"/>
    </row>
    <row r="349" spans="1:16">
      <c r="A349" s="66">
        <v>343</v>
      </c>
      <c r="B349" s="129" t="s">
        <v>8</v>
      </c>
      <c r="C349" s="129" t="s">
        <v>120</v>
      </c>
      <c r="D349" s="129" t="s">
        <v>194</v>
      </c>
      <c r="E349" s="129" t="s">
        <v>1063</v>
      </c>
      <c r="F349" s="130">
        <v>1567</v>
      </c>
      <c r="G349" s="131">
        <v>2451022</v>
      </c>
      <c r="H349" s="22">
        <v>148</v>
      </c>
      <c r="I349" s="22">
        <v>217905</v>
      </c>
      <c r="J349" s="62">
        <v>9.4447989789406508E-2</v>
      </c>
      <c r="K349" s="62">
        <v>8.8903730770266448E-2</v>
      </c>
      <c r="L349" s="62">
        <v>2.8334396936821951E-2</v>
      </c>
      <c r="M349" s="62">
        <v>6.2232611539186508E-2</v>
      </c>
      <c r="N349" s="63">
        <v>9.0567008476008459E-2</v>
      </c>
      <c r="O349" s="182"/>
      <c r="P349" s="182"/>
    </row>
    <row r="350" spans="1:16">
      <c r="A350" s="66">
        <v>344</v>
      </c>
      <c r="B350" s="129" t="s">
        <v>8</v>
      </c>
      <c r="C350" s="129" t="s">
        <v>120</v>
      </c>
      <c r="D350" s="129" t="s">
        <v>192</v>
      </c>
      <c r="E350" s="129" t="s">
        <v>1064</v>
      </c>
      <c r="F350" s="130">
        <v>2320</v>
      </c>
      <c r="G350" s="131">
        <v>4058545</v>
      </c>
      <c r="H350" s="22">
        <v>251</v>
      </c>
      <c r="I350" s="22">
        <v>421240</v>
      </c>
      <c r="J350" s="62">
        <v>0.10818965517241379</v>
      </c>
      <c r="K350" s="62">
        <v>0.10379089057778096</v>
      </c>
      <c r="L350" s="62">
        <v>3.2456896551724138E-2</v>
      </c>
      <c r="M350" s="62">
        <v>7.2653623404446671E-2</v>
      </c>
      <c r="N350" s="63">
        <v>0.10511051995617081</v>
      </c>
      <c r="O350" s="182"/>
      <c r="P350" s="182"/>
    </row>
    <row r="351" spans="1:16">
      <c r="A351" s="66">
        <v>345</v>
      </c>
      <c r="B351" s="129" t="s">
        <v>8</v>
      </c>
      <c r="C351" s="129" t="s">
        <v>120</v>
      </c>
      <c r="D351" s="129" t="s">
        <v>195</v>
      </c>
      <c r="E351" s="129" t="s">
        <v>1065</v>
      </c>
      <c r="F351" s="130">
        <v>1471</v>
      </c>
      <c r="G351" s="131">
        <v>2531737</v>
      </c>
      <c r="H351" s="22">
        <v>237</v>
      </c>
      <c r="I351" s="22">
        <v>384265</v>
      </c>
      <c r="J351" s="62">
        <v>0.16111488783140721</v>
      </c>
      <c r="K351" s="62">
        <v>0.15177919349442695</v>
      </c>
      <c r="L351" s="62">
        <v>4.8334466349422157E-2</v>
      </c>
      <c r="M351" s="62">
        <v>0.10624543544609887</v>
      </c>
      <c r="N351" s="63">
        <v>0.15457990179552103</v>
      </c>
      <c r="O351" s="182"/>
      <c r="P351" s="182"/>
    </row>
    <row r="352" spans="1:16">
      <c r="A352" s="66">
        <v>346</v>
      </c>
      <c r="B352" s="129" t="s">
        <v>8</v>
      </c>
      <c r="C352" s="129" t="s">
        <v>120</v>
      </c>
      <c r="D352" s="129" t="s">
        <v>862</v>
      </c>
      <c r="E352" s="129" t="s">
        <v>1147</v>
      </c>
      <c r="F352" s="130">
        <v>409</v>
      </c>
      <c r="G352" s="131">
        <v>860239</v>
      </c>
      <c r="H352" s="22">
        <v>10</v>
      </c>
      <c r="I352" s="22">
        <v>11620</v>
      </c>
      <c r="J352" s="62">
        <v>2.4449877750611249E-2</v>
      </c>
      <c r="K352" s="62">
        <v>1.3507873974558233E-2</v>
      </c>
      <c r="L352" s="62">
        <v>7.3349633251833741E-3</v>
      </c>
      <c r="M352" s="62">
        <v>9.4555117821907616E-3</v>
      </c>
      <c r="N352" s="63">
        <v>1.6790475107374137E-2</v>
      </c>
      <c r="O352" s="182"/>
      <c r="P352" s="182"/>
    </row>
    <row r="353" spans="1:16">
      <c r="A353" s="66">
        <v>347</v>
      </c>
      <c r="B353" s="129" t="s">
        <v>8</v>
      </c>
      <c r="C353" s="129" t="s">
        <v>120</v>
      </c>
      <c r="D353" s="129" t="s">
        <v>947</v>
      </c>
      <c r="E353" s="129" t="s">
        <v>948</v>
      </c>
      <c r="F353" s="130">
        <v>452</v>
      </c>
      <c r="G353" s="131">
        <v>659933</v>
      </c>
      <c r="H353" s="22">
        <v>0</v>
      </c>
      <c r="I353" s="22">
        <v>0</v>
      </c>
      <c r="J353" s="62">
        <v>0</v>
      </c>
      <c r="K353" s="62">
        <v>0</v>
      </c>
      <c r="L353" s="62">
        <v>0</v>
      </c>
      <c r="M353" s="62">
        <v>0</v>
      </c>
      <c r="N353" s="63">
        <v>0</v>
      </c>
      <c r="O353" s="182"/>
      <c r="P353" s="182"/>
    </row>
    <row r="354" spans="1:16">
      <c r="A354" s="66">
        <v>348</v>
      </c>
      <c r="B354" s="129" t="s">
        <v>11</v>
      </c>
      <c r="C354" s="129" t="s">
        <v>120</v>
      </c>
      <c r="D354" s="129" t="s">
        <v>144</v>
      </c>
      <c r="E354" s="129" t="s">
        <v>1212</v>
      </c>
      <c r="F354" s="130">
        <v>1670</v>
      </c>
      <c r="G354" s="131">
        <v>2929153</v>
      </c>
      <c r="H354" s="22">
        <v>211</v>
      </c>
      <c r="I354" s="22">
        <v>358370</v>
      </c>
      <c r="J354" s="62">
        <v>0.12634730538922156</v>
      </c>
      <c r="K354" s="62">
        <v>0.12234594778763691</v>
      </c>
      <c r="L354" s="62">
        <v>3.7904191616766468E-2</v>
      </c>
      <c r="M354" s="62">
        <v>8.5642163451345829E-2</v>
      </c>
      <c r="N354" s="63">
        <v>0.12354635506811229</v>
      </c>
      <c r="O354" s="182"/>
      <c r="P354" s="182"/>
    </row>
    <row r="355" spans="1:16">
      <c r="A355" s="66">
        <v>349</v>
      </c>
      <c r="B355" s="129" t="s">
        <v>11</v>
      </c>
      <c r="C355" s="129" t="s">
        <v>120</v>
      </c>
      <c r="D355" s="129" t="s">
        <v>145</v>
      </c>
      <c r="E355" s="129" t="s">
        <v>707</v>
      </c>
      <c r="F355" s="130">
        <v>409</v>
      </c>
      <c r="G355" s="131">
        <v>690485</v>
      </c>
      <c r="H355" s="22">
        <v>81</v>
      </c>
      <c r="I355" s="22">
        <v>145320</v>
      </c>
      <c r="J355" s="62">
        <v>0.1980440097799511</v>
      </c>
      <c r="K355" s="62">
        <v>0.2104607630868158</v>
      </c>
      <c r="L355" s="62">
        <v>5.9413202933985325E-2</v>
      </c>
      <c r="M355" s="62">
        <v>0.14732253416077104</v>
      </c>
      <c r="N355" s="63">
        <v>0.20673573709475637</v>
      </c>
      <c r="O355" s="182"/>
      <c r="P355" s="182"/>
    </row>
    <row r="356" spans="1:16">
      <c r="A356" s="66">
        <v>350</v>
      </c>
      <c r="B356" s="129" t="s">
        <v>11</v>
      </c>
      <c r="C356" s="129" t="s">
        <v>120</v>
      </c>
      <c r="D356" s="129" t="s">
        <v>142</v>
      </c>
      <c r="E356" s="129" t="s">
        <v>1366</v>
      </c>
      <c r="F356" s="130">
        <v>709</v>
      </c>
      <c r="G356" s="131">
        <v>1300119</v>
      </c>
      <c r="H356" s="22">
        <v>222</v>
      </c>
      <c r="I356" s="22">
        <v>314295</v>
      </c>
      <c r="J356" s="62">
        <v>0.31311706629055008</v>
      </c>
      <c r="K356" s="62">
        <v>0.2417432558096605</v>
      </c>
      <c r="L356" s="62">
        <v>9.3935119887165019E-2</v>
      </c>
      <c r="M356" s="62">
        <v>0.16922027906676235</v>
      </c>
      <c r="N356" s="63">
        <v>0.26315539895392737</v>
      </c>
      <c r="O356" s="182"/>
      <c r="P356" s="182"/>
    </row>
    <row r="357" spans="1:16">
      <c r="A357" s="66">
        <v>351</v>
      </c>
      <c r="B357" s="129" t="s">
        <v>11</v>
      </c>
      <c r="C357" s="129" t="s">
        <v>120</v>
      </c>
      <c r="D357" s="129" t="s">
        <v>146</v>
      </c>
      <c r="E357" s="129" t="s">
        <v>1027</v>
      </c>
      <c r="F357" s="130">
        <v>992</v>
      </c>
      <c r="G357" s="131">
        <v>1816087</v>
      </c>
      <c r="H357" s="22">
        <v>150</v>
      </c>
      <c r="I357" s="22">
        <v>441325</v>
      </c>
      <c r="J357" s="62">
        <v>0.15120967741935484</v>
      </c>
      <c r="K357" s="62">
        <v>0.24300873251116273</v>
      </c>
      <c r="L357" s="62">
        <v>4.5362903225806453E-2</v>
      </c>
      <c r="M357" s="62">
        <v>0.1701061127578139</v>
      </c>
      <c r="N357" s="63">
        <v>0.21546901598362034</v>
      </c>
      <c r="O357" s="182"/>
      <c r="P357" s="182"/>
    </row>
    <row r="358" spans="1:16">
      <c r="A358" s="66">
        <v>352</v>
      </c>
      <c r="B358" s="129" t="s">
        <v>11</v>
      </c>
      <c r="C358" s="129" t="s">
        <v>120</v>
      </c>
      <c r="D358" s="129" t="s">
        <v>143</v>
      </c>
      <c r="E358" s="129" t="s">
        <v>1059</v>
      </c>
      <c r="F358" s="130">
        <v>885</v>
      </c>
      <c r="G358" s="131">
        <v>1457766</v>
      </c>
      <c r="H358" s="22">
        <v>112</v>
      </c>
      <c r="I358" s="22">
        <v>195515</v>
      </c>
      <c r="J358" s="62">
        <v>0.12655367231638417</v>
      </c>
      <c r="K358" s="62">
        <v>0.13411960492973496</v>
      </c>
      <c r="L358" s="62">
        <v>3.7966101694915252E-2</v>
      </c>
      <c r="M358" s="62">
        <v>9.3883723450814471E-2</v>
      </c>
      <c r="N358" s="63">
        <v>0.13184982514572974</v>
      </c>
      <c r="O358" s="182"/>
      <c r="P358" s="182"/>
    </row>
    <row r="359" spans="1:16">
      <c r="A359" s="66">
        <v>353</v>
      </c>
      <c r="B359" s="129" t="s">
        <v>11</v>
      </c>
      <c r="C359" s="129" t="s">
        <v>120</v>
      </c>
      <c r="D359" s="129" t="s">
        <v>140</v>
      </c>
      <c r="E359" s="129" t="s">
        <v>1367</v>
      </c>
      <c r="F359" s="130">
        <v>1126</v>
      </c>
      <c r="G359" s="131">
        <v>2116478</v>
      </c>
      <c r="H359" s="22">
        <v>232</v>
      </c>
      <c r="I359" s="22">
        <v>393850</v>
      </c>
      <c r="J359" s="62">
        <v>0.20603907637655416</v>
      </c>
      <c r="K359" s="62">
        <v>0.18608745283437864</v>
      </c>
      <c r="L359" s="62">
        <v>6.1811722912966244E-2</v>
      </c>
      <c r="M359" s="62">
        <v>0.13026121698406504</v>
      </c>
      <c r="N359" s="63">
        <v>0.19207293989703128</v>
      </c>
      <c r="O359" s="182"/>
      <c r="P359" s="182"/>
    </row>
    <row r="360" spans="1:16">
      <c r="A360" s="66">
        <v>354</v>
      </c>
      <c r="B360" s="129" t="s">
        <v>11</v>
      </c>
      <c r="C360" s="129" t="s">
        <v>120</v>
      </c>
      <c r="D360" s="129" t="s">
        <v>141</v>
      </c>
      <c r="E360" s="129" t="s">
        <v>1028</v>
      </c>
      <c r="F360" s="130">
        <v>1114</v>
      </c>
      <c r="G360" s="131">
        <v>1949743</v>
      </c>
      <c r="H360" s="22">
        <v>177</v>
      </c>
      <c r="I360" s="22">
        <v>372880</v>
      </c>
      <c r="J360" s="62">
        <v>0.15888689407540396</v>
      </c>
      <c r="K360" s="62">
        <v>0.1912457180254013</v>
      </c>
      <c r="L360" s="62">
        <v>4.7666068222621184E-2</v>
      </c>
      <c r="M360" s="62">
        <v>0.1338720026177809</v>
      </c>
      <c r="N360" s="63">
        <v>0.18153807084040208</v>
      </c>
      <c r="O360" s="182"/>
      <c r="P360" s="182"/>
    </row>
    <row r="361" spans="1:16">
      <c r="A361" s="66">
        <v>355</v>
      </c>
      <c r="B361" s="129" t="s">
        <v>926</v>
      </c>
      <c r="C361" s="129" t="s">
        <v>120</v>
      </c>
      <c r="D361" s="129" t="s">
        <v>170</v>
      </c>
      <c r="E361" s="129" t="s">
        <v>944</v>
      </c>
      <c r="F361" s="130">
        <v>775</v>
      </c>
      <c r="G361" s="131">
        <v>1415891</v>
      </c>
      <c r="H361" s="22">
        <v>73</v>
      </c>
      <c r="I361" s="22">
        <v>151885</v>
      </c>
      <c r="J361" s="62">
        <v>9.4193548387096773E-2</v>
      </c>
      <c r="K361" s="62">
        <v>0.10727167557389658</v>
      </c>
      <c r="L361" s="62">
        <v>2.8258064516129031E-2</v>
      </c>
      <c r="M361" s="62">
        <v>7.5090172901727606E-2</v>
      </c>
      <c r="N361" s="63">
        <v>0.10334823741785663</v>
      </c>
      <c r="O361" s="182"/>
      <c r="P361" s="182"/>
    </row>
    <row r="362" spans="1:16">
      <c r="A362" s="66">
        <v>356</v>
      </c>
      <c r="B362" s="129" t="s">
        <v>926</v>
      </c>
      <c r="C362" s="129" t="s">
        <v>120</v>
      </c>
      <c r="D362" s="129" t="s">
        <v>172</v>
      </c>
      <c r="E362" s="129" t="s">
        <v>1213</v>
      </c>
      <c r="F362" s="130">
        <v>743</v>
      </c>
      <c r="G362" s="131">
        <v>1317689</v>
      </c>
      <c r="H362" s="22">
        <v>124</v>
      </c>
      <c r="I362" s="22">
        <v>224400</v>
      </c>
      <c r="J362" s="62">
        <v>0.16689098250336473</v>
      </c>
      <c r="K362" s="62">
        <v>0.1702981507776114</v>
      </c>
      <c r="L362" s="62">
        <v>5.006729475100942E-2</v>
      </c>
      <c r="M362" s="62">
        <v>0.11920870554432797</v>
      </c>
      <c r="N362" s="63">
        <v>0.1692760002953374</v>
      </c>
      <c r="O362" s="182"/>
      <c r="P362" s="182"/>
    </row>
    <row r="363" spans="1:16">
      <c r="A363" s="66">
        <v>357</v>
      </c>
      <c r="B363" s="129" t="s">
        <v>926</v>
      </c>
      <c r="C363" s="129" t="s">
        <v>120</v>
      </c>
      <c r="D363" s="129" t="s">
        <v>171</v>
      </c>
      <c r="E363" s="129" t="s">
        <v>943</v>
      </c>
      <c r="F363" s="130">
        <v>787</v>
      </c>
      <c r="G363" s="131">
        <v>1395323</v>
      </c>
      <c r="H363" s="22">
        <v>72</v>
      </c>
      <c r="I363" s="22">
        <v>209135</v>
      </c>
      <c r="J363" s="62">
        <v>9.148665819567979E-2</v>
      </c>
      <c r="K363" s="62">
        <v>0.14988285866426626</v>
      </c>
      <c r="L363" s="62">
        <v>2.7445997458703936E-2</v>
      </c>
      <c r="M363" s="62">
        <v>0.10491800106498637</v>
      </c>
      <c r="N363" s="63">
        <v>0.1323639985236903</v>
      </c>
      <c r="O363" s="182"/>
      <c r="P363" s="182"/>
    </row>
    <row r="364" spans="1:16">
      <c r="A364" s="66">
        <v>358</v>
      </c>
      <c r="B364" s="129" t="s">
        <v>942</v>
      </c>
      <c r="C364" s="129" t="s">
        <v>120</v>
      </c>
      <c r="D364" s="129" t="s">
        <v>151</v>
      </c>
      <c r="E364" s="129" t="s">
        <v>1060</v>
      </c>
      <c r="F364" s="130">
        <v>836</v>
      </c>
      <c r="G364" s="131">
        <v>1532248</v>
      </c>
      <c r="H364" s="22">
        <v>103</v>
      </c>
      <c r="I364" s="22">
        <v>184140</v>
      </c>
      <c r="J364" s="62">
        <v>0.12320574162679426</v>
      </c>
      <c r="K364" s="62">
        <v>0.1201763683163561</v>
      </c>
      <c r="L364" s="62">
        <v>3.6961722488038279E-2</v>
      </c>
      <c r="M364" s="62">
        <v>8.4123457821449268E-2</v>
      </c>
      <c r="N364" s="63">
        <v>0.12108518030948755</v>
      </c>
      <c r="O364" s="182"/>
      <c r="P364" s="182"/>
    </row>
    <row r="365" spans="1:16">
      <c r="A365" s="66">
        <v>359</v>
      </c>
      <c r="B365" s="129" t="s">
        <v>942</v>
      </c>
      <c r="C365" s="129" t="s">
        <v>120</v>
      </c>
      <c r="D365" s="129" t="s">
        <v>152</v>
      </c>
      <c r="E365" s="129" t="s">
        <v>153</v>
      </c>
      <c r="F365" s="130">
        <v>481</v>
      </c>
      <c r="G365" s="131">
        <v>887073</v>
      </c>
      <c r="H365" s="22">
        <v>43</v>
      </c>
      <c r="I365" s="22">
        <v>63695</v>
      </c>
      <c r="J365" s="62">
        <v>8.9397089397089402E-2</v>
      </c>
      <c r="K365" s="62">
        <v>7.1803560699063101E-2</v>
      </c>
      <c r="L365" s="62">
        <v>2.6819126819126821E-2</v>
      </c>
      <c r="M365" s="62">
        <v>5.0262492489344168E-2</v>
      </c>
      <c r="N365" s="63">
        <v>7.7081619308470989E-2</v>
      </c>
      <c r="O365" s="182"/>
      <c r="P365" s="182"/>
    </row>
    <row r="366" spans="1:16">
      <c r="A366" s="66">
        <v>360</v>
      </c>
      <c r="B366" s="129" t="s">
        <v>942</v>
      </c>
      <c r="C366" s="129" t="s">
        <v>120</v>
      </c>
      <c r="D366" s="129" t="s">
        <v>1261</v>
      </c>
      <c r="E366" s="129" t="s">
        <v>1262</v>
      </c>
      <c r="F366" s="130">
        <v>363</v>
      </c>
      <c r="G366" s="131">
        <v>652404</v>
      </c>
      <c r="H366" s="22">
        <v>17</v>
      </c>
      <c r="I366" s="22">
        <v>29610</v>
      </c>
      <c r="J366" s="62">
        <v>4.6831955922865015E-2</v>
      </c>
      <c r="K366" s="62">
        <v>4.5385987823495871E-2</v>
      </c>
      <c r="L366" s="62">
        <v>1.4049586776859505E-2</v>
      </c>
      <c r="M366" s="62">
        <v>3.1770191476447107E-2</v>
      </c>
      <c r="N366" s="63">
        <v>4.581977825330661E-2</v>
      </c>
      <c r="O366" s="182"/>
      <c r="P366" s="182"/>
    </row>
    <row r="367" spans="1:16">
      <c r="A367" s="66">
        <v>361</v>
      </c>
      <c r="B367" s="129" t="s">
        <v>113</v>
      </c>
      <c r="C367" s="129" t="s">
        <v>120</v>
      </c>
      <c r="D367" s="129" t="s">
        <v>478</v>
      </c>
      <c r="E367" s="129" t="s">
        <v>1154</v>
      </c>
      <c r="F367" s="130">
        <v>1178</v>
      </c>
      <c r="G367" s="131">
        <v>2891693</v>
      </c>
      <c r="H367" s="22">
        <v>359</v>
      </c>
      <c r="I367" s="22">
        <v>753185</v>
      </c>
      <c r="J367" s="62">
        <v>0.30475382003395585</v>
      </c>
      <c r="K367" s="62">
        <v>0.26046506320000085</v>
      </c>
      <c r="L367" s="62">
        <v>9.1426146010186754E-2</v>
      </c>
      <c r="M367" s="62">
        <v>0.18232554424000058</v>
      </c>
      <c r="N367" s="63">
        <v>0.27375169025018731</v>
      </c>
      <c r="O367" s="182"/>
      <c r="P367" s="182"/>
    </row>
    <row r="368" spans="1:16">
      <c r="A368" s="66">
        <v>362</v>
      </c>
      <c r="B368" s="129" t="s">
        <v>113</v>
      </c>
      <c r="C368" s="129" t="s">
        <v>120</v>
      </c>
      <c r="D368" s="129" t="s">
        <v>481</v>
      </c>
      <c r="E368" s="129" t="s">
        <v>482</v>
      </c>
      <c r="F368" s="130">
        <v>485</v>
      </c>
      <c r="G368" s="131">
        <v>1204318</v>
      </c>
      <c r="H368" s="22">
        <v>113</v>
      </c>
      <c r="I368" s="22">
        <v>164765</v>
      </c>
      <c r="J368" s="62">
        <v>0.23298969072164949</v>
      </c>
      <c r="K368" s="62">
        <v>0.13681187194744246</v>
      </c>
      <c r="L368" s="62">
        <v>6.9896907216494844E-2</v>
      </c>
      <c r="M368" s="62">
        <v>9.5768310363209722E-2</v>
      </c>
      <c r="N368" s="63">
        <v>0.16566521757970457</v>
      </c>
      <c r="O368" s="182"/>
      <c r="P368" s="182"/>
    </row>
    <row r="369" spans="1:16">
      <c r="A369" s="66">
        <v>363</v>
      </c>
      <c r="B369" s="129" t="s">
        <v>113</v>
      </c>
      <c r="C369" s="129" t="s">
        <v>120</v>
      </c>
      <c r="D369" s="129" t="s">
        <v>479</v>
      </c>
      <c r="E369" s="129" t="s">
        <v>480</v>
      </c>
      <c r="F369" s="130">
        <v>771</v>
      </c>
      <c r="G369" s="131">
        <v>1922967</v>
      </c>
      <c r="H369" s="22">
        <v>178</v>
      </c>
      <c r="I369" s="22">
        <v>573705</v>
      </c>
      <c r="J369" s="62">
        <v>0.23086900129701687</v>
      </c>
      <c r="K369" s="62">
        <v>0.29834365332322393</v>
      </c>
      <c r="L369" s="62">
        <v>6.9260700389105062E-2</v>
      </c>
      <c r="M369" s="62">
        <v>0.20884055732625675</v>
      </c>
      <c r="N369" s="63">
        <v>0.27810125771536182</v>
      </c>
      <c r="O369" s="182"/>
      <c r="P369" s="182"/>
    </row>
    <row r="370" spans="1:16">
      <c r="A370" s="66">
        <v>364</v>
      </c>
      <c r="B370" s="129" t="s">
        <v>113</v>
      </c>
      <c r="C370" s="129" t="s">
        <v>120</v>
      </c>
      <c r="D370" s="129" t="s">
        <v>477</v>
      </c>
      <c r="E370" s="129" t="s">
        <v>872</v>
      </c>
      <c r="F370" s="130">
        <v>900</v>
      </c>
      <c r="G370" s="131">
        <v>2240007</v>
      </c>
      <c r="H370" s="22">
        <v>143</v>
      </c>
      <c r="I370" s="22">
        <v>317385</v>
      </c>
      <c r="J370" s="62">
        <v>0.15888888888888889</v>
      </c>
      <c r="K370" s="62">
        <v>0.14168928936382788</v>
      </c>
      <c r="L370" s="62">
        <v>4.7666666666666663E-2</v>
      </c>
      <c r="M370" s="62">
        <v>9.9182502554679516E-2</v>
      </c>
      <c r="N370" s="63">
        <v>0.14684916922134617</v>
      </c>
      <c r="O370" s="182"/>
      <c r="P370" s="182"/>
    </row>
    <row r="371" spans="1:16">
      <c r="A371" s="66">
        <v>365</v>
      </c>
      <c r="B371" s="129" t="s">
        <v>113</v>
      </c>
      <c r="C371" s="129" t="s">
        <v>120</v>
      </c>
      <c r="D371" s="129" t="s">
        <v>475</v>
      </c>
      <c r="E371" s="129" t="s">
        <v>1155</v>
      </c>
      <c r="F371" s="130">
        <v>1224</v>
      </c>
      <c r="G371" s="131">
        <v>3052827</v>
      </c>
      <c r="H371" s="22">
        <v>250</v>
      </c>
      <c r="I371" s="22">
        <v>655065</v>
      </c>
      <c r="J371" s="62">
        <v>0.20424836601307189</v>
      </c>
      <c r="K371" s="62">
        <v>0.21457652202368493</v>
      </c>
      <c r="L371" s="62">
        <v>6.1274509803921566E-2</v>
      </c>
      <c r="M371" s="62">
        <v>0.15020356541657945</v>
      </c>
      <c r="N371" s="63">
        <v>0.21147807522050102</v>
      </c>
      <c r="O371" s="182"/>
      <c r="P371" s="182"/>
    </row>
    <row r="372" spans="1:16">
      <c r="A372" s="66">
        <v>366</v>
      </c>
      <c r="B372" s="129" t="s">
        <v>113</v>
      </c>
      <c r="C372" s="129" t="s">
        <v>120</v>
      </c>
      <c r="D372" s="129" t="s">
        <v>476</v>
      </c>
      <c r="E372" s="129" t="s">
        <v>919</v>
      </c>
      <c r="F372" s="130">
        <v>485</v>
      </c>
      <c r="G372" s="131">
        <v>1204318</v>
      </c>
      <c r="H372" s="22">
        <v>109</v>
      </c>
      <c r="I372" s="22">
        <v>184695</v>
      </c>
      <c r="J372" s="62">
        <v>0.22474226804123712</v>
      </c>
      <c r="K372" s="62">
        <v>0.15336065723504921</v>
      </c>
      <c r="L372" s="62">
        <v>6.7422680412371136E-2</v>
      </c>
      <c r="M372" s="62">
        <v>0.10735246006453444</v>
      </c>
      <c r="N372" s="63">
        <v>0.17477514047690557</v>
      </c>
      <c r="O372" s="182"/>
      <c r="P372" s="182"/>
    </row>
    <row r="373" spans="1:16">
      <c r="A373" s="66">
        <v>367</v>
      </c>
      <c r="B373" s="129" t="s">
        <v>113</v>
      </c>
      <c r="C373" s="129" t="s">
        <v>120</v>
      </c>
      <c r="D373" s="129" t="s">
        <v>483</v>
      </c>
      <c r="E373" s="129" t="s">
        <v>851</v>
      </c>
      <c r="F373" s="130">
        <v>808</v>
      </c>
      <c r="G373" s="131">
        <v>2008509</v>
      </c>
      <c r="H373" s="22">
        <v>179</v>
      </c>
      <c r="I373" s="22">
        <v>382110</v>
      </c>
      <c r="J373" s="62">
        <v>0.22153465346534654</v>
      </c>
      <c r="K373" s="62">
        <v>0.19024560009439839</v>
      </c>
      <c r="L373" s="62">
        <v>6.6460396039603964E-2</v>
      </c>
      <c r="M373" s="62">
        <v>0.13317192006607886</v>
      </c>
      <c r="N373" s="63">
        <v>0.19963231610568283</v>
      </c>
      <c r="O373" s="182"/>
      <c r="P373" s="182"/>
    </row>
    <row r="374" spans="1:16">
      <c r="A374" s="66">
        <v>368</v>
      </c>
      <c r="B374" s="129" t="s">
        <v>113</v>
      </c>
      <c r="C374" s="129" t="s">
        <v>120</v>
      </c>
      <c r="D374" s="129" t="s">
        <v>815</v>
      </c>
      <c r="E374" s="129" t="s">
        <v>1156</v>
      </c>
      <c r="F374" s="130">
        <v>479</v>
      </c>
      <c r="G374" s="131">
        <v>1183013</v>
      </c>
      <c r="H374" s="22">
        <v>84</v>
      </c>
      <c r="I374" s="22">
        <v>149615</v>
      </c>
      <c r="J374" s="62">
        <v>0.17536534446764093</v>
      </c>
      <c r="K374" s="62">
        <v>0.1264694470813085</v>
      </c>
      <c r="L374" s="62">
        <v>5.2609603340292278E-2</v>
      </c>
      <c r="M374" s="62">
        <v>8.8528612956915942E-2</v>
      </c>
      <c r="N374" s="63">
        <v>0.14113821629720821</v>
      </c>
      <c r="O374" s="182"/>
      <c r="P374" s="182"/>
    </row>
    <row r="375" spans="1:16">
      <c r="A375" s="66">
        <v>369</v>
      </c>
      <c r="B375" s="129" t="s">
        <v>2</v>
      </c>
      <c r="C375" s="129" t="s">
        <v>120</v>
      </c>
      <c r="D375" s="129" t="s">
        <v>160</v>
      </c>
      <c r="E375" s="129" t="s">
        <v>506</v>
      </c>
      <c r="F375" s="130">
        <v>838</v>
      </c>
      <c r="G375" s="131">
        <v>1735751</v>
      </c>
      <c r="H375" s="22">
        <v>117</v>
      </c>
      <c r="I375" s="22">
        <v>292280</v>
      </c>
      <c r="J375" s="62">
        <v>0.13961813842482101</v>
      </c>
      <c r="K375" s="62">
        <v>0.16838820775560551</v>
      </c>
      <c r="L375" s="62">
        <v>4.1885441527446304E-2</v>
      </c>
      <c r="M375" s="62">
        <v>0.11787174542892384</v>
      </c>
      <c r="N375" s="63">
        <v>0.15975718695637015</v>
      </c>
      <c r="O375" s="182"/>
      <c r="P375" s="182"/>
    </row>
    <row r="376" spans="1:16">
      <c r="A376" s="66">
        <v>370</v>
      </c>
      <c r="B376" s="129" t="s">
        <v>2</v>
      </c>
      <c r="C376" s="129" t="s">
        <v>120</v>
      </c>
      <c r="D376" s="129" t="s">
        <v>158</v>
      </c>
      <c r="E376" s="129" t="s">
        <v>159</v>
      </c>
      <c r="F376" s="130">
        <v>869</v>
      </c>
      <c r="G376" s="131">
        <v>1795999</v>
      </c>
      <c r="H376" s="22">
        <v>125</v>
      </c>
      <c r="I376" s="22">
        <v>168310</v>
      </c>
      <c r="J376" s="62">
        <v>0.14384349827387802</v>
      </c>
      <c r="K376" s="62">
        <v>9.3713860642461386E-2</v>
      </c>
      <c r="L376" s="62">
        <v>4.3153049482163405E-2</v>
      </c>
      <c r="M376" s="62">
        <v>6.5599702449722963E-2</v>
      </c>
      <c r="N376" s="63">
        <v>0.10875275193188637</v>
      </c>
      <c r="O376" s="182"/>
      <c r="P376" s="182"/>
    </row>
    <row r="377" spans="1:16">
      <c r="A377" s="66">
        <v>371</v>
      </c>
      <c r="B377" s="129" t="s">
        <v>2</v>
      </c>
      <c r="C377" s="129" t="s">
        <v>120</v>
      </c>
      <c r="D377" s="129" t="s">
        <v>156</v>
      </c>
      <c r="E377" s="129" t="s">
        <v>157</v>
      </c>
      <c r="F377" s="130">
        <v>1412</v>
      </c>
      <c r="G377" s="131">
        <v>2855614</v>
      </c>
      <c r="H377" s="22">
        <v>137</v>
      </c>
      <c r="I377" s="22">
        <v>369580</v>
      </c>
      <c r="J377" s="62">
        <v>9.7025495750708221E-2</v>
      </c>
      <c r="K377" s="62">
        <v>0.12942225384803407</v>
      </c>
      <c r="L377" s="62">
        <v>2.9107648725212466E-2</v>
      </c>
      <c r="M377" s="62">
        <v>9.0595577693623849E-2</v>
      </c>
      <c r="N377" s="63">
        <v>0.11970322641883632</v>
      </c>
      <c r="O377" s="182"/>
      <c r="P377" s="182"/>
    </row>
    <row r="378" spans="1:16">
      <c r="A378" s="66">
        <v>372</v>
      </c>
      <c r="B378" s="129" t="s">
        <v>2</v>
      </c>
      <c r="C378" s="129" t="s">
        <v>120</v>
      </c>
      <c r="D378" s="129" t="s">
        <v>155</v>
      </c>
      <c r="E378" s="129" t="s">
        <v>1326</v>
      </c>
      <c r="F378" s="130">
        <v>1104</v>
      </c>
      <c r="G378" s="131">
        <v>2266344</v>
      </c>
      <c r="H378" s="22">
        <v>89</v>
      </c>
      <c r="I378" s="22">
        <v>259930</v>
      </c>
      <c r="J378" s="62">
        <v>8.0615942028985504E-2</v>
      </c>
      <c r="K378" s="62">
        <v>0.11469132664767573</v>
      </c>
      <c r="L378" s="62">
        <v>2.4184782608695651E-2</v>
      </c>
      <c r="M378" s="62">
        <v>8.0283928653372999E-2</v>
      </c>
      <c r="N378" s="63">
        <v>0.10446871126206865</v>
      </c>
      <c r="O378" s="182"/>
      <c r="P378" s="182"/>
    </row>
    <row r="379" spans="1:16">
      <c r="A379" s="66">
        <v>373</v>
      </c>
      <c r="B379" s="129" t="s">
        <v>2</v>
      </c>
      <c r="C379" s="129" t="s">
        <v>120</v>
      </c>
      <c r="D379" s="129" t="s">
        <v>161</v>
      </c>
      <c r="E379" s="129" t="s">
        <v>1143</v>
      </c>
      <c r="F379" s="130">
        <v>500</v>
      </c>
      <c r="G379" s="131">
        <v>1018117</v>
      </c>
      <c r="H379" s="22">
        <v>62</v>
      </c>
      <c r="I379" s="22">
        <v>134020</v>
      </c>
      <c r="J379" s="62">
        <v>0.124</v>
      </c>
      <c r="K379" s="62">
        <v>0.13163516570295949</v>
      </c>
      <c r="L379" s="62">
        <v>3.7199999999999997E-2</v>
      </c>
      <c r="M379" s="62">
        <v>9.2144615992071646E-2</v>
      </c>
      <c r="N379" s="63">
        <v>0.12934461599207164</v>
      </c>
      <c r="O379" s="182"/>
      <c r="P379" s="182"/>
    </row>
    <row r="380" spans="1:16">
      <c r="A380" s="66">
        <v>374</v>
      </c>
      <c r="B380" s="129" t="s">
        <v>2</v>
      </c>
      <c r="C380" s="129" t="s">
        <v>120</v>
      </c>
      <c r="D380" s="129" t="s">
        <v>154</v>
      </c>
      <c r="E380" s="129" t="s">
        <v>1327</v>
      </c>
      <c r="F380" s="130">
        <v>756</v>
      </c>
      <c r="G380" s="131">
        <v>1568534</v>
      </c>
      <c r="H380" s="22">
        <v>88</v>
      </c>
      <c r="I380" s="22">
        <v>120475</v>
      </c>
      <c r="J380" s="62">
        <v>0.1164021164021164</v>
      </c>
      <c r="K380" s="62">
        <v>7.6807388300157986E-2</v>
      </c>
      <c r="L380" s="62">
        <v>3.4920634920634915E-2</v>
      </c>
      <c r="M380" s="62">
        <v>5.376517181011059E-2</v>
      </c>
      <c r="N380" s="63">
        <v>8.8685806730745498E-2</v>
      </c>
      <c r="O380" s="182"/>
      <c r="P380" s="182"/>
    </row>
    <row r="381" spans="1:16">
      <c r="A381" s="66">
        <v>375</v>
      </c>
      <c r="B381" s="129" t="s">
        <v>4</v>
      </c>
      <c r="C381" s="129" t="s">
        <v>120</v>
      </c>
      <c r="D381" s="129" t="s">
        <v>183</v>
      </c>
      <c r="E381" s="129" t="s">
        <v>184</v>
      </c>
      <c r="F381" s="130">
        <v>901</v>
      </c>
      <c r="G381" s="131">
        <v>1492557</v>
      </c>
      <c r="H381" s="22">
        <v>81</v>
      </c>
      <c r="I381" s="22">
        <v>144370</v>
      </c>
      <c r="J381" s="62">
        <v>8.990011098779134E-2</v>
      </c>
      <c r="K381" s="62">
        <v>9.6726624175827114E-2</v>
      </c>
      <c r="L381" s="62">
        <v>2.69700332963374E-2</v>
      </c>
      <c r="M381" s="62">
        <v>6.7708636923078977E-2</v>
      </c>
      <c r="N381" s="63">
        <v>9.467867021941638E-2</v>
      </c>
      <c r="O381" s="182"/>
      <c r="P381" s="182"/>
    </row>
    <row r="382" spans="1:16">
      <c r="A382" s="66">
        <v>376</v>
      </c>
      <c r="B382" s="129" t="s">
        <v>4</v>
      </c>
      <c r="C382" s="129" t="s">
        <v>120</v>
      </c>
      <c r="D382" s="129" t="s">
        <v>180</v>
      </c>
      <c r="E382" s="129" t="s">
        <v>181</v>
      </c>
      <c r="F382" s="130">
        <v>1181</v>
      </c>
      <c r="G382" s="131">
        <v>2012232</v>
      </c>
      <c r="H382" s="22">
        <v>44</v>
      </c>
      <c r="I382" s="22">
        <v>86985</v>
      </c>
      <c r="J382" s="62">
        <v>3.7256562235393732E-2</v>
      </c>
      <c r="K382" s="62">
        <v>4.3228116837422323E-2</v>
      </c>
      <c r="L382" s="62">
        <v>1.1176968670618119E-2</v>
      </c>
      <c r="M382" s="62">
        <v>3.0259681786195623E-2</v>
      </c>
      <c r="N382" s="63">
        <v>4.1436650456813745E-2</v>
      </c>
      <c r="O382" s="182"/>
      <c r="P382" s="182"/>
    </row>
    <row r="383" spans="1:16">
      <c r="A383" s="66">
        <v>377</v>
      </c>
      <c r="B383" s="129" t="s">
        <v>4</v>
      </c>
      <c r="C383" s="129" t="s">
        <v>120</v>
      </c>
      <c r="D383" s="129" t="s">
        <v>178</v>
      </c>
      <c r="E383" s="129" t="s">
        <v>179</v>
      </c>
      <c r="F383" s="130">
        <v>858</v>
      </c>
      <c r="G383" s="131">
        <v>1441668</v>
      </c>
      <c r="H383" s="22">
        <v>83</v>
      </c>
      <c r="I383" s="22">
        <v>154035</v>
      </c>
      <c r="J383" s="62">
        <v>9.6736596736596736E-2</v>
      </c>
      <c r="K383" s="62">
        <v>0.10684498788902855</v>
      </c>
      <c r="L383" s="62">
        <v>2.9020979020979019E-2</v>
      </c>
      <c r="M383" s="62">
        <v>7.4791491522319981E-2</v>
      </c>
      <c r="N383" s="63">
        <v>0.10381247054329901</v>
      </c>
      <c r="O383" s="182"/>
      <c r="P383" s="182"/>
    </row>
    <row r="384" spans="1:16">
      <c r="A384" s="66">
        <v>378</v>
      </c>
      <c r="B384" s="129" t="s">
        <v>4</v>
      </c>
      <c r="C384" s="129" t="s">
        <v>120</v>
      </c>
      <c r="D384" s="129" t="s">
        <v>182</v>
      </c>
      <c r="E384" s="129" t="s">
        <v>1010</v>
      </c>
      <c r="F384" s="130">
        <v>2289</v>
      </c>
      <c r="G384" s="131">
        <v>3606336</v>
      </c>
      <c r="H384" s="22">
        <v>360</v>
      </c>
      <c r="I384" s="22">
        <v>555845</v>
      </c>
      <c r="J384" s="62">
        <v>0.15727391874180865</v>
      </c>
      <c r="K384" s="62">
        <v>0.15413011987790379</v>
      </c>
      <c r="L384" s="62">
        <v>4.7182175622542594E-2</v>
      </c>
      <c r="M384" s="62">
        <v>0.10789108391453264</v>
      </c>
      <c r="N384" s="63">
        <v>0.15507325953707524</v>
      </c>
      <c r="O384" s="182"/>
      <c r="P384" s="182"/>
    </row>
    <row r="385" spans="1:16">
      <c r="A385" s="66">
        <v>379</v>
      </c>
      <c r="B385" s="129" t="s">
        <v>9</v>
      </c>
      <c r="C385" s="129" t="s">
        <v>120</v>
      </c>
      <c r="D385" s="129" t="s">
        <v>163</v>
      </c>
      <c r="E385" s="129" t="s">
        <v>1144</v>
      </c>
      <c r="F385" s="130">
        <v>782</v>
      </c>
      <c r="G385" s="131">
        <v>1491589</v>
      </c>
      <c r="H385" s="22">
        <v>178</v>
      </c>
      <c r="I385" s="22">
        <v>355835</v>
      </c>
      <c r="J385" s="62">
        <v>0.22762148337595908</v>
      </c>
      <c r="K385" s="62">
        <v>0.23856102451814809</v>
      </c>
      <c r="L385" s="62">
        <v>6.8286445012787717E-2</v>
      </c>
      <c r="M385" s="62">
        <v>0.16699271716270364</v>
      </c>
      <c r="N385" s="63">
        <v>0.23527916217549136</v>
      </c>
      <c r="O385" s="182"/>
      <c r="P385" s="182"/>
    </row>
    <row r="386" spans="1:16">
      <c r="A386" s="66">
        <v>380</v>
      </c>
      <c r="B386" s="129" t="s">
        <v>9</v>
      </c>
      <c r="C386" s="129" t="s">
        <v>120</v>
      </c>
      <c r="D386" s="129" t="s">
        <v>162</v>
      </c>
      <c r="E386" s="129" t="s">
        <v>1328</v>
      </c>
      <c r="F386" s="130">
        <v>893</v>
      </c>
      <c r="G386" s="131">
        <v>1709772</v>
      </c>
      <c r="H386" s="22">
        <v>85</v>
      </c>
      <c r="I386" s="22">
        <v>183300</v>
      </c>
      <c r="J386" s="62">
        <v>9.5184770436730126E-2</v>
      </c>
      <c r="K386" s="62">
        <v>0.10720727675970831</v>
      </c>
      <c r="L386" s="62">
        <v>2.8555431131019035E-2</v>
      </c>
      <c r="M386" s="62">
        <v>7.5045093731795812E-2</v>
      </c>
      <c r="N386" s="63">
        <v>0.10360052486281485</v>
      </c>
      <c r="O386" s="182"/>
      <c r="P386" s="182"/>
    </row>
    <row r="387" spans="1:16">
      <c r="A387" s="66">
        <v>381</v>
      </c>
      <c r="B387" s="129" t="s">
        <v>9</v>
      </c>
      <c r="C387" s="129" t="s">
        <v>120</v>
      </c>
      <c r="D387" s="129" t="s">
        <v>164</v>
      </c>
      <c r="E387" s="129" t="s">
        <v>165</v>
      </c>
      <c r="F387" s="130">
        <v>924</v>
      </c>
      <c r="G387" s="131">
        <v>1685141</v>
      </c>
      <c r="H387" s="22">
        <v>95</v>
      </c>
      <c r="I387" s="22">
        <v>182315</v>
      </c>
      <c r="J387" s="62">
        <v>0.10281385281385282</v>
      </c>
      <c r="K387" s="62">
        <v>0.10818975978864677</v>
      </c>
      <c r="L387" s="62">
        <v>3.0844155844155844E-2</v>
      </c>
      <c r="M387" s="62">
        <v>7.5732831852052734E-2</v>
      </c>
      <c r="N387" s="63">
        <v>0.10657698769620857</v>
      </c>
      <c r="O387" s="182"/>
      <c r="P387" s="182"/>
    </row>
    <row r="388" spans="1:16">
      <c r="A388" s="66">
        <v>382</v>
      </c>
      <c r="B388" s="129" t="s">
        <v>9</v>
      </c>
      <c r="C388" s="129" t="s">
        <v>120</v>
      </c>
      <c r="D388" s="129" t="s">
        <v>166</v>
      </c>
      <c r="E388" s="129" t="s">
        <v>167</v>
      </c>
      <c r="F388" s="130">
        <v>919</v>
      </c>
      <c r="G388" s="131">
        <v>1763463</v>
      </c>
      <c r="H388" s="22">
        <v>49</v>
      </c>
      <c r="I388" s="22">
        <v>121520</v>
      </c>
      <c r="J388" s="62">
        <v>5.3318824809575623E-2</v>
      </c>
      <c r="K388" s="62">
        <v>6.8909866552346155E-2</v>
      </c>
      <c r="L388" s="62">
        <v>1.5995647442872685E-2</v>
      </c>
      <c r="M388" s="62">
        <v>4.8236906586642307E-2</v>
      </c>
      <c r="N388" s="63">
        <v>6.4232554029514999E-2</v>
      </c>
      <c r="O388" s="182"/>
      <c r="P388" s="182"/>
    </row>
    <row r="389" spans="1:16">
      <c r="A389" s="66">
        <v>383</v>
      </c>
      <c r="B389" s="129" t="s">
        <v>3</v>
      </c>
      <c r="C389" s="129" t="s">
        <v>120</v>
      </c>
      <c r="D389" s="129" t="s">
        <v>169</v>
      </c>
      <c r="E389" s="129" t="s">
        <v>1145</v>
      </c>
      <c r="F389" s="130">
        <v>860</v>
      </c>
      <c r="G389" s="131">
        <v>1672524</v>
      </c>
      <c r="H389" s="22">
        <v>164</v>
      </c>
      <c r="I389" s="22">
        <v>230890</v>
      </c>
      <c r="J389" s="62">
        <v>0.19069767441860466</v>
      </c>
      <c r="K389" s="62">
        <v>0.13804884115265312</v>
      </c>
      <c r="L389" s="62">
        <v>5.7209302325581399E-2</v>
      </c>
      <c r="M389" s="62">
        <v>9.6634188806857174E-2</v>
      </c>
      <c r="N389" s="63">
        <v>0.15384349113243856</v>
      </c>
      <c r="O389" s="182"/>
      <c r="P389" s="182"/>
    </row>
    <row r="390" spans="1:16">
      <c r="A390" s="66">
        <v>384</v>
      </c>
      <c r="B390" s="129" t="s">
        <v>3</v>
      </c>
      <c r="C390" s="129" t="s">
        <v>120</v>
      </c>
      <c r="D390" s="129" t="s">
        <v>168</v>
      </c>
      <c r="E390" s="129" t="s">
        <v>1208</v>
      </c>
      <c r="F390" s="130">
        <v>899</v>
      </c>
      <c r="G390" s="131">
        <v>1742834</v>
      </c>
      <c r="H390" s="22">
        <v>148</v>
      </c>
      <c r="I390" s="22">
        <v>284425</v>
      </c>
      <c r="J390" s="62">
        <v>0.1646273637374861</v>
      </c>
      <c r="K390" s="62">
        <v>0.16319683917114308</v>
      </c>
      <c r="L390" s="62">
        <v>4.9388209121245828E-2</v>
      </c>
      <c r="M390" s="62">
        <v>0.11423778741980015</v>
      </c>
      <c r="N390" s="63">
        <v>0.16362599654104598</v>
      </c>
      <c r="O390" s="182"/>
      <c r="P390" s="182"/>
    </row>
    <row r="391" spans="1:16">
      <c r="A391" s="66">
        <v>385</v>
      </c>
      <c r="B391" s="129" t="s">
        <v>5</v>
      </c>
      <c r="C391" s="129" t="s">
        <v>120</v>
      </c>
      <c r="D391" s="129" t="s">
        <v>185</v>
      </c>
      <c r="E391" s="129" t="s">
        <v>1263</v>
      </c>
      <c r="F391" s="130">
        <v>796</v>
      </c>
      <c r="G391" s="131">
        <v>1740199</v>
      </c>
      <c r="H391" s="22">
        <v>65</v>
      </c>
      <c r="I391" s="22">
        <v>225530</v>
      </c>
      <c r="J391" s="62">
        <v>8.1658291457286439E-2</v>
      </c>
      <c r="K391" s="62">
        <v>0.12960012044599498</v>
      </c>
      <c r="L391" s="62">
        <v>2.4497487437185932E-2</v>
      </c>
      <c r="M391" s="62">
        <v>9.0720084312196483E-2</v>
      </c>
      <c r="N391" s="63">
        <v>0.11521757174938241</v>
      </c>
      <c r="O391" s="182"/>
      <c r="P391" s="182"/>
    </row>
    <row r="392" spans="1:16">
      <c r="A392" s="66">
        <v>386</v>
      </c>
      <c r="B392" s="129" t="s">
        <v>5</v>
      </c>
      <c r="C392" s="129" t="s">
        <v>120</v>
      </c>
      <c r="D392" s="129" t="s">
        <v>186</v>
      </c>
      <c r="E392" s="129" t="s">
        <v>1148</v>
      </c>
      <c r="F392" s="130">
        <v>785</v>
      </c>
      <c r="G392" s="131">
        <v>1676789</v>
      </c>
      <c r="H392" s="22">
        <v>86</v>
      </c>
      <c r="I392" s="22">
        <v>171730</v>
      </c>
      <c r="J392" s="62">
        <v>0.10955414012738854</v>
      </c>
      <c r="K392" s="62">
        <v>0.10241598674609625</v>
      </c>
      <c r="L392" s="62">
        <v>3.2866242038216559E-2</v>
      </c>
      <c r="M392" s="62">
        <v>7.1691190722267373E-2</v>
      </c>
      <c r="N392" s="63">
        <v>0.10455743276048393</v>
      </c>
      <c r="O392" s="182"/>
      <c r="P392" s="182"/>
    </row>
    <row r="393" spans="1:16">
      <c r="A393" s="66">
        <v>387</v>
      </c>
      <c r="B393" s="129" t="s">
        <v>6</v>
      </c>
      <c r="C393" s="129" t="s">
        <v>120</v>
      </c>
      <c r="D393" s="129" t="s">
        <v>187</v>
      </c>
      <c r="E393" s="129" t="s">
        <v>188</v>
      </c>
      <c r="F393" s="130">
        <v>638</v>
      </c>
      <c r="G393" s="131">
        <v>1511750</v>
      </c>
      <c r="H393" s="22">
        <v>78</v>
      </c>
      <c r="I393" s="22">
        <v>254300</v>
      </c>
      <c r="J393" s="62">
        <v>0.12225705329153605</v>
      </c>
      <c r="K393" s="62">
        <v>0.16821564412105175</v>
      </c>
      <c r="L393" s="62">
        <v>3.6677115987460811E-2</v>
      </c>
      <c r="M393" s="62">
        <v>0.11775095088473622</v>
      </c>
      <c r="N393" s="63">
        <v>0.15442806687219704</v>
      </c>
      <c r="O393" s="182"/>
      <c r="P393" s="182"/>
    </row>
    <row r="394" spans="1:16">
      <c r="A394" s="66">
        <v>388</v>
      </c>
      <c r="B394" s="129" t="s">
        <v>6</v>
      </c>
      <c r="C394" s="129" t="s">
        <v>120</v>
      </c>
      <c r="D394" s="129" t="s">
        <v>189</v>
      </c>
      <c r="E394" s="129" t="s">
        <v>946</v>
      </c>
      <c r="F394" s="130">
        <v>1585</v>
      </c>
      <c r="G394" s="131">
        <v>3769543</v>
      </c>
      <c r="H394" s="22">
        <v>487</v>
      </c>
      <c r="I394" s="22">
        <v>787630</v>
      </c>
      <c r="J394" s="62">
        <v>0.30725552050473187</v>
      </c>
      <c r="K394" s="62">
        <v>0.20894575284059633</v>
      </c>
      <c r="L394" s="62">
        <v>9.2176656151419553E-2</v>
      </c>
      <c r="M394" s="62">
        <v>0.14626202698841742</v>
      </c>
      <c r="N394" s="63">
        <v>0.23843868313983696</v>
      </c>
      <c r="O394" s="182"/>
      <c r="P394" s="182"/>
    </row>
    <row r="395" spans="1:16" ht="15" customHeight="1">
      <c r="A395" s="66">
        <v>389</v>
      </c>
      <c r="B395" s="129" t="s">
        <v>7</v>
      </c>
      <c r="C395" s="129" t="s">
        <v>120</v>
      </c>
      <c r="D395" s="129" t="s">
        <v>190</v>
      </c>
      <c r="E395" s="129" t="s">
        <v>863</v>
      </c>
      <c r="F395" s="130">
        <v>1293</v>
      </c>
      <c r="G395" s="131">
        <v>2879575</v>
      </c>
      <c r="H395" s="22">
        <v>308</v>
      </c>
      <c r="I395" s="22">
        <v>366415</v>
      </c>
      <c r="J395" s="62">
        <v>0.23820572312451663</v>
      </c>
      <c r="K395" s="62">
        <v>0.12724620820780844</v>
      </c>
      <c r="L395" s="62">
        <v>7.146171693735498E-2</v>
      </c>
      <c r="M395" s="62">
        <v>8.9072345745465895E-2</v>
      </c>
      <c r="N395" s="63">
        <v>0.16053406268282089</v>
      </c>
      <c r="O395" s="182"/>
      <c r="P395" s="182"/>
    </row>
    <row r="396" spans="1:16" ht="14.25" customHeight="1">
      <c r="A396" s="66">
        <v>390</v>
      </c>
      <c r="B396" s="129" t="s">
        <v>7</v>
      </c>
      <c r="C396" s="129" t="s">
        <v>120</v>
      </c>
      <c r="D396" s="129" t="s">
        <v>191</v>
      </c>
      <c r="E396" s="129" t="s">
        <v>1066</v>
      </c>
      <c r="F396" s="130">
        <v>2071</v>
      </c>
      <c r="G396" s="131">
        <v>4564333</v>
      </c>
      <c r="H396" s="22">
        <v>105</v>
      </c>
      <c r="I396" s="22">
        <v>649645</v>
      </c>
      <c r="J396" s="62">
        <v>5.0700144857556736E-2</v>
      </c>
      <c r="K396" s="62">
        <v>0.14233076333387595</v>
      </c>
      <c r="L396" s="62">
        <v>1.5210043457267021E-2</v>
      </c>
      <c r="M396" s="62">
        <v>9.9631534333713162E-2</v>
      </c>
      <c r="N396" s="63">
        <v>0.11484157779098018</v>
      </c>
      <c r="O396" s="182"/>
      <c r="P396" s="182"/>
    </row>
    <row r="397" spans="1:16" ht="15" customHeight="1">
      <c r="A397" s="66">
        <v>391</v>
      </c>
      <c r="B397" s="129" t="s">
        <v>10</v>
      </c>
      <c r="C397" s="129" t="s">
        <v>120</v>
      </c>
      <c r="D397" s="129" t="s">
        <v>177</v>
      </c>
      <c r="E397" s="129" t="s">
        <v>928</v>
      </c>
      <c r="F397" s="130">
        <v>867</v>
      </c>
      <c r="G397" s="131">
        <v>1537015</v>
      </c>
      <c r="H397" s="22">
        <v>162</v>
      </c>
      <c r="I397" s="22">
        <v>325185</v>
      </c>
      <c r="J397" s="62">
        <v>0.18685121107266436</v>
      </c>
      <c r="K397" s="62">
        <v>0.21156917791953886</v>
      </c>
      <c r="L397" s="62">
        <v>5.6055363321799306E-2</v>
      </c>
      <c r="M397" s="62">
        <v>0.14809842454367719</v>
      </c>
      <c r="N397" s="63">
        <v>0.2041537878654765</v>
      </c>
      <c r="O397" s="182"/>
      <c r="P397" s="182"/>
    </row>
    <row r="398" spans="1:16" ht="14.25" customHeight="1">
      <c r="A398" s="66">
        <v>392</v>
      </c>
      <c r="B398" s="129" t="s">
        <v>10</v>
      </c>
      <c r="C398" s="129" t="s">
        <v>120</v>
      </c>
      <c r="D398" s="129" t="s">
        <v>174</v>
      </c>
      <c r="E398" s="129" t="s">
        <v>175</v>
      </c>
      <c r="F398" s="130">
        <v>752</v>
      </c>
      <c r="G398" s="131">
        <v>1338684</v>
      </c>
      <c r="H398" s="22">
        <v>54</v>
      </c>
      <c r="I398" s="22">
        <v>96465</v>
      </c>
      <c r="J398" s="62">
        <v>7.1808510638297879E-2</v>
      </c>
      <c r="K398" s="62">
        <v>7.205957492582267E-2</v>
      </c>
      <c r="L398" s="62">
        <v>2.1542553191489362E-2</v>
      </c>
      <c r="M398" s="62">
        <v>5.0441702448075866E-2</v>
      </c>
      <c r="N398" s="63">
        <v>7.1984255639565231E-2</v>
      </c>
      <c r="O398" s="182"/>
      <c r="P398" s="182"/>
    </row>
    <row r="399" spans="1:16" ht="12" customHeight="1">
      <c r="A399" s="66">
        <v>393</v>
      </c>
      <c r="B399" s="129" t="s">
        <v>10</v>
      </c>
      <c r="C399" s="129" t="s">
        <v>120</v>
      </c>
      <c r="D399" s="129" t="s">
        <v>176</v>
      </c>
      <c r="E399" s="129" t="s">
        <v>946</v>
      </c>
      <c r="F399" s="130">
        <v>649</v>
      </c>
      <c r="G399" s="131">
        <v>1100103</v>
      </c>
      <c r="H399" s="22">
        <v>191</v>
      </c>
      <c r="I399" s="22">
        <v>252960</v>
      </c>
      <c r="J399" s="62">
        <v>0.29429892141756547</v>
      </c>
      <c r="K399" s="62">
        <v>0.22994210542103785</v>
      </c>
      <c r="L399" s="62">
        <v>8.8289676425269636E-2</v>
      </c>
      <c r="M399" s="62">
        <v>0.1609594737947265</v>
      </c>
      <c r="N399" s="63">
        <v>0.24924915021999614</v>
      </c>
      <c r="O399" s="182"/>
      <c r="P399" s="182"/>
    </row>
    <row r="400" spans="1:16">
      <c r="A400" s="66">
        <v>394</v>
      </c>
      <c r="B400" s="129" t="s">
        <v>10</v>
      </c>
      <c r="C400" s="129" t="s">
        <v>120</v>
      </c>
      <c r="D400" s="129" t="s">
        <v>173</v>
      </c>
      <c r="E400" s="129" t="s">
        <v>1264</v>
      </c>
      <c r="F400" s="130">
        <v>663</v>
      </c>
      <c r="G400" s="131">
        <v>1123837</v>
      </c>
      <c r="H400" s="22">
        <v>192</v>
      </c>
      <c r="I400" s="22">
        <v>308035</v>
      </c>
      <c r="J400" s="62">
        <v>0.2895927601809955</v>
      </c>
      <c r="K400" s="62">
        <v>0.27409223935499544</v>
      </c>
      <c r="L400" s="62">
        <v>8.6877828054298653E-2</v>
      </c>
      <c r="M400" s="62">
        <v>0.19186456754849679</v>
      </c>
      <c r="N400" s="63">
        <v>0.27874239560279546</v>
      </c>
      <c r="O400" s="182"/>
      <c r="P400" s="182"/>
    </row>
    <row r="401" spans="1:16">
      <c r="A401" s="66">
        <v>395</v>
      </c>
      <c r="B401" s="129" t="s">
        <v>54</v>
      </c>
      <c r="C401" s="129" t="s">
        <v>57</v>
      </c>
      <c r="D401" s="129" t="s">
        <v>574</v>
      </c>
      <c r="E401" s="129" t="s">
        <v>1389</v>
      </c>
      <c r="F401" s="130">
        <v>947</v>
      </c>
      <c r="G401" s="131">
        <v>1765901</v>
      </c>
      <c r="H401" s="22">
        <v>66</v>
      </c>
      <c r="I401" s="22">
        <v>238340</v>
      </c>
      <c r="J401" s="62">
        <v>6.9693769799366423E-2</v>
      </c>
      <c r="K401" s="62">
        <v>0.13496792855318615</v>
      </c>
      <c r="L401" s="62">
        <v>2.0908130939809925E-2</v>
      </c>
      <c r="M401" s="62">
        <v>9.4477549987230305E-2</v>
      </c>
      <c r="N401" s="63">
        <v>0.11538568092704023</v>
      </c>
      <c r="O401" s="182"/>
      <c r="P401" s="182"/>
    </row>
    <row r="402" spans="1:16">
      <c r="A402" s="66">
        <v>396</v>
      </c>
      <c r="B402" s="129" t="s">
        <v>54</v>
      </c>
      <c r="C402" s="129" t="s">
        <v>57</v>
      </c>
      <c r="D402" s="129" t="s">
        <v>573</v>
      </c>
      <c r="E402" s="129" t="s">
        <v>1390</v>
      </c>
      <c r="F402" s="130">
        <v>1636</v>
      </c>
      <c r="G402" s="131">
        <v>3119156</v>
      </c>
      <c r="H402" s="22">
        <v>92</v>
      </c>
      <c r="I402" s="22">
        <v>235625</v>
      </c>
      <c r="J402" s="62">
        <v>5.623471882640587E-2</v>
      </c>
      <c r="K402" s="62">
        <v>7.5541268214863247E-2</v>
      </c>
      <c r="L402" s="62">
        <v>1.6870415647921761E-2</v>
      </c>
      <c r="M402" s="62">
        <v>5.2878887750404273E-2</v>
      </c>
      <c r="N402" s="63">
        <v>6.9749303398326037E-2</v>
      </c>
      <c r="O402" s="182"/>
      <c r="P402" s="182"/>
    </row>
    <row r="403" spans="1:16">
      <c r="A403" s="66">
        <v>397</v>
      </c>
      <c r="B403" s="129" t="s">
        <v>55</v>
      </c>
      <c r="C403" s="129" t="s">
        <v>57</v>
      </c>
      <c r="D403" s="129" t="s">
        <v>585</v>
      </c>
      <c r="E403" s="129" t="s">
        <v>884</v>
      </c>
      <c r="F403" s="130">
        <v>634</v>
      </c>
      <c r="G403" s="131">
        <v>1219196</v>
      </c>
      <c r="H403" s="22">
        <v>161</v>
      </c>
      <c r="I403" s="22">
        <v>297220</v>
      </c>
      <c r="J403" s="62">
        <v>0.25394321766561512</v>
      </c>
      <c r="K403" s="62">
        <v>0.24378360821393771</v>
      </c>
      <c r="L403" s="62">
        <v>7.6182965299684532E-2</v>
      </c>
      <c r="M403" s="62">
        <v>0.17064852574975639</v>
      </c>
      <c r="N403" s="63">
        <v>0.24683149104944091</v>
      </c>
      <c r="O403" s="182"/>
      <c r="P403" s="182"/>
    </row>
    <row r="404" spans="1:16">
      <c r="A404" s="66">
        <v>398</v>
      </c>
      <c r="B404" s="129" t="s">
        <v>55</v>
      </c>
      <c r="C404" s="129" t="s">
        <v>57</v>
      </c>
      <c r="D404" s="129" t="s">
        <v>885</v>
      </c>
      <c r="E404" s="129" t="s">
        <v>1391</v>
      </c>
      <c r="F404" s="130">
        <v>525</v>
      </c>
      <c r="G404" s="131">
        <v>1106102</v>
      </c>
      <c r="H404" s="22">
        <v>138</v>
      </c>
      <c r="I404" s="22">
        <v>364995</v>
      </c>
      <c r="J404" s="62">
        <v>0.26285714285714284</v>
      </c>
      <c r="K404" s="62">
        <v>0.32998312994642448</v>
      </c>
      <c r="L404" s="62">
        <v>7.8857142857142848E-2</v>
      </c>
      <c r="M404" s="62">
        <v>0.23098819096249712</v>
      </c>
      <c r="N404" s="63">
        <v>0.30984533381963997</v>
      </c>
      <c r="O404" s="182"/>
      <c r="P404" s="182"/>
    </row>
    <row r="405" spans="1:16">
      <c r="A405" s="66">
        <v>399</v>
      </c>
      <c r="B405" s="129" t="s">
        <v>55</v>
      </c>
      <c r="C405" s="129" t="s">
        <v>57</v>
      </c>
      <c r="D405" s="129" t="s">
        <v>575</v>
      </c>
      <c r="E405" s="129" t="s">
        <v>886</v>
      </c>
      <c r="F405" s="130">
        <v>582</v>
      </c>
      <c r="G405" s="131">
        <v>1165441</v>
      </c>
      <c r="H405" s="22">
        <v>108</v>
      </c>
      <c r="I405" s="22">
        <v>345260</v>
      </c>
      <c r="J405" s="62">
        <v>0.18556701030927836</v>
      </c>
      <c r="K405" s="62">
        <v>0.29624837293350759</v>
      </c>
      <c r="L405" s="62">
        <v>5.5670103092783509E-2</v>
      </c>
      <c r="M405" s="62">
        <v>0.20737386105345529</v>
      </c>
      <c r="N405" s="63">
        <v>0.26304396414623882</v>
      </c>
      <c r="O405" s="182"/>
      <c r="P405" s="182"/>
    </row>
    <row r="406" spans="1:16">
      <c r="A406" s="66">
        <v>400</v>
      </c>
      <c r="B406" s="129" t="s">
        <v>55</v>
      </c>
      <c r="C406" s="129" t="s">
        <v>57</v>
      </c>
      <c r="D406" s="129" t="s">
        <v>586</v>
      </c>
      <c r="E406" s="129" t="s">
        <v>1096</v>
      </c>
      <c r="F406" s="130">
        <v>634</v>
      </c>
      <c r="G406" s="131">
        <v>1219196</v>
      </c>
      <c r="H406" s="22">
        <v>95</v>
      </c>
      <c r="I406" s="22">
        <v>191675</v>
      </c>
      <c r="J406" s="62">
        <v>0.14984227129337541</v>
      </c>
      <c r="K406" s="62">
        <v>0.15721426251398463</v>
      </c>
      <c r="L406" s="62">
        <v>4.4952681388012623E-2</v>
      </c>
      <c r="M406" s="62">
        <v>0.11004998375978924</v>
      </c>
      <c r="N406" s="63">
        <v>0.15500266514780187</v>
      </c>
      <c r="O406" s="182"/>
      <c r="P406" s="182"/>
    </row>
    <row r="407" spans="1:16">
      <c r="A407" s="66">
        <v>401</v>
      </c>
      <c r="B407" s="129" t="s">
        <v>55</v>
      </c>
      <c r="C407" s="129" t="s">
        <v>57</v>
      </c>
      <c r="D407" s="129" t="s">
        <v>581</v>
      </c>
      <c r="E407" s="129" t="s">
        <v>582</v>
      </c>
      <c r="F407" s="130">
        <v>533</v>
      </c>
      <c r="G407" s="131">
        <v>1760483</v>
      </c>
      <c r="H407" s="22">
        <v>135</v>
      </c>
      <c r="I407" s="22">
        <v>297590</v>
      </c>
      <c r="J407" s="62">
        <v>0.25328330206378985</v>
      </c>
      <c r="K407" s="62">
        <v>0.16903883763717117</v>
      </c>
      <c r="L407" s="62">
        <v>7.5984990619136952E-2</v>
      </c>
      <c r="M407" s="62">
        <v>0.11832718634601981</v>
      </c>
      <c r="N407" s="63">
        <v>0.19431217696515676</v>
      </c>
      <c r="O407" s="182"/>
      <c r="P407" s="182"/>
    </row>
    <row r="408" spans="1:16">
      <c r="A408" s="66">
        <v>402</v>
      </c>
      <c r="B408" s="129" t="s">
        <v>55</v>
      </c>
      <c r="C408" s="129" t="s">
        <v>57</v>
      </c>
      <c r="D408" s="129" t="s">
        <v>576</v>
      </c>
      <c r="E408" s="129" t="s">
        <v>577</v>
      </c>
      <c r="F408" s="130">
        <v>711</v>
      </c>
      <c r="G408" s="131">
        <v>1756326</v>
      </c>
      <c r="H408" s="22">
        <v>281</v>
      </c>
      <c r="I408" s="22">
        <v>575490</v>
      </c>
      <c r="J408" s="62">
        <v>0.39521800281293951</v>
      </c>
      <c r="K408" s="62">
        <v>0.32766695932304141</v>
      </c>
      <c r="L408" s="62">
        <v>0.11856540084388184</v>
      </c>
      <c r="M408" s="62">
        <v>0.22936687152612897</v>
      </c>
      <c r="N408" s="63">
        <v>0.34793227237001079</v>
      </c>
      <c r="O408" s="182"/>
      <c r="P408" s="182"/>
    </row>
    <row r="409" spans="1:16">
      <c r="A409" s="66">
        <v>403</v>
      </c>
      <c r="B409" s="129" t="s">
        <v>55</v>
      </c>
      <c r="C409" s="129" t="s">
        <v>57</v>
      </c>
      <c r="D409" s="129" t="s">
        <v>584</v>
      </c>
      <c r="E409" s="129" t="s">
        <v>1392</v>
      </c>
      <c r="F409" s="130">
        <v>600</v>
      </c>
      <c r="G409" s="131">
        <v>1288561</v>
      </c>
      <c r="H409" s="22">
        <v>143</v>
      </c>
      <c r="I409" s="22">
        <v>311035</v>
      </c>
      <c r="J409" s="62">
        <v>0.23833333333333334</v>
      </c>
      <c r="K409" s="62">
        <v>0.24138166528398733</v>
      </c>
      <c r="L409" s="62">
        <v>7.1499999999999994E-2</v>
      </c>
      <c r="M409" s="62">
        <v>0.16896716569879111</v>
      </c>
      <c r="N409" s="63">
        <v>0.24046716569879112</v>
      </c>
      <c r="O409" s="182"/>
      <c r="P409" s="182"/>
    </row>
    <row r="410" spans="1:16">
      <c r="A410" s="66">
        <v>404</v>
      </c>
      <c r="B410" s="129" t="s">
        <v>55</v>
      </c>
      <c r="C410" s="129" t="s">
        <v>57</v>
      </c>
      <c r="D410" s="129" t="s">
        <v>578</v>
      </c>
      <c r="E410" s="129" t="s">
        <v>579</v>
      </c>
      <c r="F410" s="130">
        <v>677</v>
      </c>
      <c r="G410" s="131">
        <v>1513956</v>
      </c>
      <c r="H410" s="22">
        <v>103</v>
      </c>
      <c r="I410" s="22">
        <v>241335</v>
      </c>
      <c r="J410" s="62">
        <v>0.15214180206794684</v>
      </c>
      <c r="K410" s="62">
        <v>0.15940687840333537</v>
      </c>
      <c r="L410" s="62">
        <v>4.5642540620384052E-2</v>
      </c>
      <c r="M410" s="62">
        <v>0.11158481488233475</v>
      </c>
      <c r="N410" s="63">
        <v>0.1572273555027188</v>
      </c>
      <c r="O410" s="182"/>
      <c r="P410" s="182"/>
    </row>
    <row r="411" spans="1:16">
      <c r="A411" s="66">
        <v>405</v>
      </c>
      <c r="B411" s="129" t="s">
        <v>55</v>
      </c>
      <c r="C411" s="129" t="s">
        <v>57</v>
      </c>
      <c r="D411" s="129" t="s">
        <v>583</v>
      </c>
      <c r="E411" s="129" t="s">
        <v>887</v>
      </c>
      <c r="F411" s="130">
        <v>695</v>
      </c>
      <c r="G411" s="131">
        <v>1951631</v>
      </c>
      <c r="H411" s="22">
        <v>242</v>
      </c>
      <c r="I411" s="22">
        <v>566645</v>
      </c>
      <c r="J411" s="62">
        <v>0.34820143884892085</v>
      </c>
      <c r="K411" s="62">
        <v>0.29034433250957786</v>
      </c>
      <c r="L411" s="62">
        <v>0.10446043165467625</v>
      </c>
      <c r="M411" s="62">
        <v>0.20324103275670449</v>
      </c>
      <c r="N411" s="63">
        <v>0.30770146441138074</v>
      </c>
      <c r="O411" s="182"/>
      <c r="P411" s="182"/>
    </row>
    <row r="412" spans="1:16">
      <c r="A412" s="66">
        <v>406</v>
      </c>
      <c r="B412" s="129" t="s">
        <v>55</v>
      </c>
      <c r="C412" s="129" t="s">
        <v>57</v>
      </c>
      <c r="D412" s="129" t="s">
        <v>888</v>
      </c>
      <c r="E412" s="129" t="s">
        <v>1036</v>
      </c>
      <c r="F412" s="130">
        <v>739</v>
      </c>
      <c r="G412" s="131">
        <v>1329601</v>
      </c>
      <c r="H412" s="22">
        <v>176</v>
      </c>
      <c r="I412" s="22">
        <v>374655</v>
      </c>
      <c r="J412" s="62">
        <v>0.23815967523680651</v>
      </c>
      <c r="K412" s="62">
        <v>0.28178002272862313</v>
      </c>
      <c r="L412" s="62">
        <v>7.1447902571041944E-2</v>
      </c>
      <c r="M412" s="62">
        <v>0.19724601591003618</v>
      </c>
      <c r="N412" s="63">
        <v>0.26869391848107815</v>
      </c>
      <c r="O412" s="182"/>
      <c r="P412" s="182"/>
    </row>
    <row r="413" spans="1:16">
      <c r="A413" s="66">
        <v>407</v>
      </c>
      <c r="B413" s="129" t="s">
        <v>55</v>
      </c>
      <c r="C413" s="129" t="s">
        <v>57</v>
      </c>
      <c r="D413" s="129" t="s">
        <v>580</v>
      </c>
      <c r="E413" s="129" t="s">
        <v>991</v>
      </c>
      <c r="F413" s="130">
        <v>434</v>
      </c>
      <c r="G413" s="131">
        <v>781727</v>
      </c>
      <c r="H413" s="22">
        <v>49</v>
      </c>
      <c r="I413" s="22">
        <v>166640</v>
      </c>
      <c r="J413" s="62">
        <v>0.11290322580645161</v>
      </c>
      <c r="K413" s="62">
        <v>0.21316904750635451</v>
      </c>
      <c r="L413" s="62">
        <v>3.387096774193548E-2</v>
      </c>
      <c r="M413" s="62">
        <v>0.14921833325444814</v>
      </c>
      <c r="N413" s="63">
        <v>0.18308930099638362</v>
      </c>
      <c r="O413" s="182"/>
      <c r="P413" s="182"/>
    </row>
    <row r="414" spans="1:16">
      <c r="A414" s="66">
        <v>408</v>
      </c>
      <c r="B414" s="129" t="s">
        <v>114</v>
      </c>
      <c r="C414" s="129" t="s">
        <v>57</v>
      </c>
      <c r="D414" s="129" t="s">
        <v>399</v>
      </c>
      <c r="E414" s="129" t="s">
        <v>983</v>
      </c>
      <c r="F414" s="130">
        <v>825</v>
      </c>
      <c r="G414" s="131">
        <v>1956155</v>
      </c>
      <c r="H414" s="22">
        <v>169</v>
      </c>
      <c r="I414" s="22">
        <v>581960</v>
      </c>
      <c r="J414" s="62">
        <v>0.20484848484848484</v>
      </c>
      <c r="K414" s="62">
        <v>0.29750198731695598</v>
      </c>
      <c r="L414" s="62">
        <v>6.1454545454545449E-2</v>
      </c>
      <c r="M414" s="62">
        <v>0.20825139112186919</v>
      </c>
      <c r="N414" s="63">
        <v>0.26970593657641462</v>
      </c>
      <c r="O414" s="182"/>
      <c r="P414" s="182"/>
    </row>
    <row r="415" spans="1:16">
      <c r="A415" s="66">
        <v>409</v>
      </c>
      <c r="B415" s="129" t="s">
        <v>114</v>
      </c>
      <c r="C415" s="129" t="s">
        <v>57</v>
      </c>
      <c r="D415" s="129" t="s">
        <v>401</v>
      </c>
      <c r="E415" s="129" t="s">
        <v>984</v>
      </c>
      <c r="F415" s="130">
        <v>623</v>
      </c>
      <c r="G415" s="131">
        <v>1493771</v>
      </c>
      <c r="H415" s="22">
        <v>71</v>
      </c>
      <c r="I415" s="22">
        <v>163215</v>
      </c>
      <c r="J415" s="62">
        <v>0.11396468699839486</v>
      </c>
      <c r="K415" s="62">
        <v>0.10926373587383877</v>
      </c>
      <c r="L415" s="62">
        <v>3.4189406099518455E-2</v>
      </c>
      <c r="M415" s="62">
        <v>7.6484615111687138E-2</v>
      </c>
      <c r="N415" s="63">
        <v>0.11067402121120559</v>
      </c>
      <c r="O415" s="182"/>
      <c r="P415" s="182"/>
    </row>
    <row r="416" spans="1:16">
      <c r="A416" s="66">
        <v>410</v>
      </c>
      <c r="B416" s="129" t="s">
        <v>114</v>
      </c>
      <c r="C416" s="129" t="s">
        <v>57</v>
      </c>
      <c r="D416" s="129" t="s">
        <v>400</v>
      </c>
      <c r="E416" s="129" t="s">
        <v>1242</v>
      </c>
      <c r="F416" s="130">
        <v>592</v>
      </c>
      <c r="G416" s="131">
        <v>1428259</v>
      </c>
      <c r="H416" s="22">
        <v>91</v>
      </c>
      <c r="I416" s="22">
        <v>191245</v>
      </c>
      <c r="J416" s="62">
        <v>0.15371621621621623</v>
      </c>
      <c r="K416" s="62">
        <v>0.13390078410148298</v>
      </c>
      <c r="L416" s="62">
        <v>4.6114864864864866E-2</v>
      </c>
      <c r="M416" s="62">
        <v>9.3730548871038086E-2</v>
      </c>
      <c r="N416" s="63">
        <v>0.13984541373590295</v>
      </c>
      <c r="O416" s="182"/>
      <c r="P416" s="182"/>
    </row>
    <row r="417" spans="1:16">
      <c r="A417" s="66">
        <v>411</v>
      </c>
      <c r="B417" s="129" t="s">
        <v>116</v>
      </c>
      <c r="C417" s="129" t="s">
        <v>57</v>
      </c>
      <c r="D417" s="129" t="s">
        <v>403</v>
      </c>
      <c r="E417" s="129" t="s">
        <v>1007</v>
      </c>
      <c r="F417" s="130">
        <v>855</v>
      </c>
      <c r="G417" s="131">
        <v>1912437</v>
      </c>
      <c r="H417" s="22">
        <v>95</v>
      </c>
      <c r="I417" s="22">
        <v>291305</v>
      </c>
      <c r="J417" s="62">
        <v>0.1111111111111111</v>
      </c>
      <c r="K417" s="62">
        <v>0.15232135751399917</v>
      </c>
      <c r="L417" s="62">
        <v>3.3333333333333333E-2</v>
      </c>
      <c r="M417" s="62">
        <v>0.10662495025979941</v>
      </c>
      <c r="N417" s="63">
        <v>0.13995828359313275</v>
      </c>
      <c r="O417" s="182"/>
      <c r="P417" s="182"/>
    </row>
    <row r="418" spans="1:16">
      <c r="A418" s="66">
        <v>412</v>
      </c>
      <c r="B418" s="129" t="s">
        <v>116</v>
      </c>
      <c r="C418" s="129" t="s">
        <v>57</v>
      </c>
      <c r="D418" s="129" t="s">
        <v>405</v>
      </c>
      <c r="E418" s="129" t="s">
        <v>406</v>
      </c>
      <c r="F418" s="130">
        <v>813</v>
      </c>
      <c r="G418" s="131">
        <v>1810437</v>
      </c>
      <c r="H418" s="22">
        <v>110</v>
      </c>
      <c r="I418" s="22">
        <v>243370</v>
      </c>
      <c r="J418" s="62">
        <v>0.13530135301353013</v>
      </c>
      <c r="K418" s="62">
        <v>0.13442610817167347</v>
      </c>
      <c r="L418" s="62">
        <v>4.0590405904059039E-2</v>
      </c>
      <c r="M418" s="62">
        <v>9.4098275720171418E-2</v>
      </c>
      <c r="N418" s="63">
        <v>0.13468868162423045</v>
      </c>
      <c r="O418" s="182"/>
      <c r="P418" s="182"/>
    </row>
    <row r="419" spans="1:16">
      <c r="A419" s="66">
        <v>413</v>
      </c>
      <c r="B419" s="129" t="s">
        <v>116</v>
      </c>
      <c r="C419" s="129" t="s">
        <v>57</v>
      </c>
      <c r="D419" s="129" t="s">
        <v>407</v>
      </c>
      <c r="E419" s="129" t="s">
        <v>358</v>
      </c>
      <c r="F419" s="130">
        <v>1084</v>
      </c>
      <c r="G419" s="131">
        <v>2465109</v>
      </c>
      <c r="H419" s="22">
        <v>127</v>
      </c>
      <c r="I419" s="22">
        <v>407135</v>
      </c>
      <c r="J419" s="62">
        <v>0.11715867158671586</v>
      </c>
      <c r="K419" s="62">
        <v>0.16515902542240526</v>
      </c>
      <c r="L419" s="62">
        <v>3.5147601476014756E-2</v>
      </c>
      <c r="M419" s="62">
        <v>0.11561131779568368</v>
      </c>
      <c r="N419" s="63">
        <v>0.15075891927169843</v>
      </c>
      <c r="O419" s="182"/>
      <c r="P419" s="182"/>
    </row>
    <row r="420" spans="1:16">
      <c r="A420" s="66">
        <v>414</v>
      </c>
      <c r="B420" s="129" t="s">
        <v>116</v>
      </c>
      <c r="C420" s="129" t="s">
        <v>57</v>
      </c>
      <c r="D420" s="129" t="s">
        <v>404</v>
      </c>
      <c r="E420" s="129" t="s">
        <v>871</v>
      </c>
      <c r="F420" s="130">
        <v>1303</v>
      </c>
      <c r="G420" s="131">
        <v>2818773</v>
      </c>
      <c r="H420" s="22">
        <v>67</v>
      </c>
      <c r="I420" s="22">
        <v>160645</v>
      </c>
      <c r="J420" s="62">
        <v>5.1419800460475826E-2</v>
      </c>
      <c r="K420" s="62">
        <v>5.6991109252146233E-2</v>
      </c>
      <c r="L420" s="62">
        <v>1.5425940138142746E-2</v>
      </c>
      <c r="M420" s="62">
        <v>3.9893776476502357E-2</v>
      </c>
      <c r="N420" s="63">
        <v>5.5319716614645104E-2</v>
      </c>
      <c r="O420" s="182"/>
      <c r="P420" s="182"/>
    </row>
    <row r="421" spans="1:16">
      <c r="A421" s="66">
        <v>415</v>
      </c>
      <c r="B421" s="129" t="s">
        <v>116</v>
      </c>
      <c r="C421" s="129" t="s">
        <v>57</v>
      </c>
      <c r="D421" s="129" t="s">
        <v>402</v>
      </c>
      <c r="E421" s="129" t="s">
        <v>1030</v>
      </c>
      <c r="F421" s="130">
        <v>660</v>
      </c>
      <c r="G421" s="131">
        <v>1426241</v>
      </c>
      <c r="H421" s="22">
        <v>84</v>
      </c>
      <c r="I421" s="22">
        <v>142195</v>
      </c>
      <c r="J421" s="62">
        <v>0.12727272727272726</v>
      </c>
      <c r="K421" s="62">
        <v>9.9699139205786394E-2</v>
      </c>
      <c r="L421" s="62">
        <v>3.8181818181818178E-2</v>
      </c>
      <c r="M421" s="62">
        <v>6.9789397444050466E-2</v>
      </c>
      <c r="N421" s="63">
        <v>0.10797121562586864</v>
      </c>
      <c r="O421" s="182"/>
      <c r="P421" s="182"/>
    </row>
    <row r="422" spans="1:16">
      <c r="A422" s="66">
        <v>416</v>
      </c>
      <c r="B422" s="129" t="s">
        <v>115</v>
      </c>
      <c r="C422" s="129" t="s">
        <v>57</v>
      </c>
      <c r="D422" s="129" t="s">
        <v>455</v>
      </c>
      <c r="E422" s="129" t="s">
        <v>456</v>
      </c>
      <c r="F422" s="130">
        <v>1294</v>
      </c>
      <c r="G422" s="131">
        <v>2575308</v>
      </c>
      <c r="H422" s="22">
        <v>242</v>
      </c>
      <c r="I422" s="22">
        <v>622055</v>
      </c>
      <c r="J422" s="62">
        <v>0.18701700154559506</v>
      </c>
      <c r="K422" s="62">
        <v>0.24154586558190322</v>
      </c>
      <c r="L422" s="62">
        <v>5.6105100463678517E-2</v>
      </c>
      <c r="M422" s="62">
        <v>0.16908210590733225</v>
      </c>
      <c r="N422" s="63">
        <v>0.22518720637101075</v>
      </c>
      <c r="O422" s="182"/>
      <c r="P422" s="182"/>
    </row>
    <row r="423" spans="1:16">
      <c r="A423" s="66">
        <v>417</v>
      </c>
      <c r="B423" s="129" t="s">
        <v>115</v>
      </c>
      <c r="C423" s="129" t="s">
        <v>57</v>
      </c>
      <c r="D423" s="129" t="s">
        <v>457</v>
      </c>
      <c r="E423" s="129" t="s">
        <v>458</v>
      </c>
      <c r="F423" s="130">
        <v>1039</v>
      </c>
      <c r="G423" s="131">
        <v>2318452</v>
      </c>
      <c r="H423" s="22">
        <v>195</v>
      </c>
      <c r="I423" s="22">
        <v>559410</v>
      </c>
      <c r="J423" s="62">
        <v>0.18768046198267566</v>
      </c>
      <c r="K423" s="62">
        <v>0.24128599600077982</v>
      </c>
      <c r="L423" s="62">
        <v>5.6304138594802697E-2</v>
      </c>
      <c r="M423" s="62">
        <v>0.16890019720054586</v>
      </c>
      <c r="N423" s="63">
        <v>0.22520433579534854</v>
      </c>
      <c r="O423" s="182"/>
      <c r="P423" s="182"/>
    </row>
    <row r="424" spans="1:16">
      <c r="A424" s="66">
        <v>418</v>
      </c>
      <c r="B424" s="129" t="s">
        <v>115</v>
      </c>
      <c r="C424" s="129" t="s">
        <v>57</v>
      </c>
      <c r="D424" s="129" t="s">
        <v>453</v>
      </c>
      <c r="E424" s="129" t="s">
        <v>1006</v>
      </c>
      <c r="F424" s="130">
        <v>854</v>
      </c>
      <c r="G424" s="131">
        <v>1893441</v>
      </c>
      <c r="H424" s="22">
        <v>186</v>
      </c>
      <c r="I424" s="22">
        <v>396285</v>
      </c>
      <c r="J424" s="62">
        <v>0.21779859484777517</v>
      </c>
      <c r="K424" s="62">
        <v>0.20929355601785321</v>
      </c>
      <c r="L424" s="62">
        <v>6.5339578454332553E-2</v>
      </c>
      <c r="M424" s="62">
        <v>0.14650548921249723</v>
      </c>
      <c r="N424" s="63">
        <v>0.21184506766682978</v>
      </c>
      <c r="O424" s="182"/>
      <c r="P424" s="182"/>
    </row>
    <row r="425" spans="1:16">
      <c r="A425" s="66">
        <v>419</v>
      </c>
      <c r="B425" s="129" t="s">
        <v>115</v>
      </c>
      <c r="C425" s="129" t="s">
        <v>57</v>
      </c>
      <c r="D425" s="129" t="s">
        <v>452</v>
      </c>
      <c r="E425" s="129" t="s">
        <v>1393</v>
      </c>
      <c r="F425" s="130">
        <v>745</v>
      </c>
      <c r="G425" s="131">
        <v>1523969</v>
      </c>
      <c r="H425" s="22">
        <v>127</v>
      </c>
      <c r="I425" s="22">
        <v>313355</v>
      </c>
      <c r="J425" s="62">
        <v>0.17046979865771811</v>
      </c>
      <c r="K425" s="62">
        <v>0.2056176995726291</v>
      </c>
      <c r="L425" s="62">
        <v>5.114093959731543E-2</v>
      </c>
      <c r="M425" s="62">
        <v>0.14393238970084035</v>
      </c>
      <c r="N425" s="63">
        <v>0.1950733292981558</v>
      </c>
      <c r="O425" s="182"/>
      <c r="P425" s="182"/>
    </row>
    <row r="426" spans="1:16">
      <c r="A426" s="66">
        <v>420</v>
      </c>
      <c r="B426" s="129" t="s">
        <v>115</v>
      </c>
      <c r="C426" s="129" t="s">
        <v>57</v>
      </c>
      <c r="D426" s="129" t="s">
        <v>454</v>
      </c>
      <c r="E426" s="129" t="s">
        <v>1011</v>
      </c>
      <c r="F426" s="130">
        <v>707</v>
      </c>
      <c r="G426" s="131">
        <v>1481728</v>
      </c>
      <c r="H426" s="22">
        <v>139</v>
      </c>
      <c r="I426" s="22">
        <v>242305</v>
      </c>
      <c r="J426" s="62">
        <v>0.19660537482319659</v>
      </c>
      <c r="K426" s="62">
        <v>0.16352866383033862</v>
      </c>
      <c r="L426" s="62">
        <v>5.8981612446958973E-2</v>
      </c>
      <c r="M426" s="62">
        <v>0.11447006468123702</v>
      </c>
      <c r="N426" s="63">
        <v>0.17345167712819598</v>
      </c>
      <c r="O426" s="182"/>
      <c r="P426" s="182"/>
    </row>
    <row r="427" spans="1:16">
      <c r="A427" s="66">
        <v>421</v>
      </c>
      <c r="B427" s="129" t="s">
        <v>64</v>
      </c>
      <c r="C427" s="129" t="s">
        <v>57</v>
      </c>
      <c r="D427" s="129" t="s">
        <v>656</v>
      </c>
      <c r="E427" s="129" t="s">
        <v>837</v>
      </c>
      <c r="F427" s="130">
        <v>952</v>
      </c>
      <c r="G427" s="131">
        <v>1621603</v>
      </c>
      <c r="H427" s="22">
        <v>0</v>
      </c>
      <c r="I427" s="22">
        <v>0</v>
      </c>
      <c r="J427" s="62">
        <v>0</v>
      </c>
      <c r="K427" s="62">
        <v>0</v>
      </c>
      <c r="L427" s="62">
        <v>0</v>
      </c>
      <c r="M427" s="62">
        <v>0</v>
      </c>
      <c r="N427" s="63">
        <v>0</v>
      </c>
      <c r="O427" s="182"/>
      <c r="P427" s="182"/>
    </row>
    <row r="428" spans="1:16">
      <c r="A428" s="66">
        <v>422</v>
      </c>
      <c r="B428" s="129" t="s">
        <v>64</v>
      </c>
      <c r="C428" s="129" t="s">
        <v>57</v>
      </c>
      <c r="D428" s="129" t="s">
        <v>655</v>
      </c>
      <c r="E428" s="129" t="s">
        <v>922</v>
      </c>
      <c r="F428" s="130">
        <v>1190</v>
      </c>
      <c r="G428" s="131">
        <v>2084686</v>
      </c>
      <c r="H428" s="22">
        <v>235</v>
      </c>
      <c r="I428" s="22">
        <v>284245</v>
      </c>
      <c r="J428" s="62">
        <v>0.19747899159663865</v>
      </c>
      <c r="K428" s="62">
        <v>0.13634907127500256</v>
      </c>
      <c r="L428" s="62">
        <v>5.9243697478991594E-2</v>
      </c>
      <c r="M428" s="62">
        <v>9.5444349892501792E-2</v>
      </c>
      <c r="N428" s="63">
        <v>0.15468804737149339</v>
      </c>
      <c r="O428" s="182"/>
      <c r="P428" s="182"/>
    </row>
    <row r="429" spans="1:16">
      <c r="A429" s="66">
        <v>423</v>
      </c>
      <c r="B429" s="129" t="s">
        <v>61</v>
      </c>
      <c r="C429" s="129" t="s">
        <v>57</v>
      </c>
      <c r="D429" s="129" t="s">
        <v>633</v>
      </c>
      <c r="E429" s="129" t="s">
        <v>1157</v>
      </c>
      <c r="F429" s="130">
        <v>1150</v>
      </c>
      <c r="G429" s="131">
        <v>1732894</v>
      </c>
      <c r="H429" s="22">
        <v>100</v>
      </c>
      <c r="I429" s="22">
        <v>197900</v>
      </c>
      <c r="J429" s="62">
        <v>8.6956521739130432E-2</v>
      </c>
      <c r="K429" s="62">
        <v>0.11420202274345689</v>
      </c>
      <c r="L429" s="62">
        <v>2.6086956521739129E-2</v>
      </c>
      <c r="M429" s="62">
        <v>7.9941415920419825E-2</v>
      </c>
      <c r="N429" s="63">
        <v>0.10602837244215896</v>
      </c>
      <c r="O429" s="182"/>
      <c r="P429" s="182"/>
    </row>
    <row r="430" spans="1:16">
      <c r="A430" s="66">
        <v>424</v>
      </c>
      <c r="B430" s="129" t="s">
        <v>61</v>
      </c>
      <c r="C430" s="129" t="s">
        <v>57</v>
      </c>
      <c r="D430" s="129" t="s">
        <v>632</v>
      </c>
      <c r="E430" s="129" t="s">
        <v>247</v>
      </c>
      <c r="F430" s="130">
        <v>1049</v>
      </c>
      <c r="G430" s="131">
        <v>1660040</v>
      </c>
      <c r="H430" s="22">
        <v>138</v>
      </c>
      <c r="I430" s="22">
        <v>238695</v>
      </c>
      <c r="J430" s="62">
        <v>0.13155386081982839</v>
      </c>
      <c r="K430" s="62">
        <v>0.14378870388665332</v>
      </c>
      <c r="L430" s="62">
        <v>3.946615824594852E-2</v>
      </c>
      <c r="M430" s="62">
        <v>0.10065209272065732</v>
      </c>
      <c r="N430" s="63">
        <v>0.14011825096660585</v>
      </c>
      <c r="O430" s="182"/>
      <c r="P430" s="182"/>
    </row>
    <row r="431" spans="1:16">
      <c r="A431" s="66">
        <v>425</v>
      </c>
      <c r="B431" s="129" t="s">
        <v>61</v>
      </c>
      <c r="C431" s="129" t="s">
        <v>57</v>
      </c>
      <c r="D431" s="129" t="s">
        <v>631</v>
      </c>
      <c r="E431" s="129" t="s">
        <v>907</v>
      </c>
      <c r="F431" s="130">
        <v>1119</v>
      </c>
      <c r="G431" s="131">
        <v>1716313</v>
      </c>
      <c r="H431" s="22">
        <v>93</v>
      </c>
      <c r="I431" s="22">
        <v>178275</v>
      </c>
      <c r="J431" s="62">
        <v>8.3109919571045576E-2</v>
      </c>
      <c r="K431" s="62">
        <v>0.10387091398829934</v>
      </c>
      <c r="L431" s="62">
        <v>2.4932975871313674E-2</v>
      </c>
      <c r="M431" s="62">
        <v>7.2709639791809527E-2</v>
      </c>
      <c r="N431" s="63">
        <v>9.7642615663123197E-2</v>
      </c>
      <c r="O431" s="182"/>
      <c r="P431" s="182"/>
    </row>
    <row r="432" spans="1:16">
      <c r="A432" s="66">
        <v>426</v>
      </c>
      <c r="B432" s="129" t="s">
        <v>61</v>
      </c>
      <c r="C432" s="129" t="s">
        <v>57</v>
      </c>
      <c r="D432" s="129" t="s">
        <v>634</v>
      </c>
      <c r="E432" s="129" t="s">
        <v>906</v>
      </c>
      <c r="F432" s="130">
        <v>1175</v>
      </c>
      <c r="G432" s="131">
        <v>1809084</v>
      </c>
      <c r="H432" s="22">
        <v>103</v>
      </c>
      <c r="I432" s="22">
        <v>297445</v>
      </c>
      <c r="J432" s="62">
        <v>8.7659574468085102E-2</v>
      </c>
      <c r="K432" s="62">
        <v>0.16441746209684016</v>
      </c>
      <c r="L432" s="62">
        <v>2.6297872340425531E-2</v>
      </c>
      <c r="M432" s="62">
        <v>0.11509222346778811</v>
      </c>
      <c r="N432" s="63">
        <v>0.14139009580821363</v>
      </c>
      <c r="O432" s="182"/>
      <c r="P432" s="182"/>
    </row>
    <row r="433" spans="1:69">
      <c r="A433" s="66">
        <v>427</v>
      </c>
      <c r="B433" s="129" t="s">
        <v>62</v>
      </c>
      <c r="C433" s="129" t="s">
        <v>57</v>
      </c>
      <c r="D433" s="129" t="s">
        <v>645</v>
      </c>
      <c r="E433" s="129" t="s">
        <v>1099</v>
      </c>
      <c r="F433" s="130">
        <v>962</v>
      </c>
      <c r="G433" s="131">
        <v>1237817</v>
      </c>
      <c r="H433" s="22">
        <v>275</v>
      </c>
      <c r="I433" s="22">
        <v>359550</v>
      </c>
      <c r="J433" s="62">
        <v>0.28586278586278585</v>
      </c>
      <c r="K433" s="62">
        <v>0.29047104701260362</v>
      </c>
      <c r="L433" s="62">
        <v>8.575883575883575E-2</v>
      </c>
      <c r="M433" s="62">
        <v>0.20332973290882253</v>
      </c>
      <c r="N433" s="63">
        <v>0.28908856866765831</v>
      </c>
      <c r="O433" s="182"/>
      <c r="P433" s="182"/>
    </row>
    <row r="434" spans="1:69">
      <c r="A434" s="66">
        <v>428</v>
      </c>
      <c r="B434" s="129" t="s">
        <v>62</v>
      </c>
      <c r="C434" s="129" t="s">
        <v>57</v>
      </c>
      <c r="D434" s="129" t="s">
        <v>644</v>
      </c>
      <c r="E434" s="129" t="s">
        <v>1394</v>
      </c>
      <c r="F434" s="130">
        <v>783</v>
      </c>
      <c r="G434" s="131">
        <v>1041160</v>
      </c>
      <c r="H434" s="22">
        <v>117</v>
      </c>
      <c r="I434" s="22">
        <v>131025</v>
      </c>
      <c r="J434" s="62">
        <v>0.14942528735632185</v>
      </c>
      <c r="K434" s="62">
        <v>0.12584521111068422</v>
      </c>
      <c r="L434" s="62">
        <v>4.4827586206896551E-2</v>
      </c>
      <c r="M434" s="62">
        <v>8.8091647777478951E-2</v>
      </c>
      <c r="N434" s="63">
        <v>0.1329192339843755</v>
      </c>
      <c r="O434" s="182"/>
      <c r="P434" s="182"/>
    </row>
    <row r="435" spans="1:69">
      <c r="A435" s="66">
        <v>429</v>
      </c>
      <c r="B435" s="129" t="s">
        <v>62</v>
      </c>
      <c r="C435" s="129" t="s">
        <v>57</v>
      </c>
      <c r="D435" s="129" t="s">
        <v>646</v>
      </c>
      <c r="E435" s="129" t="s">
        <v>1100</v>
      </c>
      <c r="F435" s="130">
        <v>1334</v>
      </c>
      <c r="G435" s="131">
        <v>1745473</v>
      </c>
      <c r="H435" s="22">
        <v>333</v>
      </c>
      <c r="I435" s="22">
        <v>602220</v>
      </c>
      <c r="J435" s="62">
        <v>0.24962518740629686</v>
      </c>
      <c r="K435" s="62">
        <v>0.34501822715103586</v>
      </c>
      <c r="L435" s="62">
        <v>7.4887556221889057E-2</v>
      </c>
      <c r="M435" s="62">
        <v>0.24151275900572508</v>
      </c>
      <c r="N435" s="63">
        <v>0.31640031522761414</v>
      </c>
      <c r="O435" s="182"/>
      <c r="P435" s="182"/>
    </row>
    <row r="436" spans="1:69">
      <c r="A436" s="66">
        <v>430</v>
      </c>
      <c r="B436" s="129" t="s">
        <v>62</v>
      </c>
      <c r="C436" s="129" t="s">
        <v>57</v>
      </c>
      <c r="D436" s="129" t="s">
        <v>641</v>
      </c>
      <c r="E436" s="129" t="s">
        <v>920</v>
      </c>
      <c r="F436" s="130">
        <v>781</v>
      </c>
      <c r="G436" s="131">
        <v>1096669</v>
      </c>
      <c r="H436" s="22">
        <v>156</v>
      </c>
      <c r="I436" s="22">
        <v>203330</v>
      </c>
      <c r="J436" s="62">
        <v>0.1997439180537772</v>
      </c>
      <c r="K436" s="62">
        <v>0.18540690035006005</v>
      </c>
      <c r="L436" s="62">
        <v>5.9923175416133158E-2</v>
      </c>
      <c r="M436" s="62">
        <v>0.12978483024504203</v>
      </c>
      <c r="N436" s="63">
        <v>0.18970800566117518</v>
      </c>
      <c r="O436" s="182"/>
      <c r="P436" s="182"/>
    </row>
    <row r="437" spans="1:69">
      <c r="A437" s="66">
        <v>431</v>
      </c>
      <c r="B437" s="129" t="s">
        <v>62</v>
      </c>
      <c r="C437" s="129" t="s">
        <v>57</v>
      </c>
      <c r="D437" s="129" t="s">
        <v>643</v>
      </c>
      <c r="E437" s="129" t="s">
        <v>921</v>
      </c>
      <c r="F437" s="130">
        <v>1244</v>
      </c>
      <c r="G437" s="131">
        <v>1623589</v>
      </c>
      <c r="H437" s="22">
        <v>123</v>
      </c>
      <c r="I437" s="22">
        <v>128080</v>
      </c>
      <c r="J437" s="62">
        <v>9.8874598070739547E-2</v>
      </c>
      <c r="K437" s="62">
        <v>7.8886959692385197E-2</v>
      </c>
      <c r="L437" s="62">
        <v>2.9662379421221862E-2</v>
      </c>
      <c r="M437" s="62">
        <v>5.5220871784669633E-2</v>
      </c>
      <c r="N437" s="63">
        <v>8.4883251205891491E-2</v>
      </c>
      <c r="O437" s="182"/>
      <c r="P437" s="182"/>
    </row>
    <row r="438" spans="1:69">
      <c r="A438" s="66">
        <v>432</v>
      </c>
      <c r="B438" s="129" t="s">
        <v>62</v>
      </c>
      <c r="C438" s="129" t="s">
        <v>57</v>
      </c>
      <c r="D438" s="129" t="s">
        <v>642</v>
      </c>
      <c r="E438" s="129" t="s">
        <v>1101</v>
      </c>
      <c r="F438" s="130">
        <v>548</v>
      </c>
      <c r="G438" s="131">
        <v>788671</v>
      </c>
      <c r="H438" s="22">
        <v>129</v>
      </c>
      <c r="I438" s="22">
        <v>145430</v>
      </c>
      <c r="J438" s="62">
        <v>0.23540145985401459</v>
      </c>
      <c r="K438" s="62">
        <v>0.18439881775797512</v>
      </c>
      <c r="L438" s="62">
        <v>7.0620437956204374E-2</v>
      </c>
      <c r="M438" s="62">
        <v>0.12907917243058259</v>
      </c>
      <c r="N438" s="63">
        <v>0.19969961038678696</v>
      </c>
      <c r="O438" s="182"/>
      <c r="P438" s="182"/>
    </row>
    <row r="439" spans="1:69">
      <c r="A439" s="66">
        <v>433</v>
      </c>
      <c r="B439" s="129" t="s">
        <v>66</v>
      </c>
      <c r="C439" s="129" t="s">
        <v>57</v>
      </c>
      <c r="D439" s="129" t="s">
        <v>663</v>
      </c>
      <c r="E439" s="129" t="s">
        <v>1102</v>
      </c>
      <c r="F439" s="130">
        <v>1146</v>
      </c>
      <c r="G439" s="131">
        <v>2679891</v>
      </c>
      <c r="H439" s="22">
        <v>129</v>
      </c>
      <c r="I439" s="22">
        <v>273430</v>
      </c>
      <c r="J439" s="62">
        <v>0.112565445026178</v>
      </c>
      <c r="K439" s="62">
        <v>0.10203026914154344</v>
      </c>
      <c r="L439" s="62">
        <v>3.3769633507853399E-2</v>
      </c>
      <c r="M439" s="62">
        <v>7.1421188399080404E-2</v>
      </c>
      <c r="N439" s="63">
        <v>0.1051908219069338</v>
      </c>
      <c r="O439" s="182"/>
      <c r="P439" s="182"/>
    </row>
    <row r="440" spans="1:69">
      <c r="A440" s="66">
        <v>434</v>
      </c>
      <c r="B440" s="129" t="s">
        <v>66</v>
      </c>
      <c r="C440" s="129" t="s">
        <v>57</v>
      </c>
      <c r="D440" s="129" t="s">
        <v>662</v>
      </c>
      <c r="E440" s="129" t="s">
        <v>1103</v>
      </c>
      <c r="F440" s="130">
        <v>1020</v>
      </c>
      <c r="G440" s="131">
        <v>1678300</v>
      </c>
      <c r="H440" s="22">
        <v>170</v>
      </c>
      <c r="I440" s="22">
        <v>206375</v>
      </c>
      <c r="J440" s="62">
        <v>0.16666666666666666</v>
      </c>
      <c r="K440" s="62">
        <v>0.12296669248644462</v>
      </c>
      <c r="L440" s="62">
        <v>4.9999999999999996E-2</v>
      </c>
      <c r="M440" s="62">
        <v>8.6076684740511236E-2</v>
      </c>
      <c r="N440" s="63">
        <v>0.13607668474051124</v>
      </c>
      <c r="O440" s="182"/>
      <c r="P440" s="182"/>
    </row>
    <row r="441" spans="1:69">
      <c r="A441" s="66">
        <v>435</v>
      </c>
      <c r="B441" s="129" t="s">
        <v>66</v>
      </c>
      <c r="C441" s="129" t="s">
        <v>57</v>
      </c>
      <c r="D441" s="129" t="s">
        <v>661</v>
      </c>
      <c r="E441" s="129" t="s">
        <v>1104</v>
      </c>
      <c r="F441" s="130">
        <v>1051</v>
      </c>
      <c r="G441" s="131">
        <v>1916099</v>
      </c>
      <c r="H441" s="22">
        <v>71</v>
      </c>
      <c r="I441" s="22">
        <v>104025</v>
      </c>
      <c r="J441" s="62">
        <v>6.7554709800190293E-2</v>
      </c>
      <c r="K441" s="62">
        <v>5.4289992322943646E-2</v>
      </c>
      <c r="L441" s="62">
        <v>2.0266412940057089E-2</v>
      </c>
      <c r="M441" s="62">
        <v>3.8002994626060549E-2</v>
      </c>
      <c r="N441" s="63">
        <v>5.8269407566117634E-2</v>
      </c>
      <c r="O441" s="182"/>
      <c r="P441" s="182"/>
    </row>
    <row r="442" spans="1:69">
      <c r="A442" s="66">
        <v>436</v>
      </c>
      <c r="B442" s="129" t="s">
        <v>66</v>
      </c>
      <c r="C442" s="129" t="s">
        <v>57</v>
      </c>
      <c r="D442" s="129" t="s">
        <v>876</v>
      </c>
      <c r="E442" s="129" t="s">
        <v>1105</v>
      </c>
      <c r="F442" s="130">
        <v>1307</v>
      </c>
      <c r="G442" s="131">
        <v>2740134</v>
      </c>
      <c r="H442" s="22">
        <v>160</v>
      </c>
      <c r="I442" s="22">
        <v>217415</v>
      </c>
      <c r="J442" s="62">
        <v>0.12241775057383321</v>
      </c>
      <c r="K442" s="62">
        <v>7.9344659786711166E-2</v>
      </c>
      <c r="L442" s="62">
        <v>3.6725325172149964E-2</v>
      </c>
      <c r="M442" s="62">
        <v>5.5541261850697812E-2</v>
      </c>
      <c r="N442" s="63">
        <v>9.2266587022847776E-2</v>
      </c>
      <c r="O442" s="182"/>
      <c r="P442" s="182"/>
    </row>
    <row r="443" spans="1:69">
      <c r="A443" s="66">
        <v>437</v>
      </c>
      <c r="B443" s="129" t="s">
        <v>65</v>
      </c>
      <c r="C443" s="129" t="s">
        <v>57</v>
      </c>
      <c r="D443" s="129" t="s">
        <v>657</v>
      </c>
      <c r="E443" s="129" t="s">
        <v>909</v>
      </c>
      <c r="F443" s="130">
        <v>1469</v>
      </c>
      <c r="G443" s="131">
        <v>3072925</v>
      </c>
      <c r="H443" s="22">
        <v>271</v>
      </c>
      <c r="I443" s="22">
        <v>476885</v>
      </c>
      <c r="J443" s="62">
        <v>0.18447923757658272</v>
      </c>
      <c r="K443" s="62">
        <v>0.1551892740629856</v>
      </c>
      <c r="L443" s="62">
        <v>5.5343771272974816E-2</v>
      </c>
      <c r="M443" s="62">
        <v>0.10863249184408992</v>
      </c>
      <c r="N443" s="63">
        <v>0.16397626311706473</v>
      </c>
      <c r="O443" s="182"/>
      <c r="P443" s="182"/>
    </row>
    <row r="444" spans="1:69">
      <c r="A444" s="66">
        <v>438</v>
      </c>
      <c r="B444" s="129" t="s">
        <v>65</v>
      </c>
      <c r="C444" s="129" t="s">
        <v>57</v>
      </c>
      <c r="D444" s="129" t="s">
        <v>658</v>
      </c>
      <c r="E444" s="129" t="s">
        <v>911</v>
      </c>
      <c r="F444" s="130">
        <v>1050</v>
      </c>
      <c r="G444" s="131">
        <v>2054996</v>
      </c>
      <c r="H444" s="22">
        <v>380</v>
      </c>
      <c r="I444" s="22">
        <v>617470</v>
      </c>
      <c r="J444" s="62">
        <v>0.3619047619047619</v>
      </c>
      <c r="K444" s="62">
        <v>0.30047260432623712</v>
      </c>
      <c r="L444" s="62">
        <v>0.10857142857142857</v>
      </c>
      <c r="M444" s="62">
        <v>0.21033082302836598</v>
      </c>
      <c r="N444" s="63">
        <v>0.31890225159979457</v>
      </c>
      <c r="O444" s="182"/>
      <c r="P444" s="182"/>
    </row>
    <row r="445" spans="1:69">
      <c r="A445" s="66">
        <v>439</v>
      </c>
      <c r="B445" s="129" t="s">
        <v>65</v>
      </c>
      <c r="C445" s="129" t="s">
        <v>57</v>
      </c>
      <c r="D445" s="129" t="s">
        <v>660</v>
      </c>
      <c r="E445" s="129" t="s">
        <v>910</v>
      </c>
      <c r="F445" s="130">
        <v>1004</v>
      </c>
      <c r="G445" s="131">
        <v>2095594</v>
      </c>
      <c r="H445" s="22">
        <v>178</v>
      </c>
      <c r="I445" s="22">
        <v>591010</v>
      </c>
      <c r="J445" s="62">
        <v>0.17729083665338646</v>
      </c>
      <c r="K445" s="62">
        <v>0.28202504874512907</v>
      </c>
      <c r="L445" s="62">
        <v>5.3187250996015935E-2</v>
      </c>
      <c r="M445" s="62">
        <v>0.19741753412159033</v>
      </c>
      <c r="N445" s="63">
        <v>0.25060478511760625</v>
      </c>
      <c r="O445" s="182"/>
      <c r="P445" s="182"/>
    </row>
    <row r="446" spans="1:69">
      <c r="A446" s="66">
        <v>440</v>
      </c>
      <c r="B446" s="129" t="s">
        <v>65</v>
      </c>
      <c r="C446" s="129" t="s">
        <v>57</v>
      </c>
      <c r="D446" s="129" t="s">
        <v>659</v>
      </c>
      <c r="E446" s="129" t="s">
        <v>912</v>
      </c>
      <c r="F446" s="130">
        <v>1037</v>
      </c>
      <c r="G446" s="131">
        <v>2040944</v>
      </c>
      <c r="H446" s="22">
        <v>152</v>
      </c>
      <c r="I446" s="22">
        <v>358015</v>
      </c>
      <c r="J446" s="62">
        <v>0.14657666345226616</v>
      </c>
      <c r="K446" s="62">
        <v>0.17541637595152046</v>
      </c>
      <c r="L446" s="62">
        <v>4.3972999035679847E-2</v>
      </c>
      <c r="M446" s="62">
        <v>0.12279146316606432</v>
      </c>
      <c r="N446" s="63">
        <v>0.16676446220174418</v>
      </c>
      <c r="O446" s="182"/>
      <c r="P446" s="182"/>
    </row>
    <row r="447" spans="1:69" s="173" customFormat="1">
      <c r="A447" s="174">
        <v>441</v>
      </c>
      <c r="B447" s="175" t="s">
        <v>992</v>
      </c>
      <c r="C447" s="175" t="s">
        <v>57</v>
      </c>
      <c r="D447" s="175" t="s">
        <v>624</v>
      </c>
      <c r="E447" s="175" t="s">
        <v>902</v>
      </c>
      <c r="F447" s="176">
        <v>2347</v>
      </c>
      <c r="G447" s="177">
        <v>4990476</v>
      </c>
      <c r="H447" s="170">
        <v>350</v>
      </c>
      <c r="I447" s="170">
        <v>503555</v>
      </c>
      <c r="J447" s="178">
        <v>0.14912654452492544</v>
      </c>
      <c r="K447" s="178">
        <v>0.10090320041615269</v>
      </c>
      <c r="L447" s="178">
        <v>4.4737963357477629E-2</v>
      </c>
      <c r="M447" s="178">
        <v>7.063224029130688E-2</v>
      </c>
      <c r="N447" s="179">
        <v>0.1153702036487845</v>
      </c>
      <c r="O447" s="182"/>
      <c r="P447" s="182"/>
      <c r="Q447" s="180"/>
      <c r="R447" s="180"/>
      <c r="S447" s="180"/>
      <c r="T447" s="180"/>
      <c r="U447" s="180"/>
      <c r="V447" s="180"/>
      <c r="W447" s="180"/>
      <c r="X447" s="180"/>
      <c r="Y447" s="180"/>
      <c r="Z447" s="180"/>
      <c r="AA447" s="180"/>
      <c r="AB447" s="180"/>
      <c r="AC447" s="180"/>
      <c r="AD447" s="180"/>
      <c r="AE447" s="180"/>
      <c r="AF447" s="180"/>
      <c r="AG447" s="180"/>
      <c r="AH447" s="180"/>
      <c r="AI447" s="180"/>
      <c r="AJ447" s="180"/>
      <c r="AK447" s="180"/>
      <c r="AL447" s="180"/>
      <c r="AM447" s="180"/>
      <c r="AN447" s="180"/>
      <c r="AO447" s="180"/>
      <c r="AP447" s="180"/>
      <c r="AQ447" s="180"/>
      <c r="AR447" s="180"/>
      <c r="AS447" s="180"/>
      <c r="AT447" s="180"/>
      <c r="AU447" s="180"/>
      <c r="AV447" s="180"/>
      <c r="AW447" s="180"/>
      <c r="AX447" s="180"/>
      <c r="AY447" s="180"/>
      <c r="AZ447" s="180"/>
      <c r="BA447" s="180"/>
      <c r="BB447" s="180"/>
      <c r="BC447" s="180"/>
      <c r="BD447" s="180"/>
      <c r="BE447" s="180"/>
      <c r="BF447" s="180"/>
      <c r="BG447" s="180"/>
      <c r="BH447" s="180"/>
      <c r="BI447" s="180"/>
      <c r="BJ447" s="180"/>
      <c r="BK447" s="180"/>
      <c r="BL447" s="180"/>
      <c r="BM447" s="180"/>
      <c r="BN447" s="180"/>
      <c r="BO447" s="180"/>
      <c r="BP447" s="180"/>
      <c r="BQ447" s="180"/>
    </row>
    <row r="448" spans="1:69" s="173" customFormat="1">
      <c r="A448" s="174">
        <v>442</v>
      </c>
      <c r="B448" s="175" t="s">
        <v>992</v>
      </c>
      <c r="C448" s="175" t="s">
        <v>57</v>
      </c>
      <c r="D448" s="175" t="s">
        <v>625</v>
      </c>
      <c r="E448" s="175" t="s">
        <v>901</v>
      </c>
      <c r="F448" s="176">
        <v>710</v>
      </c>
      <c r="G448" s="177">
        <v>1505020</v>
      </c>
      <c r="H448" s="170">
        <v>184</v>
      </c>
      <c r="I448" s="170">
        <v>259055</v>
      </c>
      <c r="J448" s="178">
        <v>0.25915492957746478</v>
      </c>
      <c r="K448" s="178">
        <v>0.17212728070058869</v>
      </c>
      <c r="L448" s="178">
        <v>7.7746478873239433E-2</v>
      </c>
      <c r="M448" s="178">
        <v>0.12048909649041208</v>
      </c>
      <c r="N448" s="179">
        <v>0.1982355753636515</v>
      </c>
      <c r="O448" s="182"/>
      <c r="P448" s="182"/>
      <c r="Q448" s="180"/>
      <c r="R448" s="180"/>
      <c r="S448" s="180"/>
      <c r="T448" s="180"/>
      <c r="U448" s="180"/>
      <c r="V448" s="180"/>
      <c r="W448" s="180"/>
      <c r="X448" s="180"/>
      <c r="Y448" s="180"/>
      <c r="Z448" s="180"/>
      <c r="AA448" s="180"/>
      <c r="AB448" s="180"/>
      <c r="AC448" s="180"/>
      <c r="AD448" s="180"/>
      <c r="AE448" s="180"/>
      <c r="AF448" s="180"/>
      <c r="AG448" s="180"/>
      <c r="AH448" s="180"/>
      <c r="AI448" s="180"/>
      <c r="AJ448" s="180"/>
      <c r="AK448" s="180"/>
      <c r="AL448" s="180"/>
      <c r="AM448" s="180"/>
      <c r="AN448" s="180"/>
      <c r="AO448" s="180"/>
      <c r="AP448" s="180"/>
      <c r="AQ448" s="180"/>
      <c r="AR448" s="180"/>
      <c r="AS448" s="180"/>
      <c r="AT448" s="180"/>
      <c r="AU448" s="180"/>
      <c r="AV448" s="180"/>
      <c r="AW448" s="180"/>
      <c r="AX448" s="180"/>
      <c r="AY448" s="180"/>
      <c r="AZ448" s="180"/>
      <c r="BA448" s="180"/>
      <c r="BB448" s="180"/>
      <c r="BC448" s="180"/>
      <c r="BD448" s="180"/>
      <c r="BE448" s="180"/>
      <c r="BF448" s="180"/>
      <c r="BG448" s="180"/>
      <c r="BH448" s="180"/>
      <c r="BI448" s="180"/>
      <c r="BJ448" s="180"/>
      <c r="BK448" s="180"/>
      <c r="BL448" s="180"/>
      <c r="BM448" s="180"/>
      <c r="BN448" s="180"/>
      <c r="BO448" s="180"/>
      <c r="BP448" s="180"/>
      <c r="BQ448" s="180"/>
    </row>
    <row r="449" spans="1:69" s="173" customFormat="1">
      <c r="A449" s="174">
        <v>443</v>
      </c>
      <c r="B449" s="175" t="s">
        <v>992</v>
      </c>
      <c r="C449" s="175" t="s">
        <v>57</v>
      </c>
      <c r="D449" s="175" t="s">
        <v>627</v>
      </c>
      <c r="E449" s="175" t="s">
        <v>1108</v>
      </c>
      <c r="F449" s="176">
        <v>786</v>
      </c>
      <c r="G449" s="177">
        <v>1652711</v>
      </c>
      <c r="H449" s="170">
        <v>163</v>
      </c>
      <c r="I449" s="170">
        <v>260660</v>
      </c>
      <c r="J449" s="178">
        <v>0.20737913486005088</v>
      </c>
      <c r="K449" s="178">
        <v>0.15771662438260531</v>
      </c>
      <c r="L449" s="178">
        <v>6.2213740458015261E-2</v>
      </c>
      <c r="M449" s="178">
        <v>0.1104016370678237</v>
      </c>
      <c r="N449" s="179">
        <v>0.17261537752583897</v>
      </c>
      <c r="O449" s="182"/>
      <c r="P449" s="182"/>
      <c r="Q449" s="180"/>
      <c r="R449" s="180"/>
      <c r="S449" s="180"/>
      <c r="T449" s="180"/>
      <c r="U449" s="180"/>
      <c r="V449" s="180"/>
      <c r="W449" s="180"/>
      <c r="X449" s="180"/>
      <c r="Y449" s="180"/>
      <c r="Z449" s="180"/>
      <c r="AA449" s="180"/>
      <c r="AB449" s="180"/>
      <c r="AC449" s="180"/>
      <c r="AD449" s="180"/>
      <c r="AE449" s="180"/>
      <c r="AF449" s="180"/>
      <c r="AG449" s="180"/>
      <c r="AH449" s="180"/>
      <c r="AI449" s="180"/>
      <c r="AJ449" s="180"/>
      <c r="AK449" s="180"/>
      <c r="AL449" s="180"/>
      <c r="AM449" s="180"/>
      <c r="AN449" s="180"/>
      <c r="AO449" s="180"/>
      <c r="AP449" s="180"/>
      <c r="AQ449" s="180"/>
      <c r="AR449" s="180"/>
      <c r="AS449" s="180"/>
      <c r="AT449" s="180"/>
      <c r="AU449" s="180"/>
      <c r="AV449" s="180"/>
      <c r="AW449" s="180"/>
      <c r="AX449" s="180"/>
      <c r="AY449" s="180"/>
      <c r="AZ449" s="180"/>
      <c r="BA449" s="180"/>
      <c r="BB449" s="180"/>
      <c r="BC449" s="180"/>
      <c r="BD449" s="180"/>
      <c r="BE449" s="180"/>
      <c r="BF449" s="180"/>
      <c r="BG449" s="180"/>
      <c r="BH449" s="180"/>
      <c r="BI449" s="180"/>
      <c r="BJ449" s="180"/>
      <c r="BK449" s="180"/>
      <c r="BL449" s="180"/>
      <c r="BM449" s="180"/>
      <c r="BN449" s="180"/>
      <c r="BO449" s="180"/>
      <c r="BP449" s="180"/>
      <c r="BQ449" s="180"/>
    </row>
    <row r="450" spans="1:69" s="173" customFormat="1">
      <c r="A450" s="174">
        <v>444</v>
      </c>
      <c r="B450" s="175" t="s">
        <v>992</v>
      </c>
      <c r="C450" s="175" t="s">
        <v>57</v>
      </c>
      <c r="D450" s="175" t="s">
        <v>626</v>
      </c>
      <c r="E450" s="175" t="s">
        <v>903</v>
      </c>
      <c r="F450" s="176">
        <v>774</v>
      </c>
      <c r="G450" s="177">
        <v>1640189</v>
      </c>
      <c r="H450" s="170">
        <v>102</v>
      </c>
      <c r="I450" s="170">
        <v>191450</v>
      </c>
      <c r="J450" s="178">
        <v>0.13178294573643412</v>
      </c>
      <c r="K450" s="178">
        <v>0.11672435310808693</v>
      </c>
      <c r="L450" s="178">
        <v>3.9534883720930232E-2</v>
      </c>
      <c r="M450" s="178">
        <v>8.1707047175660852E-2</v>
      </c>
      <c r="N450" s="179">
        <v>0.12124193089659108</v>
      </c>
      <c r="O450" s="182"/>
      <c r="P450" s="182"/>
      <c r="Q450" s="180"/>
      <c r="R450" s="180"/>
      <c r="S450" s="180"/>
      <c r="T450" s="180"/>
      <c r="U450" s="180"/>
      <c r="V450" s="180"/>
      <c r="W450" s="180"/>
      <c r="X450" s="180"/>
      <c r="Y450" s="180"/>
      <c r="Z450" s="180"/>
      <c r="AA450" s="180"/>
      <c r="AB450" s="180"/>
      <c r="AC450" s="180"/>
      <c r="AD450" s="180"/>
      <c r="AE450" s="180"/>
      <c r="AF450" s="180"/>
      <c r="AG450" s="180"/>
      <c r="AH450" s="180"/>
      <c r="AI450" s="180"/>
      <c r="AJ450" s="180"/>
      <c r="AK450" s="180"/>
      <c r="AL450" s="180"/>
      <c r="AM450" s="180"/>
      <c r="AN450" s="180"/>
      <c r="AO450" s="180"/>
      <c r="AP450" s="180"/>
      <c r="AQ450" s="180"/>
      <c r="AR450" s="180"/>
      <c r="AS450" s="180"/>
      <c r="AT450" s="180"/>
      <c r="AU450" s="180"/>
      <c r="AV450" s="180"/>
      <c r="AW450" s="180"/>
      <c r="AX450" s="180"/>
      <c r="AY450" s="180"/>
      <c r="AZ450" s="180"/>
      <c r="BA450" s="180"/>
      <c r="BB450" s="180"/>
      <c r="BC450" s="180"/>
      <c r="BD450" s="180"/>
      <c r="BE450" s="180"/>
      <c r="BF450" s="180"/>
      <c r="BG450" s="180"/>
      <c r="BH450" s="180"/>
      <c r="BI450" s="180"/>
      <c r="BJ450" s="180"/>
      <c r="BK450" s="180"/>
      <c r="BL450" s="180"/>
      <c r="BM450" s="180"/>
      <c r="BN450" s="180"/>
      <c r="BO450" s="180"/>
      <c r="BP450" s="180"/>
      <c r="BQ450" s="180"/>
    </row>
    <row r="451" spans="1:69" s="173" customFormat="1">
      <c r="A451" s="174">
        <v>445</v>
      </c>
      <c r="B451" s="175" t="s">
        <v>992</v>
      </c>
      <c r="C451" s="175" t="s">
        <v>57</v>
      </c>
      <c r="D451" s="175" t="s">
        <v>628</v>
      </c>
      <c r="E451" s="175" t="s">
        <v>1395</v>
      </c>
      <c r="F451" s="176">
        <v>433</v>
      </c>
      <c r="G451" s="177">
        <v>917975</v>
      </c>
      <c r="H451" s="170">
        <v>118</v>
      </c>
      <c r="I451" s="170">
        <v>177535</v>
      </c>
      <c r="J451" s="178">
        <v>0.27251732101616627</v>
      </c>
      <c r="K451" s="178">
        <v>0.19339851303140063</v>
      </c>
      <c r="L451" s="178">
        <v>8.1755196304849884E-2</v>
      </c>
      <c r="M451" s="178">
        <v>0.13537895912198042</v>
      </c>
      <c r="N451" s="179">
        <v>0.21713415542683029</v>
      </c>
      <c r="O451" s="182"/>
      <c r="P451" s="182"/>
      <c r="Q451" s="180"/>
      <c r="R451" s="180"/>
      <c r="S451" s="180"/>
      <c r="T451" s="180"/>
      <c r="U451" s="180"/>
      <c r="V451" s="180"/>
      <c r="W451" s="180"/>
      <c r="X451" s="180"/>
      <c r="Y451" s="180"/>
      <c r="Z451" s="180"/>
      <c r="AA451" s="180"/>
      <c r="AB451" s="180"/>
      <c r="AC451" s="180"/>
      <c r="AD451" s="180"/>
      <c r="AE451" s="180"/>
      <c r="AF451" s="180"/>
      <c r="AG451" s="180"/>
      <c r="AH451" s="180"/>
      <c r="AI451" s="180"/>
      <c r="AJ451" s="180"/>
      <c r="AK451" s="180"/>
      <c r="AL451" s="180"/>
      <c r="AM451" s="180"/>
      <c r="AN451" s="180"/>
      <c r="AO451" s="180"/>
      <c r="AP451" s="180"/>
      <c r="AQ451" s="180"/>
      <c r="AR451" s="180"/>
      <c r="AS451" s="180"/>
      <c r="AT451" s="180"/>
      <c r="AU451" s="180"/>
      <c r="AV451" s="180"/>
      <c r="AW451" s="180"/>
      <c r="AX451" s="180"/>
      <c r="AY451" s="180"/>
      <c r="AZ451" s="180"/>
      <c r="BA451" s="180"/>
      <c r="BB451" s="180"/>
      <c r="BC451" s="180"/>
      <c r="BD451" s="180"/>
      <c r="BE451" s="180"/>
      <c r="BF451" s="180"/>
      <c r="BG451" s="180"/>
      <c r="BH451" s="180"/>
      <c r="BI451" s="180"/>
      <c r="BJ451" s="180"/>
      <c r="BK451" s="180"/>
      <c r="BL451" s="180"/>
      <c r="BM451" s="180"/>
      <c r="BN451" s="180"/>
      <c r="BO451" s="180"/>
      <c r="BP451" s="180"/>
      <c r="BQ451" s="180"/>
    </row>
    <row r="452" spans="1:69" s="173" customFormat="1">
      <c r="A452" s="174">
        <v>446</v>
      </c>
      <c r="B452" s="175" t="s">
        <v>992</v>
      </c>
      <c r="C452" s="175" t="s">
        <v>57</v>
      </c>
      <c r="D452" s="175" t="s">
        <v>629</v>
      </c>
      <c r="E452" s="175" t="s">
        <v>1396</v>
      </c>
      <c r="F452" s="176">
        <v>521</v>
      </c>
      <c r="G452" s="177">
        <v>1098952</v>
      </c>
      <c r="H452" s="170">
        <v>65</v>
      </c>
      <c r="I452" s="170">
        <v>159480</v>
      </c>
      <c r="J452" s="178">
        <v>0.12476007677543186</v>
      </c>
      <c r="K452" s="178">
        <v>0.14512007803798527</v>
      </c>
      <c r="L452" s="178">
        <v>3.7428023032629557E-2</v>
      </c>
      <c r="M452" s="178">
        <v>0.10158405462658968</v>
      </c>
      <c r="N452" s="179">
        <v>0.13901207765921925</v>
      </c>
      <c r="O452" s="182"/>
      <c r="P452" s="182"/>
      <c r="Q452" s="180"/>
      <c r="R452" s="180"/>
      <c r="S452" s="180"/>
      <c r="T452" s="180"/>
      <c r="U452" s="180"/>
      <c r="V452" s="180"/>
      <c r="W452" s="180"/>
      <c r="X452" s="180"/>
      <c r="Y452" s="180"/>
      <c r="Z452" s="180"/>
      <c r="AA452" s="180"/>
      <c r="AB452" s="180"/>
      <c r="AC452" s="180"/>
      <c r="AD452" s="180"/>
      <c r="AE452" s="180"/>
      <c r="AF452" s="180"/>
      <c r="AG452" s="180"/>
      <c r="AH452" s="180"/>
      <c r="AI452" s="180"/>
      <c r="AJ452" s="180"/>
      <c r="AK452" s="180"/>
      <c r="AL452" s="180"/>
      <c r="AM452" s="180"/>
      <c r="AN452" s="180"/>
      <c r="AO452" s="180"/>
      <c r="AP452" s="180"/>
      <c r="AQ452" s="180"/>
      <c r="AR452" s="180"/>
      <c r="AS452" s="180"/>
      <c r="AT452" s="180"/>
      <c r="AU452" s="180"/>
      <c r="AV452" s="180"/>
      <c r="AW452" s="180"/>
      <c r="AX452" s="180"/>
      <c r="AY452" s="180"/>
      <c r="AZ452" s="180"/>
      <c r="BA452" s="180"/>
      <c r="BB452" s="180"/>
      <c r="BC452" s="180"/>
      <c r="BD452" s="180"/>
      <c r="BE452" s="180"/>
      <c r="BF452" s="180"/>
      <c r="BG452" s="180"/>
      <c r="BH452" s="180"/>
      <c r="BI452" s="180"/>
      <c r="BJ452" s="180"/>
      <c r="BK452" s="180"/>
      <c r="BL452" s="180"/>
      <c r="BM452" s="180"/>
      <c r="BN452" s="180"/>
      <c r="BO452" s="180"/>
      <c r="BP452" s="180"/>
      <c r="BQ452" s="180"/>
    </row>
    <row r="453" spans="1:69" s="173" customFormat="1">
      <c r="A453" s="174">
        <v>447</v>
      </c>
      <c r="B453" s="175" t="s">
        <v>992</v>
      </c>
      <c r="C453" s="175" t="s">
        <v>57</v>
      </c>
      <c r="D453" s="175" t="s">
        <v>630</v>
      </c>
      <c r="E453" s="175" t="s">
        <v>1397</v>
      </c>
      <c r="F453" s="176">
        <v>582</v>
      </c>
      <c r="G453" s="177">
        <v>1235251</v>
      </c>
      <c r="H453" s="170">
        <v>145</v>
      </c>
      <c r="I453" s="170">
        <v>305645</v>
      </c>
      <c r="J453" s="178">
        <v>0.24914089347079038</v>
      </c>
      <c r="K453" s="178">
        <v>0.24743554144056551</v>
      </c>
      <c r="L453" s="178">
        <v>7.4742268041237112E-2</v>
      </c>
      <c r="M453" s="178">
        <v>0.17320487900839585</v>
      </c>
      <c r="N453" s="179">
        <v>0.24794714704963294</v>
      </c>
      <c r="O453" s="182"/>
      <c r="P453" s="182"/>
      <c r="Q453" s="180"/>
      <c r="R453" s="180"/>
      <c r="S453" s="180"/>
      <c r="T453" s="180"/>
      <c r="U453" s="180"/>
      <c r="V453" s="180"/>
      <c r="W453" s="180"/>
      <c r="X453" s="180"/>
      <c r="Y453" s="180"/>
      <c r="Z453" s="180"/>
      <c r="AA453" s="180"/>
      <c r="AB453" s="180"/>
      <c r="AC453" s="180"/>
      <c r="AD453" s="180"/>
      <c r="AE453" s="180"/>
      <c r="AF453" s="180"/>
      <c r="AG453" s="180"/>
      <c r="AH453" s="180"/>
      <c r="AI453" s="180"/>
      <c r="AJ453" s="180"/>
      <c r="AK453" s="180"/>
      <c r="AL453" s="180"/>
      <c r="AM453" s="180"/>
      <c r="AN453" s="180"/>
      <c r="AO453" s="180"/>
      <c r="AP453" s="180"/>
      <c r="AQ453" s="180"/>
      <c r="AR453" s="180"/>
      <c r="AS453" s="180"/>
      <c r="AT453" s="180"/>
      <c r="AU453" s="180"/>
      <c r="AV453" s="180"/>
      <c r="AW453" s="180"/>
      <c r="AX453" s="180"/>
      <c r="AY453" s="180"/>
      <c r="AZ453" s="180"/>
      <c r="BA453" s="180"/>
      <c r="BB453" s="180"/>
      <c r="BC453" s="180"/>
      <c r="BD453" s="180"/>
      <c r="BE453" s="180"/>
      <c r="BF453" s="180"/>
      <c r="BG453" s="180"/>
      <c r="BH453" s="180"/>
      <c r="BI453" s="180"/>
      <c r="BJ453" s="180"/>
      <c r="BK453" s="180"/>
      <c r="BL453" s="180"/>
      <c r="BM453" s="180"/>
      <c r="BN453" s="180"/>
      <c r="BO453" s="180"/>
      <c r="BP453" s="180"/>
      <c r="BQ453" s="180"/>
    </row>
    <row r="454" spans="1:69">
      <c r="A454" s="66">
        <v>448</v>
      </c>
      <c r="B454" s="129" t="s">
        <v>59</v>
      </c>
      <c r="C454" s="129" t="s">
        <v>57</v>
      </c>
      <c r="D454" s="129" t="s">
        <v>639</v>
      </c>
      <c r="E454" s="129" t="s">
        <v>1158</v>
      </c>
      <c r="F454" s="130">
        <v>679</v>
      </c>
      <c r="G454" s="131">
        <v>1331949</v>
      </c>
      <c r="H454" s="22">
        <v>114</v>
      </c>
      <c r="I454" s="22">
        <v>295815</v>
      </c>
      <c r="J454" s="62">
        <v>0.16789396170839468</v>
      </c>
      <c r="K454" s="62">
        <v>0.22209183684960912</v>
      </c>
      <c r="L454" s="62">
        <v>5.0368188512518404E-2</v>
      </c>
      <c r="M454" s="62">
        <v>0.15546428579472638</v>
      </c>
      <c r="N454" s="63">
        <v>0.20583247430724477</v>
      </c>
      <c r="O454" s="182"/>
      <c r="P454" s="182"/>
    </row>
    <row r="455" spans="1:69">
      <c r="A455" s="66">
        <v>449</v>
      </c>
      <c r="B455" s="129" t="s">
        <v>59</v>
      </c>
      <c r="C455" s="129" t="s">
        <v>57</v>
      </c>
      <c r="D455" s="129" t="s">
        <v>636</v>
      </c>
      <c r="E455" s="129" t="s">
        <v>905</v>
      </c>
      <c r="F455" s="130">
        <v>645</v>
      </c>
      <c r="G455" s="131">
        <v>1172291</v>
      </c>
      <c r="H455" s="22">
        <v>108</v>
      </c>
      <c r="I455" s="22">
        <v>237430</v>
      </c>
      <c r="J455" s="62">
        <v>0.16744186046511628</v>
      </c>
      <c r="K455" s="62">
        <v>0.20253503609598641</v>
      </c>
      <c r="L455" s="62">
        <v>5.023255813953488E-2</v>
      </c>
      <c r="M455" s="62">
        <v>0.14177452526719048</v>
      </c>
      <c r="N455" s="63">
        <v>0.19200708340672534</v>
      </c>
      <c r="O455" s="182"/>
      <c r="P455" s="182"/>
    </row>
    <row r="456" spans="1:69">
      <c r="A456" s="66">
        <v>450</v>
      </c>
      <c r="B456" s="129" t="s">
        <v>59</v>
      </c>
      <c r="C456" s="129" t="s">
        <v>57</v>
      </c>
      <c r="D456" s="129" t="s">
        <v>637</v>
      </c>
      <c r="E456" s="129" t="s">
        <v>638</v>
      </c>
      <c r="F456" s="130">
        <v>726</v>
      </c>
      <c r="G456" s="131">
        <v>1380150</v>
      </c>
      <c r="H456" s="22">
        <v>78</v>
      </c>
      <c r="I456" s="22">
        <v>256350</v>
      </c>
      <c r="J456" s="62">
        <v>0.10743801652892562</v>
      </c>
      <c r="K456" s="62">
        <v>0.18574068036083036</v>
      </c>
      <c r="L456" s="62">
        <v>3.2231404958677684E-2</v>
      </c>
      <c r="M456" s="62">
        <v>0.13001847625258126</v>
      </c>
      <c r="N456" s="63">
        <v>0.16224988121125894</v>
      </c>
      <c r="O456" s="182"/>
      <c r="P456" s="182"/>
    </row>
    <row r="457" spans="1:69">
      <c r="A457" s="66">
        <v>451</v>
      </c>
      <c r="B457" s="129" t="s">
        <v>59</v>
      </c>
      <c r="C457" s="129" t="s">
        <v>57</v>
      </c>
      <c r="D457" s="129" t="s">
        <v>640</v>
      </c>
      <c r="E457" s="129" t="s">
        <v>1106</v>
      </c>
      <c r="F457" s="130">
        <v>721</v>
      </c>
      <c r="G457" s="131">
        <v>1314035</v>
      </c>
      <c r="H457" s="22">
        <v>64</v>
      </c>
      <c r="I457" s="22">
        <v>177860</v>
      </c>
      <c r="J457" s="62">
        <v>8.8765603328710127E-2</v>
      </c>
      <c r="K457" s="62">
        <v>0.13535408113178113</v>
      </c>
      <c r="L457" s="62">
        <v>2.6629680998613039E-2</v>
      </c>
      <c r="M457" s="62">
        <v>9.4747856792246787E-2</v>
      </c>
      <c r="N457" s="63">
        <v>0.12137753779085983</v>
      </c>
      <c r="O457" s="182"/>
      <c r="P457" s="182"/>
    </row>
    <row r="458" spans="1:69">
      <c r="A458" s="66">
        <v>452</v>
      </c>
      <c r="B458" s="129" t="s">
        <v>59</v>
      </c>
      <c r="C458" s="129" t="s">
        <v>57</v>
      </c>
      <c r="D458" s="129" t="s">
        <v>635</v>
      </c>
      <c r="E458" s="129" t="s">
        <v>904</v>
      </c>
      <c r="F458" s="130">
        <v>1316</v>
      </c>
      <c r="G458" s="131">
        <v>2801704</v>
      </c>
      <c r="H458" s="22">
        <v>178</v>
      </c>
      <c r="I458" s="22">
        <v>416820</v>
      </c>
      <c r="J458" s="62">
        <v>0.13525835866261399</v>
      </c>
      <c r="K458" s="62">
        <v>0.14877374626298853</v>
      </c>
      <c r="L458" s="62">
        <v>4.0577507598784195E-2</v>
      </c>
      <c r="M458" s="62">
        <v>0.10414162238409197</v>
      </c>
      <c r="N458" s="63">
        <v>0.14471912998287617</v>
      </c>
      <c r="O458" s="182"/>
      <c r="P458" s="182"/>
    </row>
    <row r="459" spans="1:69">
      <c r="A459" s="66">
        <v>453</v>
      </c>
      <c r="B459" s="129" t="s">
        <v>63</v>
      </c>
      <c r="C459" s="129" t="s">
        <v>57</v>
      </c>
      <c r="D459" s="129" t="s">
        <v>649</v>
      </c>
      <c r="E459" s="129" t="s">
        <v>650</v>
      </c>
      <c r="F459" s="130">
        <v>759</v>
      </c>
      <c r="G459" s="131">
        <v>1416151</v>
      </c>
      <c r="H459" s="22">
        <v>64</v>
      </c>
      <c r="I459" s="22">
        <v>153135</v>
      </c>
      <c r="J459" s="62">
        <v>8.4321475625823455E-2</v>
      </c>
      <c r="K459" s="62">
        <v>0.10813465513211515</v>
      </c>
      <c r="L459" s="62">
        <v>2.5296442687747035E-2</v>
      </c>
      <c r="M459" s="62">
        <v>7.5694258592480593E-2</v>
      </c>
      <c r="N459" s="63">
        <v>0.10099070128022763</v>
      </c>
      <c r="O459" s="182"/>
      <c r="P459" s="182"/>
    </row>
    <row r="460" spans="1:69">
      <c r="A460" s="66">
        <v>454</v>
      </c>
      <c r="B460" s="129" t="s">
        <v>63</v>
      </c>
      <c r="C460" s="129" t="s">
        <v>57</v>
      </c>
      <c r="D460" s="129" t="s">
        <v>653</v>
      </c>
      <c r="E460" s="129" t="s">
        <v>654</v>
      </c>
      <c r="F460" s="130">
        <v>1062</v>
      </c>
      <c r="G460" s="131">
        <v>2028408</v>
      </c>
      <c r="H460" s="22">
        <v>3</v>
      </c>
      <c r="I460" s="22">
        <v>3550</v>
      </c>
      <c r="J460" s="62">
        <v>2.8248587570621469E-3</v>
      </c>
      <c r="K460" s="62">
        <v>1.7501409972747099E-3</v>
      </c>
      <c r="L460" s="62">
        <v>8.4745762711864404E-4</v>
      </c>
      <c r="M460" s="62">
        <v>1.2250986980922968E-3</v>
      </c>
      <c r="N460" s="63">
        <v>2.0725563252109408E-3</v>
      </c>
      <c r="O460" s="182"/>
      <c r="P460" s="182"/>
    </row>
    <row r="461" spans="1:69">
      <c r="A461" s="66">
        <v>455</v>
      </c>
      <c r="B461" s="129" t="s">
        <v>63</v>
      </c>
      <c r="C461" s="129" t="s">
        <v>57</v>
      </c>
      <c r="D461" s="129" t="s">
        <v>647</v>
      </c>
      <c r="E461" s="129" t="s">
        <v>648</v>
      </c>
      <c r="F461" s="130">
        <v>760</v>
      </c>
      <c r="G461" s="131">
        <v>1359782</v>
      </c>
      <c r="H461" s="22">
        <v>240</v>
      </c>
      <c r="I461" s="22">
        <v>392550</v>
      </c>
      <c r="J461" s="62">
        <v>0.31578947368421051</v>
      </c>
      <c r="K461" s="62">
        <v>0.28868598054688177</v>
      </c>
      <c r="L461" s="62">
        <v>9.4736842105263147E-2</v>
      </c>
      <c r="M461" s="62">
        <v>0.20208018638281722</v>
      </c>
      <c r="N461" s="63">
        <v>0.29681702848808034</v>
      </c>
      <c r="O461" s="182"/>
      <c r="P461" s="182"/>
    </row>
    <row r="462" spans="1:69">
      <c r="A462" s="66">
        <v>456</v>
      </c>
      <c r="B462" s="129" t="s">
        <v>63</v>
      </c>
      <c r="C462" s="129" t="s">
        <v>57</v>
      </c>
      <c r="D462" s="129" t="s">
        <v>652</v>
      </c>
      <c r="E462" s="129" t="s">
        <v>1107</v>
      </c>
      <c r="F462" s="130">
        <v>1081</v>
      </c>
      <c r="G462" s="131">
        <v>2072140</v>
      </c>
      <c r="H462" s="22">
        <v>148</v>
      </c>
      <c r="I462" s="22">
        <v>237325</v>
      </c>
      <c r="J462" s="62">
        <v>0.13691026827012026</v>
      </c>
      <c r="K462" s="62">
        <v>0.11453135405908867</v>
      </c>
      <c r="L462" s="62">
        <v>4.1073080481036077E-2</v>
      </c>
      <c r="M462" s="62">
        <v>8.0171947841362057E-2</v>
      </c>
      <c r="N462" s="63">
        <v>0.12124502832239814</v>
      </c>
      <c r="O462" s="182"/>
      <c r="P462" s="182"/>
    </row>
    <row r="463" spans="1:69">
      <c r="A463" s="66">
        <v>457</v>
      </c>
      <c r="B463" s="129" t="s">
        <v>63</v>
      </c>
      <c r="C463" s="129" t="s">
        <v>57</v>
      </c>
      <c r="D463" s="129" t="s">
        <v>651</v>
      </c>
      <c r="E463" s="129" t="s">
        <v>908</v>
      </c>
      <c r="F463" s="130">
        <v>747</v>
      </c>
      <c r="G463" s="131">
        <v>1363891</v>
      </c>
      <c r="H463" s="22">
        <v>214</v>
      </c>
      <c r="I463" s="22">
        <v>399295</v>
      </c>
      <c r="J463" s="62">
        <v>0.28647925033467203</v>
      </c>
      <c r="K463" s="62">
        <v>0.29276166497176093</v>
      </c>
      <c r="L463" s="62">
        <v>8.5943775100401604E-2</v>
      </c>
      <c r="M463" s="62">
        <v>0.20493316548023263</v>
      </c>
      <c r="N463" s="63">
        <v>0.29087694058063424</v>
      </c>
      <c r="O463" s="182"/>
      <c r="P463" s="182"/>
    </row>
    <row r="464" spans="1:69">
      <c r="A464" s="66">
        <v>458</v>
      </c>
      <c r="B464" s="129" t="s">
        <v>56</v>
      </c>
      <c r="C464" s="129" t="s">
        <v>57</v>
      </c>
      <c r="D464" s="129" t="s">
        <v>614</v>
      </c>
      <c r="E464" s="129" t="s">
        <v>939</v>
      </c>
      <c r="F464" s="130">
        <v>595</v>
      </c>
      <c r="G464" s="131">
        <v>1335894</v>
      </c>
      <c r="H464" s="22">
        <v>188</v>
      </c>
      <c r="I464" s="22">
        <v>378540</v>
      </c>
      <c r="J464" s="62">
        <v>0.31596638655462184</v>
      </c>
      <c r="K464" s="62">
        <v>0.28336080557289728</v>
      </c>
      <c r="L464" s="62">
        <v>9.4789915966386543E-2</v>
      </c>
      <c r="M464" s="62">
        <v>0.19835256390102809</v>
      </c>
      <c r="N464" s="63">
        <v>0.29314247986741465</v>
      </c>
      <c r="O464" s="182"/>
      <c r="P464" s="182"/>
    </row>
    <row r="465" spans="1:16">
      <c r="A465" s="66">
        <v>459</v>
      </c>
      <c r="B465" s="129" t="s">
        <v>56</v>
      </c>
      <c r="C465" s="129" t="s">
        <v>57</v>
      </c>
      <c r="D465" s="129" t="s">
        <v>608</v>
      </c>
      <c r="E465" s="129" t="s">
        <v>609</v>
      </c>
      <c r="F465" s="130">
        <v>681</v>
      </c>
      <c r="G465" s="131">
        <v>1275974</v>
      </c>
      <c r="H465" s="22">
        <v>171</v>
      </c>
      <c r="I465" s="22">
        <v>374400</v>
      </c>
      <c r="J465" s="62">
        <v>0.25110132158590309</v>
      </c>
      <c r="K465" s="62">
        <v>0.29342290673634414</v>
      </c>
      <c r="L465" s="62">
        <v>7.533039647577093E-2</v>
      </c>
      <c r="M465" s="62">
        <v>0.20539603471544088</v>
      </c>
      <c r="N465" s="63">
        <v>0.28072643119121182</v>
      </c>
      <c r="O465" s="182"/>
      <c r="P465" s="182"/>
    </row>
    <row r="466" spans="1:16">
      <c r="A466" s="66">
        <v>460</v>
      </c>
      <c r="B466" s="129" t="s">
        <v>56</v>
      </c>
      <c r="C466" s="129" t="s">
        <v>57</v>
      </c>
      <c r="D466" s="129" t="s">
        <v>615</v>
      </c>
      <c r="E466" s="129" t="s">
        <v>616</v>
      </c>
      <c r="F466" s="130">
        <v>713</v>
      </c>
      <c r="G466" s="131">
        <v>1318018</v>
      </c>
      <c r="H466" s="22">
        <v>179</v>
      </c>
      <c r="I466" s="22">
        <v>375550</v>
      </c>
      <c r="J466" s="62">
        <v>0.25105189340813466</v>
      </c>
      <c r="K466" s="62">
        <v>0.28493541059378552</v>
      </c>
      <c r="L466" s="62">
        <v>7.5315568022440396E-2</v>
      </c>
      <c r="M466" s="62">
        <v>0.19945478741564984</v>
      </c>
      <c r="N466" s="63">
        <v>0.27477035543809025</v>
      </c>
      <c r="O466" s="182"/>
      <c r="P466" s="182"/>
    </row>
    <row r="467" spans="1:16">
      <c r="A467" s="66">
        <v>461</v>
      </c>
      <c r="B467" s="129" t="s">
        <v>56</v>
      </c>
      <c r="C467" s="129" t="s">
        <v>57</v>
      </c>
      <c r="D467" s="129" t="s">
        <v>607</v>
      </c>
      <c r="E467" s="129" t="s">
        <v>818</v>
      </c>
      <c r="F467" s="130">
        <v>1001</v>
      </c>
      <c r="G467" s="131">
        <v>1771307</v>
      </c>
      <c r="H467" s="22">
        <v>218</v>
      </c>
      <c r="I467" s="22">
        <v>356830</v>
      </c>
      <c r="J467" s="62">
        <v>0.21778221778221779</v>
      </c>
      <c r="K467" s="62">
        <v>0.20145011564906593</v>
      </c>
      <c r="L467" s="62">
        <v>6.5334665334665337E-2</v>
      </c>
      <c r="M467" s="62">
        <v>0.14101508095434614</v>
      </c>
      <c r="N467" s="63">
        <v>0.20634974628901148</v>
      </c>
      <c r="O467" s="182"/>
      <c r="P467" s="182"/>
    </row>
    <row r="468" spans="1:16">
      <c r="A468" s="66">
        <v>462</v>
      </c>
      <c r="B468" s="129" t="s">
        <v>56</v>
      </c>
      <c r="C468" s="129" t="s">
        <v>57</v>
      </c>
      <c r="D468" s="129" t="s">
        <v>610</v>
      </c>
      <c r="E468" s="129" t="s">
        <v>1058</v>
      </c>
      <c r="F468" s="130">
        <v>730</v>
      </c>
      <c r="G468" s="131">
        <v>1811266</v>
      </c>
      <c r="H468" s="22">
        <v>260</v>
      </c>
      <c r="I468" s="22">
        <v>455825</v>
      </c>
      <c r="J468" s="62">
        <v>0.35616438356164382</v>
      </c>
      <c r="K468" s="62">
        <v>0.25166099291876509</v>
      </c>
      <c r="L468" s="62">
        <v>0.10684931506849314</v>
      </c>
      <c r="M468" s="62">
        <v>0.17616269504313556</v>
      </c>
      <c r="N468" s="63">
        <v>0.28301201011162869</v>
      </c>
      <c r="O468" s="182"/>
      <c r="P468" s="182"/>
    </row>
    <row r="469" spans="1:16">
      <c r="A469" s="66">
        <v>463</v>
      </c>
      <c r="B469" s="129" t="s">
        <v>56</v>
      </c>
      <c r="C469" s="129" t="s">
        <v>57</v>
      </c>
      <c r="D469" s="129" t="s">
        <v>611</v>
      </c>
      <c r="E469" s="129" t="s">
        <v>612</v>
      </c>
      <c r="F469" s="130">
        <v>594</v>
      </c>
      <c r="G469" s="131">
        <v>1289285</v>
      </c>
      <c r="H469" s="22">
        <v>174</v>
      </c>
      <c r="I469" s="22">
        <v>243200</v>
      </c>
      <c r="J469" s="62">
        <v>0.29292929292929293</v>
      </c>
      <c r="K469" s="62">
        <v>0.18863168345245621</v>
      </c>
      <c r="L469" s="62">
        <v>8.7878787878787876E-2</v>
      </c>
      <c r="M469" s="62">
        <v>0.13204217841671934</v>
      </c>
      <c r="N469" s="63">
        <v>0.21992096629550723</v>
      </c>
      <c r="O469" s="182"/>
      <c r="P469" s="182"/>
    </row>
    <row r="470" spans="1:16">
      <c r="A470" s="66">
        <v>464</v>
      </c>
      <c r="B470" s="129" t="s">
        <v>56</v>
      </c>
      <c r="C470" s="129" t="s">
        <v>57</v>
      </c>
      <c r="D470" s="129" t="s">
        <v>613</v>
      </c>
      <c r="E470" s="129" t="s">
        <v>1098</v>
      </c>
      <c r="F470" s="130">
        <v>1026</v>
      </c>
      <c r="G470" s="131">
        <v>2233316</v>
      </c>
      <c r="H470" s="22">
        <v>173</v>
      </c>
      <c r="I470" s="22">
        <v>349965</v>
      </c>
      <c r="J470" s="62">
        <v>0.16861598440545808</v>
      </c>
      <c r="K470" s="62">
        <v>0.15670196246299226</v>
      </c>
      <c r="L470" s="62">
        <v>5.058479532163742E-2</v>
      </c>
      <c r="M470" s="62">
        <v>0.10969137372409457</v>
      </c>
      <c r="N470" s="63">
        <v>0.160276169045732</v>
      </c>
      <c r="O470" s="182"/>
      <c r="P470" s="182"/>
    </row>
    <row r="471" spans="1:16">
      <c r="A471" s="66">
        <v>465</v>
      </c>
      <c r="B471" s="129" t="s">
        <v>819</v>
      </c>
      <c r="C471" s="129" t="s">
        <v>57</v>
      </c>
      <c r="D471" s="129" t="s">
        <v>587</v>
      </c>
      <c r="E471" s="129" t="s">
        <v>588</v>
      </c>
      <c r="F471" s="130">
        <v>1126</v>
      </c>
      <c r="G471" s="131">
        <v>2802337</v>
      </c>
      <c r="H471" s="22">
        <v>229</v>
      </c>
      <c r="I471" s="22">
        <v>465885</v>
      </c>
      <c r="J471" s="62">
        <v>0.2033747779751332</v>
      </c>
      <c r="K471" s="62">
        <v>0.16624874167525178</v>
      </c>
      <c r="L471" s="62">
        <v>6.1012433392539957E-2</v>
      </c>
      <c r="M471" s="62">
        <v>0.11637411917267623</v>
      </c>
      <c r="N471" s="63">
        <v>0.17738655256521618</v>
      </c>
      <c r="O471" s="182"/>
      <c r="P471" s="182"/>
    </row>
    <row r="472" spans="1:16">
      <c r="A472" s="66">
        <v>466</v>
      </c>
      <c r="B472" s="129" t="s">
        <v>819</v>
      </c>
      <c r="C472" s="129" t="s">
        <v>57</v>
      </c>
      <c r="D472" s="129" t="s">
        <v>591</v>
      </c>
      <c r="E472" s="129" t="s">
        <v>863</v>
      </c>
      <c r="F472" s="130">
        <v>868</v>
      </c>
      <c r="G472" s="131">
        <v>1595899</v>
      </c>
      <c r="H472" s="22">
        <v>120</v>
      </c>
      <c r="I472" s="22">
        <v>212895</v>
      </c>
      <c r="J472" s="62">
        <v>0.13824884792626729</v>
      </c>
      <c r="K472" s="62">
        <v>0.13340129920502489</v>
      </c>
      <c r="L472" s="62">
        <v>4.1474654377880185E-2</v>
      </c>
      <c r="M472" s="62">
        <v>9.3380909443517415E-2</v>
      </c>
      <c r="N472" s="63">
        <v>0.1348555638213976</v>
      </c>
      <c r="O472" s="182"/>
      <c r="P472" s="182"/>
    </row>
    <row r="473" spans="1:16">
      <c r="A473" s="66">
        <v>467</v>
      </c>
      <c r="B473" s="129" t="s">
        <v>819</v>
      </c>
      <c r="C473" s="129" t="s">
        <v>57</v>
      </c>
      <c r="D473" s="129" t="s">
        <v>592</v>
      </c>
      <c r="E473" s="129" t="s">
        <v>593</v>
      </c>
      <c r="F473" s="130">
        <v>585</v>
      </c>
      <c r="G473" s="131">
        <v>1005918</v>
      </c>
      <c r="H473" s="22">
        <v>109</v>
      </c>
      <c r="I473" s="22">
        <v>192080</v>
      </c>
      <c r="J473" s="62">
        <v>0.18632478632478633</v>
      </c>
      <c r="K473" s="62">
        <v>0.19094995814768201</v>
      </c>
      <c r="L473" s="62">
        <v>5.5897435897435899E-2</v>
      </c>
      <c r="M473" s="62">
        <v>0.13366497070337741</v>
      </c>
      <c r="N473" s="63">
        <v>0.1895624066008133</v>
      </c>
      <c r="O473" s="182"/>
      <c r="P473" s="182"/>
    </row>
    <row r="474" spans="1:16">
      <c r="A474" s="66">
        <v>468</v>
      </c>
      <c r="B474" s="129" t="s">
        <v>819</v>
      </c>
      <c r="C474" s="129" t="s">
        <v>57</v>
      </c>
      <c r="D474" s="129" t="s">
        <v>589</v>
      </c>
      <c r="E474" s="129" t="s">
        <v>590</v>
      </c>
      <c r="F474" s="130">
        <v>762</v>
      </c>
      <c r="G474" s="131">
        <v>1544892</v>
      </c>
      <c r="H474" s="22">
        <v>120</v>
      </c>
      <c r="I474" s="22">
        <v>200810</v>
      </c>
      <c r="J474" s="62">
        <v>0.15748031496062992</v>
      </c>
      <c r="K474" s="62">
        <v>0.12998319623637122</v>
      </c>
      <c r="L474" s="62">
        <v>4.7244094488188976E-2</v>
      </c>
      <c r="M474" s="62">
        <v>9.0988237365459856E-2</v>
      </c>
      <c r="N474" s="63">
        <v>0.13823233185364883</v>
      </c>
      <c r="O474" s="182"/>
      <c r="P474" s="182"/>
    </row>
    <row r="475" spans="1:16">
      <c r="A475" s="66">
        <v>469</v>
      </c>
      <c r="B475" s="129" t="s">
        <v>58</v>
      </c>
      <c r="C475" s="129" t="s">
        <v>57</v>
      </c>
      <c r="D475" s="129" t="s">
        <v>617</v>
      </c>
      <c r="E475" s="129" t="s">
        <v>618</v>
      </c>
      <c r="F475" s="130">
        <v>1124</v>
      </c>
      <c r="G475" s="131">
        <v>2453831</v>
      </c>
      <c r="H475" s="22">
        <v>192</v>
      </c>
      <c r="I475" s="22">
        <v>488235</v>
      </c>
      <c r="J475" s="62">
        <v>0.1708185053380783</v>
      </c>
      <c r="K475" s="62">
        <v>0.19896847011876531</v>
      </c>
      <c r="L475" s="62">
        <v>5.1245551601423488E-2</v>
      </c>
      <c r="M475" s="62">
        <v>0.13927792908313572</v>
      </c>
      <c r="N475" s="63">
        <v>0.19052348068455921</v>
      </c>
      <c r="O475" s="182"/>
      <c r="P475" s="182"/>
    </row>
    <row r="476" spans="1:16">
      <c r="A476" s="66">
        <v>470</v>
      </c>
      <c r="B476" s="129" t="s">
        <v>58</v>
      </c>
      <c r="C476" s="129" t="s">
        <v>57</v>
      </c>
      <c r="D476" s="129" t="s">
        <v>619</v>
      </c>
      <c r="E476" s="129" t="s">
        <v>266</v>
      </c>
      <c r="F476" s="130">
        <v>925</v>
      </c>
      <c r="G476" s="131">
        <v>1864380</v>
      </c>
      <c r="H476" s="22">
        <v>239</v>
      </c>
      <c r="I476" s="22">
        <v>411860</v>
      </c>
      <c r="J476" s="62">
        <v>0.2583783783783784</v>
      </c>
      <c r="K476" s="62">
        <v>0.22090990034220492</v>
      </c>
      <c r="L476" s="62">
        <v>7.7513513513513516E-2</v>
      </c>
      <c r="M476" s="62">
        <v>0.15463693023954345</v>
      </c>
      <c r="N476" s="63">
        <v>0.23215044375305696</v>
      </c>
      <c r="O476" s="182"/>
      <c r="P476" s="182"/>
    </row>
    <row r="477" spans="1:16">
      <c r="A477" s="66">
        <v>471</v>
      </c>
      <c r="B477" s="129" t="s">
        <v>58</v>
      </c>
      <c r="C477" s="129" t="s">
        <v>57</v>
      </c>
      <c r="D477" s="129" t="s">
        <v>622</v>
      </c>
      <c r="E477" s="129" t="s">
        <v>623</v>
      </c>
      <c r="F477" s="130">
        <v>780</v>
      </c>
      <c r="G477" s="131">
        <v>1543856</v>
      </c>
      <c r="H477" s="22">
        <v>294</v>
      </c>
      <c r="I477" s="22">
        <v>469650</v>
      </c>
      <c r="J477" s="62">
        <v>0.37692307692307692</v>
      </c>
      <c r="K477" s="62">
        <v>0.30420583266833179</v>
      </c>
      <c r="L477" s="62">
        <v>0.11307692307692307</v>
      </c>
      <c r="M477" s="62">
        <v>0.21294408286783223</v>
      </c>
      <c r="N477" s="63">
        <v>0.3260210059447553</v>
      </c>
      <c r="O477" s="182"/>
      <c r="P477" s="182"/>
    </row>
    <row r="478" spans="1:16">
      <c r="A478" s="66">
        <v>472</v>
      </c>
      <c r="B478" s="129" t="s">
        <v>58</v>
      </c>
      <c r="C478" s="129" t="s">
        <v>57</v>
      </c>
      <c r="D478" s="129" t="s">
        <v>620</v>
      </c>
      <c r="E478" s="129" t="s">
        <v>621</v>
      </c>
      <c r="F478" s="130">
        <v>821</v>
      </c>
      <c r="G478" s="131">
        <v>1625621</v>
      </c>
      <c r="H478" s="22">
        <v>164</v>
      </c>
      <c r="I478" s="22">
        <v>269925</v>
      </c>
      <c r="J478" s="62">
        <v>0.19975639464068209</v>
      </c>
      <c r="K478" s="62">
        <v>0.16604423786356107</v>
      </c>
      <c r="L478" s="62">
        <v>5.9926918392204626E-2</v>
      </c>
      <c r="M478" s="62">
        <v>0.11623096650449274</v>
      </c>
      <c r="N478" s="63">
        <v>0.17615788489669737</v>
      </c>
      <c r="O478" s="182"/>
      <c r="P478" s="182"/>
    </row>
    <row r="479" spans="1:16">
      <c r="A479" s="66">
        <v>473</v>
      </c>
      <c r="B479" s="129" t="s">
        <v>67</v>
      </c>
      <c r="C479" s="129" t="s">
        <v>57</v>
      </c>
      <c r="D479" s="129" t="s">
        <v>594</v>
      </c>
      <c r="E479" s="129" t="s">
        <v>596</v>
      </c>
      <c r="F479" s="130">
        <v>1049</v>
      </c>
      <c r="G479" s="131">
        <v>2558912</v>
      </c>
      <c r="H479" s="22">
        <v>282</v>
      </c>
      <c r="I479" s="22">
        <v>680480</v>
      </c>
      <c r="J479" s="62">
        <v>0.26882745471877978</v>
      </c>
      <c r="K479" s="62">
        <v>0.26592551834529676</v>
      </c>
      <c r="L479" s="62">
        <v>8.0648236415633928E-2</v>
      </c>
      <c r="M479" s="62">
        <v>0.18614786284170773</v>
      </c>
      <c r="N479" s="63">
        <v>0.26679609925734166</v>
      </c>
      <c r="O479" s="182"/>
      <c r="P479" s="182"/>
    </row>
    <row r="480" spans="1:16">
      <c r="A480" s="66">
        <v>474</v>
      </c>
      <c r="B480" s="129" t="s">
        <v>67</v>
      </c>
      <c r="C480" s="129" t="s">
        <v>57</v>
      </c>
      <c r="D480" s="129" t="s">
        <v>595</v>
      </c>
      <c r="E480" s="129" t="s">
        <v>1008</v>
      </c>
      <c r="F480" s="130">
        <v>1047</v>
      </c>
      <c r="G480" s="131">
        <v>2557647</v>
      </c>
      <c r="H480" s="22">
        <v>251</v>
      </c>
      <c r="I480" s="22">
        <v>680745</v>
      </c>
      <c r="J480" s="62">
        <v>0.23973256924546324</v>
      </c>
      <c r="K480" s="62">
        <v>0.26616065469550726</v>
      </c>
      <c r="L480" s="62">
        <v>7.1919770773638966E-2</v>
      </c>
      <c r="M480" s="62">
        <v>0.18631245828685508</v>
      </c>
      <c r="N480" s="63">
        <v>0.25823222906049403</v>
      </c>
      <c r="O480" s="182"/>
      <c r="P480" s="182"/>
    </row>
    <row r="481" spans="1:16">
      <c r="A481" s="66">
        <v>475</v>
      </c>
      <c r="B481" s="129" t="s">
        <v>67</v>
      </c>
      <c r="C481" s="129" t="s">
        <v>57</v>
      </c>
      <c r="D481" s="129" t="s">
        <v>598</v>
      </c>
      <c r="E481" s="129" t="s">
        <v>599</v>
      </c>
      <c r="F481" s="130">
        <v>510</v>
      </c>
      <c r="G481" s="131">
        <v>1236240</v>
      </c>
      <c r="H481" s="22">
        <v>89</v>
      </c>
      <c r="I481" s="22">
        <v>213325</v>
      </c>
      <c r="J481" s="62">
        <v>0.17450980392156862</v>
      </c>
      <c r="K481" s="62">
        <v>0.17255953536530125</v>
      </c>
      <c r="L481" s="62">
        <v>5.2352941176470581E-2</v>
      </c>
      <c r="M481" s="62">
        <v>0.12079167475571087</v>
      </c>
      <c r="N481" s="63">
        <v>0.17314461593218144</v>
      </c>
      <c r="O481" s="182"/>
      <c r="P481" s="182"/>
    </row>
    <row r="482" spans="1:16">
      <c r="A482" s="66">
        <v>476</v>
      </c>
      <c r="B482" s="129" t="s">
        <v>67</v>
      </c>
      <c r="C482" s="129" t="s">
        <v>57</v>
      </c>
      <c r="D482" s="129" t="s">
        <v>600</v>
      </c>
      <c r="E482" s="129" t="s">
        <v>601</v>
      </c>
      <c r="F482" s="130">
        <v>728</v>
      </c>
      <c r="G482" s="131">
        <v>1826169</v>
      </c>
      <c r="H482" s="22">
        <v>145</v>
      </c>
      <c r="I482" s="22">
        <v>367635</v>
      </c>
      <c r="J482" s="62">
        <v>0.19917582417582416</v>
      </c>
      <c r="K482" s="62">
        <v>0.20131488378129297</v>
      </c>
      <c r="L482" s="62">
        <v>5.9752747252747249E-2</v>
      </c>
      <c r="M482" s="62">
        <v>0.14092041864690508</v>
      </c>
      <c r="N482" s="63">
        <v>0.20067316589965234</v>
      </c>
      <c r="O482" s="182"/>
      <c r="P482" s="182"/>
    </row>
    <row r="483" spans="1:16">
      <c r="A483" s="66">
        <v>477</v>
      </c>
      <c r="B483" s="129" t="s">
        <v>67</v>
      </c>
      <c r="C483" s="129" t="s">
        <v>57</v>
      </c>
      <c r="D483" s="129" t="s">
        <v>597</v>
      </c>
      <c r="E483" s="129" t="s">
        <v>1094</v>
      </c>
      <c r="F483" s="130">
        <v>597</v>
      </c>
      <c r="G483" s="131">
        <v>1538875</v>
      </c>
      <c r="H483" s="22">
        <v>85</v>
      </c>
      <c r="I483" s="22">
        <v>320550</v>
      </c>
      <c r="J483" s="62">
        <v>0.14237855946398659</v>
      </c>
      <c r="K483" s="62">
        <v>0.20830151896677768</v>
      </c>
      <c r="L483" s="62">
        <v>4.2713567839195977E-2</v>
      </c>
      <c r="M483" s="62">
        <v>0.14581106327674437</v>
      </c>
      <c r="N483" s="63">
        <v>0.18852463111594034</v>
      </c>
      <c r="O483" s="182"/>
      <c r="P483" s="182"/>
    </row>
    <row r="484" spans="1:16">
      <c r="A484" s="66">
        <v>478</v>
      </c>
      <c r="B484" s="129" t="s">
        <v>67</v>
      </c>
      <c r="C484" s="129" t="s">
        <v>57</v>
      </c>
      <c r="D484" s="129" t="s">
        <v>606</v>
      </c>
      <c r="E484" s="129" t="s">
        <v>603</v>
      </c>
      <c r="F484" s="130">
        <v>884</v>
      </c>
      <c r="G484" s="131">
        <v>2007989</v>
      </c>
      <c r="H484" s="22">
        <v>327</v>
      </c>
      <c r="I484" s="22">
        <v>778205</v>
      </c>
      <c r="J484" s="62">
        <v>0.36990950226244346</v>
      </c>
      <c r="K484" s="62">
        <v>0.3875544138937016</v>
      </c>
      <c r="L484" s="62">
        <v>0.11097285067873304</v>
      </c>
      <c r="M484" s="62">
        <v>0.2712880897255911</v>
      </c>
      <c r="N484" s="63">
        <v>0.38226094040432412</v>
      </c>
      <c r="O484" s="182"/>
      <c r="P484" s="182"/>
    </row>
    <row r="485" spans="1:16">
      <c r="A485" s="66">
        <v>479</v>
      </c>
      <c r="B485" s="129" t="s">
        <v>67</v>
      </c>
      <c r="C485" s="129" t="s">
        <v>57</v>
      </c>
      <c r="D485" s="129" t="s">
        <v>604</v>
      </c>
      <c r="E485" s="129" t="s">
        <v>605</v>
      </c>
      <c r="F485" s="130">
        <v>984</v>
      </c>
      <c r="G485" s="131">
        <v>2432313</v>
      </c>
      <c r="H485" s="22">
        <v>423</v>
      </c>
      <c r="I485" s="22">
        <v>1084920</v>
      </c>
      <c r="J485" s="62">
        <v>0.4298780487804878</v>
      </c>
      <c r="K485" s="62">
        <v>0.44604456745492871</v>
      </c>
      <c r="L485" s="62">
        <v>0.12896341463414634</v>
      </c>
      <c r="M485" s="62">
        <v>0.31223119721845005</v>
      </c>
      <c r="N485" s="63">
        <v>0.4411946118525964</v>
      </c>
      <c r="O485" s="182"/>
      <c r="P485" s="182"/>
    </row>
    <row r="486" spans="1:16">
      <c r="A486" s="66">
        <v>480</v>
      </c>
      <c r="B486" s="129" t="s">
        <v>67</v>
      </c>
      <c r="C486" s="129" t="s">
        <v>57</v>
      </c>
      <c r="D486" s="129" t="s">
        <v>602</v>
      </c>
      <c r="E486" s="129" t="s">
        <v>873</v>
      </c>
      <c r="F486" s="130">
        <v>672</v>
      </c>
      <c r="G486" s="131">
        <v>1513049</v>
      </c>
      <c r="H486" s="22">
        <v>161</v>
      </c>
      <c r="I486" s="22">
        <v>389210</v>
      </c>
      <c r="J486" s="62">
        <v>0.23958333333333334</v>
      </c>
      <c r="K486" s="62">
        <v>0.25723555549093252</v>
      </c>
      <c r="L486" s="62">
        <v>7.1874999999999994E-2</v>
      </c>
      <c r="M486" s="62">
        <v>0.18006488884365277</v>
      </c>
      <c r="N486" s="63">
        <v>0.25193988884365276</v>
      </c>
      <c r="O486" s="182"/>
      <c r="P486" s="182"/>
    </row>
    <row r="487" spans="1:16">
      <c r="A487" s="66">
        <v>481</v>
      </c>
      <c r="B487" s="129" t="s">
        <v>77</v>
      </c>
      <c r="C487" s="129" t="s">
        <v>69</v>
      </c>
      <c r="D487" s="129" t="s">
        <v>729</v>
      </c>
      <c r="E487" s="129" t="s">
        <v>855</v>
      </c>
      <c r="F487" s="130">
        <v>1264</v>
      </c>
      <c r="G487" s="131">
        <v>2421299</v>
      </c>
      <c r="H487" s="22">
        <v>210</v>
      </c>
      <c r="I487" s="22">
        <v>441230</v>
      </c>
      <c r="J487" s="62">
        <v>0.16613924050632911</v>
      </c>
      <c r="K487" s="62">
        <v>0.18222863016917779</v>
      </c>
      <c r="L487" s="62">
        <v>4.9841772151898729E-2</v>
      </c>
      <c r="M487" s="62">
        <v>0.12756004111842445</v>
      </c>
      <c r="N487" s="63">
        <v>0.17740181327032317</v>
      </c>
      <c r="O487" s="182"/>
      <c r="P487" s="182"/>
    </row>
    <row r="488" spans="1:16">
      <c r="A488" s="66">
        <v>482</v>
      </c>
      <c r="B488" s="129" t="s">
        <v>77</v>
      </c>
      <c r="C488" s="129" t="s">
        <v>69</v>
      </c>
      <c r="D488" s="129" t="s">
        <v>732</v>
      </c>
      <c r="E488" s="129" t="s">
        <v>1000</v>
      </c>
      <c r="F488" s="130">
        <v>737</v>
      </c>
      <c r="G488" s="131">
        <v>1535460</v>
      </c>
      <c r="H488" s="22">
        <v>182</v>
      </c>
      <c r="I488" s="22">
        <v>269310</v>
      </c>
      <c r="J488" s="62">
        <v>0.24694708276797828</v>
      </c>
      <c r="K488" s="62">
        <v>0.17539369309522879</v>
      </c>
      <c r="L488" s="62">
        <v>7.4084124830393477E-2</v>
      </c>
      <c r="M488" s="62">
        <v>0.12277558516666014</v>
      </c>
      <c r="N488" s="63">
        <v>0.1968597099970536</v>
      </c>
      <c r="O488" s="182"/>
      <c r="P488" s="182"/>
    </row>
    <row r="489" spans="1:16">
      <c r="A489" s="66">
        <v>483</v>
      </c>
      <c r="B489" s="129" t="s">
        <v>77</v>
      </c>
      <c r="C489" s="129" t="s">
        <v>69</v>
      </c>
      <c r="D489" s="129" t="s">
        <v>731</v>
      </c>
      <c r="E489" s="129" t="s">
        <v>1329</v>
      </c>
      <c r="F489" s="130">
        <v>1098</v>
      </c>
      <c r="G489" s="131">
        <v>2497783</v>
      </c>
      <c r="H489" s="22">
        <v>202</v>
      </c>
      <c r="I489" s="22">
        <v>477645</v>
      </c>
      <c r="J489" s="62">
        <v>0.18397085610200364</v>
      </c>
      <c r="K489" s="62">
        <v>0.19122758061849249</v>
      </c>
      <c r="L489" s="62">
        <v>5.5191256830601089E-2</v>
      </c>
      <c r="M489" s="62">
        <v>0.13385930643294472</v>
      </c>
      <c r="N489" s="63">
        <v>0.1890505632635458</v>
      </c>
      <c r="O489" s="182"/>
      <c r="P489" s="182"/>
    </row>
    <row r="490" spans="1:16">
      <c r="A490" s="66">
        <v>484</v>
      </c>
      <c r="B490" s="129" t="s">
        <v>77</v>
      </c>
      <c r="C490" s="129" t="s">
        <v>69</v>
      </c>
      <c r="D490" s="129" t="s">
        <v>730</v>
      </c>
      <c r="E490" s="129" t="s">
        <v>856</v>
      </c>
      <c r="F490" s="130">
        <v>1400</v>
      </c>
      <c r="G490" s="131">
        <v>2811386</v>
      </c>
      <c r="H490" s="22">
        <v>264</v>
      </c>
      <c r="I490" s="22">
        <v>542315</v>
      </c>
      <c r="J490" s="62">
        <v>0.18857142857142858</v>
      </c>
      <c r="K490" s="62">
        <v>0.19289951646625544</v>
      </c>
      <c r="L490" s="62">
        <v>5.6571428571428571E-2</v>
      </c>
      <c r="M490" s="62">
        <v>0.1350296615263788</v>
      </c>
      <c r="N490" s="63">
        <v>0.19160109009780737</v>
      </c>
      <c r="O490" s="182"/>
      <c r="P490" s="182"/>
    </row>
    <row r="491" spans="1:16">
      <c r="A491" s="66">
        <v>485</v>
      </c>
      <c r="B491" s="129" t="s">
        <v>75</v>
      </c>
      <c r="C491" s="129" t="s">
        <v>69</v>
      </c>
      <c r="D491" s="129" t="s">
        <v>723</v>
      </c>
      <c r="E491" s="129" t="s">
        <v>1353</v>
      </c>
      <c r="F491" s="130">
        <v>1064</v>
      </c>
      <c r="G491" s="131">
        <v>2909443</v>
      </c>
      <c r="H491" s="22">
        <v>253</v>
      </c>
      <c r="I491" s="22">
        <v>450425</v>
      </c>
      <c r="J491" s="62">
        <v>0.23778195488721804</v>
      </c>
      <c r="K491" s="62">
        <v>0.15481485631442168</v>
      </c>
      <c r="L491" s="62">
        <v>7.1334586466165403E-2</v>
      </c>
      <c r="M491" s="62">
        <v>0.10837039942009517</v>
      </c>
      <c r="N491" s="63">
        <v>0.17970498588626058</v>
      </c>
      <c r="O491" s="182"/>
      <c r="P491" s="182"/>
    </row>
    <row r="492" spans="1:16">
      <c r="A492" s="66">
        <v>486</v>
      </c>
      <c r="B492" s="129" t="s">
        <v>75</v>
      </c>
      <c r="C492" s="129" t="s">
        <v>69</v>
      </c>
      <c r="D492" s="129" t="s">
        <v>726</v>
      </c>
      <c r="E492" s="129" t="s">
        <v>722</v>
      </c>
      <c r="F492" s="130">
        <v>1224</v>
      </c>
      <c r="G492" s="131">
        <v>2371129</v>
      </c>
      <c r="H492" s="22">
        <v>208</v>
      </c>
      <c r="I492" s="22">
        <v>371030</v>
      </c>
      <c r="J492" s="62">
        <v>0.16993464052287582</v>
      </c>
      <c r="K492" s="62">
        <v>0.15647820089079928</v>
      </c>
      <c r="L492" s="62">
        <v>5.0980392156862744E-2</v>
      </c>
      <c r="M492" s="62">
        <v>0.10953474062355949</v>
      </c>
      <c r="N492" s="63">
        <v>0.16051513278042223</v>
      </c>
      <c r="O492" s="182"/>
      <c r="P492" s="182"/>
    </row>
    <row r="493" spans="1:16">
      <c r="A493" s="66">
        <v>487</v>
      </c>
      <c r="B493" s="129" t="s">
        <v>75</v>
      </c>
      <c r="C493" s="129" t="s">
        <v>69</v>
      </c>
      <c r="D493" s="129" t="s">
        <v>728</v>
      </c>
      <c r="E493" s="129" t="s">
        <v>727</v>
      </c>
      <c r="F493" s="130">
        <v>1254</v>
      </c>
      <c r="G493" s="131">
        <v>2489019</v>
      </c>
      <c r="H493" s="22">
        <v>200</v>
      </c>
      <c r="I493" s="22">
        <v>373460</v>
      </c>
      <c r="J493" s="62">
        <v>0.15948963317384371</v>
      </c>
      <c r="K493" s="62">
        <v>0.15004304908881771</v>
      </c>
      <c r="L493" s="62">
        <v>4.784688995215311E-2</v>
      </c>
      <c r="M493" s="62">
        <v>0.1050301343621724</v>
      </c>
      <c r="N493" s="63">
        <v>0.15287702431432551</v>
      </c>
      <c r="O493" s="182"/>
      <c r="P493" s="182"/>
    </row>
    <row r="494" spans="1:16">
      <c r="A494" s="66">
        <v>488</v>
      </c>
      <c r="B494" s="129" t="s">
        <v>75</v>
      </c>
      <c r="C494" s="129" t="s">
        <v>69</v>
      </c>
      <c r="D494" s="129" t="s">
        <v>721</v>
      </c>
      <c r="E494" s="129" t="s">
        <v>827</v>
      </c>
      <c r="F494" s="130">
        <v>1152</v>
      </c>
      <c r="G494" s="131">
        <v>2274529</v>
      </c>
      <c r="H494" s="22">
        <v>178</v>
      </c>
      <c r="I494" s="22">
        <v>290015</v>
      </c>
      <c r="J494" s="62">
        <v>0.1545138888888889</v>
      </c>
      <c r="K494" s="62">
        <v>0.12750551872497559</v>
      </c>
      <c r="L494" s="62">
        <v>4.6354166666666669E-2</v>
      </c>
      <c r="M494" s="62">
        <v>8.9253863107482914E-2</v>
      </c>
      <c r="N494" s="63">
        <v>0.1356080297741496</v>
      </c>
      <c r="O494" s="182"/>
      <c r="P494" s="182"/>
    </row>
    <row r="495" spans="1:16">
      <c r="A495" s="66">
        <v>489</v>
      </c>
      <c r="B495" s="129" t="s">
        <v>75</v>
      </c>
      <c r="C495" s="129" t="s">
        <v>69</v>
      </c>
      <c r="D495" s="129" t="s">
        <v>724</v>
      </c>
      <c r="E495" s="129" t="s">
        <v>725</v>
      </c>
      <c r="F495" s="130">
        <v>1211</v>
      </c>
      <c r="G495" s="131">
        <v>2166599</v>
      </c>
      <c r="H495" s="22">
        <v>199</v>
      </c>
      <c r="I495" s="22">
        <v>376940</v>
      </c>
      <c r="J495" s="62">
        <v>0.16432700247729148</v>
      </c>
      <c r="K495" s="62">
        <v>0.17397774115099288</v>
      </c>
      <c r="L495" s="62">
        <v>4.9298100743187447E-2</v>
      </c>
      <c r="M495" s="62">
        <v>0.121784418805695</v>
      </c>
      <c r="N495" s="63">
        <v>0.17108251954888246</v>
      </c>
      <c r="O495" s="182"/>
      <c r="P495" s="182"/>
    </row>
    <row r="496" spans="1:16">
      <c r="A496" s="66">
        <v>490</v>
      </c>
      <c r="B496" s="129" t="s">
        <v>73</v>
      </c>
      <c r="C496" s="129" t="s">
        <v>69</v>
      </c>
      <c r="D496" s="129" t="s">
        <v>700</v>
      </c>
      <c r="E496" s="129" t="s">
        <v>701</v>
      </c>
      <c r="F496" s="130">
        <v>785</v>
      </c>
      <c r="G496" s="131">
        <v>1215602</v>
      </c>
      <c r="H496" s="22">
        <v>113</v>
      </c>
      <c r="I496" s="22">
        <v>185350</v>
      </c>
      <c r="J496" s="62">
        <v>0.14394904458598726</v>
      </c>
      <c r="K496" s="62">
        <v>0.15247589260300656</v>
      </c>
      <c r="L496" s="62">
        <v>4.3184713375796178E-2</v>
      </c>
      <c r="M496" s="62">
        <v>0.10673312482210459</v>
      </c>
      <c r="N496" s="63">
        <v>0.14991783819790078</v>
      </c>
      <c r="O496" s="182"/>
      <c r="P496" s="182"/>
    </row>
    <row r="497" spans="1:16">
      <c r="A497" s="66">
        <v>491</v>
      </c>
      <c r="B497" s="129" t="s">
        <v>73</v>
      </c>
      <c r="C497" s="129" t="s">
        <v>69</v>
      </c>
      <c r="D497" s="129" t="s">
        <v>699</v>
      </c>
      <c r="E497" s="129" t="s">
        <v>826</v>
      </c>
      <c r="F497" s="130">
        <v>816</v>
      </c>
      <c r="G497" s="131">
        <v>2165624</v>
      </c>
      <c r="H497" s="22">
        <v>100</v>
      </c>
      <c r="I497" s="22">
        <v>260035</v>
      </c>
      <c r="J497" s="62">
        <v>0.12254901960784313</v>
      </c>
      <c r="K497" s="62">
        <v>0.12007393711927833</v>
      </c>
      <c r="L497" s="62">
        <v>3.6764705882352935E-2</v>
      </c>
      <c r="M497" s="62">
        <v>8.4051755983494819E-2</v>
      </c>
      <c r="N497" s="63">
        <v>0.12081646186584775</v>
      </c>
      <c r="O497" s="182"/>
      <c r="P497" s="182"/>
    </row>
    <row r="498" spans="1:16">
      <c r="A498" s="66">
        <v>492</v>
      </c>
      <c r="B498" s="129" t="s">
        <v>78</v>
      </c>
      <c r="C498" s="129" t="s">
        <v>69</v>
      </c>
      <c r="D498" s="129" t="s">
        <v>666</v>
      </c>
      <c r="E498" s="129" t="s">
        <v>1217</v>
      </c>
      <c r="F498" s="130">
        <v>593</v>
      </c>
      <c r="G498" s="131">
        <v>1180684</v>
      </c>
      <c r="H498" s="22">
        <v>140</v>
      </c>
      <c r="I498" s="22">
        <v>210840</v>
      </c>
      <c r="J498" s="62">
        <v>0.23608768971332209</v>
      </c>
      <c r="K498" s="62">
        <v>0.17857445345240555</v>
      </c>
      <c r="L498" s="62">
        <v>7.082630691399662E-2</v>
      </c>
      <c r="M498" s="62">
        <v>0.12500211741668388</v>
      </c>
      <c r="N498" s="63">
        <v>0.19582842433068048</v>
      </c>
      <c r="O498" s="182"/>
      <c r="P498" s="182"/>
    </row>
    <row r="499" spans="1:16">
      <c r="A499" s="66">
        <v>493</v>
      </c>
      <c r="B499" s="129" t="s">
        <v>78</v>
      </c>
      <c r="C499" s="129" t="s">
        <v>69</v>
      </c>
      <c r="D499" s="129" t="s">
        <v>668</v>
      </c>
      <c r="E499" s="129" t="s">
        <v>1123</v>
      </c>
      <c r="F499" s="130">
        <v>836</v>
      </c>
      <c r="G499" s="131">
        <v>1648984</v>
      </c>
      <c r="H499" s="22">
        <v>264</v>
      </c>
      <c r="I499" s="22">
        <v>486885</v>
      </c>
      <c r="J499" s="62">
        <v>0.31578947368421051</v>
      </c>
      <c r="K499" s="62">
        <v>0.29526362899821951</v>
      </c>
      <c r="L499" s="62">
        <v>9.4736842105263147E-2</v>
      </c>
      <c r="M499" s="62">
        <v>0.20668454029875363</v>
      </c>
      <c r="N499" s="63">
        <v>0.30142138240401678</v>
      </c>
      <c r="O499" s="182"/>
      <c r="P499" s="182"/>
    </row>
    <row r="500" spans="1:16">
      <c r="A500" s="66">
        <v>494</v>
      </c>
      <c r="B500" s="129" t="s">
        <v>78</v>
      </c>
      <c r="C500" s="129" t="s">
        <v>69</v>
      </c>
      <c r="D500" s="129" t="s">
        <v>665</v>
      </c>
      <c r="E500" s="129" t="s">
        <v>973</v>
      </c>
      <c r="F500" s="130">
        <v>1262</v>
      </c>
      <c r="G500" s="131">
        <v>2515748</v>
      </c>
      <c r="H500" s="22">
        <v>351</v>
      </c>
      <c r="I500" s="22">
        <v>523945</v>
      </c>
      <c r="J500" s="62">
        <v>0.27812995245641836</v>
      </c>
      <c r="K500" s="62">
        <v>0.2082660902443329</v>
      </c>
      <c r="L500" s="62">
        <v>8.34389857369255E-2</v>
      </c>
      <c r="M500" s="62">
        <v>0.14578626317103302</v>
      </c>
      <c r="N500" s="63">
        <v>0.22922524890795853</v>
      </c>
      <c r="O500" s="182"/>
      <c r="P500" s="182"/>
    </row>
    <row r="501" spans="1:16">
      <c r="A501" s="66">
        <v>495</v>
      </c>
      <c r="B501" s="129" t="s">
        <v>78</v>
      </c>
      <c r="C501" s="129" t="s">
        <v>69</v>
      </c>
      <c r="D501" s="129" t="s">
        <v>664</v>
      </c>
      <c r="E501" s="129" t="s">
        <v>998</v>
      </c>
      <c r="F501" s="130">
        <v>803</v>
      </c>
      <c r="G501" s="131">
        <v>1592826</v>
      </c>
      <c r="H501" s="22">
        <v>128</v>
      </c>
      <c r="I501" s="22">
        <v>258000</v>
      </c>
      <c r="J501" s="62">
        <v>0.15940224159402241</v>
      </c>
      <c r="K501" s="62">
        <v>0.16197626106053015</v>
      </c>
      <c r="L501" s="62">
        <v>4.7820672478206726E-2</v>
      </c>
      <c r="M501" s="62">
        <v>0.1133833827423711</v>
      </c>
      <c r="N501" s="63">
        <v>0.16120405522057782</v>
      </c>
      <c r="O501" s="182"/>
      <c r="P501" s="182"/>
    </row>
    <row r="502" spans="1:16">
      <c r="A502" s="66">
        <v>496</v>
      </c>
      <c r="B502" s="129" t="s">
        <v>1009</v>
      </c>
      <c r="C502" s="129" t="s">
        <v>69</v>
      </c>
      <c r="D502" s="129" t="s">
        <v>676</v>
      </c>
      <c r="E502" s="129" t="s">
        <v>820</v>
      </c>
      <c r="F502" s="130">
        <v>1612</v>
      </c>
      <c r="G502" s="131">
        <v>3981328</v>
      </c>
      <c r="H502" s="22">
        <v>604</v>
      </c>
      <c r="I502" s="22">
        <v>1176315</v>
      </c>
      <c r="J502" s="62">
        <v>0.37468982630272951</v>
      </c>
      <c r="K502" s="62">
        <v>0.29545794769986294</v>
      </c>
      <c r="L502" s="62">
        <v>0.11240694789081886</v>
      </c>
      <c r="M502" s="62">
        <v>0.20682056338990404</v>
      </c>
      <c r="N502" s="63">
        <v>0.31922751128072291</v>
      </c>
      <c r="O502" s="182"/>
      <c r="P502" s="182"/>
    </row>
    <row r="503" spans="1:16">
      <c r="A503" s="66">
        <v>497</v>
      </c>
      <c r="B503" s="129" t="s">
        <v>1009</v>
      </c>
      <c r="C503" s="129" t="s">
        <v>69</v>
      </c>
      <c r="D503" s="129" t="s">
        <v>672</v>
      </c>
      <c r="E503" s="129" t="s">
        <v>874</v>
      </c>
      <c r="F503" s="130">
        <v>565</v>
      </c>
      <c r="G503" s="131">
        <v>1150036</v>
      </c>
      <c r="H503" s="22">
        <v>102</v>
      </c>
      <c r="I503" s="22">
        <v>242955</v>
      </c>
      <c r="J503" s="62">
        <v>0.18053097345132743</v>
      </c>
      <c r="K503" s="62">
        <v>0.21125860407848102</v>
      </c>
      <c r="L503" s="62">
        <v>5.4159292035398231E-2</v>
      </c>
      <c r="M503" s="62">
        <v>0.14788102285493671</v>
      </c>
      <c r="N503" s="63">
        <v>0.20204031489033494</v>
      </c>
      <c r="O503" s="182"/>
      <c r="P503" s="182"/>
    </row>
    <row r="504" spans="1:16">
      <c r="A504" s="66">
        <v>498</v>
      </c>
      <c r="B504" s="129" t="s">
        <v>1009</v>
      </c>
      <c r="C504" s="129" t="s">
        <v>69</v>
      </c>
      <c r="D504" s="129" t="s">
        <v>673</v>
      </c>
      <c r="E504" s="129" t="s">
        <v>674</v>
      </c>
      <c r="F504" s="130">
        <v>794</v>
      </c>
      <c r="G504" s="131">
        <v>1640527</v>
      </c>
      <c r="H504" s="22">
        <v>208</v>
      </c>
      <c r="I504" s="22">
        <v>521990</v>
      </c>
      <c r="J504" s="62">
        <v>0.26196473551637278</v>
      </c>
      <c r="K504" s="62">
        <v>0.31818433954454878</v>
      </c>
      <c r="L504" s="62">
        <v>7.8589420654911826E-2</v>
      </c>
      <c r="M504" s="62">
        <v>0.22272903768118413</v>
      </c>
      <c r="N504" s="63">
        <v>0.30131845833609594</v>
      </c>
      <c r="O504" s="182"/>
      <c r="P504" s="182"/>
    </row>
    <row r="505" spans="1:16">
      <c r="A505" s="66">
        <v>499</v>
      </c>
      <c r="B505" s="129" t="s">
        <v>1009</v>
      </c>
      <c r="C505" s="129" t="s">
        <v>69</v>
      </c>
      <c r="D505" s="129" t="s">
        <v>675</v>
      </c>
      <c r="E505" s="129" t="s">
        <v>821</v>
      </c>
      <c r="F505" s="130">
        <v>794</v>
      </c>
      <c r="G505" s="131">
        <v>1640527</v>
      </c>
      <c r="H505" s="22">
        <v>127</v>
      </c>
      <c r="I505" s="22">
        <v>297460</v>
      </c>
      <c r="J505" s="62">
        <v>0.15994962216624686</v>
      </c>
      <c r="K505" s="62">
        <v>0.18131978321600314</v>
      </c>
      <c r="L505" s="62">
        <v>4.7984886649874055E-2</v>
      </c>
      <c r="M505" s="62">
        <v>0.1269238482512022</v>
      </c>
      <c r="N505" s="63">
        <v>0.17490873490107625</v>
      </c>
      <c r="O505" s="182"/>
      <c r="P505" s="182"/>
    </row>
    <row r="506" spans="1:16">
      <c r="A506" s="66">
        <v>500</v>
      </c>
      <c r="B506" s="129" t="s">
        <v>1009</v>
      </c>
      <c r="C506" s="129" t="s">
        <v>69</v>
      </c>
      <c r="D506" s="129" t="s">
        <v>671</v>
      </c>
      <c r="E506" s="129" t="s">
        <v>484</v>
      </c>
      <c r="F506" s="130">
        <v>1295</v>
      </c>
      <c r="G506" s="131">
        <v>2347983</v>
      </c>
      <c r="H506" s="22">
        <v>217</v>
      </c>
      <c r="I506" s="22">
        <v>543560</v>
      </c>
      <c r="J506" s="62">
        <v>0.16756756756756758</v>
      </c>
      <c r="K506" s="62">
        <v>0.23150082432453728</v>
      </c>
      <c r="L506" s="62">
        <v>5.027027027027027E-2</v>
      </c>
      <c r="M506" s="62">
        <v>0.1620505770271761</v>
      </c>
      <c r="N506" s="63">
        <v>0.21232084729744638</v>
      </c>
      <c r="O506" s="182"/>
      <c r="P506" s="182"/>
    </row>
    <row r="507" spans="1:16">
      <c r="A507" s="66">
        <v>501</v>
      </c>
      <c r="B507" s="129" t="s">
        <v>1009</v>
      </c>
      <c r="C507" s="129" t="s">
        <v>69</v>
      </c>
      <c r="D507" s="129" t="s">
        <v>669</v>
      </c>
      <c r="E507" s="129" t="s">
        <v>670</v>
      </c>
      <c r="F507" s="130">
        <v>695</v>
      </c>
      <c r="G507" s="131">
        <v>1480712</v>
      </c>
      <c r="H507" s="22">
        <v>116</v>
      </c>
      <c r="I507" s="22">
        <v>226550</v>
      </c>
      <c r="J507" s="62">
        <v>0.1669064748201439</v>
      </c>
      <c r="K507" s="62">
        <v>0.15300071857322695</v>
      </c>
      <c r="L507" s="62">
        <v>5.0071942446043169E-2</v>
      </c>
      <c r="M507" s="62">
        <v>0.10710050300125885</v>
      </c>
      <c r="N507" s="63">
        <v>0.15717244544730202</v>
      </c>
      <c r="O507" s="182"/>
      <c r="P507" s="182"/>
    </row>
    <row r="508" spans="1:16">
      <c r="A508" s="66">
        <v>502</v>
      </c>
      <c r="B508" s="129" t="s">
        <v>74</v>
      </c>
      <c r="C508" s="129" t="s">
        <v>69</v>
      </c>
      <c r="D508" s="129" t="s">
        <v>706</v>
      </c>
      <c r="E508" s="129" t="s">
        <v>707</v>
      </c>
      <c r="F508" s="130">
        <v>1793</v>
      </c>
      <c r="G508" s="131">
        <v>3663371</v>
      </c>
      <c r="H508" s="22">
        <v>354</v>
      </c>
      <c r="I508" s="22">
        <v>742490</v>
      </c>
      <c r="J508" s="62">
        <v>0.19743446737311768</v>
      </c>
      <c r="K508" s="62">
        <v>0.20267944469724741</v>
      </c>
      <c r="L508" s="62">
        <v>5.9230340211935302E-2</v>
      </c>
      <c r="M508" s="62">
        <v>0.14187561128807319</v>
      </c>
      <c r="N508" s="63">
        <v>0.20110595150000848</v>
      </c>
      <c r="O508" s="182"/>
      <c r="P508" s="182"/>
    </row>
    <row r="509" spans="1:16">
      <c r="A509" s="66">
        <v>503</v>
      </c>
      <c r="B509" s="129" t="s">
        <v>74</v>
      </c>
      <c r="C509" s="129" t="s">
        <v>69</v>
      </c>
      <c r="D509" s="129" t="s">
        <v>704</v>
      </c>
      <c r="E509" s="129" t="s">
        <v>705</v>
      </c>
      <c r="F509" s="130">
        <v>1697</v>
      </c>
      <c r="G509" s="131">
        <v>3402269</v>
      </c>
      <c r="H509" s="22">
        <v>362</v>
      </c>
      <c r="I509" s="22">
        <v>586695</v>
      </c>
      <c r="J509" s="62">
        <v>0.21331761932822629</v>
      </c>
      <c r="K509" s="62">
        <v>0.17244227308305135</v>
      </c>
      <c r="L509" s="62">
        <v>6.3995285798467888E-2</v>
      </c>
      <c r="M509" s="62">
        <v>0.12070959115813594</v>
      </c>
      <c r="N509" s="63">
        <v>0.18470487695660381</v>
      </c>
      <c r="O509" s="182"/>
      <c r="P509" s="182"/>
    </row>
    <row r="510" spans="1:16">
      <c r="A510" s="66">
        <v>504</v>
      </c>
      <c r="B510" s="129" t="s">
        <v>74</v>
      </c>
      <c r="C510" s="129" t="s">
        <v>69</v>
      </c>
      <c r="D510" s="129" t="s">
        <v>708</v>
      </c>
      <c r="E510" s="129" t="s">
        <v>854</v>
      </c>
      <c r="F510" s="130">
        <v>1685</v>
      </c>
      <c r="G510" s="131">
        <v>3311189</v>
      </c>
      <c r="H510" s="22">
        <v>326</v>
      </c>
      <c r="I510" s="22">
        <v>568275</v>
      </c>
      <c r="J510" s="62">
        <v>0.19347181008902078</v>
      </c>
      <c r="K510" s="62">
        <v>0.17162264068888849</v>
      </c>
      <c r="L510" s="62">
        <v>5.8041543026706235E-2</v>
      </c>
      <c r="M510" s="62">
        <v>0.12013584848222193</v>
      </c>
      <c r="N510" s="63">
        <v>0.17817739150892817</v>
      </c>
      <c r="O510" s="182"/>
      <c r="P510" s="182"/>
    </row>
    <row r="511" spans="1:16">
      <c r="A511" s="66">
        <v>505</v>
      </c>
      <c r="B511" s="129" t="s">
        <v>74</v>
      </c>
      <c r="C511" s="129" t="s">
        <v>69</v>
      </c>
      <c r="D511" s="129" t="s">
        <v>703</v>
      </c>
      <c r="E511" s="129" t="s">
        <v>999</v>
      </c>
      <c r="F511" s="130">
        <v>1854</v>
      </c>
      <c r="G511" s="131">
        <v>3645053</v>
      </c>
      <c r="H511" s="22">
        <v>281</v>
      </c>
      <c r="I511" s="22">
        <v>720630</v>
      </c>
      <c r="J511" s="62">
        <v>0.15156418554476808</v>
      </c>
      <c r="K511" s="62">
        <v>0.19770082904144329</v>
      </c>
      <c r="L511" s="62">
        <v>4.5469255663430422E-2</v>
      </c>
      <c r="M511" s="62">
        <v>0.1383905803290103</v>
      </c>
      <c r="N511" s="63">
        <v>0.18385983599244071</v>
      </c>
      <c r="O511" s="182"/>
      <c r="P511" s="182"/>
    </row>
    <row r="512" spans="1:16">
      <c r="A512" s="66">
        <v>506</v>
      </c>
      <c r="B512" s="129" t="s">
        <v>74</v>
      </c>
      <c r="C512" s="129" t="s">
        <v>69</v>
      </c>
      <c r="D512" s="129" t="s">
        <v>702</v>
      </c>
      <c r="E512" s="129" t="s">
        <v>1209</v>
      </c>
      <c r="F512" s="130">
        <v>1392</v>
      </c>
      <c r="G512" s="131">
        <v>2536402</v>
      </c>
      <c r="H512" s="22">
        <v>213</v>
      </c>
      <c r="I512" s="22">
        <v>360075</v>
      </c>
      <c r="J512" s="62">
        <v>0.15301724137931033</v>
      </c>
      <c r="K512" s="62">
        <v>0.14196290651087642</v>
      </c>
      <c r="L512" s="62">
        <v>4.5905172413793098E-2</v>
      </c>
      <c r="M512" s="62">
        <v>9.9374034557613497E-2</v>
      </c>
      <c r="N512" s="63">
        <v>0.14527920697140659</v>
      </c>
      <c r="O512" s="182"/>
      <c r="P512" s="182"/>
    </row>
    <row r="513" spans="1:16">
      <c r="A513" s="66">
        <v>507</v>
      </c>
      <c r="B513" s="129" t="s">
        <v>70</v>
      </c>
      <c r="C513" s="129" t="s">
        <v>69</v>
      </c>
      <c r="D513" s="129" t="s">
        <v>714</v>
      </c>
      <c r="E513" s="129" t="s">
        <v>715</v>
      </c>
      <c r="F513" s="130">
        <v>1632</v>
      </c>
      <c r="G513" s="131">
        <v>3300244</v>
      </c>
      <c r="H513" s="22">
        <v>344</v>
      </c>
      <c r="I513" s="22">
        <v>858200</v>
      </c>
      <c r="J513" s="62">
        <v>0.2107843137254902</v>
      </c>
      <c r="K513" s="62">
        <v>0.26004137875866146</v>
      </c>
      <c r="L513" s="62">
        <v>6.3235294117647056E-2</v>
      </c>
      <c r="M513" s="62">
        <v>0.18202896513106301</v>
      </c>
      <c r="N513" s="63">
        <v>0.24526425924871006</v>
      </c>
      <c r="O513" s="182"/>
      <c r="P513" s="182"/>
    </row>
    <row r="514" spans="1:16">
      <c r="A514" s="66">
        <v>508</v>
      </c>
      <c r="B514" s="129" t="s">
        <v>70</v>
      </c>
      <c r="C514" s="129" t="s">
        <v>69</v>
      </c>
      <c r="D514" s="129" t="s">
        <v>716</v>
      </c>
      <c r="E514" s="129" t="s">
        <v>717</v>
      </c>
      <c r="F514" s="130">
        <v>1544</v>
      </c>
      <c r="G514" s="131">
        <v>2692254</v>
      </c>
      <c r="H514" s="22">
        <v>287</v>
      </c>
      <c r="I514" s="22">
        <v>434995</v>
      </c>
      <c r="J514" s="62">
        <v>0.18588082901554404</v>
      </c>
      <c r="K514" s="62">
        <v>0.1615727936517134</v>
      </c>
      <c r="L514" s="62">
        <v>5.5764248704663212E-2</v>
      </c>
      <c r="M514" s="62">
        <v>0.11310095555619937</v>
      </c>
      <c r="N514" s="63">
        <v>0.16886520426086257</v>
      </c>
      <c r="O514" s="182"/>
      <c r="P514" s="182"/>
    </row>
    <row r="515" spans="1:16">
      <c r="A515" s="66">
        <v>509</v>
      </c>
      <c r="B515" s="129" t="s">
        <v>70</v>
      </c>
      <c r="C515" s="129" t="s">
        <v>69</v>
      </c>
      <c r="D515" s="129" t="s">
        <v>719</v>
      </c>
      <c r="E515" s="129" t="s">
        <v>720</v>
      </c>
      <c r="F515" s="130">
        <v>1632</v>
      </c>
      <c r="G515" s="131">
        <v>3300244</v>
      </c>
      <c r="H515" s="22">
        <v>244</v>
      </c>
      <c r="I515" s="22">
        <v>538250</v>
      </c>
      <c r="J515" s="62">
        <v>0.14950980392156862</v>
      </c>
      <c r="K515" s="62">
        <v>0.16309400153443199</v>
      </c>
      <c r="L515" s="62">
        <v>4.4852941176470588E-2</v>
      </c>
      <c r="M515" s="62">
        <v>0.11416580107410239</v>
      </c>
      <c r="N515" s="63">
        <v>0.15901874225057297</v>
      </c>
      <c r="O515" s="182"/>
      <c r="P515" s="182"/>
    </row>
    <row r="516" spans="1:16">
      <c r="A516" s="66">
        <v>510</v>
      </c>
      <c r="B516" s="129" t="s">
        <v>70</v>
      </c>
      <c r="C516" s="129" t="s">
        <v>69</v>
      </c>
      <c r="D516" s="129" t="s">
        <v>718</v>
      </c>
      <c r="E516" s="129" t="s">
        <v>825</v>
      </c>
      <c r="F516" s="130">
        <v>1544</v>
      </c>
      <c r="G516" s="131">
        <v>2692254</v>
      </c>
      <c r="H516" s="22">
        <v>235</v>
      </c>
      <c r="I516" s="22">
        <v>493490</v>
      </c>
      <c r="J516" s="62">
        <v>0.15220207253886012</v>
      </c>
      <c r="K516" s="62">
        <v>0.18329994123882815</v>
      </c>
      <c r="L516" s="62">
        <v>4.5660621761658034E-2</v>
      </c>
      <c r="M516" s="62">
        <v>0.12830995886717969</v>
      </c>
      <c r="N516" s="63">
        <v>0.17397058062883772</v>
      </c>
      <c r="O516" s="182"/>
      <c r="P516" s="182"/>
    </row>
    <row r="517" spans="1:16">
      <c r="A517" s="66">
        <v>511</v>
      </c>
      <c r="B517" s="129" t="s">
        <v>709</v>
      </c>
      <c r="C517" s="129" t="s">
        <v>69</v>
      </c>
      <c r="D517" s="129" t="s">
        <v>710</v>
      </c>
      <c r="E517" s="129" t="s">
        <v>711</v>
      </c>
      <c r="F517" s="130">
        <v>1383</v>
      </c>
      <c r="G517" s="131">
        <v>3873256</v>
      </c>
      <c r="H517" s="22">
        <v>222</v>
      </c>
      <c r="I517" s="22">
        <v>509325</v>
      </c>
      <c r="J517" s="62">
        <v>0.16052060737527116</v>
      </c>
      <c r="K517" s="62">
        <v>0.13149789221265004</v>
      </c>
      <c r="L517" s="62">
        <v>4.8156182212581347E-2</v>
      </c>
      <c r="M517" s="62">
        <v>9.2048524548855024E-2</v>
      </c>
      <c r="N517" s="63">
        <v>0.14020470676143637</v>
      </c>
      <c r="O517" s="182"/>
      <c r="P517" s="182"/>
    </row>
    <row r="518" spans="1:16">
      <c r="A518" s="66">
        <v>512</v>
      </c>
      <c r="B518" s="129" t="s">
        <v>709</v>
      </c>
      <c r="C518" s="129" t="s">
        <v>69</v>
      </c>
      <c r="D518" s="129" t="s">
        <v>712</v>
      </c>
      <c r="E518" s="129" t="s">
        <v>960</v>
      </c>
      <c r="F518" s="130">
        <v>1430</v>
      </c>
      <c r="G518" s="131">
        <v>4194386</v>
      </c>
      <c r="H518" s="22">
        <v>167</v>
      </c>
      <c r="I518" s="22">
        <v>484335</v>
      </c>
      <c r="J518" s="62">
        <v>0.11678321678321678</v>
      </c>
      <c r="K518" s="62">
        <v>0.11547220499019403</v>
      </c>
      <c r="L518" s="62">
        <v>3.5034965034965032E-2</v>
      </c>
      <c r="M518" s="62">
        <v>8.0830543493135815E-2</v>
      </c>
      <c r="N518" s="63">
        <v>0.11586550852810085</v>
      </c>
      <c r="O518" s="182"/>
      <c r="P518" s="182"/>
    </row>
    <row r="519" spans="1:16">
      <c r="A519" s="66">
        <v>513</v>
      </c>
      <c r="B519" s="129" t="s">
        <v>709</v>
      </c>
      <c r="C519" s="129" t="s">
        <v>69</v>
      </c>
      <c r="D519" s="129" t="s">
        <v>713</v>
      </c>
      <c r="E519" s="129" t="s">
        <v>1109</v>
      </c>
      <c r="F519" s="130">
        <v>879</v>
      </c>
      <c r="G519" s="131">
        <v>1205516</v>
      </c>
      <c r="H519" s="22">
        <v>94</v>
      </c>
      <c r="I519" s="22">
        <v>129155</v>
      </c>
      <c r="J519" s="62">
        <v>0.10693970420932879</v>
      </c>
      <c r="K519" s="62">
        <v>0.10713669499202001</v>
      </c>
      <c r="L519" s="62">
        <v>3.2081911262798635E-2</v>
      </c>
      <c r="M519" s="62">
        <v>7.4995686494414002E-2</v>
      </c>
      <c r="N519" s="63">
        <v>0.10707759775721264</v>
      </c>
      <c r="O519" s="182"/>
      <c r="P519" s="182"/>
    </row>
    <row r="520" spans="1:16">
      <c r="A520" s="66">
        <v>514</v>
      </c>
      <c r="B520" s="129" t="s">
        <v>1051</v>
      </c>
      <c r="C520" s="129" t="s">
        <v>69</v>
      </c>
      <c r="D520" s="129" t="s">
        <v>691</v>
      </c>
      <c r="E520" s="129" t="s">
        <v>692</v>
      </c>
      <c r="F520" s="130">
        <v>896</v>
      </c>
      <c r="G520" s="131">
        <v>1704728</v>
      </c>
      <c r="H520" s="22">
        <v>198</v>
      </c>
      <c r="I520" s="22">
        <v>278245</v>
      </c>
      <c r="J520" s="62">
        <v>0.22098214285714285</v>
      </c>
      <c r="K520" s="62">
        <v>0.16321958693703628</v>
      </c>
      <c r="L520" s="62">
        <v>6.6294642857142858E-2</v>
      </c>
      <c r="M520" s="62">
        <v>0.11425371085592539</v>
      </c>
      <c r="N520" s="63">
        <v>0.18054835371306827</v>
      </c>
      <c r="O520" s="182"/>
      <c r="P520" s="182"/>
    </row>
    <row r="521" spans="1:16">
      <c r="A521" s="66">
        <v>515</v>
      </c>
      <c r="B521" s="129" t="s">
        <v>1051</v>
      </c>
      <c r="C521" s="129" t="s">
        <v>69</v>
      </c>
      <c r="D521" s="129" t="s">
        <v>685</v>
      </c>
      <c r="E521" s="129" t="s">
        <v>686</v>
      </c>
      <c r="F521" s="130">
        <v>878</v>
      </c>
      <c r="G521" s="131">
        <v>1582858</v>
      </c>
      <c r="H521" s="22">
        <v>145</v>
      </c>
      <c r="I521" s="22">
        <v>197700</v>
      </c>
      <c r="J521" s="62">
        <v>0.16514806378132119</v>
      </c>
      <c r="K521" s="62">
        <v>0.12490065438592723</v>
      </c>
      <c r="L521" s="62">
        <v>4.9544419134396354E-2</v>
      </c>
      <c r="M521" s="62">
        <v>8.7430458070149056E-2</v>
      </c>
      <c r="N521" s="63">
        <v>0.1369748772045454</v>
      </c>
      <c r="O521" s="182"/>
      <c r="P521" s="182"/>
    </row>
    <row r="522" spans="1:16">
      <c r="A522" s="66">
        <v>516</v>
      </c>
      <c r="B522" s="129" t="s">
        <v>1051</v>
      </c>
      <c r="C522" s="129" t="s">
        <v>69</v>
      </c>
      <c r="D522" s="129" t="s">
        <v>689</v>
      </c>
      <c r="E522" s="129" t="s">
        <v>690</v>
      </c>
      <c r="F522" s="130">
        <v>752</v>
      </c>
      <c r="G522" s="131">
        <v>1336892</v>
      </c>
      <c r="H522" s="22">
        <v>154</v>
      </c>
      <c r="I522" s="22">
        <v>263530</v>
      </c>
      <c r="J522" s="62">
        <v>0.2047872340425532</v>
      </c>
      <c r="K522" s="62">
        <v>0.19712138302869642</v>
      </c>
      <c r="L522" s="62">
        <v>6.1436170212765956E-2</v>
      </c>
      <c r="M522" s="62">
        <v>0.13798496812008748</v>
      </c>
      <c r="N522" s="63">
        <v>0.19942113833285344</v>
      </c>
      <c r="O522" s="182"/>
      <c r="P522" s="182"/>
    </row>
    <row r="523" spans="1:16">
      <c r="A523" s="66">
        <v>517</v>
      </c>
      <c r="B523" s="129" t="s">
        <v>1051</v>
      </c>
      <c r="C523" s="129" t="s">
        <v>69</v>
      </c>
      <c r="D523" s="129" t="s">
        <v>687</v>
      </c>
      <c r="E523" s="129" t="s">
        <v>688</v>
      </c>
      <c r="F523" s="130">
        <v>718</v>
      </c>
      <c r="G523" s="131">
        <v>1928828</v>
      </c>
      <c r="H523" s="22">
        <v>227</v>
      </c>
      <c r="I523" s="22">
        <v>535175</v>
      </c>
      <c r="J523" s="62">
        <v>0.31615598885793872</v>
      </c>
      <c r="K523" s="62">
        <v>0.27746123552748092</v>
      </c>
      <c r="L523" s="62">
        <v>9.4846796657381618E-2</v>
      </c>
      <c r="M523" s="62">
        <v>0.19422286486923662</v>
      </c>
      <c r="N523" s="63">
        <v>0.28906966152661823</v>
      </c>
      <c r="O523" s="182"/>
      <c r="P523" s="182"/>
    </row>
    <row r="524" spans="1:16">
      <c r="A524" s="66">
        <v>518</v>
      </c>
      <c r="B524" s="129" t="s">
        <v>1051</v>
      </c>
      <c r="C524" s="129" t="s">
        <v>69</v>
      </c>
      <c r="D524" s="129" t="s">
        <v>693</v>
      </c>
      <c r="E524" s="129" t="s">
        <v>1218</v>
      </c>
      <c r="F524" s="130">
        <v>820</v>
      </c>
      <c r="G524" s="131">
        <v>1170088</v>
      </c>
      <c r="H524" s="22">
        <v>150</v>
      </c>
      <c r="I524" s="22">
        <v>174275</v>
      </c>
      <c r="J524" s="62">
        <v>0.18292682926829268</v>
      </c>
      <c r="K524" s="62">
        <v>0.14894178899364835</v>
      </c>
      <c r="L524" s="62">
        <v>5.4878048780487805E-2</v>
      </c>
      <c r="M524" s="62">
        <v>0.10425925229555384</v>
      </c>
      <c r="N524" s="63">
        <v>0.15913730107604165</v>
      </c>
      <c r="O524" s="182"/>
      <c r="P524" s="182"/>
    </row>
    <row r="525" spans="1:16">
      <c r="A525" s="66">
        <v>519</v>
      </c>
      <c r="B525" s="129" t="s">
        <v>71</v>
      </c>
      <c r="C525" s="129" t="s">
        <v>69</v>
      </c>
      <c r="D525" s="129" t="s">
        <v>695</v>
      </c>
      <c r="E525" s="129" t="s">
        <v>696</v>
      </c>
      <c r="F525" s="130">
        <v>1650</v>
      </c>
      <c r="G525" s="131">
        <v>2488705</v>
      </c>
      <c r="H525" s="22">
        <v>30</v>
      </c>
      <c r="I525" s="22">
        <v>38050</v>
      </c>
      <c r="J525" s="62">
        <v>1.8181818181818181E-2</v>
      </c>
      <c r="K525" s="62">
        <v>1.5289076045573903E-2</v>
      </c>
      <c r="L525" s="62">
        <v>5.4545454545454541E-3</v>
      </c>
      <c r="M525" s="62">
        <v>1.0702353231901732E-2</v>
      </c>
      <c r="N525" s="63">
        <v>1.6156898686447187E-2</v>
      </c>
      <c r="O525" s="182"/>
      <c r="P525" s="182"/>
    </row>
    <row r="526" spans="1:16">
      <c r="A526" s="66">
        <v>520</v>
      </c>
      <c r="B526" s="129" t="s">
        <v>71</v>
      </c>
      <c r="C526" s="129" t="s">
        <v>69</v>
      </c>
      <c r="D526" s="129" t="s">
        <v>694</v>
      </c>
      <c r="E526" s="129" t="s">
        <v>1219</v>
      </c>
      <c r="F526" s="130">
        <v>1290</v>
      </c>
      <c r="G526" s="131">
        <v>2147970</v>
      </c>
      <c r="H526" s="22">
        <v>226</v>
      </c>
      <c r="I526" s="22">
        <v>390645</v>
      </c>
      <c r="J526" s="62">
        <v>0.17519379844961241</v>
      </c>
      <c r="K526" s="62">
        <v>0.18186706518247461</v>
      </c>
      <c r="L526" s="62">
        <v>5.2558139534883724E-2</v>
      </c>
      <c r="M526" s="62">
        <v>0.12730694562773223</v>
      </c>
      <c r="N526" s="63">
        <v>0.17986508516261596</v>
      </c>
      <c r="O526" s="182"/>
      <c r="P526" s="182"/>
    </row>
    <row r="527" spans="1:16">
      <c r="A527" s="66">
        <v>521</v>
      </c>
      <c r="B527" s="129" t="s">
        <v>71</v>
      </c>
      <c r="C527" s="129" t="s">
        <v>69</v>
      </c>
      <c r="D527" s="129" t="s">
        <v>697</v>
      </c>
      <c r="E527" s="129" t="s">
        <v>1221</v>
      </c>
      <c r="F527" s="130">
        <v>1495</v>
      </c>
      <c r="G527" s="131">
        <v>2571207</v>
      </c>
      <c r="H527" s="22">
        <v>154</v>
      </c>
      <c r="I527" s="22">
        <v>280430</v>
      </c>
      <c r="J527" s="62">
        <v>0.10301003344481606</v>
      </c>
      <c r="K527" s="62">
        <v>0.10906550892246326</v>
      </c>
      <c r="L527" s="62">
        <v>3.0903010033444818E-2</v>
      </c>
      <c r="M527" s="62">
        <v>7.6345856245724278E-2</v>
      </c>
      <c r="N527" s="63">
        <v>0.1072488662791691</v>
      </c>
      <c r="O527" s="182"/>
      <c r="P527" s="182"/>
    </row>
    <row r="528" spans="1:16">
      <c r="A528" s="66">
        <v>522</v>
      </c>
      <c r="B528" s="129" t="s">
        <v>71</v>
      </c>
      <c r="C528" s="129" t="s">
        <v>69</v>
      </c>
      <c r="D528" s="129" t="s">
        <v>698</v>
      </c>
      <c r="E528" s="129" t="s">
        <v>1220</v>
      </c>
      <c r="F528" s="130">
        <v>2020</v>
      </c>
      <c r="G528" s="131">
        <v>3571924</v>
      </c>
      <c r="H528" s="22">
        <v>227</v>
      </c>
      <c r="I528" s="22">
        <v>425275</v>
      </c>
      <c r="J528" s="62">
        <v>0.11237623762376238</v>
      </c>
      <c r="K528" s="62">
        <v>0.11906048392966928</v>
      </c>
      <c r="L528" s="62">
        <v>3.3712871287128715E-2</v>
      </c>
      <c r="M528" s="62">
        <v>8.3342338750768491E-2</v>
      </c>
      <c r="N528" s="63">
        <v>0.11705521003789721</v>
      </c>
      <c r="O528" s="182"/>
      <c r="P528" s="182"/>
    </row>
    <row r="529" spans="1:16">
      <c r="A529" s="66">
        <v>523</v>
      </c>
      <c r="B529" s="129" t="s">
        <v>923</v>
      </c>
      <c r="C529" s="129" t="s">
        <v>69</v>
      </c>
      <c r="D529" s="129" t="s">
        <v>682</v>
      </c>
      <c r="E529" s="129" t="s">
        <v>1159</v>
      </c>
      <c r="F529" s="130">
        <v>1347</v>
      </c>
      <c r="G529" s="131">
        <v>3190613</v>
      </c>
      <c r="H529" s="22">
        <v>141</v>
      </c>
      <c r="I529" s="22">
        <v>232030</v>
      </c>
      <c r="J529" s="62">
        <v>0.10467706013363029</v>
      </c>
      <c r="K529" s="62">
        <v>7.2722702502622541E-2</v>
      </c>
      <c r="L529" s="62">
        <v>3.1403118040089086E-2</v>
      </c>
      <c r="M529" s="62">
        <v>5.0905891751835776E-2</v>
      </c>
      <c r="N529" s="63">
        <v>8.2309009791924861E-2</v>
      </c>
      <c r="O529" s="182"/>
      <c r="P529" s="182"/>
    </row>
    <row r="530" spans="1:16">
      <c r="A530" s="66">
        <v>524</v>
      </c>
      <c r="B530" s="129" t="s">
        <v>923</v>
      </c>
      <c r="C530" s="129" t="s">
        <v>69</v>
      </c>
      <c r="D530" s="129" t="s">
        <v>683</v>
      </c>
      <c r="E530" s="129" t="s">
        <v>824</v>
      </c>
      <c r="F530" s="130">
        <v>1321</v>
      </c>
      <c r="G530" s="131">
        <v>2478858</v>
      </c>
      <c r="H530" s="22">
        <v>161</v>
      </c>
      <c r="I530" s="22">
        <v>262115</v>
      </c>
      <c r="J530" s="62">
        <v>0.12187736563209689</v>
      </c>
      <c r="K530" s="62">
        <v>0.10574022392569482</v>
      </c>
      <c r="L530" s="62">
        <v>3.6563209689629068E-2</v>
      </c>
      <c r="M530" s="62">
        <v>7.4018156747986369E-2</v>
      </c>
      <c r="N530" s="63">
        <v>0.11058136643761543</v>
      </c>
      <c r="O530" s="182"/>
      <c r="P530" s="182"/>
    </row>
    <row r="531" spans="1:16">
      <c r="A531" s="66">
        <v>525</v>
      </c>
      <c r="B531" s="129" t="s">
        <v>923</v>
      </c>
      <c r="C531" s="129" t="s">
        <v>69</v>
      </c>
      <c r="D531" s="129" t="s">
        <v>684</v>
      </c>
      <c r="E531" s="129" t="s">
        <v>971</v>
      </c>
      <c r="F531" s="130">
        <v>1115</v>
      </c>
      <c r="G531" s="131">
        <v>1464171</v>
      </c>
      <c r="H531" s="22">
        <v>93</v>
      </c>
      <c r="I531" s="22">
        <v>136510</v>
      </c>
      <c r="J531" s="62">
        <v>8.3408071748878918E-2</v>
      </c>
      <c r="K531" s="62">
        <v>9.3233645523644437E-2</v>
      </c>
      <c r="L531" s="62">
        <v>2.5022421524663673E-2</v>
      </c>
      <c r="M531" s="62">
        <v>6.5263551866551098E-2</v>
      </c>
      <c r="N531" s="63">
        <v>9.0285973391214774E-2</v>
      </c>
      <c r="O531" s="182"/>
      <c r="P531" s="182"/>
    </row>
    <row r="532" spans="1:16">
      <c r="A532" s="66">
        <v>526</v>
      </c>
      <c r="B532" s="129" t="s">
        <v>68</v>
      </c>
      <c r="C532" s="129" t="s">
        <v>69</v>
      </c>
      <c r="D532" s="129" t="s">
        <v>679</v>
      </c>
      <c r="E532" s="129" t="s">
        <v>822</v>
      </c>
      <c r="F532" s="130">
        <v>915</v>
      </c>
      <c r="G532" s="131">
        <v>1311338</v>
      </c>
      <c r="H532" s="22">
        <v>235</v>
      </c>
      <c r="I532" s="22">
        <v>280930</v>
      </c>
      <c r="J532" s="62">
        <v>0.25683060109289618</v>
      </c>
      <c r="K532" s="62">
        <v>0.21423157111286334</v>
      </c>
      <c r="L532" s="62">
        <v>7.7049180327868852E-2</v>
      </c>
      <c r="M532" s="62">
        <v>0.14996209977900432</v>
      </c>
      <c r="N532" s="63">
        <v>0.22701128010687316</v>
      </c>
      <c r="O532" s="182"/>
      <c r="P532" s="182"/>
    </row>
    <row r="533" spans="1:16">
      <c r="A533" s="66">
        <v>527</v>
      </c>
      <c r="B533" s="129" t="s">
        <v>68</v>
      </c>
      <c r="C533" s="129" t="s">
        <v>69</v>
      </c>
      <c r="D533" s="129" t="s">
        <v>677</v>
      </c>
      <c r="E533" s="129" t="s">
        <v>678</v>
      </c>
      <c r="F533" s="130">
        <v>1309</v>
      </c>
      <c r="G533" s="131">
        <v>2242491</v>
      </c>
      <c r="H533" s="22">
        <v>209</v>
      </c>
      <c r="I533" s="22">
        <v>361200</v>
      </c>
      <c r="J533" s="62">
        <v>0.15966386554621848</v>
      </c>
      <c r="K533" s="62">
        <v>0.16107088055202898</v>
      </c>
      <c r="L533" s="62">
        <v>4.7899159663865543E-2</v>
      </c>
      <c r="M533" s="62">
        <v>0.11274961638642028</v>
      </c>
      <c r="N533" s="63">
        <v>0.16064877605028582</v>
      </c>
      <c r="O533" s="182"/>
      <c r="P533" s="182"/>
    </row>
    <row r="534" spans="1:16">
      <c r="A534" s="66">
        <v>528</v>
      </c>
      <c r="B534" s="129" t="s">
        <v>68</v>
      </c>
      <c r="C534" s="129" t="s">
        <v>69</v>
      </c>
      <c r="D534" s="129" t="s">
        <v>680</v>
      </c>
      <c r="E534" s="129" t="s">
        <v>823</v>
      </c>
      <c r="F534" s="130">
        <v>1183</v>
      </c>
      <c r="G534" s="131">
        <v>2290409</v>
      </c>
      <c r="H534" s="22">
        <v>243</v>
      </c>
      <c r="I534" s="22">
        <v>292155</v>
      </c>
      <c r="J534" s="62">
        <v>0.20540997464074387</v>
      </c>
      <c r="K534" s="62">
        <v>0.12755582081628217</v>
      </c>
      <c r="L534" s="62">
        <v>6.1622992392223158E-2</v>
      </c>
      <c r="M534" s="62">
        <v>8.9289074571397509E-2</v>
      </c>
      <c r="N534" s="63">
        <v>0.15091206696362067</v>
      </c>
      <c r="P534" s="182"/>
    </row>
    <row r="535" spans="1:16">
      <c r="A535" s="66">
        <v>529</v>
      </c>
      <c r="B535" s="129" t="s">
        <v>68</v>
      </c>
      <c r="C535" s="129" t="s">
        <v>69</v>
      </c>
      <c r="D535" s="129" t="s">
        <v>681</v>
      </c>
      <c r="E535" s="129" t="s">
        <v>913</v>
      </c>
      <c r="F535" s="130">
        <v>1384</v>
      </c>
      <c r="G535" s="131">
        <v>2672581</v>
      </c>
      <c r="H535" s="22">
        <v>300</v>
      </c>
      <c r="I535" s="22">
        <v>402710</v>
      </c>
      <c r="J535" s="62">
        <v>0.21676300578034682</v>
      </c>
      <c r="K535" s="62">
        <v>0.15068205603497145</v>
      </c>
      <c r="L535" s="62">
        <v>6.5028901734104042E-2</v>
      </c>
      <c r="M535" s="62">
        <v>0.10547743922448001</v>
      </c>
      <c r="N535" s="63">
        <v>0.17050634095858405</v>
      </c>
    </row>
    <row r="536" spans="1:16">
      <c r="A536" s="27"/>
      <c r="H536" s="35">
        <v>79384</v>
      </c>
      <c r="I536" s="35">
        <v>160042600</v>
      </c>
    </row>
    <row r="537" spans="1:16">
      <c r="A537" s="27"/>
    </row>
    <row r="538" spans="1:16">
      <c r="A538" s="27"/>
    </row>
    <row r="539" spans="1:16">
      <c r="A539" s="27"/>
    </row>
    <row r="540" spans="1:16">
      <c r="A540" s="27"/>
    </row>
  </sheetData>
  <mergeCells count="11">
    <mergeCell ref="L4:M5"/>
    <mergeCell ref="N4:N6"/>
    <mergeCell ref="F5:G5"/>
    <mergeCell ref="H5:I5"/>
    <mergeCell ref="J5:K5"/>
    <mergeCell ref="F4:K4"/>
    <mergeCell ref="A4:A6"/>
    <mergeCell ref="B4:B6"/>
    <mergeCell ref="C4:C6"/>
    <mergeCell ref="E4:E6"/>
    <mergeCell ref="D4:D6"/>
  </mergeCells>
  <conditionalFormatting sqref="N7:N535">
    <cfRule type="expression" dxfId="2" priority="442">
      <formula>$N7&lt;10%</formula>
    </cfRule>
  </conditionalFormatting>
  <conditionalFormatting sqref="N7:N535">
    <cfRule type="expression" dxfId="1" priority="441">
      <formula>$N7&gt;79.5%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V124"/>
  <sheetViews>
    <sheetView showGridLines="0" zoomScale="90" zoomScaleNormal="90" workbookViewId="0">
      <pane xSplit="2" ySplit="4" topLeftCell="J52" activePane="bottomRight" state="frozen"/>
      <selection pane="topRight" activeCell="E1" sqref="E1"/>
      <selection pane="bottomLeft" activeCell="A4" sqref="A4"/>
      <selection pane="bottomRight" activeCell="M123" sqref="M123"/>
    </sheetView>
  </sheetViews>
  <sheetFormatPr defaultRowHeight="14.25"/>
  <cols>
    <col min="1" max="1" width="7.5703125" style="34" bestFit="1" customWidth="1"/>
    <col min="2" max="2" width="37.85546875" style="6" bestFit="1" customWidth="1"/>
    <col min="3" max="3" width="13.42578125" style="67" bestFit="1" customWidth="1"/>
    <col min="4" max="4" width="13.42578125" style="6" bestFit="1" customWidth="1"/>
    <col min="5" max="5" width="14.42578125" style="6" bestFit="1" customWidth="1"/>
    <col min="6" max="6" width="15.42578125" style="6" bestFit="1" customWidth="1"/>
    <col min="7" max="7" width="8.85546875" style="6" bestFit="1" customWidth="1"/>
    <col min="8" max="8" width="8" style="6" bestFit="1" customWidth="1"/>
    <col min="9" max="9" width="15.140625" style="6" bestFit="1" customWidth="1"/>
    <col min="10" max="10" width="16" style="6" bestFit="1" customWidth="1"/>
    <col min="11" max="11" width="8.85546875" style="6" bestFit="1" customWidth="1"/>
    <col min="12" max="12" width="8" style="6" customWidth="1"/>
    <col min="13" max="13" width="15.7109375" style="6" bestFit="1" customWidth="1"/>
    <col min="14" max="14" width="16" style="6" bestFit="1" customWidth="1"/>
    <col min="15" max="15" width="8.85546875" style="6" bestFit="1" customWidth="1"/>
    <col min="16" max="16" width="8" style="6" customWidth="1"/>
    <col min="17" max="17" width="15" style="6" bestFit="1" customWidth="1"/>
    <col min="18" max="18" width="15.85546875" style="6" bestFit="1" customWidth="1"/>
    <col min="19" max="19" width="8.85546875" style="6" bestFit="1" customWidth="1"/>
    <col min="20" max="20" width="13.140625" style="6" bestFit="1" customWidth="1"/>
    <col min="21" max="21" width="10.5703125" style="6" bestFit="1" customWidth="1"/>
    <col min="22" max="22" width="10.140625" style="6" bestFit="1" customWidth="1"/>
    <col min="23" max="16384" width="9.140625" style="6"/>
  </cols>
  <sheetData>
    <row r="1" spans="1:21">
      <c r="B1" s="161" t="s">
        <v>1335</v>
      </c>
    </row>
    <row r="2" spans="1:21">
      <c r="B2" s="161"/>
      <c r="H2" s="68"/>
      <c r="T2" s="69" t="s">
        <v>1069</v>
      </c>
      <c r="U2" s="69">
        <f>'Dealer Wise'!Q2</f>
        <v>13</v>
      </c>
    </row>
    <row r="3" spans="1:21" s="13" customFormat="1">
      <c r="A3" s="162" t="s">
        <v>1070</v>
      </c>
      <c r="B3" s="149" t="s">
        <v>130</v>
      </c>
      <c r="C3" s="155" t="s">
        <v>1042</v>
      </c>
      <c r="D3" s="155" t="s">
        <v>1071</v>
      </c>
      <c r="E3" s="163" t="s">
        <v>1332</v>
      </c>
      <c r="F3" s="163"/>
      <c r="G3" s="163"/>
      <c r="H3" s="163"/>
      <c r="I3" s="163" t="s">
        <v>1333</v>
      </c>
      <c r="J3" s="163"/>
      <c r="K3" s="163"/>
      <c r="L3" s="163"/>
      <c r="M3" s="163" t="s">
        <v>1334</v>
      </c>
      <c r="N3" s="163"/>
      <c r="O3" s="163"/>
      <c r="P3" s="163"/>
      <c r="Q3" s="155" t="s">
        <v>1338</v>
      </c>
      <c r="R3" s="149"/>
      <c r="S3" s="149"/>
      <c r="T3" s="70"/>
      <c r="U3" s="157" t="s">
        <v>1072</v>
      </c>
    </row>
    <row r="4" spans="1:21" s="13" customFormat="1" ht="30.75" customHeight="1">
      <c r="A4" s="148"/>
      <c r="B4" s="151"/>
      <c r="C4" s="151"/>
      <c r="D4" s="151"/>
      <c r="E4" s="91" t="s">
        <v>1073</v>
      </c>
      <c r="F4" s="91" t="s">
        <v>135</v>
      </c>
      <c r="G4" s="91" t="s">
        <v>1074</v>
      </c>
      <c r="H4" s="71" t="s">
        <v>1075</v>
      </c>
      <c r="I4" s="91" t="s">
        <v>1073</v>
      </c>
      <c r="J4" s="98" t="s">
        <v>135</v>
      </c>
      <c r="K4" s="91" t="s">
        <v>1074</v>
      </c>
      <c r="L4" s="71" t="s">
        <v>1075</v>
      </c>
      <c r="M4" s="91" t="s">
        <v>1073</v>
      </c>
      <c r="N4" s="91" t="s">
        <v>135</v>
      </c>
      <c r="O4" s="91" t="s">
        <v>1074</v>
      </c>
      <c r="P4" s="71" t="s">
        <v>1075</v>
      </c>
      <c r="Q4" s="72" t="s">
        <v>1336</v>
      </c>
      <c r="R4" s="72" t="s">
        <v>1337</v>
      </c>
      <c r="S4" s="91" t="s">
        <v>1339</v>
      </c>
      <c r="T4" s="73" t="s">
        <v>1076</v>
      </c>
      <c r="U4" s="159"/>
    </row>
    <row r="5" spans="1:21">
      <c r="A5" s="20">
        <v>43</v>
      </c>
      <c r="B5" s="21" t="s">
        <v>105</v>
      </c>
      <c r="C5" s="24" t="s">
        <v>1048</v>
      </c>
      <c r="D5" s="24" t="s">
        <v>1045</v>
      </c>
      <c r="E5" s="94">
        <v>10388502.180757143</v>
      </c>
      <c r="F5" s="94">
        <v>9517035.3054000009</v>
      </c>
      <c r="G5" s="95">
        <f t="shared" ref="G5:G36" si="0">IFERROR(F5/E5,0)</f>
        <v>0.91611236536375962</v>
      </c>
      <c r="H5" s="95">
        <f t="shared" ref="H5:H36" si="1">IF(G5&gt;=89.5%,90%,0%)</f>
        <v>0.9</v>
      </c>
      <c r="I5" s="97">
        <v>8493748.4344714284</v>
      </c>
      <c r="J5" s="93">
        <v>7845414.175900002</v>
      </c>
      <c r="K5" s="96">
        <f t="shared" ref="K5:K36" si="2">IFERROR(J5/I5,0)</f>
        <v>0.92366924172839915</v>
      </c>
      <c r="L5" s="96">
        <f t="shared" ref="L5:L36" si="3">IF(K5&gt;=89.5%,90%,0%)</f>
        <v>0.9</v>
      </c>
      <c r="M5" s="109">
        <v>8890763.328226313</v>
      </c>
      <c r="N5" s="109">
        <f>SUMIF('Pri iNPUT'!F:F,'OCT+NOV+DEC'!B:B,'Pri iNPUT'!R:R)</f>
        <v>1056773.5734999999</v>
      </c>
      <c r="O5" s="99">
        <f t="shared" ref="O5:O36" si="4">IFERROR(N5/M5,0)</f>
        <v>0.11886196207078924</v>
      </c>
      <c r="P5" s="99">
        <f t="shared" ref="P5:P36" si="5">IF(O5&gt;=89.5%,90%,0%)</f>
        <v>0</v>
      </c>
      <c r="Q5" s="75">
        <f t="shared" ref="Q5:Q36" si="6">E5+I5+M5</f>
        <v>27773013.943454884</v>
      </c>
      <c r="R5" s="75">
        <f t="shared" ref="R5:R36" si="7">F5+J5+N5</f>
        <v>18419223.054800004</v>
      </c>
      <c r="S5" s="62">
        <f t="shared" ref="S5:S36" si="8">IFERROR(R5/Q5,0)</f>
        <v>0.66320576845930557</v>
      </c>
      <c r="T5" s="76">
        <f t="shared" ref="T5:T36" si="9">Q5-R5</f>
        <v>9353790.8886548802</v>
      </c>
      <c r="U5" s="77">
        <f t="shared" ref="U5:U36" si="10">T5/U$2</f>
        <v>719522.3760503754</v>
      </c>
    </row>
    <row r="6" spans="1:21">
      <c r="A6" s="20">
        <v>44</v>
      </c>
      <c r="B6" s="74" t="s">
        <v>878</v>
      </c>
      <c r="C6" s="24" t="s">
        <v>1048</v>
      </c>
      <c r="D6" s="24" t="s">
        <v>1045</v>
      </c>
      <c r="E6" s="94">
        <v>6644983.2737285709</v>
      </c>
      <c r="F6" s="94">
        <v>6081677.1143999994</v>
      </c>
      <c r="G6" s="95">
        <f t="shared" si="0"/>
        <v>0.91522835556928428</v>
      </c>
      <c r="H6" s="95">
        <f t="shared" si="1"/>
        <v>0.9</v>
      </c>
      <c r="I6" s="97">
        <v>5639427.082957143</v>
      </c>
      <c r="J6" s="93">
        <v>5223256.6797000002</v>
      </c>
      <c r="K6" s="96">
        <f t="shared" si="2"/>
        <v>0.92620342507577635</v>
      </c>
      <c r="L6" s="96">
        <f t="shared" si="3"/>
        <v>0.9</v>
      </c>
      <c r="M6" s="109">
        <v>5690585.5808432177</v>
      </c>
      <c r="N6" s="109">
        <f>SUMIF('Pri iNPUT'!F:F,'OCT+NOV+DEC'!B:B,'Pri iNPUT'!R:R)</f>
        <v>1820666.9210999997</v>
      </c>
      <c r="O6" s="99">
        <f t="shared" si="4"/>
        <v>0.31994368509790821</v>
      </c>
      <c r="P6" s="99">
        <f t="shared" si="5"/>
        <v>0</v>
      </c>
      <c r="Q6" s="75">
        <f t="shared" si="6"/>
        <v>17974995.937528931</v>
      </c>
      <c r="R6" s="75">
        <f t="shared" si="7"/>
        <v>13125600.7152</v>
      </c>
      <c r="S6" s="62">
        <f t="shared" si="8"/>
        <v>0.73021439119192422</v>
      </c>
      <c r="T6" s="76">
        <f t="shared" si="9"/>
        <v>4849395.2223289311</v>
      </c>
      <c r="U6" s="77">
        <f t="shared" si="10"/>
        <v>373030.40171761008</v>
      </c>
    </row>
    <row r="7" spans="1:21">
      <c r="A7" s="20">
        <v>45</v>
      </c>
      <c r="B7" s="74" t="s">
        <v>106</v>
      </c>
      <c r="C7" s="24" t="s">
        <v>1048</v>
      </c>
      <c r="D7" s="24" t="s">
        <v>1048</v>
      </c>
      <c r="E7" s="94">
        <v>27050866.819928568</v>
      </c>
      <c r="F7" s="94">
        <v>24702403.1296</v>
      </c>
      <c r="G7" s="95">
        <f t="shared" si="0"/>
        <v>0.91318342195975633</v>
      </c>
      <c r="H7" s="95">
        <f t="shared" si="1"/>
        <v>0.9</v>
      </c>
      <c r="I7" s="97">
        <v>23929519.873785704</v>
      </c>
      <c r="J7" s="93">
        <v>22429542.721699998</v>
      </c>
      <c r="K7" s="96">
        <f t="shared" si="2"/>
        <v>0.93731687221485371</v>
      </c>
      <c r="L7" s="96">
        <f t="shared" si="3"/>
        <v>0.9</v>
      </c>
      <c r="M7" s="109">
        <v>22719502.913022723</v>
      </c>
      <c r="N7" s="109">
        <f>SUMIF('Pri iNPUT'!F:F,'OCT+NOV+DEC'!B:B,'Pri iNPUT'!R:R)</f>
        <v>1816876.2459999998</v>
      </c>
      <c r="O7" s="99">
        <f t="shared" si="4"/>
        <v>7.9969894277861775E-2</v>
      </c>
      <c r="P7" s="99">
        <f t="shared" si="5"/>
        <v>0</v>
      </c>
      <c r="Q7" s="75">
        <f t="shared" si="6"/>
        <v>73699889.606737003</v>
      </c>
      <c r="R7" s="75">
        <f t="shared" si="7"/>
        <v>48948822.0973</v>
      </c>
      <c r="S7" s="62">
        <f t="shared" si="8"/>
        <v>0.66416411691375887</v>
      </c>
      <c r="T7" s="76">
        <f t="shared" si="9"/>
        <v>24751067.509437002</v>
      </c>
      <c r="U7" s="77">
        <f t="shared" si="10"/>
        <v>1903928.2699566926</v>
      </c>
    </row>
    <row r="8" spans="1:21">
      <c r="A8" s="20">
        <v>46</v>
      </c>
      <c r="B8" s="74" t="s">
        <v>107</v>
      </c>
      <c r="C8" s="24" t="s">
        <v>1048</v>
      </c>
      <c r="D8" s="24" t="s">
        <v>1048</v>
      </c>
      <c r="E8" s="94">
        <v>26162957.1085</v>
      </c>
      <c r="F8" s="94">
        <v>24142969.546099983</v>
      </c>
      <c r="G8" s="95">
        <f t="shared" si="0"/>
        <v>0.92279207759188087</v>
      </c>
      <c r="H8" s="95">
        <f t="shared" si="1"/>
        <v>0.9</v>
      </c>
      <c r="I8" s="97">
        <v>22997259.175542857</v>
      </c>
      <c r="J8" s="93">
        <v>21332462.963799998</v>
      </c>
      <c r="K8" s="96">
        <f t="shared" si="2"/>
        <v>0.92760892943654183</v>
      </c>
      <c r="L8" s="96">
        <f t="shared" si="3"/>
        <v>0.9</v>
      </c>
      <c r="M8" s="109">
        <v>21481086.05024473</v>
      </c>
      <c r="N8" s="109">
        <f>SUMIF('Pri iNPUT'!F:F,'OCT+NOV+DEC'!B:B,'Pri iNPUT'!R:R)</f>
        <v>2646171.4734000005</v>
      </c>
      <c r="O8" s="99">
        <f t="shared" si="4"/>
        <v>0.12318611206205066</v>
      </c>
      <c r="P8" s="99">
        <f t="shared" si="5"/>
        <v>0</v>
      </c>
      <c r="Q8" s="75">
        <f t="shared" si="6"/>
        <v>70641302.334287584</v>
      </c>
      <c r="R8" s="75">
        <f t="shared" si="7"/>
        <v>48121603.983299986</v>
      </c>
      <c r="S8" s="62">
        <f t="shared" si="8"/>
        <v>0.6812106005008195</v>
      </c>
      <c r="T8" s="76">
        <f t="shared" si="9"/>
        <v>22519698.350987598</v>
      </c>
      <c r="U8" s="77">
        <f t="shared" si="10"/>
        <v>1732284.4885375076</v>
      </c>
    </row>
    <row r="9" spans="1:21">
      <c r="A9" s="20">
        <v>47</v>
      </c>
      <c r="B9" s="74" t="s">
        <v>95</v>
      </c>
      <c r="C9" s="24" t="s">
        <v>1048</v>
      </c>
      <c r="D9" s="24" t="s">
        <v>1080</v>
      </c>
      <c r="E9" s="94">
        <v>5027448.4659285713</v>
      </c>
      <c r="F9" s="94">
        <v>4084707.015399999</v>
      </c>
      <c r="G9" s="95">
        <f t="shared" si="0"/>
        <v>0.81248113095189178</v>
      </c>
      <c r="H9" s="95">
        <f t="shared" si="1"/>
        <v>0</v>
      </c>
      <c r="I9" s="97">
        <v>4026656.3821571432</v>
      </c>
      <c r="J9" s="93">
        <v>3476915.856300001</v>
      </c>
      <c r="K9" s="96">
        <f t="shared" si="2"/>
        <v>0.8634746862699425</v>
      </c>
      <c r="L9" s="96">
        <f t="shared" si="3"/>
        <v>0</v>
      </c>
      <c r="M9" s="109">
        <v>4156515.6351731564</v>
      </c>
      <c r="N9" s="109">
        <f>SUMIF('Pri iNPUT'!F:F,'OCT+NOV+DEC'!B:B,'Pri iNPUT'!R:R)</f>
        <v>669768.23460000008</v>
      </c>
      <c r="O9" s="99">
        <f t="shared" si="4"/>
        <v>0.16113694579476739</v>
      </c>
      <c r="P9" s="99">
        <f t="shared" si="5"/>
        <v>0</v>
      </c>
      <c r="Q9" s="75">
        <f t="shared" si="6"/>
        <v>13210620.483258871</v>
      </c>
      <c r="R9" s="75">
        <f t="shared" si="7"/>
        <v>8231391.1063000001</v>
      </c>
      <c r="S9" s="62">
        <f t="shared" si="8"/>
        <v>0.62308890916450232</v>
      </c>
      <c r="T9" s="76">
        <f t="shared" si="9"/>
        <v>4979229.3769588713</v>
      </c>
      <c r="U9" s="77">
        <f t="shared" si="10"/>
        <v>383017.64438145165</v>
      </c>
    </row>
    <row r="10" spans="1:21">
      <c r="A10" s="20">
        <v>48</v>
      </c>
      <c r="B10" s="74" t="s">
        <v>101</v>
      </c>
      <c r="C10" s="24" t="s">
        <v>1048</v>
      </c>
      <c r="D10" s="24" t="s">
        <v>1080</v>
      </c>
      <c r="E10" s="94">
        <v>5014803.0893000001</v>
      </c>
      <c r="F10" s="94">
        <v>4042490.1738000009</v>
      </c>
      <c r="G10" s="95">
        <f t="shared" si="0"/>
        <v>0.80611144681341396</v>
      </c>
      <c r="H10" s="95">
        <f t="shared" si="1"/>
        <v>0</v>
      </c>
      <c r="I10" s="97">
        <v>4021437.6333285705</v>
      </c>
      <c r="J10" s="93">
        <v>3865522.954200001</v>
      </c>
      <c r="K10" s="96">
        <f t="shared" si="2"/>
        <v>0.96122911919946452</v>
      </c>
      <c r="L10" s="96">
        <f t="shared" si="3"/>
        <v>0.9</v>
      </c>
      <c r="M10" s="109">
        <v>4289066.4499950381</v>
      </c>
      <c r="N10" s="109">
        <f>SUMIF('Pri iNPUT'!F:F,'OCT+NOV+DEC'!B:B,'Pri iNPUT'!R:R)</f>
        <v>272369.99559999997</v>
      </c>
      <c r="O10" s="99">
        <f t="shared" si="4"/>
        <v>6.3503328469139267E-2</v>
      </c>
      <c r="P10" s="99">
        <f t="shared" si="5"/>
        <v>0</v>
      </c>
      <c r="Q10" s="75">
        <f t="shared" si="6"/>
        <v>13325307.172623608</v>
      </c>
      <c r="R10" s="75">
        <f t="shared" si="7"/>
        <v>8180383.1236000024</v>
      </c>
      <c r="S10" s="62">
        <f t="shared" si="8"/>
        <v>0.61389827773774119</v>
      </c>
      <c r="T10" s="76">
        <f t="shared" si="9"/>
        <v>5144924.0490236059</v>
      </c>
      <c r="U10" s="77">
        <f t="shared" si="10"/>
        <v>395763.38838643121</v>
      </c>
    </row>
    <row r="11" spans="1:21">
      <c r="A11" s="20">
        <v>49</v>
      </c>
      <c r="B11" s="74" t="s">
        <v>102</v>
      </c>
      <c r="C11" s="24" t="s">
        <v>1048</v>
      </c>
      <c r="D11" s="24" t="s">
        <v>1080</v>
      </c>
      <c r="E11" s="94">
        <v>10062280.009271426</v>
      </c>
      <c r="F11" s="94">
        <v>7441508.8891000012</v>
      </c>
      <c r="G11" s="95">
        <f t="shared" si="0"/>
        <v>0.73954500195217832</v>
      </c>
      <c r="H11" s="95">
        <f t="shared" si="1"/>
        <v>0</v>
      </c>
      <c r="I11" s="97">
        <v>7679244.8408142859</v>
      </c>
      <c r="J11" s="93">
        <v>7069457.3202000009</v>
      </c>
      <c r="K11" s="96">
        <f t="shared" si="2"/>
        <v>0.92059277529825123</v>
      </c>
      <c r="L11" s="96">
        <f t="shared" si="3"/>
        <v>0.9</v>
      </c>
      <c r="M11" s="109">
        <v>8822409.9543581214</v>
      </c>
      <c r="N11" s="109">
        <f>SUMIF('Pri iNPUT'!F:F,'OCT+NOV+DEC'!B:B,'Pri iNPUT'!R:R)</f>
        <v>605589.10649999999</v>
      </c>
      <c r="O11" s="99">
        <f t="shared" si="4"/>
        <v>6.8642140824667672E-2</v>
      </c>
      <c r="P11" s="99">
        <f t="shared" si="5"/>
        <v>0</v>
      </c>
      <c r="Q11" s="75">
        <f t="shared" si="6"/>
        <v>26563934.804443836</v>
      </c>
      <c r="R11" s="75">
        <f t="shared" si="7"/>
        <v>15116555.315800002</v>
      </c>
      <c r="S11" s="62">
        <f t="shared" si="8"/>
        <v>0.56906310857498332</v>
      </c>
      <c r="T11" s="76">
        <f t="shared" si="9"/>
        <v>11447379.488643834</v>
      </c>
      <c r="U11" s="77">
        <f t="shared" si="10"/>
        <v>880567.65297260263</v>
      </c>
    </row>
    <row r="12" spans="1:21">
      <c r="A12" s="20">
        <v>50</v>
      </c>
      <c r="B12" s="74" t="s">
        <v>103</v>
      </c>
      <c r="C12" s="24" t="s">
        <v>1048</v>
      </c>
      <c r="D12" s="24" t="s">
        <v>1080</v>
      </c>
      <c r="E12" s="94">
        <v>6687238.8508000001</v>
      </c>
      <c r="F12" s="94">
        <v>5367589.7423999999</v>
      </c>
      <c r="G12" s="95">
        <f t="shared" si="0"/>
        <v>0.80266158606819771</v>
      </c>
      <c r="H12" s="95">
        <f t="shared" si="1"/>
        <v>0</v>
      </c>
      <c r="I12" s="97">
        <v>5400986.7151571419</v>
      </c>
      <c r="J12" s="93">
        <v>5431905.9804000026</v>
      </c>
      <c r="K12" s="96">
        <f t="shared" si="2"/>
        <v>1.0057247438058106</v>
      </c>
      <c r="L12" s="96">
        <f t="shared" si="3"/>
        <v>0.9</v>
      </c>
      <c r="M12" s="109">
        <v>5945070.1153765488</v>
      </c>
      <c r="N12" s="109">
        <f>SUMIF('Pri iNPUT'!F:F,'OCT+NOV+DEC'!B:B,'Pri iNPUT'!R:R)</f>
        <v>648366.16149999993</v>
      </c>
      <c r="O12" s="99">
        <f t="shared" si="4"/>
        <v>0.1090594642143987</v>
      </c>
      <c r="P12" s="99">
        <f t="shared" si="5"/>
        <v>0</v>
      </c>
      <c r="Q12" s="75">
        <f t="shared" si="6"/>
        <v>18033295.681333691</v>
      </c>
      <c r="R12" s="75">
        <f t="shared" si="7"/>
        <v>11447861.884300001</v>
      </c>
      <c r="S12" s="62">
        <f t="shared" si="8"/>
        <v>0.63481806579313793</v>
      </c>
      <c r="T12" s="76">
        <f t="shared" si="9"/>
        <v>6585433.7970336899</v>
      </c>
      <c r="U12" s="77">
        <f t="shared" si="10"/>
        <v>506571.83054105309</v>
      </c>
    </row>
    <row r="13" spans="1:21">
      <c r="A13" s="20">
        <v>51</v>
      </c>
      <c r="B13" s="74" t="s">
        <v>94</v>
      </c>
      <c r="C13" s="24" t="s">
        <v>1048</v>
      </c>
      <c r="D13" s="24" t="s">
        <v>1047</v>
      </c>
      <c r="E13" s="94">
        <v>4602050.7442714283</v>
      </c>
      <c r="F13" s="94">
        <v>3782425.0792</v>
      </c>
      <c r="G13" s="95">
        <f t="shared" si="0"/>
        <v>0.82189990710300453</v>
      </c>
      <c r="H13" s="95">
        <f t="shared" si="1"/>
        <v>0</v>
      </c>
      <c r="I13" s="97">
        <v>4131739.0765428576</v>
      </c>
      <c r="J13" s="93">
        <v>3557337.6812</v>
      </c>
      <c r="K13" s="96">
        <f t="shared" si="2"/>
        <v>0.86097829879822052</v>
      </c>
      <c r="L13" s="96">
        <f t="shared" si="3"/>
        <v>0</v>
      </c>
      <c r="M13" s="109">
        <v>4735252.9770868821</v>
      </c>
      <c r="N13" s="109">
        <f>SUMIF('Pri iNPUT'!F:F,'OCT+NOV+DEC'!B:B,'Pri iNPUT'!R:R)</f>
        <v>860017.83650000009</v>
      </c>
      <c r="O13" s="99">
        <f t="shared" si="4"/>
        <v>0.18162025147578942</v>
      </c>
      <c r="P13" s="99">
        <f t="shared" si="5"/>
        <v>0</v>
      </c>
      <c r="Q13" s="75">
        <f t="shared" si="6"/>
        <v>13469042.797901168</v>
      </c>
      <c r="R13" s="75">
        <f t="shared" si="7"/>
        <v>8199780.5969000002</v>
      </c>
      <c r="S13" s="62">
        <f t="shared" si="8"/>
        <v>0.60878718108889984</v>
      </c>
      <c r="T13" s="76">
        <f t="shared" si="9"/>
        <v>5269262.2010011682</v>
      </c>
      <c r="U13" s="77">
        <f t="shared" si="10"/>
        <v>405327.86161547445</v>
      </c>
    </row>
    <row r="14" spans="1:21">
      <c r="A14" s="20">
        <v>52</v>
      </c>
      <c r="B14" s="74" t="s">
        <v>104</v>
      </c>
      <c r="C14" s="24" t="s">
        <v>1048</v>
      </c>
      <c r="D14" s="24" t="s">
        <v>1047</v>
      </c>
      <c r="E14" s="94">
        <v>3497950.8316142866</v>
      </c>
      <c r="F14" s="94">
        <v>2836063.2327000005</v>
      </c>
      <c r="G14" s="95">
        <f t="shared" si="0"/>
        <v>0.81077847266114134</v>
      </c>
      <c r="H14" s="95">
        <f t="shared" si="1"/>
        <v>0</v>
      </c>
      <c r="I14" s="97">
        <v>3010295.5688285711</v>
      </c>
      <c r="J14" s="93">
        <v>2748624.0587999993</v>
      </c>
      <c r="K14" s="96">
        <f t="shared" si="2"/>
        <v>0.91307447921786666</v>
      </c>
      <c r="L14" s="96">
        <f t="shared" si="3"/>
        <v>0.9</v>
      </c>
      <c r="M14" s="109">
        <v>3654739.526192884</v>
      </c>
      <c r="N14" s="109">
        <f>SUMIF('Pri iNPUT'!F:F,'OCT+NOV+DEC'!B:B,'Pri iNPUT'!R:R)</f>
        <v>422342.03800000006</v>
      </c>
      <c r="O14" s="99">
        <f t="shared" si="4"/>
        <v>0.11556009257927903</v>
      </c>
      <c r="P14" s="99">
        <f t="shared" si="5"/>
        <v>0</v>
      </c>
      <c r="Q14" s="75">
        <f t="shared" si="6"/>
        <v>10162985.926635742</v>
      </c>
      <c r="R14" s="75">
        <f t="shared" si="7"/>
        <v>6007029.3295</v>
      </c>
      <c r="S14" s="62">
        <f t="shared" si="8"/>
        <v>0.59106933462895284</v>
      </c>
      <c r="T14" s="76">
        <f t="shared" si="9"/>
        <v>4155956.5971357422</v>
      </c>
      <c r="U14" s="77">
        <f t="shared" si="10"/>
        <v>319688.96901044168</v>
      </c>
    </row>
    <row r="15" spans="1:21">
      <c r="A15" s="20">
        <v>53</v>
      </c>
      <c r="B15" s="74" t="s">
        <v>97</v>
      </c>
      <c r="C15" s="24" t="s">
        <v>1048</v>
      </c>
      <c r="D15" s="24" t="s">
        <v>1047</v>
      </c>
      <c r="E15" s="94">
        <v>3107900.6101000002</v>
      </c>
      <c r="F15" s="94">
        <v>3330363.2075999998</v>
      </c>
      <c r="G15" s="95">
        <f t="shared" si="0"/>
        <v>1.071579701351145</v>
      </c>
      <c r="H15" s="95">
        <f t="shared" si="1"/>
        <v>0.9</v>
      </c>
      <c r="I15" s="97">
        <v>2385117.1551999999</v>
      </c>
      <c r="J15" s="93">
        <v>2195986.2933000005</v>
      </c>
      <c r="K15" s="96">
        <f t="shared" si="2"/>
        <v>0.92070374342507288</v>
      </c>
      <c r="L15" s="96">
        <f t="shared" si="3"/>
        <v>0.9</v>
      </c>
      <c r="M15" s="109">
        <v>2326361.4192584851</v>
      </c>
      <c r="N15" s="109">
        <f>SUMIF('Pri iNPUT'!F:F,'OCT+NOV+DEC'!B:B,'Pri iNPUT'!R:R)</f>
        <v>673478.6166999999</v>
      </c>
      <c r="O15" s="99">
        <f t="shared" si="4"/>
        <v>0.2894987043391854</v>
      </c>
      <c r="P15" s="99">
        <f t="shared" si="5"/>
        <v>0</v>
      </c>
      <c r="Q15" s="75">
        <f t="shared" si="6"/>
        <v>7819379.1845584847</v>
      </c>
      <c r="R15" s="75">
        <f t="shared" si="7"/>
        <v>6199828.1176000005</v>
      </c>
      <c r="S15" s="62">
        <f t="shared" si="8"/>
        <v>0.7928798401084407</v>
      </c>
      <c r="T15" s="76">
        <f t="shared" si="9"/>
        <v>1619551.0669584842</v>
      </c>
      <c r="U15" s="77">
        <f t="shared" si="10"/>
        <v>124580.85130449879</v>
      </c>
    </row>
    <row r="16" spans="1:21" ht="15">
      <c r="A16" s="20">
        <v>54</v>
      </c>
      <c r="B16" s="125" t="s">
        <v>1211</v>
      </c>
      <c r="C16" s="24" t="s">
        <v>1048</v>
      </c>
      <c r="D16" s="24" t="s">
        <v>1048</v>
      </c>
      <c r="E16" s="94">
        <v>4299758.681028571</v>
      </c>
      <c r="F16" s="94">
        <v>3927596.5095000002</v>
      </c>
      <c r="G16" s="95">
        <f t="shared" si="0"/>
        <v>0.91344580030255473</v>
      </c>
      <c r="H16" s="95">
        <f t="shared" si="1"/>
        <v>0.9</v>
      </c>
      <c r="I16" s="97">
        <v>3657663.4554571426</v>
      </c>
      <c r="J16" s="93">
        <v>3513361.2214000006</v>
      </c>
      <c r="K16" s="96">
        <f t="shared" si="2"/>
        <v>0.96054797391437241</v>
      </c>
      <c r="L16" s="96">
        <f t="shared" si="3"/>
        <v>0.9</v>
      </c>
      <c r="M16" s="109">
        <v>3617177.783353318</v>
      </c>
      <c r="N16" s="109">
        <f>SUMIF('Pri iNPUT'!F:F,'OCT+NOV+DEC'!B:B,'Pri iNPUT'!R:R)</f>
        <v>440447.16800000006</v>
      </c>
      <c r="O16" s="99">
        <f t="shared" si="4"/>
        <v>0.1217654188928701</v>
      </c>
      <c r="P16" s="99">
        <f t="shared" si="5"/>
        <v>0</v>
      </c>
      <c r="Q16" s="75">
        <f t="shared" si="6"/>
        <v>11574599.919839032</v>
      </c>
      <c r="R16" s="75">
        <f t="shared" si="7"/>
        <v>7881404.8989000004</v>
      </c>
      <c r="S16" s="62">
        <f t="shared" si="8"/>
        <v>0.68092244686498049</v>
      </c>
      <c r="T16" s="76">
        <f t="shared" si="9"/>
        <v>3693195.0209390316</v>
      </c>
      <c r="U16" s="77">
        <f t="shared" si="10"/>
        <v>284091.92468761781</v>
      </c>
    </row>
    <row r="17" spans="1:22">
      <c r="A17" s="20">
        <v>55</v>
      </c>
      <c r="B17" s="74" t="s">
        <v>98</v>
      </c>
      <c r="C17" s="24" t="s">
        <v>1048</v>
      </c>
      <c r="D17" s="24" t="s">
        <v>1047</v>
      </c>
      <c r="E17" s="94">
        <v>4727155.5120857144</v>
      </c>
      <c r="F17" s="94">
        <v>3940195.4244000008</v>
      </c>
      <c r="G17" s="95">
        <f t="shared" si="0"/>
        <v>0.83352354588848898</v>
      </c>
      <c r="H17" s="95">
        <f t="shared" si="1"/>
        <v>0</v>
      </c>
      <c r="I17" s="97">
        <v>4108989.2501714285</v>
      </c>
      <c r="J17" s="93">
        <v>2751751.8701999998</v>
      </c>
      <c r="K17" s="96">
        <f t="shared" si="2"/>
        <v>0.66969069585304841</v>
      </c>
      <c r="L17" s="96">
        <f t="shared" si="3"/>
        <v>0</v>
      </c>
      <c r="M17" s="109">
        <v>4666388.1112593403</v>
      </c>
      <c r="N17" s="109">
        <f>SUMIF('Pri iNPUT'!F:F,'OCT+NOV+DEC'!B:B,'Pri iNPUT'!R:R)</f>
        <v>577427.43400000001</v>
      </c>
      <c r="O17" s="99">
        <f t="shared" si="4"/>
        <v>0.12374183634806299</v>
      </c>
      <c r="P17" s="99">
        <f t="shared" si="5"/>
        <v>0</v>
      </c>
      <c r="Q17" s="75">
        <f t="shared" si="6"/>
        <v>13502532.873516485</v>
      </c>
      <c r="R17" s="75">
        <f t="shared" si="7"/>
        <v>7269374.728600001</v>
      </c>
      <c r="S17" s="62">
        <f t="shared" si="8"/>
        <v>0.53837119277509504</v>
      </c>
      <c r="T17" s="76">
        <f t="shared" si="9"/>
        <v>6233158.1449164841</v>
      </c>
      <c r="U17" s="77">
        <f t="shared" si="10"/>
        <v>479473.70345511416</v>
      </c>
    </row>
    <row r="18" spans="1:22">
      <c r="A18" s="20">
        <v>56</v>
      </c>
      <c r="B18" s="74" t="s">
        <v>961</v>
      </c>
      <c r="C18" s="24" t="s">
        <v>1048</v>
      </c>
      <c r="D18" s="24" t="s">
        <v>1047</v>
      </c>
      <c r="E18" s="94">
        <v>10263130.348085715</v>
      </c>
      <c r="F18" s="94">
        <v>9393055.7978000008</v>
      </c>
      <c r="G18" s="95">
        <f t="shared" si="0"/>
        <v>0.91522327781328427</v>
      </c>
      <c r="H18" s="95">
        <f t="shared" si="1"/>
        <v>0.9</v>
      </c>
      <c r="I18" s="97">
        <v>8386477.0179857137</v>
      </c>
      <c r="J18" s="93">
        <v>9330271.885400001</v>
      </c>
      <c r="K18" s="96">
        <f t="shared" si="2"/>
        <v>1.1125377039000066</v>
      </c>
      <c r="L18" s="96">
        <f t="shared" si="3"/>
        <v>0.9</v>
      </c>
      <c r="M18" s="109">
        <v>8770629.647971401</v>
      </c>
      <c r="N18" s="109">
        <f>SUMIF('Pri iNPUT'!F:F,'OCT+NOV+DEC'!B:B,'Pri iNPUT'!R:R)</f>
        <v>1934652.8559000001</v>
      </c>
      <c r="O18" s="99">
        <f t="shared" si="4"/>
        <v>0.2205831204316642</v>
      </c>
      <c r="P18" s="99">
        <f t="shared" si="5"/>
        <v>0</v>
      </c>
      <c r="Q18" s="75">
        <f t="shared" si="6"/>
        <v>27420237.014042832</v>
      </c>
      <c r="R18" s="75">
        <f t="shared" si="7"/>
        <v>20657980.539100002</v>
      </c>
      <c r="S18" s="62">
        <f t="shared" si="8"/>
        <v>0.75338446303437678</v>
      </c>
      <c r="T18" s="76">
        <f t="shared" si="9"/>
        <v>6762256.4749428295</v>
      </c>
      <c r="U18" s="77">
        <f t="shared" si="10"/>
        <v>520173.57499560225</v>
      </c>
    </row>
    <row r="19" spans="1:22">
      <c r="A19" s="20">
        <v>57</v>
      </c>
      <c r="B19" s="74" t="s">
        <v>100</v>
      </c>
      <c r="C19" s="24" t="s">
        <v>1048</v>
      </c>
      <c r="D19" s="24" t="s">
        <v>1045</v>
      </c>
      <c r="E19" s="94">
        <v>11237520.681714285</v>
      </c>
      <c r="F19" s="94">
        <v>10347842.7049</v>
      </c>
      <c r="G19" s="95">
        <f t="shared" si="0"/>
        <v>0.92082969170753382</v>
      </c>
      <c r="H19" s="95">
        <f t="shared" si="1"/>
        <v>0.9</v>
      </c>
      <c r="I19" s="97">
        <v>9526093.8986857124</v>
      </c>
      <c r="J19" s="93">
        <v>8821580.7803999968</v>
      </c>
      <c r="K19" s="96">
        <f t="shared" si="2"/>
        <v>0.92604386165215991</v>
      </c>
      <c r="L19" s="96">
        <f t="shared" si="3"/>
        <v>0.9</v>
      </c>
      <c r="M19" s="109">
        <v>9573214.5781233031</v>
      </c>
      <c r="N19" s="109">
        <f>SUMIF('Pri iNPUT'!F:F,'OCT+NOV+DEC'!B:B,'Pri iNPUT'!R:R)</f>
        <v>1277503.5282000001</v>
      </c>
      <c r="O19" s="99">
        <f t="shared" si="4"/>
        <v>0.13344561722447434</v>
      </c>
      <c r="P19" s="99">
        <f t="shared" si="5"/>
        <v>0</v>
      </c>
      <c r="Q19" s="75">
        <f t="shared" si="6"/>
        <v>30336829.158523299</v>
      </c>
      <c r="R19" s="75">
        <f t="shared" si="7"/>
        <v>20446927.013499998</v>
      </c>
      <c r="S19" s="62">
        <f t="shared" si="8"/>
        <v>0.67399684082524891</v>
      </c>
      <c r="T19" s="76">
        <f t="shared" si="9"/>
        <v>9889902.1450233012</v>
      </c>
      <c r="U19" s="77">
        <f t="shared" si="10"/>
        <v>760761.70346333086</v>
      </c>
    </row>
    <row r="20" spans="1:22">
      <c r="A20" s="20">
        <v>58</v>
      </c>
      <c r="B20" s="74" t="s">
        <v>96</v>
      </c>
      <c r="C20" s="24" t="s">
        <v>1048</v>
      </c>
      <c r="D20" s="24" t="s">
        <v>1046</v>
      </c>
      <c r="E20" s="94">
        <v>11513963.743442856</v>
      </c>
      <c r="F20" s="94">
        <v>11202426.767800001</v>
      </c>
      <c r="G20" s="95">
        <f t="shared" si="0"/>
        <v>0.97294268224352598</v>
      </c>
      <c r="H20" s="95">
        <f t="shared" si="1"/>
        <v>0.9</v>
      </c>
      <c r="I20" s="97">
        <v>10563672.571457144</v>
      </c>
      <c r="J20" s="93">
        <v>9793180.8487000037</v>
      </c>
      <c r="K20" s="96">
        <f t="shared" si="2"/>
        <v>0.92706213511018931</v>
      </c>
      <c r="L20" s="96">
        <f t="shared" si="3"/>
        <v>0.9</v>
      </c>
      <c r="M20" s="109">
        <v>10760269.730866663</v>
      </c>
      <c r="N20" s="109">
        <f>SUMIF('Pri iNPUT'!F:F,'OCT+NOV+DEC'!B:B,'Pri iNPUT'!R:R)</f>
        <v>1937880.2842999999</v>
      </c>
      <c r="O20" s="99">
        <f t="shared" si="4"/>
        <v>0.18009588353914968</v>
      </c>
      <c r="P20" s="99">
        <f t="shared" si="5"/>
        <v>0</v>
      </c>
      <c r="Q20" s="75">
        <f t="shared" si="6"/>
        <v>32837906.045766663</v>
      </c>
      <c r="R20" s="75">
        <f t="shared" si="7"/>
        <v>22933487.900800005</v>
      </c>
      <c r="S20" s="62">
        <f t="shared" si="8"/>
        <v>0.69838460067573349</v>
      </c>
      <c r="T20" s="76">
        <f t="shared" si="9"/>
        <v>9904418.1449666582</v>
      </c>
      <c r="U20" s="77">
        <f t="shared" si="10"/>
        <v>761878.31884358905</v>
      </c>
    </row>
    <row r="21" spans="1:22">
      <c r="A21" s="20">
        <v>59</v>
      </c>
      <c r="B21" s="74" t="s">
        <v>99</v>
      </c>
      <c r="C21" s="24" t="s">
        <v>1048</v>
      </c>
      <c r="D21" s="24" t="s">
        <v>1046</v>
      </c>
      <c r="E21" s="94">
        <v>7427098.8531142864</v>
      </c>
      <c r="F21" s="94">
        <v>7543218.8975000009</v>
      </c>
      <c r="G21" s="95">
        <f t="shared" si="0"/>
        <v>1.015634643712467</v>
      </c>
      <c r="H21" s="95">
        <f t="shared" si="1"/>
        <v>0.9</v>
      </c>
      <c r="I21" s="97">
        <v>6675586.1250571432</v>
      </c>
      <c r="J21" s="93">
        <v>6173921.935200002</v>
      </c>
      <c r="K21" s="96">
        <f t="shared" si="2"/>
        <v>0.92485091489208415</v>
      </c>
      <c r="L21" s="96">
        <f t="shared" si="3"/>
        <v>0.9</v>
      </c>
      <c r="M21" s="109">
        <v>7098759.5447215652</v>
      </c>
      <c r="N21" s="109">
        <f>SUMIF('Pri iNPUT'!F:F,'OCT+NOV+DEC'!B:B,'Pri iNPUT'!R:R)</f>
        <v>1218766.6406</v>
      </c>
      <c r="O21" s="99">
        <f t="shared" si="4"/>
        <v>0.17168726915200841</v>
      </c>
      <c r="P21" s="99">
        <f t="shared" si="5"/>
        <v>0</v>
      </c>
      <c r="Q21" s="75">
        <f t="shared" si="6"/>
        <v>21201444.522892997</v>
      </c>
      <c r="R21" s="75">
        <f t="shared" si="7"/>
        <v>14935907.473300003</v>
      </c>
      <c r="S21" s="62">
        <f t="shared" si="8"/>
        <v>0.70447593592844282</v>
      </c>
      <c r="T21" s="76">
        <f t="shared" si="9"/>
        <v>6265537.0495929942</v>
      </c>
      <c r="U21" s="77">
        <f t="shared" si="10"/>
        <v>481964.38843023032</v>
      </c>
    </row>
    <row r="22" spans="1:22">
      <c r="A22" s="20">
        <v>60</v>
      </c>
      <c r="B22" s="74" t="s">
        <v>831</v>
      </c>
      <c r="C22" s="24" t="s">
        <v>1048</v>
      </c>
      <c r="D22" s="24" t="s">
        <v>1046</v>
      </c>
      <c r="E22" s="94">
        <v>3800071.6983142863</v>
      </c>
      <c r="F22" s="94">
        <v>3923398.6718000015</v>
      </c>
      <c r="G22" s="95">
        <f t="shared" si="0"/>
        <v>1.0324538543681749</v>
      </c>
      <c r="H22" s="95">
        <f t="shared" si="1"/>
        <v>0.9</v>
      </c>
      <c r="I22" s="97">
        <v>2545997.8122714283</v>
      </c>
      <c r="J22" s="93">
        <v>2448290.2964000008</v>
      </c>
      <c r="K22" s="96">
        <f t="shared" si="2"/>
        <v>0.96162309511795807</v>
      </c>
      <c r="L22" s="96">
        <f t="shared" si="3"/>
        <v>0.9</v>
      </c>
      <c r="M22" s="109">
        <v>2846402.7203663462</v>
      </c>
      <c r="N22" s="109">
        <f>SUMIF('Pri iNPUT'!F:F,'OCT+NOV+DEC'!B:B,'Pri iNPUT'!R:R)</f>
        <v>389081.49439999997</v>
      </c>
      <c r="O22" s="99">
        <f t="shared" si="4"/>
        <v>0.13669235615047587</v>
      </c>
      <c r="P22" s="99">
        <f t="shared" si="5"/>
        <v>0</v>
      </c>
      <c r="Q22" s="75">
        <f t="shared" si="6"/>
        <v>9192472.2309520599</v>
      </c>
      <c r="R22" s="75">
        <f t="shared" si="7"/>
        <v>6760770.4626000021</v>
      </c>
      <c r="S22" s="62">
        <f t="shared" si="8"/>
        <v>0.73546814096818791</v>
      </c>
      <c r="T22" s="76">
        <f t="shared" si="9"/>
        <v>2431701.7683520578</v>
      </c>
      <c r="U22" s="77">
        <f t="shared" si="10"/>
        <v>187053.98218092753</v>
      </c>
    </row>
    <row r="23" spans="1:22">
      <c r="A23" s="20">
        <v>61</v>
      </c>
      <c r="B23" s="78" t="s">
        <v>1041</v>
      </c>
      <c r="C23" s="24" t="s">
        <v>1048</v>
      </c>
      <c r="D23" s="24" t="s">
        <v>1046</v>
      </c>
      <c r="E23" s="94">
        <v>13391496.612071427</v>
      </c>
      <c r="F23" s="94">
        <v>13585024.389300006</v>
      </c>
      <c r="G23" s="95">
        <f t="shared" si="0"/>
        <v>1.0144515421117404</v>
      </c>
      <c r="H23" s="95">
        <f t="shared" si="1"/>
        <v>0.9</v>
      </c>
      <c r="I23" s="97">
        <v>11353933.925857142</v>
      </c>
      <c r="J23" s="93">
        <v>10413495.407899998</v>
      </c>
      <c r="K23" s="96">
        <f t="shared" si="2"/>
        <v>0.9171706895514502</v>
      </c>
      <c r="L23" s="96">
        <f t="shared" si="3"/>
        <v>0.9</v>
      </c>
      <c r="M23" s="109">
        <v>10918095.641033405</v>
      </c>
      <c r="N23" s="109">
        <f>SUMIF('Pri iNPUT'!F:F,'OCT+NOV+DEC'!B:B,'Pri iNPUT'!R:R)</f>
        <v>1772101.1794</v>
      </c>
      <c r="O23" s="99">
        <f t="shared" si="4"/>
        <v>0.1623086330861514</v>
      </c>
      <c r="P23" s="99">
        <f t="shared" si="5"/>
        <v>0</v>
      </c>
      <c r="Q23" s="75">
        <f t="shared" si="6"/>
        <v>35663526.17896197</v>
      </c>
      <c r="R23" s="75">
        <f t="shared" si="7"/>
        <v>25770620.976600002</v>
      </c>
      <c r="S23" s="62">
        <f t="shared" si="8"/>
        <v>0.72260440112627378</v>
      </c>
      <c r="T23" s="76">
        <f t="shared" si="9"/>
        <v>9892905.2023619674</v>
      </c>
      <c r="U23" s="77">
        <f t="shared" si="10"/>
        <v>760992.70787399751</v>
      </c>
    </row>
    <row r="24" spans="1:22">
      <c r="A24" s="20">
        <v>62</v>
      </c>
      <c r="B24" s="74" t="s">
        <v>93</v>
      </c>
      <c r="C24" s="24" t="s">
        <v>1048</v>
      </c>
      <c r="D24" s="24" t="s">
        <v>1045</v>
      </c>
      <c r="E24" s="94">
        <v>7856800.0492571415</v>
      </c>
      <c r="F24" s="94">
        <v>6808477.8207000028</v>
      </c>
      <c r="G24" s="95">
        <f t="shared" si="0"/>
        <v>0.86657134940626912</v>
      </c>
      <c r="H24" s="95">
        <f t="shared" si="1"/>
        <v>0</v>
      </c>
      <c r="I24" s="97">
        <v>6385324.8503857134</v>
      </c>
      <c r="J24" s="93">
        <v>6133827.3620999986</v>
      </c>
      <c r="K24" s="96">
        <f t="shared" si="2"/>
        <v>0.96061320384184956</v>
      </c>
      <c r="L24" s="96">
        <f t="shared" si="3"/>
        <v>0.9</v>
      </c>
      <c r="M24" s="109">
        <v>7528001.5492087472</v>
      </c>
      <c r="N24" s="109">
        <f>SUMIF('Pri iNPUT'!F:F,'OCT+NOV+DEC'!B:B,'Pri iNPUT'!R:R)</f>
        <v>1366478.9865999999</v>
      </c>
      <c r="O24" s="99">
        <f t="shared" si="4"/>
        <v>0.18151948796339284</v>
      </c>
      <c r="P24" s="99">
        <f t="shared" si="5"/>
        <v>0</v>
      </c>
      <c r="Q24" s="75">
        <f t="shared" si="6"/>
        <v>21770126.4488516</v>
      </c>
      <c r="R24" s="75">
        <f t="shared" si="7"/>
        <v>14308784.169400003</v>
      </c>
      <c r="S24" s="62">
        <f t="shared" si="8"/>
        <v>0.65726692966245071</v>
      </c>
      <c r="T24" s="76">
        <f t="shared" si="9"/>
        <v>7461342.2794515975</v>
      </c>
      <c r="U24" s="77">
        <f t="shared" si="10"/>
        <v>573949.40611166134</v>
      </c>
    </row>
    <row r="25" spans="1:22">
      <c r="A25" s="20">
        <v>63</v>
      </c>
      <c r="B25" s="74" t="s">
        <v>82</v>
      </c>
      <c r="C25" s="24" t="s">
        <v>1048</v>
      </c>
      <c r="D25" s="24" t="s">
        <v>1050</v>
      </c>
      <c r="E25" s="94">
        <v>4661121.9955285713</v>
      </c>
      <c r="F25" s="94">
        <v>3780541.1449000002</v>
      </c>
      <c r="G25" s="95">
        <f t="shared" si="0"/>
        <v>0.81107963887808232</v>
      </c>
      <c r="H25" s="95">
        <f t="shared" si="1"/>
        <v>0</v>
      </c>
      <c r="I25" s="97">
        <v>3697467.1250428576</v>
      </c>
      <c r="J25" s="93">
        <v>3038705.9799999995</v>
      </c>
      <c r="K25" s="96">
        <f t="shared" si="2"/>
        <v>0.82183448215642418</v>
      </c>
      <c r="L25" s="96">
        <f t="shared" si="3"/>
        <v>0</v>
      </c>
      <c r="M25" s="109">
        <v>3774400.8691482041</v>
      </c>
      <c r="N25" s="109">
        <f>SUMIF('Pri iNPUT'!F:F,'OCT+NOV+DEC'!B:B,'Pri iNPUT'!R:R)</f>
        <v>544548.46360000002</v>
      </c>
      <c r="O25" s="99">
        <f t="shared" si="4"/>
        <v>0.14427414640853772</v>
      </c>
      <c r="P25" s="99">
        <f t="shared" si="5"/>
        <v>0</v>
      </c>
      <c r="Q25" s="75">
        <f t="shared" si="6"/>
        <v>12132989.989719633</v>
      </c>
      <c r="R25" s="75">
        <f t="shared" si="7"/>
        <v>7363795.5885000005</v>
      </c>
      <c r="S25" s="62">
        <f t="shared" si="8"/>
        <v>0.60692340426715885</v>
      </c>
      <c r="T25" s="76">
        <f t="shared" si="9"/>
        <v>4769194.4012196325</v>
      </c>
      <c r="U25" s="77">
        <f t="shared" si="10"/>
        <v>366861.10778612556</v>
      </c>
    </row>
    <row r="26" spans="1:22">
      <c r="A26" s="20">
        <v>64</v>
      </c>
      <c r="B26" s="74" t="s">
        <v>83</v>
      </c>
      <c r="C26" s="24" t="s">
        <v>1048</v>
      </c>
      <c r="D26" s="24" t="s">
        <v>1050</v>
      </c>
      <c r="E26" s="94">
        <v>15753172.863328571</v>
      </c>
      <c r="F26" s="94">
        <v>12728281.120300002</v>
      </c>
      <c r="G26" s="95">
        <f t="shared" si="0"/>
        <v>0.8079820637231665</v>
      </c>
      <c r="H26" s="95">
        <f t="shared" si="1"/>
        <v>0</v>
      </c>
      <c r="I26" s="97">
        <v>12065431.592171427</v>
      </c>
      <c r="J26" s="93">
        <v>10627912.581800001</v>
      </c>
      <c r="K26" s="96">
        <f t="shared" si="2"/>
        <v>0.88085639544762317</v>
      </c>
      <c r="L26" s="96">
        <f t="shared" si="3"/>
        <v>0</v>
      </c>
      <c r="M26" s="109">
        <v>12431945.873854771</v>
      </c>
      <c r="N26" s="109">
        <f>SUMIF('Pri iNPUT'!F:F,'OCT+NOV+DEC'!B:B,'Pri iNPUT'!R:R)</f>
        <v>2843226.1311999997</v>
      </c>
      <c r="O26" s="99">
        <f t="shared" si="4"/>
        <v>0.22870322635328535</v>
      </c>
      <c r="P26" s="99">
        <f t="shared" si="5"/>
        <v>0</v>
      </c>
      <c r="Q26" s="75">
        <f t="shared" si="6"/>
        <v>40250550.32935477</v>
      </c>
      <c r="R26" s="75">
        <f t="shared" si="7"/>
        <v>26199419.833300002</v>
      </c>
      <c r="S26" s="62">
        <f t="shared" si="8"/>
        <v>0.65090836321293066</v>
      </c>
      <c r="T26" s="76">
        <f t="shared" si="9"/>
        <v>14051130.496054769</v>
      </c>
      <c r="U26" s="77">
        <f t="shared" si="10"/>
        <v>1080856.1920042129</v>
      </c>
    </row>
    <row r="27" spans="1:22">
      <c r="A27" s="20">
        <v>65</v>
      </c>
      <c r="B27" s="74" t="s">
        <v>80</v>
      </c>
      <c r="C27" s="24" t="s">
        <v>1048</v>
      </c>
      <c r="D27" s="24" t="s">
        <v>1050</v>
      </c>
      <c r="E27" s="94">
        <v>8003206.595585715</v>
      </c>
      <c r="F27" s="94">
        <v>8033675.3747000014</v>
      </c>
      <c r="G27" s="95">
        <f t="shared" si="0"/>
        <v>1.0038070714219838</v>
      </c>
      <c r="H27" s="95">
        <f t="shared" si="1"/>
        <v>0.9</v>
      </c>
      <c r="I27" s="97">
        <v>6249477.1661428576</v>
      </c>
      <c r="J27" s="93">
        <v>3581520.5602000016</v>
      </c>
      <c r="K27" s="96">
        <f t="shared" si="2"/>
        <v>0.57309123067178047</v>
      </c>
      <c r="L27" s="96">
        <f t="shared" si="3"/>
        <v>0</v>
      </c>
      <c r="M27" s="109">
        <v>7438867.752701778</v>
      </c>
      <c r="N27" s="109">
        <f>SUMIF('Pri iNPUT'!F:F,'OCT+NOV+DEC'!B:B,'Pri iNPUT'!R:R)</f>
        <v>335640.67490000004</v>
      </c>
      <c r="O27" s="99">
        <f t="shared" si="4"/>
        <v>4.5119860448936761E-2</v>
      </c>
      <c r="P27" s="99">
        <f t="shared" si="5"/>
        <v>0</v>
      </c>
      <c r="Q27" s="75">
        <f t="shared" si="6"/>
        <v>21691551.514430352</v>
      </c>
      <c r="R27" s="75">
        <f t="shared" si="7"/>
        <v>11950836.609800003</v>
      </c>
      <c r="S27" s="62">
        <f t="shared" si="8"/>
        <v>0.55094429745376594</v>
      </c>
      <c r="T27" s="76">
        <f t="shared" si="9"/>
        <v>9740714.9046303481</v>
      </c>
      <c r="U27" s="77">
        <f t="shared" si="10"/>
        <v>749285.76189464214</v>
      </c>
    </row>
    <row r="28" spans="1:22">
      <c r="A28" s="20">
        <v>1</v>
      </c>
      <c r="B28" s="74" t="s">
        <v>12</v>
      </c>
      <c r="C28" s="24" t="s">
        <v>13</v>
      </c>
      <c r="D28" s="24" t="s">
        <v>1082</v>
      </c>
      <c r="E28" s="94">
        <v>16795908.97302857</v>
      </c>
      <c r="F28" s="94">
        <v>13489431.650800005</v>
      </c>
      <c r="G28" s="95">
        <f t="shared" si="0"/>
        <v>0.80313793510442233</v>
      </c>
      <c r="H28" s="95">
        <f t="shared" si="1"/>
        <v>0</v>
      </c>
      <c r="I28" s="97">
        <v>12670806.533199998</v>
      </c>
      <c r="J28" s="93">
        <v>11654875.235999998</v>
      </c>
      <c r="K28" s="96">
        <f t="shared" si="2"/>
        <v>0.9198211025842703</v>
      </c>
      <c r="L28" s="96">
        <f t="shared" si="3"/>
        <v>0.9</v>
      </c>
      <c r="M28" s="109">
        <v>13309485.876533331</v>
      </c>
      <c r="N28" s="109">
        <f>SUMIF('Pri iNPUT'!F:F,'OCT+NOV+DEC'!B:B,'Pri iNPUT'!R:R)</f>
        <v>1818514.1410000001</v>
      </c>
      <c r="O28" s="99">
        <f t="shared" si="4"/>
        <v>0.13663293667911847</v>
      </c>
      <c r="P28" s="99">
        <f t="shared" si="5"/>
        <v>0</v>
      </c>
      <c r="Q28" s="75">
        <f t="shared" si="6"/>
        <v>42776201.382761896</v>
      </c>
      <c r="R28" s="75">
        <f t="shared" si="7"/>
        <v>26962821.027800001</v>
      </c>
      <c r="S28" s="62">
        <f t="shared" si="8"/>
        <v>0.63032294023811042</v>
      </c>
      <c r="T28" s="76">
        <f t="shared" si="9"/>
        <v>15813380.354961894</v>
      </c>
      <c r="U28" s="77">
        <f t="shared" si="10"/>
        <v>1216413.8734586074</v>
      </c>
      <c r="V28" s="35"/>
    </row>
    <row r="29" spans="1:22">
      <c r="A29" s="20">
        <v>2</v>
      </c>
      <c r="B29" s="74" t="s">
        <v>22</v>
      </c>
      <c r="C29" s="24" t="s">
        <v>13</v>
      </c>
      <c r="D29" s="24" t="s">
        <v>19</v>
      </c>
      <c r="E29" s="94">
        <v>14362786.328914287</v>
      </c>
      <c r="F29" s="94">
        <v>11599115.544400003</v>
      </c>
      <c r="G29" s="95">
        <f t="shared" si="0"/>
        <v>0.8075811530419672</v>
      </c>
      <c r="H29" s="95">
        <f t="shared" si="1"/>
        <v>0</v>
      </c>
      <c r="I29" s="97">
        <v>9969029.6875142846</v>
      </c>
      <c r="J29" s="93">
        <v>7987316.9840000011</v>
      </c>
      <c r="K29" s="96">
        <f t="shared" si="2"/>
        <v>0.80121308034659777</v>
      </c>
      <c r="L29" s="96">
        <f t="shared" si="3"/>
        <v>0</v>
      </c>
      <c r="M29" s="109">
        <v>7509953.5504612159</v>
      </c>
      <c r="N29" s="109">
        <f>SUMIF('Pri iNPUT'!F:F,'OCT+NOV+DEC'!B:B,'Pri iNPUT'!R:R)</f>
        <v>2384645.2919000001</v>
      </c>
      <c r="O29" s="99">
        <f t="shared" si="4"/>
        <v>0.31753129708153116</v>
      </c>
      <c r="P29" s="99">
        <f t="shared" si="5"/>
        <v>0</v>
      </c>
      <c r="Q29" s="75">
        <f t="shared" si="6"/>
        <v>31841769.566889785</v>
      </c>
      <c r="R29" s="75">
        <f t="shared" si="7"/>
        <v>21971077.820300005</v>
      </c>
      <c r="S29" s="62">
        <f t="shared" si="8"/>
        <v>0.69000806547969995</v>
      </c>
      <c r="T29" s="76">
        <f t="shared" si="9"/>
        <v>9870691.7465897799</v>
      </c>
      <c r="U29" s="77">
        <f t="shared" si="10"/>
        <v>759283.98050690617</v>
      </c>
    </row>
    <row r="30" spans="1:22">
      <c r="A30" s="20">
        <v>4</v>
      </c>
      <c r="B30" s="74" t="s">
        <v>16</v>
      </c>
      <c r="C30" s="24" t="s">
        <v>13</v>
      </c>
      <c r="D30" s="24" t="s">
        <v>1083</v>
      </c>
      <c r="E30" s="94">
        <v>30471804.369614284</v>
      </c>
      <c r="F30" s="94">
        <v>27842376.286600005</v>
      </c>
      <c r="G30" s="95">
        <f t="shared" si="0"/>
        <v>0.91370947216908893</v>
      </c>
      <c r="H30" s="95">
        <f t="shared" si="1"/>
        <v>0.9</v>
      </c>
      <c r="I30" s="97">
        <v>21484746.678957149</v>
      </c>
      <c r="J30" s="93">
        <v>21580662.498</v>
      </c>
      <c r="K30" s="96">
        <f t="shared" si="2"/>
        <v>1.0044643681620316</v>
      </c>
      <c r="L30" s="96">
        <f t="shared" si="3"/>
        <v>0.9</v>
      </c>
      <c r="M30" s="109">
        <v>22662870.452492882</v>
      </c>
      <c r="N30" s="109">
        <f>SUMIF('Pri iNPUT'!F:F,'OCT+NOV+DEC'!B:B,'Pri iNPUT'!R:R)</f>
        <v>1859134.693</v>
      </c>
      <c r="O30" s="99">
        <f t="shared" si="4"/>
        <v>8.2034387342822146E-2</v>
      </c>
      <c r="P30" s="99">
        <f t="shared" si="5"/>
        <v>0</v>
      </c>
      <c r="Q30" s="75">
        <f t="shared" si="6"/>
        <v>74619421.501064315</v>
      </c>
      <c r="R30" s="75">
        <f t="shared" si="7"/>
        <v>51282173.477600008</v>
      </c>
      <c r="S30" s="62">
        <f t="shared" si="8"/>
        <v>0.68724967905129841</v>
      </c>
      <c r="T30" s="76">
        <f t="shared" si="9"/>
        <v>23337248.023464307</v>
      </c>
      <c r="U30" s="77">
        <f t="shared" si="10"/>
        <v>1795172.9248818697</v>
      </c>
    </row>
    <row r="31" spans="1:22">
      <c r="A31" s="20">
        <v>5</v>
      </c>
      <c r="B31" s="74" t="s">
        <v>20</v>
      </c>
      <c r="C31" s="24" t="s">
        <v>13</v>
      </c>
      <c r="D31" s="24" t="s">
        <v>1082</v>
      </c>
      <c r="E31" s="94">
        <v>18794955.173742857</v>
      </c>
      <c r="F31" s="94">
        <v>16184526.794200007</v>
      </c>
      <c r="G31" s="95">
        <f t="shared" si="0"/>
        <v>0.86111015666641755</v>
      </c>
      <c r="H31" s="95">
        <f t="shared" si="1"/>
        <v>0</v>
      </c>
      <c r="I31" s="97">
        <v>13223548.542771429</v>
      </c>
      <c r="J31" s="93">
        <v>13284000.187500006</v>
      </c>
      <c r="K31" s="96">
        <f t="shared" si="2"/>
        <v>1.0045715145623013</v>
      </c>
      <c r="L31" s="96">
        <f t="shared" si="3"/>
        <v>0.9</v>
      </c>
      <c r="M31" s="109">
        <v>14070103.242426973</v>
      </c>
      <c r="N31" s="109">
        <f>SUMIF('Pri iNPUT'!F:F,'OCT+NOV+DEC'!B:B,'Pri iNPUT'!R:R)</f>
        <v>3558271.6120000002</v>
      </c>
      <c r="O31" s="99">
        <f t="shared" si="4"/>
        <v>0.2528959134621267</v>
      </c>
      <c r="P31" s="99">
        <f t="shared" si="5"/>
        <v>0</v>
      </c>
      <c r="Q31" s="75">
        <f t="shared" si="6"/>
        <v>46088606.958941258</v>
      </c>
      <c r="R31" s="75">
        <f t="shared" si="7"/>
        <v>33026798.59370001</v>
      </c>
      <c r="S31" s="62">
        <f t="shared" si="8"/>
        <v>0.71659355256978019</v>
      </c>
      <c r="T31" s="76">
        <f t="shared" si="9"/>
        <v>13061808.365241248</v>
      </c>
      <c r="U31" s="77">
        <f t="shared" si="10"/>
        <v>1004754.4896339421</v>
      </c>
    </row>
    <row r="32" spans="1:22">
      <c r="A32" s="20">
        <v>6</v>
      </c>
      <c r="B32" s="74" t="s">
        <v>17</v>
      </c>
      <c r="C32" s="24" t="s">
        <v>13</v>
      </c>
      <c r="D32" s="24" t="s">
        <v>1081</v>
      </c>
      <c r="E32" s="94">
        <v>32633829.538371425</v>
      </c>
      <c r="F32" s="94">
        <v>29829597.708900001</v>
      </c>
      <c r="G32" s="95">
        <f t="shared" si="0"/>
        <v>0.91406978987329213</v>
      </c>
      <c r="H32" s="95">
        <f t="shared" si="1"/>
        <v>0.9</v>
      </c>
      <c r="I32" s="97">
        <v>24563270.999328569</v>
      </c>
      <c r="J32" s="93">
        <v>24600551.100799993</v>
      </c>
      <c r="K32" s="96">
        <f t="shared" si="2"/>
        <v>1.0015177173053396</v>
      </c>
      <c r="L32" s="96">
        <f t="shared" si="3"/>
        <v>0.9</v>
      </c>
      <c r="M32" s="109">
        <v>25022737.6052178</v>
      </c>
      <c r="N32" s="109">
        <f>SUMIF('Pri iNPUT'!F:F,'OCT+NOV+DEC'!B:B,'Pri iNPUT'!R:R)</f>
        <v>914746.28170000005</v>
      </c>
      <c r="O32" s="99">
        <f t="shared" si="4"/>
        <v>3.6556602883820954E-2</v>
      </c>
      <c r="P32" s="99">
        <f t="shared" si="5"/>
        <v>0</v>
      </c>
      <c r="Q32" s="75">
        <f t="shared" si="6"/>
        <v>82219838.142917797</v>
      </c>
      <c r="R32" s="75">
        <f t="shared" si="7"/>
        <v>55344895.091399997</v>
      </c>
      <c r="S32" s="62">
        <f t="shared" si="8"/>
        <v>0.67313310682024574</v>
      </c>
      <c r="T32" s="76">
        <f t="shared" si="9"/>
        <v>26874943.051517799</v>
      </c>
      <c r="U32" s="77">
        <f t="shared" si="10"/>
        <v>2067303.3116552155</v>
      </c>
    </row>
    <row r="33" spans="1:22">
      <c r="A33" s="20">
        <v>7</v>
      </c>
      <c r="B33" s="74" t="s">
        <v>15</v>
      </c>
      <c r="C33" s="24" t="s">
        <v>13</v>
      </c>
      <c r="D33" s="24" t="s">
        <v>1081</v>
      </c>
      <c r="E33" s="94">
        <v>8831077.9304000009</v>
      </c>
      <c r="F33" s="94">
        <v>8072498.2436000006</v>
      </c>
      <c r="G33" s="95">
        <f t="shared" si="0"/>
        <v>0.91410112188131931</v>
      </c>
      <c r="H33" s="95">
        <f t="shared" si="1"/>
        <v>0.9</v>
      </c>
      <c r="I33" s="97">
        <v>6798868.1410428565</v>
      </c>
      <c r="J33" s="93">
        <v>6193061.5133000007</v>
      </c>
      <c r="K33" s="96">
        <f t="shared" si="2"/>
        <v>0.91089595868380335</v>
      </c>
      <c r="L33" s="96">
        <f t="shared" si="3"/>
        <v>0.9</v>
      </c>
      <c r="M33" s="109">
        <v>7440395.4377014767</v>
      </c>
      <c r="N33" s="109">
        <f>SUMIF('Pri iNPUT'!F:F,'OCT+NOV+DEC'!B:B,'Pri iNPUT'!R:R)</f>
        <v>1079099.5633999999</v>
      </c>
      <c r="O33" s="99">
        <f t="shared" si="4"/>
        <v>0.14503255538436283</v>
      </c>
      <c r="P33" s="99">
        <f t="shared" si="5"/>
        <v>0</v>
      </c>
      <c r="Q33" s="75">
        <f t="shared" si="6"/>
        <v>23070341.509144336</v>
      </c>
      <c r="R33" s="75">
        <f t="shared" si="7"/>
        <v>15344659.320300002</v>
      </c>
      <c r="S33" s="62">
        <f t="shared" si="8"/>
        <v>0.6651249316885004</v>
      </c>
      <c r="T33" s="76">
        <f t="shared" si="9"/>
        <v>7725682.1888443343</v>
      </c>
      <c r="U33" s="77">
        <f t="shared" si="10"/>
        <v>594283.24529571808</v>
      </c>
    </row>
    <row r="34" spans="1:22">
      <c r="A34" s="20">
        <v>8</v>
      </c>
      <c r="B34" s="74" t="s">
        <v>21</v>
      </c>
      <c r="C34" s="24" t="s">
        <v>13</v>
      </c>
      <c r="D34" s="24" t="s">
        <v>19</v>
      </c>
      <c r="E34" s="94">
        <v>8060794.9334571427</v>
      </c>
      <c r="F34" s="94">
        <v>7347769.7297000019</v>
      </c>
      <c r="G34" s="95">
        <f t="shared" si="0"/>
        <v>0.91154405866378541</v>
      </c>
      <c r="H34" s="95">
        <f t="shared" si="1"/>
        <v>0.9</v>
      </c>
      <c r="I34" s="97">
        <v>7587850.5665999996</v>
      </c>
      <c r="J34" s="93">
        <v>6925156.9020000007</v>
      </c>
      <c r="K34" s="96">
        <f t="shared" si="2"/>
        <v>0.91266384876937001</v>
      </c>
      <c r="L34" s="96">
        <f t="shared" si="3"/>
        <v>0.9</v>
      </c>
      <c r="M34" s="109">
        <v>7974509.6669342648</v>
      </c>
      <c r="N34" s="109">
        <f>SUMIF('Pri iNPUT'!F:F,'OCT+NOV+DEC'!B:B,'Pri iNPUT'!R:R)</f>
        <v>250131.76</v>
      </c>
      <c r="O34" s="99">
        <f t="shared" si="4"/>
        <v>3.136641253783333E-2</v>
      </c>
      <c r="P34" s="99">
        <f t="shared" si="5"/>
        <v>0</v>
      </c>
      <c r="Q34" s="75">
        <f t="shared" si="6"/>
        <v>23623155.166991405</v>
      </c>
      <c r="R34" s="75">
        <f t="shared" si="7"/>
        <v>14523058.391700001</v>
      </c>
      <c r="S34" s="62">
        <f t="shared" si="8"/>
        <v>0.61478063743123723</v>
      </c>
      <c r="T34" s="76">
        <f t="shared" si="9"/>
        <v>9100096.7752914038</v>
      </c>
      <c r="U34" s="77">
        <f t="shared" si="10"/>
        <v>700007.44425318495</v>
      </c>
    </row>
    <row r="35" spans="1:22" s="27" customFormat="1">
      <c r="A35" s="20">
        <v>9</v>
      </c>
      <c r="B35" s="74" t="s">
        <v>18</v>
      </c>
      <c r="C35" s="24" t="s">
        <v>13</v>
      </c>
      <c r="D35" s="24" t="s">
        <v>19</v>
      </c>
      <c r="E35" s="94">
        <v>24081260.435757138</v>
      </c>
      <c r="F35" s="94">
        <v>12414369.255800001</v>
      </c>
      <c r="G35" s="95">
        <f t="shared" si="0"/>
        <v>0.51551991179691259</v>
      </c>
      <c r="H35" s="95">
        <f t="shared" si="1"/>
        <v>0</v>
      </c>
      <c r="I35" s="97">
        <v>17403081.044914287</v>
      </c>
      <c r="J35" s="93">
        <v>13993940.912699997</v>
      </c>
      <c r="K35" s="96">
        <f t="shared" si="2"/>
        <v>0.80410709325458529</v>
      </c>
      <c r="L35" s="96">
        <f t="shared" si="3"/>
        <v>0</v>
      </c>
      <c r="M35" s="109">
        <v>17983816.415109295</v>
      </c>
      <c r="N35" s="109">
        <f>SUMIF('Pri iNPUT'!F:F,'OCT+NOV+DEC'!B:B,'Pri iNPUT'!R:R)</f>
        <v>1346050.6030000001</v>
      </c>
      <c r="O35" s="99">
        <f t="shared" si="4"/>
        <v>7.4847883893493339E-2</v>
      </c>
      <c r="P35" s="99">
        <f t="shared" si="5"/>
        <v>0</v>
      </c>
      <c r="Q35" s="75">
        <f t="shared" si="6"/>
        <v>59468157.895780712</v>
      </c>
      <c r="R35" s="75">
        <f t="shared" si="7"/>
        <v>27754360.771499999</v>
      </c>
      <c r="S35" s="62">
        <f t="shared" si="8"/>
        <v>0.46670960987458432</v>
      </c>
      <c r="T35" s="76">
        <f t="shared" si="9"/>
        <v>31713797.124280713</v>
      </c>
      <c r="U35" s="77">
        <f t="shared" si="10"/>
        <v>2439522.8557139011</v>
      </c>
      <c r="V35" s="6"/>
    </row>
    <row r="36" spans="1:22">
      <c r="A36" s="20">
        <v>23</v>
      </c>
      <c r="B36" s="74" t="s">
        <v>36</v>
      </c>
      <c r="C36" s="24" t="s">
        <v>13</v>
      </c>
      <c r="D36" s="24" t="s">
        <v>1125</v>
      </c>
      <c r="E36" s="94">
        <v>0</v>
      </c>
      <c r="F36" s="94">
        <v>0</v>
      </c>
      <c r="G36" s="95">
        <f t="shared" si="0"/>
        <v>0</v>
      </c>
      <c r="H36" s="95">
        <f t="shared" si="1"/>
        <v>0</v>
      </c>
      <c r="I36" s="97">
        <v>0</v>
      </c>
      <c r="J36" s="93">
        <v>0</v>
      </c>
      <c r="K36" s="96">
        <f t="shared" si="2"/>
        <v>0</v>
      </c>
      <c r="L36" s="96">
        <f t="shared" si="3"/>
        <v>0</v>
      </c>
      <c r="M36" s="109">
        <v>0</v>
      </c>
      <c r="N36" s="109">
        <f>SUMIF('Pri iNPUT'!F:F,'OCT+NOV+DEC'!B:B,'Pri iNPUT'!R:R)</f>
        <v>0</v>
      </c>
      <c r="O36" s="99">
        <f t="shared" si="4"/>
        <v>0</v>
      </c>
      <c r="P36" s="99">
        <f t="shared" si="5"/>
        <v>0</v>
      </c>
      <c r="Q36" s="75">
        <f t="shared" si="6"/>
        <v>0</v>
      </c>
      <c r="R36" s="75">
        <f t="shared" si="7"/>
        <v>0</v>
      </c>
      <c r="S36" s="62">
        <f t="shared" si="8"/>
        <v>0</v>
      </c>
      <c r="T36" s="76">
        <f t="shared" si="9"/>
        <v>0</v>
      </c>
      <c r="U36" s="77">
        <f t="shared" si="10"/>
        <v>0</v>
      </c>
    </row>
    <row r="37" spans="1:22">
      <c r="A37" s="20">
        <v>24</v>
      </c>
      <c r="B37" s="74" t="s">
        <v>42</v>
      </c>
      <c r="C37" s="24" t="s">
        <v>13</v>
      </c>
      <c r="D37" s="24" t="s">
        <v>1125</v>
      </c>
      <c r="E37" s="94">
        <v>14038771.227485713</v>
      </c>
      <c r="F37" s="94">
        <v>14586924.381200004</v>
      </c>
      <c r="G37" s="95">
        <f t="shared" ref="G37:G68" si="11">IFERROR(F37/E37,0)</f>
        <v>1.0390456646690769</v>
      </c>
      <c r="H37" s="95">
        <f t="shared" ref="H37:H68" si="12">IF(G37&gt;=89.5%,90%,0%)</f>
        <v>0.9</v>
      </c>
      <c r="I37" s="97">
        <v>12899746.895385716</v>
      </c>
      <c r="J37" s="93">
        <v>13278165.7206</v>
      </c>
      <c r="K37" s="96">
        <f t="shared" ref="K37:K68" si="13">IFERROR(J37/I37,0)</f>
        <v>1.0293353682272359</v>
      </c>
      <c r="L37" s="96">
        <f t="shared" ref="L37:L68" si="14">IF(K37&gt;=89.5%,90%,0%)</f>
        <v>0.9</v>
      </c>
      <c r="M37" s="109">
        <v>13027822.424824236</v>
      </c>
      <c r="N37" s="109">
        <f>SUMIF('Pri iNPUT'!F:F,'OCT+NOV+DEC'!B:B,'Pri iNPUT'!R:R)</f>
        <v>1414078.5379999999</v>
      </c>
      <c r="O37" s="99">
        <f t="shared" ref="O37:O68" si="15">IFERROR(N37/M37,0)</f>
        <v>0.1085429699521774</v>
      </c>
      <c r="P37" s="99">
        <f t="shared" ref="P37:P68" si="16">IF(O37&gt;=89.5%,90%,0%)</f>
        <v>0</v>
      </c>
      <c r="Q37" s="75">
        <f t="shared" ref="Q37:Q68" si="17">E37+I37+M37</f>
        <v>39966340.547695667</v>
      </c>
      <c r="R37" s="75">
        <f t="shared" ref="R37:R68" si="18">F37+J37+N37</f>
        <v>29279168.639800001</v>
      </c>
      <c r="S37" s="62">
        <f t="shared" ref="S37:S68" si="19">IFERROR(R37/Q37,0)</f>
        <v>0.73259568523313667</v>
      </c>
      <c r="T37" s="76">
        <f t="shared" ref="T37:T68" si="20">Q37-R37</f>
        <v>10687171.907895666</v>
      </c>
      <c r="U37" s="77">
        <f t="shared" ref="U37:U68" si="21">T37/U$2</f>
        <v>822090.14676120505</v>
      </c>
    </row>
    <row r="38" spans="1:22">
      <c r="A38" s="20">
        <v>25</v>
      </c>
      <c r="B38" s="74" t="s">
        <v>38</v>
      </c>
      <c r="C38" s="24" t="s">
        <v>13</v>
      </c>
      <c r="D38" s="24" t="s">
        <v>1125</v>
      </c>
      <c r="E38" s="94">
        <v>0</v>
      </c>
      <c r="F38" s="94">
        <v>0</v>
      </c>
      <c r="G38" s="95">
        <f t="shared" si="11"/>
        <v>0</v>
      </c>
      <c r="H38" s="95">
        <f t="shared" si="12"/>
        <v>0</v>
      </c>
      <c r="I38" s="97">
        <v>0</v>
      </c>
      <c r="J38" s="93">
        <v>0</v>
      </c>
      <c r="K38" s="96">
        <f t="shared" si="13"/>
        <v>0</v>
      </c>
      <c r="L38" s="96">
        <f t="shared" si="14"/>
        <v>0</v>
      </c>
      <c r="M38" s="109">
        <v>0</v>
      </c>
      <c r="N38" s="109">
        <f>SUMIF('Pri iNPUT'!F:F,'OCT+NOV+DEC'!B:B,'Pri iNPUT'!R:R)</f>
        <v>0</v>
      </c>
      <c r="O38" s="99">
        <f t="shared" si="15"/>
        <v>0</v>
      </c>
      <c r="P38" s="99">
        <f t="shared" si="16"/>
        <v>0</v>
      </c>
      <c r="Q38" s="75">
        <f t="shared" si="17"/>
        <v>0</v>
      </c>
      <c r="R38" s="75">
        <f t="shared" si="18"/>
        <v>0</v>
      </c>
      <c r="S38" s="62">
        <f t="shared" si="19"/>
        <v>0</v>
      </c>
      <c r="T38" s="76">
        <f t="shared" si="20"/>
        <v>0</v>
      </c>
      <c r="U38" s="77">
        <f t="shared" si="21"/>
        <v>0</v>
      </c>
    </row>
    <row r="39" spans="1:22">
      <c r="A39" s="20">
        <v>26</v>
      </c>
      <c r="B39" s="74" t="s">
        <v>39</v>
      </c>
      <c r="C39" s="24" t="s">
        <v>13</v>
      </c>
      <c r="D39" s="24" t="s">
        <v>40</v>
      </c>
      <c r="E39" s="94">
        <v>7378866.4469857141</v>
      </c>
      <c r="F39" s="94">
        <v>4935804.7373000011</v>
      </c>
      <c r="G39" s="95">
        <f t="shared" si="11"/>
        <v>0.66891097335367689</v>
      </c>
      <c r="H39" s="95">
        <f t="shared" si="12"/>
        <v>0</v>
      </c>
      <c r="I39" s="97">
        <v>4582828.0275428565</v>
      </c>
      <c r="J39" s="93">
        <v>4172200.9480000008</v>
      </c>
      <c r="K39" s="96">
        <f t="shared" si="13"/>
        <v>0.91039875878497256</v>
      </c>
      <c r="L39" s="96">
        <f t="shared" si="14"/>
        <v>0.9</v>
      </c>
      <c r="M39" s="109">
        <v>5085306.9036810612</v>
      </c>
      <c r="N39" s="109">
        <f>SUMIF('Pri iNPUT'!F:F,'OCT+NOV+DEC'!B:B,'Pri iNPUT'!R:R)</f>
        <v>840358.57949999999</v>
      </c>
      <c r="O39" s="99">
        <f t="shared" si="15"/>
        <v>0.16525228376908702</v>
      </c>
      <c r="P39" s="99">
        <f t="shared" si="16"/>
        <v>0</v>
      </c>
      <c r="Q39" s="75">
        <f t="shared" si="17"/>
        <v>17047001.378209632</v>
      </c>
      <c r="R39" s="75">
        <f t="shared" si="18"/>
        <v>9948364.2648000009</v>
      </c>
      <c r="S39" s="62">
        <f t="shared" si="19"/>
        <v>0.58358441136260597</v>
      </c>
      <c r="T39" s="76">
        <f t="shared" si="20"/>
        <v>7098637.113409631</v>
      </c>
      <c r="U39" s="77">
        <f t="shared" si="21"/>
        <v>546049.00872381777</v>
      </c>
    </row>
    <row r="40" spans="1:22">
      <c r="A40" s="20">
        <v>27</v>
      </c>
      <c r="B40" s="74" t="s">
        <v>41</v>
      </c>
      <c r="C40" s="24" t="s">
        <v>13</v>
      </c>
      <c r="D40" s="24" t="s">
        <v>40</v>
      </c>
      <c r="E40" s="94">
        <v>45576793.111400001</v>
      </c>
      <c r="F40" s="94">
        <v>24953956.997900002</v>
      </c>
      <c r="G40" s="95">
        <f t="shared" si="11"/>
        <v>0.54751454181751846</v>
      </c>
      <c r="H40" s="95">
        <f t="shared" si="12"/>
        <v>0</v>
      </c>
      <c r="I40" s="97">
        <v>33887093.953671426</v>
      </c>
      <c r="J40" s="93">
        <v>30976500.235100009</v>
      </c>
      <c r="K40" s="96">
        <f t="shared" si="13"/>
        <v>0.91410907873804048</v>
      </c>
      <c r="L40" s="96">
        <f t="shared" si="14"/>
        <v>0.9</v>
      </c>
      <c r="M40" s="109">
        <v>32147740.504978072</v>
      </c>
      <c r="N40" s="109">
        <f>SUMIF('Pri iNPUT'!F:F,'OCT+NOV+DEC'!B:B,'Pri iNPUT'!R:R)</f>
        <v>930703.56400000001</v>
      </c>
      <c r="O40" s="99">
        <f t="shared" si="15"/>
        <v>2.8950823584502954E-2</v>
      </c>
      <c r="P40" s="99">
        <f t="shared" si="16"/>
        <v>0</v>
      </c>
      <c r="Q40" s="75">
        <f t="shared" si="17"/>
        <v>111611627.57004951</v>
      </c>
      <c r="R40" s="75">
        <f t="shared" si="18"/>
        <v>56861160.797000013</v>
      </c>
      <c r="S40" s="62">
        <f t="shared" si="19"/>
        <v>0.50945552927550408</v>
      </c>
      <c r="T40" s="76">
        <f t="shared" si="20"/>
        <v>54750466.773049496</v>
      </c>
      <c r="U40" s="77">
        <f t="shared" si="21"/>
        <v>4211574.3671576539</v>
      </c>
    </row>
    <row r="41" spans="1:22">
      <c r="A41" s="20">
        <v>28</v>
      </c>
      <c r="B41" s="74" t="s">
        <v>43</v>
      </c>
      <c r="C41" s="24" t="s">
        <v>13</v>
      </c>
      <c r="D41" s="24" t="s">
        <v>44</v>
      </c>
      <c r="E41" s="94">
        <v>22643964.561614282</v>
      </c>
      <c r="F41" s="94">
        <v>15406379.047800003</v>
      </c>
      <c r="G41" s="95">
        <f t="shared" si="11"/>
        <v>0.68037463165424095</v>
      </c>
      <c r="H41" s="95">
        <f t="shared" si="12"/>
        <v>0</v>
      </c>
      <c r="I41" s="97">
        <v>18031396.161514286</v>
      </c>
      <c r="J41" s="93">
        <v>16414845.548600001</v>
      </c>
      <c r="K41" s="96">
        <f t="shared" si="13"/>
        <v>0.91034800641979097</v>
      </c>
      <c r="L41" s="96">
        <f t="shared" si="14"/>
        <v>0.9</v>
      </c>
      <c r="M41" s="109">
        <v>18384967.952590771</v>
      </c>
      <c r="N41" s="109">
        <f>SUMIF('Pri iNPUT'!F:F,'OCT+NOV+DEC'!B:B,'Pri iNPUT'!R:R)</f>
        <v>5257102.7678999994</v>
      </c>
      <c r="O41" s="99">
        <f t="shared" si="15"/>
        <v>0.28594571290287074</v>
      </c>
      <c r="P41" s="99">
        <f t="shared" si="16"/>
        <v>0</v>
      </c>
      <c r="Q41" s="75">
        <f t="shared" si="17"/>
        <v>59060328.675719343</v>
      </c>
      <c r="R41" s="75">
        <f t="shared" si="18"/>
        <v>37078327.364300005</v>
      </c>
      <c r="S41" s="62">
        <f t="shared" si="19"/>
        <v>0.62780428412250788</v>
      </c>
      <c r="T41" s="76">
        <f t="shared" si="20"/>
        <v>21982001.311419338</v>
      </c>
      <c r="U41" s="77">
        <f t="shared" si="21"/>
        <v>1690923.1778014875</v>
      </c>
    </row>
    <row r="42" spans="1:22">
      <c r="A42" s="20">
        <v>30</v>
      </c>
      <c r="B42" s="74" t="s">
        <v>47</v>
      </c>
      <c r="C42" s="24" t="s">
        <v>13</v>
      </c>
      <c r="D42" s="24" t="s">
        <v>1126</v>
      </c>
      <c r="E42" s="94">
        <v>16353593.610671427</v>
      </c>
      <c r="F42" s="94">
        <v>11771552.289700011</v>
      </c>
      <c r="G42" s="95">
        <f t="shared" si="11"/>
        <v>0.71981440715382361</v>
      </c>
      <c r="H42" s="95">
        <f t="shared" si="12"/>
        <v>0</v>
      </c>
      <c r="I42" s="97">
        <v>12754051.796300003</v>
      </c>
      <c r="J42" s="93">
        <v>10224747.7107</v>
      </c>
      <c r="K42" s="96">
        <f t="shared" si="13"/>
        <v>0.80168623069778</v>
      </c>
      <c r="L42" s="96">
        <f t="shared" si="14"/>
        <v>0</v>
      </c>
      <c r="M42" s="109">
        <v>12905652.843259729</v>
      </c>
      <c r="N42" s="109">
        <f>SUMIF('Pri iNPUT'!F:F,'OCT+NOV+DEC'!B:B,'Pri iNPUT'!R:R)</f>
        <v>983388.52789999999</v>
      </c>
      <c r="O42" s="99">
        <f t="shared" si="15"/>
        <v>7.6198278370210232E-2</v>
      </c>
      <c r="P42" s="99">
        <f t="shared" si="16"/>
        <v>0</v>
      </c>
      <c r="Q42" s="75">
        <f t="shared" si="17"/>
        <v>42013298.250231162</v>
      </c>
      <c r="R42" s="75">
        <f t="shared" si="18"/>
        <v>22979688.52830001</v>
      </c>
      <c r="S42" s="62">
        <f t="shared" si="19"/>
        <v>0.54696225922166375</v>
      </c>
      <c r="T42" s="76">
        <f t="shared" si="20"/>
        <v>19033609.721931152</v>
      </c>
      <c r="U42" s="77">
        <f t="shared" si="21"/>
        <v>1464123.8247639348</v>
      </c>
    </row>
    <row r="43" spans="1:22">
      <c r="A43" s="20">
        <v>31</v>
      </c>
      <c r="B43" s="74" t="s">
        <v>53</v>
      </c>
      <c r="C43" s="24" t="s">
        <v>13</v>
      </c>
      <c r="D43" s="24" t="s">
        <v>37</v>
      </c>
      <c r="E43" s="94">
        <v>11848673.265900001</v>
      </c>
      <c r="F43" s="94">
        <v>10815719.4047</v>
      </c>
      <c r="G43" s="95">
        <f t="shared" si="11"/>
        <v>0.91282113718395796</v>
      </c>
      <c r="H43" s="95">
        <f t="shared" si="12"/>
        <v>0.9</v>
      </c>
      <c r="I43" s="97">
        <v>8509366.1070142854</v>
      </c>
      <c r="J43" s="93">
        <v>7754140.1315000001</v>
      </c>
      <c r="K43" s="96">
        <f t="shared" si="13"/>
        <v>0.91124768096512487</v>
      </c>
      <c r="L43" s="96">
        <f t="shared" si="14"/>
        <v>0.9</v>
      </c>
      <c r="M43" s="109">
        <v>9962194.1485584006</v>
      </c>
      <c r="N43" s="109">
        <f>SUMIF('Pri iNPUT'!F:F,'OCT+NOV+DEC'!B:B,'Pri iNPUT'!R:R)</f>
        <v>1924874.0542999997</v>
      </c>
      <c r="O43" s="99">
        <f t="shared" si="15"/>
        <v>0.19321788208459503</v>
      </c>
      <c r="P43" s="99">
        <f t="shared" si="16"/>
        <v>0</v>
      </c>
      <c r="Q43" s="75">
        <f t="shared" si="17"/>
        <v>30320233.521472685</v>
      </c>
      <c r="R43" s="75">
        <f t="shared" si="18"/>
        <v>20494733.590500001</v>
      </c>
      <c r="S43" s="62">
        <f t="shared" si="19"/>
        <v>0.67594247174863287</v>
      </c>
      <c r="T43" s="76">
        <f t="shared" si="20"/>
        <v>9825499.9309726842</v>
      </c>
      <c r="U43" s="77">
        <f t="shared" si="21"/>
        <v>755807.68699789874</v>
      </c>
    </row>
    <row r="44" spans="1:22">
      <c r="A44" s="20">
        <v>32</v>
      </c>
      <c r="B44" s="74" t="s">
        <v>52</v>
      </c>
      <c r="C44" s="24" t="s">
        <v>13</v>
      </c>
      <c r="D44" s="24" t="s">
        <v>37</v>
      </c>
      <c r="E44" s="94">
        <v>23011205.809328571</v>
      </c>
      <c r="F44" s="94">
        <v>14979744.916400006</v>
      </c>
      <c r="G44" s="95">
        <f t="shared" si="11"/>
        <v>0.65097609575623927</v>
      </c>
      <c r="H44" s="95">
        <f t="shared" si="12"/>
        <v>0</v>
      </c>
      <c r="I44" s="97">
        <v>17421255.316057142</v>
      </c>
      <c r="J44" s="93">
        <v>15870211.532400006</v>
      </c>
      <c r="K44" s="96">
        <f t="shared" si="13"/>
        <v>0.91096831109365917</v>
      </c>
      <c r="L44" s="96">
        <f t="shared" si="14"/>
        <v>0.9</v>
      </c>
      <c r="M44" s="109">
        <v>17248752.479099471</v>
      </c>
      <c r="N44" s="109">
        <f>SUMIF('Pri iNPUT'!F:F,'OCT+NOV+DEC'!B:B,'Pri iNPUT'!R:R)</f>
        <v>2557994.9808999998</v>
      </c>
      <c r="O44" s="99">
        <f t="shared" si="15"/>
        <v>0.14830028919480143</v>
      </c>
      <c r="P44" s="99">
        <f t="shared" si="16"/>
        <v>0</v>
      </c>
      <c r="Q44" s="75">
        <f t="shared" si="17"/>
        <v>57681213.604485184</v>
      </c>
      <c r="R44" s="75">
        <f t="shared" si="18"/>
        <v>33407951.429700013</v>
      </c>
      <c r="S44" s="62">
        <f t="shared" si="19"/>
        <v>0.57918253348092308</v>
      </c>
      <c r="T44" s="76">
        <f t="shared" si="20"/>
        <v>24273262.174785171</v>
      </c>
      <c r="U44" s="77">
        <f t="shared" si="21"/>
        <v>1867174.0134450132</v>
      </c>
    </row>
    <row r="45" spans="1:22">
      <c r="A45" s="20">
        <v>33</v>
      </c>
      <c r="B45" s="74" t="s">
        <v>49</v>
      </c>
      <c r="C45" s="24" t="s">
        <v>13</v>
      </c>
      <c r="D45" s="24" t="s">
        <v>37</v>
      </c>
      <c r="E45" s="94">
        <v>7029371.4552999996</v>
      </c>
      <c r="F45" s="94">
        <v>3718673.4550999985</v>
      </c>
      <c r="G45" s="95">
        <f t="shared" si="11"/>
        <v>0.52901934102460846</v>
      </c>
      <c r="H45" s="95">
        <f t="shared" si="12"/>
        <v>0</v>
      </c>
      <c r="I45" s="97">
        <v>5170505.4356285706</v>
      </c>
      <c r="J45" s="93">
        <v>4727264.2821000014</v>
      </c>
      <c r="K45" s="96">
        <f t="shared" si="13"/>
        <v>0.91427508218552234</v>
      </c>
      <c r="L45" s="96">
        <f t="shared" si="14"/>
        <v>0.9</v>
      </c>
      <c r="M45" s="109">
        <v>5542055.1157438951</v>
      </c>
      <c r="N45" s="109">
        <f>SUMIF('Pri iNPUT'!F:F,'OCT+NOV+DEC'!B:B,'Pri iNPUT'!R:R)</f>
        <v>730920.02359999996</v>
      </c>
      <c r="O45" s="99">
        <f t="shared" si="15"/>
        <v>0.13188609790682143</v>
      </c>
      <c r="P45" s="99">
        <f t="shared" si="16"/>
        <v>0</v>
      </c>
      <c r="Q45" s="75">
        <f t="shared" si="17"/>
        <v>17741932.006672464</v>
      </c>
      <c r="R45" s="75">
        <f t="shared" si="18"/>
        <v>9176857.7608000003</v>
      </c>
      <c r="S45" s="62">
        <f t="shared" si="19"/>
        <v>0.5172411751633772</v>
      </c>
      <c r="T45" s="76">
        <f t="shared" si="20"/>
        <v>8565074.245872464</v>
      </c>
      <c r="U45" s="77">
        <f t="shared" si="21"/>
        <v>658851.86506711261</v>
      </c>
    </row>
    <row r="46" spans="1:22">
      <c r="A46" s="20">
        <v>34</v>
      </c>
      <c r="B46" s="74" t="s">
        <v>50</v>
      </c>
      <c r="C46" s="24" t="s">
        <v>13</v>
      </c>
      <c r="D46" s="24" t="s">
        <v>1126</v>
      </c>
      <c r="E46" s="94">
        <v>6690098.6675714282</v>
      </c>
      <c r="F46" s="94">
        <v>5489683.5172000006</v>
      </c>
      <c r="G46" s="95">
        <f t="shared" si="11"/>
        <v>0.82056839367853596</v>
      </c>
      <c r="H46" s="95">
        <f t="shared" si="12"/>
        <v>0</v>
      </c>
      <c r="I46" s="97">
        <v>4804474.6062857136</v>
      </c>
      <c r="J46" s="93">
        <v>4816282.7993000001</v>
      </c>
      <c r="K46" s="96">
        <f t="shared" si="13"/>
        <v>1.0024577490739233</v>
      </c>
      <c r="L46" s="96">
        <f t="shared" si="14"/>
        <v>0.9</v>
      </c>
      <c r="M46" s="109">
        <v>5001975.2287601177</v>
      </c>
      <c r="N46" s="109">
        <f>SUMIF('Pri iNPUT'!F:F,'OCT+NOV+DEC'!B:B,'Pri iNPUT'!R:R)</f>
        <v>885812.951</v>
      </c>
      <c r="O46" s="99">
        <f t="shared" si="15"/>
        <v>0.17709263050860291</v>
      </c>
      <c r="P46" s="99">
        <f t="shared" si="16"/>
        <v>0</v>
      </c>
      <c r="Q46" s="75">
        <f t="shared" si="17"/>
        <v>16496548.50261726</v>
      </c>
      <c r="R46" s="75">
        <f t="shared" si="18"/>
        <v>11191779.2675</v>
      </c>
      <c r="S46" s="62">
        <f t="shared" si="19"/>
        <v>0.67843156801705329</v>
      </c>
      <c r="T46" s="76">
        <f t="shared" si="20"/>
        <v>5304769.2351172604</v>
      </c>
      <c r="U46" s="77">
        <f t="shared" si="21"/>
        <v>408059.17193209694</v>
      </c>
    </row>
    <row r="47" spans="1:22">
      <c r="A47" s="20">
        <v>35</v>
      </c>
      <c r="B47" s="74" t="s">
        <v>51</v>
      </c>
      <c r="C47" s="24" t="s">
        <v>13</v>
      </c>
      <c r="D47" s="24" t="s">
        <v>1126</v>
      </c>
      <c r="E47" s="94">
        <v>17389936.184857141</v>
      </c>
      <c r="F47" s="94">
        <v>10974902.3246</v>
      </c>
      <c r="G47" s="95">
        <f t="shared" si="11"/>
        <v>0.63110653241825909</v>
      </c>
      <c r="H47" s="95">
        <f t="shared" si="12"/>
        <v>0</v>
      </c>
      <c r="I47" s="97">
        <v>12641409.162014289</v>
      </c>
      <c r="J47" s="93">
        <v>12659433.555700004</v>
      </c>
      <c r="K47" s="96">
        <f t="shared" si="13"/>
        <v>1.0014258215563401</v>
      </c>
      <c r="L47" s="96">
        <f t="shared" si="14"/>
        <v>0.9</v>
      </c>
      <c r="M47" s="109">
        <v>12808790.184181046</v>
      </c>
      <c r="N47" s="109">
        <f>SUMIF('Pri iNPUT'!F:F,'OCT+NOV+DEC'!B:B,'Pri iNPUT'!R:R)</f>
        <v>769066.27520000003</v>
      </c>
      <c r="O47" s="99">
        <f t="shared" si="15"/>
        <v>6.004206987087686E-2</v>
      </c>
      <c r="P47" s="99">
        <f t="shared" si="16"/>
        <v>0</v>
      </c>
      <c r="Q47" s="75">
        <f t="shared" si="17"/>
        <v>42840135.53105247</v>
      </c>
      <c r="R47" s="75">
        <f t="shared" si="18"/>
        <v>24403402.155500002</v>
      </c>
      <c r="S47" s="62">
        <f t="shared" si="19"/>
        <v>0.56963877104943594</v>
      </c>
      <c r="T47" s="76">
        <f t="shared" si="20"/>
        <v>18436733.375552468</v>
      </c>
      <c r="U47" s="77">
        <f t="shared" si="21"/>
        <v>1418210.2596578822</v>
      </c>
    </row>
    <row r="48" spans="1:22">
      <c r="A48" s="20">
        <v>36</v>
      </c>
      <c r="B48" s="74" t="s">
        <v>45</v>
      </c>
      <c r="C48" s="24" t="s">
        <v>13</v>
      </c>
      <c r="D48" s="24" t="s">
        <v>44</v>
      </c>
      <c r="E48" s="94">
        <v>10293998.334900001</v>
      </c>
      <c r="F48" s="94">
        <v>5853489.8857000032</v>
      </c>
      <c r="G48" s="95">
        <f t="shared" si="11"/>
        <v>0.56863132237497738</v>
      </c>
      <c r="H48" s="95">
        <f t="shared" si="12"/>
        <v>0</v>
      </c>
      <c r="I48" s="97">
        <v>7462858.9344142852</v>
      </c>
      <c r="J48" s="93">
        <v>6202815.8189000012</v>
      </c>
      <c r="K48" s="96">
        <f t="shared" si="13"/>
        <v>0.83115812229764774</v>
      </c>
      <c r="L48" s="96">
        <f t="shared" si="14"/>
        <v>0</v>
      </c>
      <c r="M48" s="109">
        <v>7407568.1036593346</v>
      </c>
      <c r="N48" s="109">
        <f>SUMIF('Pri iNPUT'!F:F,'OCT+NOV+DEC'!B:B,'Pri iNPUT'!R:R)</f>
        <v>1192989.5123999999</v>
      </c>
      <c r="O48" s="99">
        <f t="shared" si="15"/>
        <v>0.16105009035430451</v>
      </c>
      <c r="P48" s="99">
        <f t="shared" si="16"/>
        <v>0</v>
      </c>
      <c r="Q48" s="75">
        <f t="shared" si="17"/>
        <v>25164425.372973621</v>
      </c>
      <c r="R48" s="75">
        <f t="shared" si="18"/>
        <v>13249295.217000004</v>
      </c>
      <c r="S48" s="62">
        <f t="shared" si="19"/>
        <v>0.52650895145134669</v>
      </c>
      <c r="T48" s="76">
        <f t="shared" si="20"/>
        <v>11915130.155973617</v>
      </c>
      <c r="U48" s="77">
        <f t="shared" si="21"/>
        <v>916548.47353643202</v>
      </c>
    </row>
    <row r="49" spans="1:21">
      <c r="A49" s="20">
        <v>37</v>
      </c>
      <c r="B49" s="74" t="s">
        <v>48</v>
      </c>
      <c r="C49" s="24" t="s">
        <v>13</v>
      </c>
      <c r="D49" s="24" t="s">
        <v>44</v>
      </c>
      <c r="E49" s="94">
        <v>8586729.9245285708</v>
      </c>
      <c r="F49" s="94">
        <v>5279116.1267000008</v>
      </c>
      <c r="G49" s="95">
        <f t="shared" si="11"/>
        <v>0.61479936752405018</v>
      </c>
      <c r="H49" s="95">
        <f t="shared" si="12"/>
        <v>0</v>
      </c>
      <c r="I49" s="97">
        <v>6575878.6047857143</v>
      </c>
      <c r="J49" s="93">
        <v>5663502.6506000003</v>
      </c>
      <c r="K49" s="96">
        <f t="shared" si="13"/>
        <v>0.86125413666825967</v>
      </c>
      <c r="L49" s="96">
        <f t="shared" si="14"/>
        <v>0</v>
      </c>
      <c r="M49" s="109">
        <v>6285243.9371734681</v>
      </c>
      <c r="N49" s="109">
        <f>SUMIF('Pri iNPUT'!F:F,'OCT+NOV+DEC'!B:B,'Pri iNPUT'!R:R)</f>
        <v>1198901.8503999999</v>
      </c>
      <c r="O49" s="99">
        <f t="shared" si="15"/>
        <v>0.19074865866529231</v>
      </c>
      <c r="P49" s="99">
        <f t="shared" si="16"/>
        <v>0</v>
      </c>
      <c r="Q49" s="75">
        <f t="shared" si="17"/>
        <v>21447852.466487754</v>
      </c>
      <c r="R49" s="75">
        <f t="shared" si="18"/>
        <v>12141520.627700001</v>
      </c>
      <c r="S49" s="62">
        <f t="shared" si="19"/>
        <v>0.56609493405790223</v>
      </c>
      <c r="T49" s="76">
        <f t="shared" si="20"/>
        <v>9306331.8387877531</v>
      </c>
      <c r="U49" s="77">
        <f t="shared" si="21"/>
        <v>715871.67990675021</v>
      </c>
    </row>
    <row r="50" spans="1:21">
      <c r="A50" s="20">
        <v>3</v>
      </c>
      <c r="B50" s="74" t="s">
        <v>14</v>
      </c>
      <c r="C50" s="24" t="s">
        <v>24</v>
      </c>
      <c r="D50" s="24" t="s">
        <v>26</v>
      </c>
      <c r="E50" s="94">
        <v>16072372.205557143</v>
      </c>
      <c r="F50" s="94">
        <v>14692696.379700003</v>
      </c>
      <c r="G50" s="95">
        <f t="shared" si="11"/>
        <v>0.91415854435102573</v>
      </c>
      <c r="H50" s="95">
        <f t="shared" si="12"/>
        <v>0.9</v>
      </c>
      <c r="I50" s="97">
        <v>12412035.263557145</v>
      </c>
      <c r="J50" s="93">
        <v>12445867.544399997</v>
      </c>
      <c r="K50" s="96">
        <f t="shared" si="13"/>
        <v>1.0027257641574856</v>
      </c>
      <c r="L50" s="96">
        <f t="shared" si="14"/>
        <v>0.9</v>
      </c>
      <c r="M50" s="109">
        <v>12466703.717397777</v>
      </c>
      <c r="N50" s="109">
        <f>SUMIF('Pri iNPUT'!F:F,'OCT+NOV+DEC'!B:B,'Pri iNPUT'!R:R)</f>
        <v>2052025.7277000002</v>
      </c>
      <c r="O50" s="99">
        <f t="shared" si="15"/>
        <v>0.16460050501050388</v>
      </c>
      <c r="P50" s="99">
        <f t="shared" si="16"/>
        <v>0</v>
      </c>
      <c r="Q50" s="75">
        <f t="shared" si="17"/>
        <v>40951111.186512068</v>
      </c>
      <c r="R50" s="75">
        <f t="shared" si="18"/>
        <v>29190589.651799999</v>
      </c>
      <c r="S50" s="62">
        <f t="shared" si="19"/>
        <v>0.71281556973756566</v>
      </c>
      <c r="T50" s="76">
        <f t="shared" si="20"/>
        <v>11760521.534712069</v>
      </c>
      <c r="U50" s="77">
        <f t="shared" si="21"/>
        <v>904655.5026701591</v>
      </c>
    </row>
    <row r="51" spans="1:21">
      <c r="A51" s="20">
        <v>10</v>
      </c>
      <c r="B51" s="74" t="s">
        <v>23</v>
      </c>
      <c r="C51" s="24" t="s">
        <v>24</v>
      </c>
      <c r="D51" s="24" t="s">
        <v>1128</v>
      </c>
      <c r="E51" s="94">
        <v>15911850.788085714</v>
      </c>
      <c r="F51" s="94">
        <v>13006189.2327</v>
      </c>
      <c r="G51" s="95">
        <f t="shared" si="11"/>
        <v>0.81739009533941953</v>
      </c>
      <c r="H51" s="95">
        <f t="shared" si="12"/>
        <v>0</v>
      </c>
      <c r="I51" s="97">
        <v>12599483.879242856</v>
      </c>
      <c r="J51" s="93">
        <v>10139477.197800001</v>
      </c>
      <c r="K51" s="96">
        <f t="shared" si="13"/>
        <v>0.80475337680334535</v>
      </c>
      <c r="L51" s="96">
        <f t="shared" si="14"/>
        <v>0</v>
      </c>
      <c r="M51" s="109">
        <v>12692157.08172835</v>
      </c>
      <c r="N51" s="109">
        <f>SUMIF('Pri iNPUT'!F:F,'OCT+NOV+DEC'!B:B,'Pri iNPUT'!R:R)</f>
        <v>2342962.4139999999</v>
      </c>
      <c r="O51" s="99">
        <f t="shared" si="15"/>
        <v>0.18459922918641877</v>
      </c>
      <c r="P51" s="99">
        <f t="shared" si="16"/>
        <v>0</v>
      </c>
      <c r="Q51" s="75">
        <f t="shared" si="17"/>
        <v>41203491.74905692</v>
      </c>
      <c r="R51" s="75">
        <f t="shared" si="18"/>
        <v>25488628.844500002</v>
      </c>
      <c r="S51" s="62">
        <f t="shared" si="19"/>
        <v>0.61860361252231477</v>
      </c>
      <c r="T51" s="76">
        <f t="shared" si="20"/>
        <v>15714862.904556919</v>
      </c>
      <c r="U51" s="77">
        <f t="shared" si="21"/>
        <v>1208835.6080428399</v>
      </c>
    </row>
    <row r="52" spans="1:21">
      <c r="A52" s="20">
        <v>11</v>
      </c>
      <c r="B52" s="74" t="s">
        <v>35</v>
      </c>
      <c r="C52" s="24" t="s">
        <v>24</v>
      </c>
      <c r="D52" s="24" t="s">
        <v>1128</v>
      </c>
      <c r="E52" s="94">
        <v>8993849.0745571423</v>
      </c>
      <c r="F52" s="94">
        <v>8265594.8900000025</v>
      </c>
      <c r="G52" s="95">
        <f t="shared" si="11"/>
        <v>0.91902752886777794</v>
      </c>
      <c r="H52" s="95">
        <f t="shared" si="12"/>
        <v>0.9</v>
      </c>
      <c r="I52" s="97">
        <v>6914477.9888000004</v>
      </c>
      <c r="J52" s="93">
        <v>5559350.2000000002</v>
      </c>
      <c r="K52" s="96">
        <f t="shared" si="13"/>
        <v>0.80401589375293081</v>
      </c>
      <c r="L52" s="96">
        <f t="shared" si="14"/>
        <v>0</v>
      </c>
      <c r="M52" s="109">
        <v>6986538.5371318236</v>
      </c>
      <c r="N52" s="109">
        <f>SUMIF('Pri iNPUT'!F:F,'OCT+NOV+DEC'!B:B,'Pri iNPUT'!R:R)</f>
        <v>1026765.1694</v>
      </c>
      <c r="O52" s="99">
        <f t="shared" si="15"/>
        <v>0.14696335874238473</v>
      </c>
      <c r="P52" s="99">
        <f t="shared" si="16"/>
        <v>0</v>
      </c>
      <c r="Q52" s="75">
        <f t="shared" si="17"/>
        <v>22894865.600488968</v>
      </c>
      <c r="R52" s="75">
        <f t="shared" si="18"/>
        <v>14851710.259400003</v>
      </c>
      <c r="S52" s="62">
        <f t="shared" si="19"/>
        <v>0.64869174244389594</v>
      </c>
      <c r="T52" s="76">
        <f t="shared" si="20"/>
        <v>8043155.3410889655</v>
      </c>
      <c r="U52" s="77">
        <f t="shared" si="21"/>
        <v>618704.25700684346</v>
      </c>
    </row>
    <row r="53" spans="1:21">
      <c r="A53" s="20">
        <v>12</v>
      </c>
      <c r="B53" s="74" t="s">
        <v>33</v>
      </c>
      <c r="C53" s="24" t="s">
        <v>24</v>
      </c>
      <c r="D53" s="24" t="s">
        <v>26</v>
      </c>
      <c r="E53" s="94">
        <v>9444108.8841428589</v>
      </c>
      <c r="F53" s="94">
        <v>7683698.7763000028</v>
      </c>
      <c r="G53" s="95">
        <f t="shared" si="11"/>
        <v>0.81359701275800889</v>
      </c>
      <c r="H53" s="95">
        <f t="shared" si="12"/>
        <v>0</v>
      </c>
      <c r="I53" s="97">
        <v>7417422.3654714292</v>
      </c>
      <c r="J53" s="93">
        <v>5966221.0891999984</v>
      </c>
      <c r="K53" s="96">
        <f t="shared" si="13"/>
        <v>0.80435234711361936</v>
      </c>
      <c r="L53" s="96">
        <f t="shared" si="14"/>
        <v>0</v>
      </c>
      <c r="M53" s="109">
        <v>6930269.0564950649</v>
      </c>
      <c r="N53" s="109">
        <f>SUMIF('Pri iNPUT'!F:F,'OCT+NOV+DEC'!B:B,'Pri iNPUT'!R:R)</f>
        <v>1537473.3780000003</v>
      </c>
      <c r="O53" s="99">
        <f t="shared" si="15"/>
        <v>0.22184901703911142</v>
      </c>
      <c r="P53" s="99">
        <f t="shared" si="16"/>
        <v>0</v>
      </c>
      <c r="Q53" s="75">
        <f t="shared" si="17"/>
        <v>23791800.306109354</v>
      </c>
      <c r="R53" s="75">
        <f t="shared" si="18"/>
        <v>15187393.243500002</v>
      </c>
      <c r="S53" s="62">
        <f t="shared" si="19"/>
        <v>0.63834569255358631</v>
      </c>
      <c r="T53" s="76">
        <f t="shared" si="20"/>
        <v>8604407.0626093522</v>
      </c>
      <c r="U53" s="77">
        <f t="shared" si="21"/>
        <v>661877.46635456558</v>
      </c>
    </row>
    <row r="54" spans="1:21">
      <c r="A54" s="20">
        <v>13</v>
      </c>
      <c r="B54" s="74" t="s">
        <v>25</v>
      </c>
      <c r="C54" s="24" t="s">
        <v>24</v>
      </c>
      <c r="D54" s="24" t="s">
        <v>26</v>
      </c>
      <c r="E54" s="94">
        <v>0</v>
      </c>
      <c r="F54" s="94">
        <v>588444.86729999981</v>
      </c>
      <c r="G54" s="95">
        <f t="shared" si="11"/>
        <v>0</v>
      </c>
      <c r="H54" s="95">
        <f t="shared" si="12"/>
        <v>0</v>
      </c>
      <c r="I54" s="97">
        <v>0</v>
      </c>
      <c r="J54" s="93">
        <v>0</v>
      </c>
      <c r="K54" s="96">
        <f t="shared" si="13"/>
        <v>0</v>
      </c>
      <c r="L54" s="96">
        <f t="shared" si="14"/>
        <v>0</v>
      </c>
      <c r="M54" s="109">
        <v>0</v>
      </c>
      <c r="N54" s="109">
        <f>SUMIF('Pri iNPUT'!F:F,'OCT+NOV+DEC'!B:B,'Pri iNPUT'!R:R)</f>
        <v>0</v>
      </c>
      <c r="O54" s="99">
        <f t="shared" si="15"/>
        <v>0</v>
      </c>
      <c r="P54" s="99">
        <f t="shared" si="16"/>
        <v>0</v>
      </c>
      <c r="Q54" s="75">
        <f t="shared" si="17"/>
        <v>0</v>
      </c>
      <c r="R54" s="75">
        <f t="shared" si="18"/>
        <v>588444.86729999981</v>
      </c>
      <c r="S54" s="62">
        <f t="shared" si="19"/>
        <v>0</v>
      </c>
      <c r="T54" s="76">
        <f t="shared" si="20"/>
        <v>-588444.86729999981</v>
      </c>
      <c r="U54" s="77">
        <f t="shared" si="21"/>
        <v>-45264.989792307679</v>
      </c>
    </row>
    <row r="55" spans="1:21">
      <c r="A55" s="20">
        <v>14</v>
      </c>
      <c r="B55" s="74" t="s">
        <v>28</v>
      </c>
      <c r="C55" s="24" t="s">
        <v>24</v>
      </c>
      <c r="D55" s="24" t="s">
        <v>1127</v>
      </c>
      <c r="E55" s="94">
        <v>5693921.4225714272</v>
      </c>
      <c r="F55" s="94">
        <v>4584414.3094999995</v>
      </c>
      <c r="G55" s="95">
        <f t="shared" si="11"/>
        <v>0.80514182920171662</v>
      </c>
      <c r="H55" s="95">
        <f t="shared" si="12"/>
        <v>0</v>
      </c>
      <c r="I55" s="97">
        <v>4246704.7730428567</v>
      </c>
      <c r="J55" s="93">
        <v>4090632.9277000003</v>
      </c>
      <c r="K55" s="96">
        <f t="shared" si="13"/>
        <v>0.96324871784505339</v>
      </c>
      <c r="L55" s="96">
        <f t="shared" si="14"/>
        <v>0.9</v>
      </c>
      <c r="M55" s="109">
        <v>4415087.1859816378</v>
      </c>
      <c r="N55" s="109">
        <f>SUMIF('Pri iNPUT'!F:F,'OCT+NOV+DEC'!B:B,'Pri iNPUT'!R:R)</f>
        <v>659852.96759999997</v>
      </c>
      <c r="O55" s="99">
        <f t="shared" si="15"/>
        <v>0.14945411943281708</v>
      </c>
      <c r="P55" s="99">
        <f t="shared" si="16"/>
        <v>0</v>
      </c>
      <c r="Q55" s="75">
        <f t="shared" si="17"/>
        <v>14355713.381595921</v>
      </c>
      <c r="R55" s="75">
        <f t="shared" si="18"/>
        <v>9334900.2047999986</v>
      </c>
      <c r="S55" s="62">
        <f t="shared" si="19"/>
        <v>0.65025679718343887</v>
      </c>
      <c r="T55" s="76">
        <f t="shared" si="20"/>
        <v>5020813.1767959222</v>
      </c>
      <c r="U55" s="77">
        <f t="shared" si="21"/>
        <v>386216.39821507095</v>
      </c>
    </row>
    <row r="56" spans="1:21">
      <c r="A56" s="20">
        <v>15</v>
      </c>
      <c r="B56" s="74" t="s">
        <v>30</v>
      </c>
      <c r="C56" s="24" t="s">
        <v>24</v>
      </c>
      <c r="D56" s="24" t="s">
        <v>1127</v>
      </c>
      <c r="E56" s="94">
        <v>10801925.379899999</v>
      </c>
      <c r="F56" s="94">
        <v>8840538.3195000049</v>
      </c>
      <c r="G56" s="95">
        <f t="shared" si="11"/>
        <v>0.81842245790276402</v>
      </c>
      <c r="H56" s="95">
        <f t="shared" si="12"/>
        <v>0</v>
      </c>
      <c r="I56" s="97">
        <v>8667442.7439571414</v>
      </c>
      <c r="J56" s="93">
        <v>7030294.2300000023</v>
      </c>
      <c r="K56" s="96">
        <f t="shared" si="13"/>
        <v>0.81111516253181559</v>
      </c>
      <c r="L56" s="96">
        <f t="shared" si="14"/>
        <v>0</v>
      </c>
      <c r="M56" s="109">
        <v>8981093.8431572989</v>
      </c>
      <c r="N56" s="109">
        <f>SUMIF('Pri iNPUT'!F:F,'OCT+NOV+DEC'!B:B,'Pri iNPUT'!R:R)</f>
        <v>993793.04600000009</v>
      </c>
      <c r="O56" s="99">
        <f t="shared" si="15"/>
        <v>0.11065389843990681</v>
      </c>
      <c r="P56" s="99">
        <f t="shared" si="16"/>
        <v>0</v>
      </c>
      <c r="Q56" s="75">
        <f t="shared" si="17"/>
        <v>28450461.967014439</v>
      </c>
      <c r="R56" s="75">
        <f t="shared" si="18"/>
        <v>16864625.595500007</v>
      </c>
      <c r="S56" s="62">
        <f t="shared" si="19"/>
        <v>0.59277159067058072</v>
      </c>
      <c r="T56" s="76">
        <f t="shared" si="20"/>
        <v>11585836.371514432</v>
      </c>
      <c r="U56" s="77">
        <f t="shared" si="21"/>
        <v>891218.18242418708</v>
      </c>
    </row>
    <row r="57" spans="1:21">
      <c r="A57" s="20">
        <v>16</v>
      </c>
      <c r="B57" s="74" t="s">
        <v>31</v>
      </c>
      <c r="C57" s="24" t="s">
        <v>24</v>
      </c>
      <c r="D57" s="24" t="s">
        <v>1130</v>
      </c>
      <c r="E57" s="94">
        <v>14553240.784585714</v>
      </c>
      <c r="F57" s="94">
        <v>9970475.2839999981</v>
      </c>
      <c r="G57" s="95">
        <f t="shared" si="11"/>
        <v>0.68510343720557265</v>
      </c>
      <c r="H57" s="95">
        <f t="shared" si="12"/>
        <v>0</v>
      </c>
      <c r="I57" s="97">
        <v>9986506.1669285726</v>
      </c>
      <c r="J57" s="93">
        <v>8064366.5964000011</v>
      </c>
      <c r="K57" s="96">
        <f t="shared" si="13"/>
        <v>0.80752632217922715</v>
      </c>
      <c r="L57" s="96">
        <f t="shared" si="14"/>
        <v>0</v>
      </c>
      <c r="M57" s="109">
        <v>9908155.6510584317</v>
      </c>
      <c r="N57" s="109">
        <f>SUMIF('Pri iNPUT'!F:F,'OCT+NOV+DEC'!B:B,'Pri iNPUT'!R:R)</f>
        <v>1206535.676</v>
      </c>
      <c r="O57" s="99">
        <f t="shared" si="15"/>
        <v>0.12177197437053915</v>
      </c>
      <c r="P57" s="99">
        <f t="shared" si="16"/>
        <v>0</v>
      </c>
      <c r="Q57" s="75">
        <f t="shared" si="17"/>
        <v>34447902.602572724</v>
      </c>
      <c r="R57" s="75">
        <f t="shared" si="18"/>
        <v>19241377.556399997</v>
      </c>
      <c r="S57" s="62">
        <f t="shared" si="19"/>
        <v>0.55856455989175269</v>
      </c>
      <c r="T57" s="76">
        <f t="shared" si="20"/>
        <v>15206525.046172727</v>
      </c>
      <c r="U57" s="77">
        <f t="shared" si="21"/>
        <v>1169732.6958594406</v>
      </c>
    </row>
    <row r="58" spans="1:21">
      <c r="A58" s="20">
        <v>17</v>
      </c>
      <c r="B58" s="126" t="s">
        <v>125</v>
      </c>
      <c r="C58" s="24" t="s">
        <v>24</v>
      </c>
      <c r="D58" s="24" t="s">
        <v>1130</v>
      </c>
      <c r="E58" s="94">
        <v>10161671.932042854</v>
      </c>
      <c r="F58" s="94">
        <v>7633423.1980000017</v>
      </c>
      <c r="G58" s="95">
        <f t="shared" si="11"/>
        <v>0.7511975636538204</v>
      </c>
      <c r="H58" s="95">
        <f t="shared" si="12"/>
        <v>0</v>
      </c>
      <c r="I58" s="97">
        <v>8081389.1623714287</v>
      </c>
      <c r="J58" s="93">
        <v>3721641.2128000003</v>
      </c>
      <c r="K58" s="96">
        <f t="shared" si="13"/>
        <v>0.46051998462451349</v>
      </c>
      <c r="L58" s="96">
        <f t="shared" si="14"/>
        <v>0</v>
      </c>
      <c r="M58" s="109">
        <v>5674324.357462611</v>
      </c>
      <c r="N58" s="109">
        <f>SUMIF('Pri iNPUT'!F:F,'OCT+NOV+DEC'!B:B,'Pri iNPUT'!R:R)</f>
        <v>1319257.6735000003</v>
      </c>
      <c r="O58" s="99">
        <f t="shared" si="15"/>
        <v>0.23249599254314271</v>
      </c>
      <c r="P58" s="99">
        <f t="shared" si="16"/>
        <v>0</v>
      </c>
      <c r="Q58" s="75">
        <f t="shared" si="17"/>
        <v>23917385.451876894</v>
      </c>
      <c r="R58" s="75">
        <f t="shared" si="18"/>
        <v>12674322.084300002</v>
      </c>
      <c r="S58" s="62">
        <f t="shared" si="19"/>
        <v>0.52992088578416907</v>
      </c>
      <c r="T58" s="76">
        <f t="shared" si="20"/>
        <v>11243063.367576892</v>
      </c>
      <c r="U58" s="77">
        <f t="shared" si="21"/>
        <v>864851.02827514545</v>
      </c>
    </row>
    <row r="59" spans="1:21">
      <c r="A59" s="20">
        <v>18</v>
      </c>
      <c r="B59" s="74" t="s">
        <v>989</v>
      </c>
      <c r="C59" s="24" t="s">
        <v>24</v>
      </c>
      <c r="D59" s="24" t="s">
        <v>1084</v>
      </c>
      <c r="E59" s="94">
        <v>7113991.6942857141</v>
      </c>
      <c r="F59" s="94">
        <v>6497999.222099999</v>
      </c>
      <c r="G59" s="95">
        <f t="shared" si="11"/>
        <v>0.91341113419059672</v>
      </c>
      <c r="H59" s="95">
        <f t="shared" si="12"/>
        <v>0.9</v>
      </c>
      <c r="I59" s="97">
        <v>5226301.5758999996</v>
      </c>
      <c r="J59" s="93">
        <v>4781415.8463999983</v>
      </c>
      <c r="K59" s="96">
        <f t="shared" si="13"/>
        <v>0.91487561078535939</v>
      </c>
      <c r="L59" s="96">
        <f t="shared" si="14"/>
        <v>0.9</v>
      </c>
      <c r="M59" s="109">
        <v>5364057.5364526315</v>
      </c>
      <c r="N59" s="109">
        <f>SUMIF('Pri iNPUT'!F:F,'OCT+NOV+DEC'!B:B,'Pri iNPUT'!R:R)</f>
        <v>237246.11720000001</v>
      </c>
      <c r="O59" s="99">
        <f t="shared" si="15"/>
        <v>4.4228853920328388E-2</v>
      </c>
      <c r="P59" s="99">
        <f t="shared" si="16"/>
        <v>0</v>
      </c>
      <c r="Q59" s="75">
        <f t="shared" si="17"/>
        <v>17704350.806638345</v>
      </c>
      <c r="R59" s="75">
        <f t="shared" si="18"/>
        <v>11516661.185699997</v>
      </c>
      <c r="S59" s="62">
        <f t="shared" si="19"/>
        <v>0.65049892602567283</v>
      </c>
      <c r="T59" s="76">
        <f t="shared" si="20"/>
        <v>6187689.6209383477</v>
      </c>
      <c r="U59" s="77">
        <f t="shared" si="21"/>
        <v>475976.1246875652</v>
      </c>
    </row>
    <row r="60" spans="1:21">
      <c r="A60" s="20">
        <v>19</v>
      </c>
      <c r="B60" s="74" t="s">
        <v>29</v>
      </c>
      <c r="C60" s="24" t="s">
        <v>24</v>
      </c>
      <c r="D60" s="24" t="s">
        <v>1127</v>
      </c>
      <c r="E60" s="94">
        <v>13927148.359271429</v>
      </c>
      <c r="F60" s="94">
        <v>10768728.591600012</v>
      </c>
      <c r="G60" s="95">
        <f t="shared" si="11"/>
        <v>0.77321848764762902</v>
      </c>
      <c r="H60" s="95">
        <f t="shared" si="12"/>
        <v>0</v>
      </c>
      <c r="I60" s="97">
        <v>10323666.625800001</v>
      </c>
      <c r="J60" s="93">
        <v>8268345.2275000028</v>
      </c>
      <c r="K60" s="96">
        <f t="shared" si="13"/>
        <v>0.80091168450136518</v>
      </c>
      <c r="L60" s="96">
        <f t="shared" si="14"/>
        <v>0</v>
      </c>
      <c r="M60" s="109">
        <v>10237075.71630138</v>
      </c>
      <c r="N60" s="109">
        <f>SUMIF('Pri iNPUT'!F:F,'OCT+NOV+DEC'!B:B,'Pri iNPUT'!R:R)</f>
        <v>326152.33</v>
      </c>
      <c r="O60" s="99">
        <f t="shared" si="15"/>
        <v>3.1859911857508243E-2</v>
      </c>
      <c r="P60" s="99">
        <f t="shared" si="16"/>
        <v>0</v>
      </c>
      <c r="Q60" s="75">
        <f t="shared" si="17"/>
        <v>34487890.70137281</v>
      </c>
      <c r="R60" s="75">
        <f t="shared" si="18"/>
        <v>19363226.149100013</v>
      </c>
      <c r="S60" s="62">
        <f t="shared" si="19"/>
        <v>0.56144999752998082</v>
      </c>
      <c r="T60" s="76">
        <f t="shared" si="20"/>
        <v>15124664.552272797</v>
      </c>
      <c r="U60" s="77">
        <f t="shared" si="21"/>
        <v>1163435.734790215</v>
      </c>
    </row>
    <row r="61" spans="1:21">
      <c r="A61" s="20">
        <v>20</v>
      </c>
      <c r="B61" s="74" t="s">
        <v>34</v>
      </c>
      <c r="C61" s="24" t="s">
        <v>24</v>
      </c>
      <c r="D61" s="24" t="s">
        <v>26</v>
      </c>
      <c r="E61" s="94">
        <v>15461912.529585712</v>
      </c>
      <c r="F61" s="94">
        <v>12514880.916700004</v>
      </c>
      <c r="G61" s="95">
        <f t="shared" si="11"/>
        <v>0.8094005765944744</v>
      </c>
      <c r="H61" s="95">
        <f t="shared" si="12"/>
        <v>0</v>
      </c>
      <c r="I61" s="97">
        <v>11119386.854428569</v>
      </c>
      <c r="J61" s="93">
        <v>8969927.4793000016</v>
      </c>
      <c r="K61" s="96">
        <f t="shared" si="13"/>
        <v>0.80669263483062537</v>
      </c>
      <c r="L61" s="96">
        <f t="shared" si="14"/>
        <v>0</v>
      </c>
      <c r="M61" s="109">
        <v>11488854.612920513</v>
      </c>
      <c r="N61" s="109">
        <f>SUMIF('Pri iNPUT'!F:F,'OCT+NOV+DEC'!B:B,'Pri iNPUT'!R:R)</f>
        <v>806028.29600000009</v>
      </c>
      <c r="O61" s="99">
        <f t="shared" si="15"/>
        <v>7.0157411087222774E-2</v>
      </c>
      <c r="P61" s="99">
        <f t="shared" si="16"/>
        <v>0</v>
      </c>
      <c r="Q61" s="75">
        <f t="shared" si="17"/>
        <v>38070153.996934794</v>
      </c>
      <c r="R61" s="75">
        <f t="shared" si="18"/>
        <v>22290836.692000005</v>
      </c>
      <c r="S61" s="62">
        <f t="shared" si="19"/>
        <v>0.58552000324965181</v>
      </c>
      <c r="T61" s="76">
        <f t="shared" si="20"/>
        <v>15779317.304934788</v>
      </c>
      <c r="U61" s="77">
        <f t="shared" si="21"/>
        <v>1213793.6388411375</v>
      </c>
    </row>
    <row r="62" spans="1:21">
      <c r="A62" s="20">
        <v>21</v>
      </c>
      <c r="B62" s="74" t="s">
        <v>32</v>
      </c>
      <c r="C62" s="24" t="s">
        <v>24</v>
      </c>
      <c r="D62" s="24" t="s">
        <v>1084</v>
      </c>
      <c r="E62" s="94">
        <v>20778936.290228575</v>
      </c>
      <c r="F62" s="94">
        <v>19277507.714399997</v>
      </c>
      <c r="G62" s="95">
        <f t="shared" si="11"/>
        <v>0.92774276051201743</v>
      </c>
      <c r="H62" s="95">
        <f t="shared" si="12"/>
        <v>0.9</v>
      </c>
      <c r="I62" s="97">
        <v>16657189.612871427</v>
      </c>
      <c r="J62" s="93">
        <v>16726413.7565</v>
      </c>
      <c r="K62" s="96">
        <f t="shared" si="13"/>
        <v>1.0041558117087821</v>
      </c>
      <c r="L62" s="96">
        <f t="shared" si="14"/>
        <v>0.9</v>
      </c>
      <c r="M62" s="109">
        <v>15159417.180276968</v>
      </c>
      <c r="N62" s="109">
        <f>SUMIF('Pri iNPUT'!F:F,'OCT+NOV+DEC'!B:B,'Pri iNPUT'!R:R)</f>
        <v>3420904.0929999999</v>
      </c>
      <c r="O62" s="99">
        <f t="shared" si="15"/>
        <v>0.22566197976599908</v>
      </c>
      <c r="P62" s="99">
        <f t="shared" si="16"/>
        <v>0</v>
      </c>
      <c r="Q62" s="75">
        <f t="shared" si="17"/>
        <v>52595543.083376966</v>
      </c>
      <c r="R62" s="75">
        <f t="shared" si="18"/>
        <v>39424825.563900001</v>
      </c>
      <c r="S62" s="62">
        <f t="shared" si="19"/>
        <v>0.74958491257333126</v>
      </c>
      <c r="T62" s="76">
        <f t="shared" si="20"/>
        <v>13170717.519476965</v>
      </c>
      <c r="U62" s="77">
        <f t="shared" si="21"/>
        <v>1013132.1168828434</v>
      </c>
    </row>
    <row r="63" spans="1:21">
      <c r="A63" s="20">
        <v>22</v>
      </c>
      <c r="B63" s="74" t="s">
        <v>27</v>
      </c>
      <c r="C63" s="24" t="s">
        <v>24</v>
      </c>
      <c r="D63" s="24" t="s">
        <v>1084</v>
      </c>
      <c r="E63" s="94">
        <v>11278406.42534286</v>
      </c>
      <c r="F63" s="94">
        <v>9049059.194600001</v>
      </c>
      <c r="G63" s="95">
        <f t="shared" si="11"/>
        <v>0.80233490914696426</v>
      </c>
      <c r="H63" s="95">
        <f t="shared" si="12"/>
        <v>0</v>
      </c>
      <c r="I63" s="97">
        <v>8888108.0763714276</v>
      </c>
      <c r="J63" s="93">
        <v>7227450.7610000018</v>
      </c>
      <c r="K63" s="96">
        <f t="shared" si="13"/>
        <v>0.81315963970035454</v>
      </c>
      <c r="L63" s="96">
        <f t="shared" si="14"/>
        <v>0</v>
      </c>
      <c r="M63" s="109">
        <v>9208947.294832008</v>
      </c>
      <c r="N63" s="109">
        <f>SUMIF('Pri iNPUT'!F:F,'OCT+NOV+DEC'!B:B,'Pri iNPUT'!R:R)</f>
        <v>1892597.2720000001</v>
      </c>
      <c r="O63" s="99">
        <f t="shared" si="15"/>
        <v>0.20551722269733388</v>
      </c>
      <c r="P63" s="99">
        <f t="shared" si="16"/>
        <v>0</v>
      </c>
      <c r="Q63" s="75">
        <f t="shared" si="17"/>
        <v>29375461.796546295</v>
      </c>
      <c r="R63" s="75">
        <f t="shared" si="18"/>
        <v>18169107.227600005</v>
      </c>
      <c r="S63" s="62">
        <f t="shared" si="19"/>
        <v>0.61851307575822234</v>
      </c>
      <c r="T63" s="76">
        <f t="shared" si="20"/>
        <v>11206354.568946291</v>
      </c>
      <c r="U63" s="77">
        <f t="shared" si="21"/>
        <v>862027.27453433</v>
      </c>
    </row>
    <row r="64" spans="1:21">
      <c r="A64" s="20">
        <v>39</v>
      </c>
      <c r="B64" s="74" t="s">
        <v>46</v>
      </c>
      <c r="C64" s="24" t="s">
        <v>24</v>
      </c>
      <c r="D64" s="24" t="s">
        <v>1129</v>
      </c>
      <c r="E64" s="94">
        <v>5999202.4832142843</v>
      </c>
      <c r="F64" s="94">
        <v>4866701.8277000012</v>
      </c>
      <c r="G64" s="95">
        <f t="shared" si="11"/>
        <v>0.811224798849012</v>
      </c>
      <c r="H64" s="95">
        <f t="shared" si="12"/>
        <v>0</v>
      </c>
      <c r="I64" s="97">
        <v>4521397.2431142852</v>
      </c>
      <c r="J64" s="93">
        <v>4126503.6358000007</v>
      </c>
      <c r="K64" s="96">
        <f t="shared" si="13"/>
        <v>0.91266115625746558</v>
      </c>
      <c r="L64" s="96">
        <f t="shared" si="14"/>
        <v>0.9</v>
      </c>
      <c r="M64" s="109">
        <v>4554290.5527875386</v>
      </c>
      <c r="N64" s="109">
        <f>SUMIF('Pri iNPUT'!F:F,'OCT+NOV+DEC'!B:B,'Pri iNPUT'!R:R)</f>
        <v>50680.38</v>
      </c>
      <c r="O64" s="99">
        <f t="shared" si="15"/>
        <v>1.1128051540097749E-2</v>
      </c>
      <c r="P64" s="99">
        <f t="shared" si="16"/>
        <v>0</v>
      </c>
      <c r="Q64" s="75">
        <f t="shared" si="17"/>
        <v>15074890.279116109</v>
      </c>
      <c r="R64" s="75">
        <f t="shared" si="18"/>
        <v>9043885.8435000032</v>
      </c>
      <c r="S64" s="62">
        <f t="shared" si="19"/>
        <v>0.5999304589320219</v>
      </c>
      <c r="T64" s="76">
        <f t="shared" si="20"/>
        <v>6031004.4356161058</v>
      </c>
      <c r="U64" s="77">
        <f t="shared" si="21"/>
        <v>463923.41812431585</v>
      </c>
    </row>
    <row r="65" spans="1:21">
      <c r="A65" s="20">
        <v>40</v>
      </c>
      <c r="B65" s="74" t="s">
        <v>91</v>
      </c>
      <c r="C65" s="24" t="s">
        <v>24</v>
      </c>
      <c r="D65" s="24" t="s">
        <v>1129</v>
      </c>
      <c r="E65" s="94">
        <v>14807308.233371427</v>
      </c>
      <c r="F65" s="94">
        <v>13537160.559100004</v>
      </c>
      <c r="G65" s="95">
        <f t="shared" si="11"/>
        <v>0.91422156854890924</v>
      </c>
      <c r="H65" s="95">
        <f t="shared" si="12"/>
        <v>0.9</v>
      </c>
      <c r="I65" s="97">
        <v>11414301.068700001</v>
      </c>
      <c r="J65" s="93">
        <v>11002057.595000004</v>
      </c>
      <c r="K65" s="96">
        <f t="shared" si="13"/>
        <v>0.96388359907288235</v>
      </c>
      <c r="L65" s="96">
        <f t="shared" si="14"/>
        <v>0.9</v>
      </c>
      <c r="M65" s="109">
        <v>11044317.727904646</v>
      </c>
      <c r="N65" s="109">
        <f>SUMIF('Pri iNPUT'!F:F,'OCT+NOV+DEC'!B:B,'Pri iNPUT'!R:R)</f>
        <v>1126207.024</v>
      </c>
      <c r="O65" s="99">
        <f t="shared" si="15"/>
        <v>0.10197162484329095</v>
      </c>
      <c r="P65" s="99">
        <f t="shared" si="16"/>
        <v>0</v>
      </c>
      <c r="Q65" s="75">
        <f t="shared" si="17"/>
        <v>37265927.029976077</v>
      </c>
      <c r="R65" s="75">
        <f t="shared" si="18"/>
        <v>25665425.178100009</v>
      </c>
      <c r="S65" s="62">
        <f t="shared" si="19"/>
        <v>0.68871023005694121</v>
      </c>
      <c r="T65" s="76">
        <f t="shared" si="20"/>
        <v>11600501.851876069</v>
      </c>
      <c r="U65" s="77">
        <f t="shared" si="21"/>
        <v>892346.29629815917</v>
      </c>
    </row>
    <row r="66" spans="1:21">
      <c r="A66" s="20">
        <v>41</v>
      </c>
      <c r="B66" s="74" t="s">
        <v>84</v>
      </c>
      <c r="C66" s="24" t="s">
        <v>24</v>
      </c>
      <c r="D66" s="24" t="s">
        <v>1129</v>
      </c>
      <c r="E66" s="94">
        <v>6784297.322242857</v>
      </c>
      <c r="F66" s="94">
        <v>6229459.5922000026</v>
      </c>
      <c r="G66" s="95">
        <f t="shared" si="11"/>
        <v>0.91821736228691297</v>
      </c>
      <c r="H66" s="95">
        <f t="shared" si="12"/>
        <v>0.9</v>
      </c>
      <c r="I66" s="97">
        <v>5139776.8558285721</v>
      </c>
      <c r="J66" s="93">
        <v>5742093.3913000003</v>
      </c>
      <c r="K66" s="96">
        <f t="shared" si="13"/>
        <v>1.1171872928273907</v>
      </c>
      <c r="L66" s="96">
        <f t="shared" si="14"/>
        <v>0.9</v>
      </c>
      <c r="M66" s="109">
        <v>5306207.9254901092</v>
      </c>
      <c r="N66" s="109">
        <f>SUMIF('Pri iNPUT'!F:F,'OCT+NOV+DEC'!B:B,'Pri iNPUT'!R:R)</f>
        <v>917030.55670000019</v>
      </c>
      <c r="O66" s="99">
        <f t="shared" si="15"/>
        <v>0.17282220553302166</v>
      </c>
      <c r="P66" s="99">
        <f t="shared" si="16"/>
        <v>0</v>
      </c>
      <c r="Q66" s="75">
        <f t="shared" si="17"/>
        <v>17230282.103561535</v>
      </c>
      <c r="R66" s="75">
        <f t="shared" si="18"/>
        <v>12888583.540200004</v>
      </c>
      <c r="S66" s="62">
        <f t="shared" si="19"/>
        <v>0.7480192989722384</v>
      </c>
      <c r="T66" s="76">
        <f t="shared" si="20"/>
        <v>4341698.5633615311</v>
      </c>
      <c r="U66" s="77">
        <f t="shared" si="21"/>
        <v>333976.81256627163</v>
      </c>
    </row>
    <row r="67" spans="1:21">
      <c r="A67" s="20">
        <v>42</v>
      </c>
      <c r="B67" s="74" t="s">
        <v>85</v>
      </c>
      <c r="C67" s="24" t="s">
        <v>24</v>
      </c>
      <c r="D67" s="24" t="s">
        <v>1134</v>
      </c>
      <c r="E67" s="94">
        <v>10091097.095028572</v>
      </c>
      <c r="F67" s="94">
        <v>8163099.4844000023</v>
      </c>
      <c r="G67" s="95">
        <f t="shared" si="11"/>
        <v>0.80894073335411598</v>
      </c>
      <c r="H67" s="95">
        <f t="shared" si="12"/>
        <v>0</v>
      </c>
      <c r="I67" s="97">
        <v>7681849.9131714301</v>
      </c>
      <c r="J67" s="93">
        <v>7014787.8282000003</v>
      </c>
      <c r="K67" s="96">
        <f t="shared" si="13"/>
        <v>0.91316387426059009</v>
      </c>
      <c r="L67" s="96">
        <f t="shared" si="14"/>
        <v>0.9</v>
      </c>
      <c r="M67" s="109">
        <v>7551678.0104539301</v>
      </c>
      <c r="N67" s="109">
        <f>SUMIF('Pri iNPUT'!F:F,'OCT+NOV+DEC'!B:B,'Pri iNPUT'!R:R)</f>
        <v>76020.570000000007</v>
      </c>
      <c r="O67" s="99">
        <f t="shared" si="15"/>
        <v>1.0066712311457574E-2</v>
      </c>
      <c r="P67" s="99">
        <f t="shared" si="16"/>
        <v>0</v>
      </c>
      <c r="Q67" s="75">
        <f t="shared" si="17"/>
        <v>25324625.018653929</v>
      </c>
      <c r="R67" s="75">
        <f t="shared" si="18"/>
        <v>15253907.882600002</v>
      </c>
      <c r="S67" s="62">
        <f t="shared" si="19"/>
        <v>0.60233499494520004</v>
      </c>
      <c r="T67" s="76">
        <f t="shared" si="20"/>
        <v>10070717.136053927</v>
      </c>
      <c r="U67" s="77">
        <f t="shared" si="21"/>
        <v>774670.54892722517</v>
      </c>
    </row>
    <row r="68" spans="1:21">
      <c r="A68" s="20">
        <v>66</v>
      </c>
      <c r="B68" s="74" t="s">
        <v>87</v>
      </c>
      <c r="C68" s="24" t="s">
        <v>24</v>
      </c>
      <c r="D68" s="24" t="s">
        <v>81</v>
      </c>
      <c r="E68" s="94">
        <v>7953470.5001714295</v>
      </c>
      <c r="F68" s="94">
        <v>6411145.0678000031</v>
      </c>
      <c r="G68" s="95">
        <f t="shared" si="11"/>
        <v>0.80608145433642042</v>
      </c>
      <c r="H68" s="95">
        <f t="shared" si="12"/>
        <v>0</v>
      </c>
      <c r="I68" s="97">
        <v>6011629.0235571424</v>
      </c>
      <c r="J68" s="93">
        <v>4817367.0763000017</v>
      </c>
      <c r="K68" s="96">
        <f t="shared" si="13"/>
        <v>0.80134137642603842</v>
      </c>
      <c r="L68" s="96">
        <f t="shared" si="14"/>
        <v>0</v>
      </c>
      <c r="M68" s="109">
        <v>5979071.9355350789</v>
      </c>
      <c r="N68" s="109">
        <f>SUMIF('Pri iNPUT'!F:F,'OCT+NOV+DEC'!B:B,'Pri iNPUT'!R:R)</f>
        <v>674750.09869999997</v>
      </c>
      <c r="O68" s="99">
        <f t="shared" si="15"/>
        <v>0.11285197869752929</v>
      </c>
      <c r="P68" s="99">
        <f t="shared" si="16"/>
        <v>0</v>
      </c>
      <c r="Q68" s="75">
        <f t="shared" si="17"/>
        <v>19944171.459263653</v>
      </c>
      <c r="R68" s="75">
        <f t="shared" si="18"/>
        <v>11903262.242800005</v>
      </c>
      <c r="S68" s="62">
        <f t="shared" si="19"/>
        <v>0.59682911707375974</v>
      </c>
      <c r="T68" s="76">
        <f t="shared" si="20"/>
        <v>8040909.2164636478</v>
      </c>
      <c r="U68" s="77">
        <f t="shared" si="21"/>
        <v>618531.47818951134</v>
      </c>
    </row>
    <row r="69" spans="1:21">
      <c r="A69" s="20">
        <v>67</v>
      </c>
      <c r="B69" s="74" t="s">
        <v>86</v>
      </c>
      <c r="C69" s="24" t="s">
        <v>24</v>
      </c>
      <c r="D69" s="24" t="s">
        <v>1134</v>
      </c>
      <c r="E69" s="94">
        <v>10376521.145857142</v>
      </c>
      <c r="F69" s="94">
        <v>9492019.7026000023</v>
      </c>
      <c r="G69" s="95">
        <f t="shared" ref="G69:G100" si="22">IFERROR(F69/E69,0)</f>
        <v>0.91475934652624113</v>
      </c>
      <c r="H69" s="95">
        <f t="shared" ref="H69:H100" si="23">IF(G69&gt;=89.5%,90%,0%)</f>
        <v>0.9</v>
      </c>
      <c r="I69" s="97">
        <v>8705112.2078000009</v>
      </c>
      <c r="J69" s="93">
        <v>8374688.6700999988</v>
      </c>
      <c r="K69" s="96">
        <f t="shared" ref="K69:K100" si="24">IFERROR(J69/I69,0)</f>
        <v>0.96204258718182467</v>
      </c>
      <c r="L69" s="96">
        <f t="shared" ref="L69:L100" si="25">IF(K69&gt;=89.5%,90%,0%)</f>
        <v>0.9</v>
      </c>
      <c r="M69" s="109">
        <v>8885945.1745928135</v>
      </c>
      <c r="N69" s="109">
        <f>SUMIF('Pri iNPUT'!F:F,'OCT+NOV+DEC'!B:B,'Pri iNPUT'!R:R)</f>
        <v>1510805.0249000003</v>
      </c>
      <c r="O69" s="99">
        <f t="shared" ref="O69:O100" si="26">IFERROR(N69/M69,0)</f>
        <v>0.17002187108016126</v>
      </c>
      <c r="P69" s="99">
        <f t="shared" ref="P69:P100" si="27">IF(O69&gt;=89.5%,90%,0%)</f>
        <v>0</v>
      </c>
      <c r="Q69" s="75">
        <f t="shared" ref="Q69:Q100" si="28">E69+I69+M69</f>
        <v>27967578.528249957</v>
      </c>
      <c r="R69" s="75">
        <f t="shared" ref="R69:R100" si="29">F69+J69+N69</f>
        <v>19377513.397600003</v>
      </c>
      <c r="S69" s="62">
        <f t="shared" ref="S69:S100" si="30">IFERROR(R69/Q69,0)</f>
        <v>0.6928563149658038</v>
      </c>
      <c r="T69" s="76">
        <f t="shared" ref="T69:T100" si="31">Q69-R69</f>
        <v>8590065.1306499541</v>
      </c>
      <c r="U69" s="77">
        <f t="shared" ref="U69:U100" si="32">T69/U$2</f>
        <v>660774.24081922718</v>
      </c>
    </row>
    <row r="70" spans="1:21">
      <c r="A70" s="20">
        <v>68</v>
      </c>
      <c r="B70" s="74" t="s">
        <v>88</v>
      </c>
      <c r="C70" s="24" t="s">
        <v>24</v>
      </c>
      <c r="D70" s="24" t="s">
        <v>81</v>
      </c>
      <c r="E70" s="94">
        <v>12142564.347742859</v>
      </c>
      <c r="F70" s="94">
        <v>9748921.6114000008</v>
      </c>
      <c r="G70" s="95">
        <f t="shared" si="22"/>
        <v>0.80287172727334122</v>
      </c>
      <c r="H70" s="95">
        <f t="shared" si="23"/>
        <v>0</v>
      </c>
      <c r="I70" s="97">
        <v>10788288.80197143</v>
      </c>
      <c r="J70" s="93">
        <v>5194361.8543999987</v>
      </c>
      <c r="K70" s="96">
        <f t="shared" si="24"/>
        <v>0.48148153518570913</v>
      </c>
      <c r="L70" s="96">
        <f t="shared" si="25"/>
        <v>0</v>
      </c>
      <c r="M70" s="109">
        <v>10107822.03760943</v>
      </c>
      <c r="N70" s="109">
        <f>SUMIF('Pri iNPUT'!F:F,'OCT+NOV+DEC'!B:B,'Pri iNPUT'!R:R)</f>
        <v>1771279.9350000001</v>
      </c>
      <c r="O70" s="99">
        <f t="shared" si="26"/>
        <v>0.17523853589916588</v>
      </c>
      <c r="P70" s="99">
        <f t="shared" si="27"/>
        <v>0</v>
      </c>
      <c r="Q70" s="75">
        <f t="shared" si="28"/>
        <v>33038675.187323719</v>
      </c>
      <c r="R70" s="75">
        <f t="shared" si="29"/>
        <v>16714563.400799999</v>
      </c>
      <c r="S70" s="62">
        <f t="shared" si="30"/>
        <v>0.50590900833738772</v>
      </c>
      <c r="T70" s="76">
        <f t="shared" si="31"/>
        <v>16324111.78652372</v>
      </c>
      <c r="U70" s="77">
        <f t="shared" si="32"/>
        <v>1255700.9066556708</v>
      </c>
    </row>
    <row r="71" spans="1:21">
      <c r="A71" s="20">
        <v>69</v>
      </c>
      <c r="B71" s="74" t="s">
        <v>89</v>
      </c>
      <c r="C71" s="24" t="s">
        <v>24</v>
      </c>
      <c r="D71" s="24" t="s">
        <v>81</v>
      </c>
      <c r="E71" s="94">
        <v>19549263.014071435</v>
      </c>
      <c r="F71" s="94">
        <v>17843174.343400002</v>
      </c>
      <c r="G71" s="95">
        <f t="shared" si="22"/>
        <v>0.91272874739864096</v>
      </c>
      <c r="H71" s="95">
        <f t="shared" si="23"/>
        <v>0.9</v>
      </c>
      <c r="I71" s="97">
        <v>15685171.607828567</v>
      </c>
      <c r="J71" s="93">
        <v>14546683.268300001</v>
      </c>
      <c r="K71" s="96">
        <f t="shared" si="24"/>
        <v>0.92741626499257812</v>
      </c>
      <c r="L71" s="96">
        <f t="shared" si="25"/>
        <v>0.9</v>
      </c>
      <c r="M71" s="109">
        <v>15341027.418928752</v>
      </c>
      <c r="N71" s="109">
        <f>SUMIF('Pri iNPUT'!F:F,'OCT+NOV+DEC'!B:B,'Pri iNPUT'!R:R)</f>
        <v>2077520.5880000002</v>
      </c>
      <c r="O71" s="99">
        <f t="shared" si="26"/>
        <v>0.13542251970924848</v>
      </c>
      <c r="P71" s="99">
        <f t="shared" si="27"/>
        <v>0</v>
      </c>
      <c r="Q71" s="75">
        <f t="shared" si="28"/>
        <v>50575462.04082875</v>
      </c>
      <c r="R71" s="75">
        <f t="shared" si="29"/>
        <v>34467378.199700005</v>
      </c>
      <c r="S71" s="62">
        <f t="shared" si="30"/>
        <v>0.68150397067801483</v>
      </c>
      <c r="T71" s="76">
        <f t="shared" si="31"/>
        <v>16108083.841128744</v>
      </c>
      <c r="U71" s="77">
        <f t="shared" si="32"/>
        <v>1239083.3723945187</v>
      </c>
    </row>
    <row r="72" spans="1:21">
      <c r="A72" s="20">
        <v>70</v>
      </c>
      <c r="B72" s="74" t="s">
        <v>92</v>
      </c>
      <c r="C72" s="24" t="s">
        <v>24</v>
      </c>
      <c r="D72" s="24" t="s">
        <v>81</v>
      </c>
      <c r="E72" s="94">
        <v>6528133.516814284</v>
      </c>
      <c r="F72" s="94">
        <v>3274700.1865000008</v>
      </c>
      <c r="G72" s="95">
        <f t="shared" si="22"/>
        <v>0.50162886191979228</v>
      </c>
      <c r="H72" s="95">
        <f t="shared" si="23"/>
        <v>0</v>
      </c>
      <c r="I72" s="97">
        <v>5065257.2019285718</v>
      </c>
      <c r="J72" s="93">
        <v>3239853.530400001</v>
      </c>
      <c r="K72" s="96">
        <f t="shared" si="24"/>
        <v>0.63962270843155655</v>
      </c>
      <c r="L72" s="96">
        <f t="shared" si="25"/>
        <v>0</v>
      </c>
      <c r="M72" s="109">
        <v>4708698.8175080214</v>
      </c>
      <c r="N72" s="109">
        <f>SUMIF('Pri iNPUT'!F:F,'OCT+NOV+DEC'!B:B,'Pri iNPUT'!R:R)</f>
        <v>502875.48560000001</v>
      </c>
      <c r="O72" s="99">
        <f t="shared" si="26"/>
        <v>0.10679712274868669</v>
      </c>
      <c r="P72" s="99">
        <f t="shared" si="27"/>
        <v>0</v>
      </c>
      <c r="Q72" s="75">
        <f t="shared" si="28"/>
        <v>16302089.536250876</v>
      </c>
      <c r="R72" s="75">
        <f t="shared" si="29"/>
        <v>7017429.2025000025</v>
      </c>
      <c r="S72" s="62">
        <f t="shared" si="30"/>
        <v>0.43046194703417495</v>
      </c>
      <c r="T72" s="76">
        <f t="shared" si="31"/>
        <v>9284660.3337508738</v>
      </c>
      <c r="U72" s="77">
        <f t="shared" si="32"/>
        <v>714204.64105775952</v>
      </c>
    </row>
    <row r="73" spans="1:21">
      <c r="A73" s="20">
        <v>95</v>
      </c>
      <c r="B73" s="21" t="s">
        <v>11</v>
      </c>
      <c r="C73" s="24" t="s">
        <v>120</v>
      </c>
      <c r="D73" s="24" t="s">
        <v>1124</v>
      </c>
      <c r="E73" s="94">
        <v>14854863.873342853</v>
      </c>
      <c r="F73" s="94">
        <v>11904809.776300006</v>
      </c>
      <c r="G73" s="95">
        <f t="shared" si="22"/>
        <v>0.80140820392593848</v>
      </c>
      <c r="H73" s="95">
        <f t="shared" si="23"/>
        <v>0</v>
      </c>
      <c r="I73" s="97">
        <v>11804519.478814285</v>
      </c>
      <c r="J73" s="93">
        <v>9482525.4912</v>
      </c>
      <c r="K73" s="96">
        <f t="shared" si="24"/>
        <v>0.80329618738131647</v>
      </c>
      <c r="L73" s="96">
        <f t="shared" si="25"/>
        <v>0</v>
      </c>
      <c r="M73" s="109">
        <v>11752837.424073003</v>
      </c>
      <c r="N73" s="109">
        <f>SUMIF('Pri iNPUT'!F:F,'OCT+NOV+DEC'!B:B,'Pri iNPUT'!R:R)</f>
        <v>1995226.8109000002</v>
      </c>
      <c r="O73" s="99">
        <f t="shared" si="26"/>
        <v>0.16976554162259011</v>
      </c>
      <c r="P73" s="99">
        <f t="shared" si="27"/>
        <v>0</v>
      </c>
      <c r="Q73" s="75">
        <f t="shared" si="28"/>
        <v>38412220.776230142</v>
      </c>
      <c r="R73" s="75">
        <f t="shared" si="29"/>
        <v>23382562.078400005</v>
      </c>
      <c r="S73" s="62">
        <f t="shared" si="30"/>
        <v>0.60872716041633712</v>
      </c>
      <c r="T73" s="76">
        <f t="shared" si="31"/>
        <v>15029658.697830137</v>
      </c>
      <c r="U73" s="77">
        <f t="shared" si="32"/>
        <v>1156127.5921407798</v>
      </c>
    </row>
    <row r="74" spans="1:21">
      <c r="A74" s="20">
        <v>96</v>
      </c>
      <c r="B74" s="74" t="s">
        <v>926</v>
      </c>
      <c r="C74" s="24" t="s">
        <v>120</v>
      </c>
      <c r="D74" s="24" t="s">
        <v>1124</v>
      </c>
      <c r="E74" s="94">
        <v>6204503.5666142851</v>
      </c>
      <c r="F74" s="94">
        <v>5665710.3328000009</v>
      </c>
      <c r="G74" s="95">
        <f t="shared" si="22"/>
        <v>0.91316094381612278</v>
      </c>
      <c r="H74" s="95">
        <f t="shared" si="23"/>
        <v>0.9</v>
      </c>
      <c r="I74" s="97">
        <v>4717282.1996428575</v>
      </c>
      <c r="J74" s="93">
        <v>3797294.3855000003</v>
      </c>
      <c r="K74" s="96">
        <f t="shared" si="24"/>
        <v>0.80497503112862123</v>
      </c>
      <c r="L74" s="96">
        <f t="shared" si="25"/>
        <v>0</v>
      </c>
      <c r="M74" s="109">
        <v>4434321.3781781858</v>
      </c>
      <c r="N74" s="109">
        <f>SUMIF('Pri iNPUT'!F:F,'OCT+NOV+DEC'!B:B,'Pri iNPUT'!R:R)</f>
        <v>627036.23779999989</v>
      </c>
      <c r="O74" s="99">
        <f t="shared" si="26"/>
        <v>0.14140523077233838</v>
      </c>
      <c r="P74" s="99">
        <f t="shared" si="27"/>
        <v>0</v>
      </c>
      <c r="Q74" s="75">
        <f t="shared" si="28"/>
        <v>15356107.144435328</v>
      </c>
      <c r="R74" s="75">
        <f t="shared" si="29"/>
        <v>10090040.956100002</v>
      </c>
      <c r="S74" s="62">
        <f t="shared" si="30"/>
        <v>0.65707023669448561</v>
      </c>
      <c r="T74" s="76">
        <f t="shared" si="31"/>
        <v>5266066.1883353256</v>
      </c>
      <c r="U74" s="77">
        <f t="shared" si="32"/>
        <v>405082.01448733272</v>
      </c>
    </row>
    <row r="75" spans="1:21">
      <c r="A75" s="20">
        <v>97</v>
      </c>
      <c r="B75" s="74" t="s">
        <v>942</v>
      </c>
      <c r="C75" s="24" t="s">
        <v>120</v>
      </c>
      <c r="D75" s="24" t="s">
        <v>1124</v>
      </c>
      <c r="E75" s="94">
        <v>3972506.5978714288</v>
      </c>
      <c r="F75" s="94">
        <v>1968659.7236000006</v>
      </c>
      <c r="G75" s="95">
        <f t="shared" si="22"/>
        <v>0.49557116523226397</v>
      </c>
      <c r="H75" s="95">
        <f t="shared" si="23"/>
        <v>0</v>
      </c>
      <c r="I75" s="97">
        <v>2987670.2808285719</v>
      </c>
      <c r="J75" s="93">
        <v>2402524.7893000012</v>
      </c>
      <c r="K75" s="96">
        <f t="shared" si="24"/>
        <v>0.80414656353368019</v>
      </c>
      <c r="L75" s="96">
        <f t="shared" si="25"/>
        <v>0</v>
      </c>
      <c r="M75" s="109">
        <v>3004321.4580872147</v>
      </c>
      <c r="N75" s="109">
        <f>SUMIF('Pri iNPUT'!F:F,'OCT+NOV+DEC'!B:B,'Pri iNPUT'!R:R)</f>
        <v>348441.37939999998</v>
      </c>
      <c r="O75" s="99">
        <f t="shared" si="26"/>
        <v>0.11598005881229664</v>
      </c>
      <c r="P75" s="99">
        <f t="shared" si="27"/>
        <v>0</v>
      </c>
      <c r="Q75" s="75">
        <f t="shared" si="28"/>
        <v>9964498.3367872164</v>
      </c>
      <c r="R75" s="75">
        <f t="shared" si="29"/>
        <v>4719625.8923000023</v>
      </c>
      <c r="S75" s="62">
        <f t="shared" si="30"/>
        <v>0.47364410457834633</v>
      </c>
      <c r="T75" s="76">
        <f t="shared" si="31"/>
        <v>5244872.4444872141</v>
      </c>
      <c r="U75" s="77">
        <f t="shared" si="32"/>
        <v>403451.72649901645</v>
      </c>
    </row>
    <row r="76" spans="1:21">
      <c r="A76" s="20">
        <v>98</v>
      </c>
      <c r="B76" s="74" t="s">
        <v>1</v>
      </c>
      <c r="C76" s="24" t="s">
        <v>120</v>
      </c>
      <c r="D76" s="24" t="s">
        <v>1079</v>
      </c>
      <c r="E76" s="94">
        <v>13283064.837342855</v>
      </c>
      <c r="F76" s="94">
        <v>12559403.031800004</v>
      </c>
      <c r="G76" s="95">
        <f t="shared" si="22"/>
        <v>0.94551996738671251</v>
      </c>
      <c r="H76" s="95">
        <f t="shared" si="23"/>
        <v>0.9</v>
      </c>
      <c r="I76" s="97">
        <v>10968614.333028572</v>
      </c>
      <c r="J76" s="93">
        <v>10001922.546100002</v>
      </c>
      <c r="K76" s="96">
        <f t="shared" si="24"/>
        <v>0.91186746497069571</v>
      </c>
      <c r="L76" s="96">
        <f t="shared" si="25"/>
        <v>0.9</v>
      </c>
      <c r="M76" s="109">
        <v>9246995.5665348973</v>
      </c>
      <c r="N76" s="109">
        <f>SUMIF('Pri iNPUT'!F:F,'OCT+NOV+DEC'!B:B,'Pri iNPUT'!R:R)</f>
        <v>1964940.0712999997</v>
      </c>
      <c r="O76" s="99">
        <f t="shared" si="26"/>
        <v>0.21249497278999094</v>
      </c>
      <c r="P76" s="99">
        <f t="shared" si="27"/>
        <v>0</v>
      </c>
      <c r="Q76" s="75">
        <f t="shared" si="28"/>
        <v>33498674.736906327</v>
      </c>
      <c r="R76" s="75">
        <f t="shared" si="29"/>
        <v>24526265.649200007</v>
      </c>
      <c r="S76" s="62">
        <f t="shared" si="30"/>
        <v>0.7321562969826626</v>
      </c>
      <c r="T76" s="76">
        <f t="shared" si="31"/>
        <v>8972409.08770632</v>
      </c>
      <c r="U76" s="77">
        <f t="shared" si="32"/>
        <v>690185.31443894771</v>
      </c>
    </row>
    <row r="77" spans="1:21">
      <c r="A77" s="20">
        <v>99</v>
      </c>
      <c r="B77" s="74" t="s">
        <v>8</v>
      </c>
      <c r="C77" s="24" t="s">
        <v>120</v>
      </c>
      <c r="D77" s="24" t="s">
        <v>1079</v>
      </c>
      <c r="E77" s="94">
        <v>14890043.745314287</v>
      </c>
      <c r="F77" s="94">
        <v>8245839.2818000019</v>
      </c>
      <c r="G77" s="95">
        <f t="shared" si="22"/>
        <v>0.55378207229208887</v>
      </c>
      <c r="H77" s="95">
        <f t="shared" si="23"/>
        <v>0</v>
      </c>
      <c r="I77" s="97">
        <v>12644940.150842853</v>
      </c>
      <c r="J77" s="93">
        <v>11012596.145</v>
      </c>
      <c r="K77" s="96">
        <f t="shared" si="24"/>
        <v>0.8709093134194037</v>
      </c>
      <c r="L77" s="96">
        <f t="shared" si="25"/>
        <v>0</v>
      </c>
      <c r="M77" s="109">
        <v>13274725.355925236</v>
      </c>
      <c r="N77" s="109">
        <f>SUMIF('Pri iNPUT'!F:F,'OCT+NOV+DEC'!B:B,'Pri iNPUT'!R:R)</f>
        <v>2027576.2839999998</v>
      </c>
      <c r="O77" s="99">
        <f t="shared" si="26"/>
        <v>0.15273960324120617</v>
      </c>
      <c r="P77" s="99">
        <f t="shared" si="27"/>
        <v>0</v>
      </c>
      <c r="Q77" s="75">
        <f t="shared" si="28"/>
        <v>40809709.252082378</v>
      </c>
      <c r="R77" s="75">
        <f t="shared" si="29"/>
        <v>21286011.7108</v>
      </c>
      <c r="S77" s="62">
        <f t="shared" si="30"/>
        <v>0.52159184911894096</v>
      </c>
      <c r="T77" s="76">
        <f t="shared" si="31"/>
        <v>19523697.541282378</v>
      </c>
      <c r="U77" s="77">
        <f t="shared" si="32"/>
        <v>1501822.8877909521</v>
      </c>
    </row>
    <row r="78" spans="1:21">
      <c r="A78" s="20">
        <v>100</v>
      </c>
      <c r="B78" s="92" t="s">
        <v>1077</v>
      </c>
      <c r="C78" s="24" t="s">
        <v>120</v>
      </c>
      <c r="D78" s="24" t="s">
        <v>1079</v>
      </c>
      <c r="E78" s="94">
        <v>6571196.5481428578</v>
      </c>
      <c r="F78" s="94">
        <v>5997932.822900001</v>
      </c>
      <c r="G78" s="95">
        <f t="shared" si="22"/>
        <v>0.91276113550356797</v>
      </c>
      <c r="H78" s="95">
        <f t="shared" si="23"/>
        <v>0.9</v>
      </c>
      <c r="I78" s="97">
        <v>5984492.2701142859</v>
      </c>
      <c r="J78" s="93">
        <v>5484656.1025000028</v>
      </c>
      <c r="K78" s="96">
        <f t="shared" si="24"/>
        <v>0.91647809955233883</v>
      </c>
      <c r="L78" s="96">
        <f t="shared" si="25"/>
        <v>0.9</v>
      </c>
      <c r="M78" s="109">
        <v>5319846.79565283</v>
      </c>
      <c r="N78" s="109">
        <f>SUMIF('Pri iNPUT'!F:F,'OCT+NOV+DEC'!B:B,'Pri iNPUT'!R:R)</f>
        <v>997853.37749999994</v>
      </c>
      <c r="O78" s="99">
        <f t="shared" si="26"/>
        <v>0.18757182599984018</v>
      </c>
      <c r="P78" s="99">
        <f t="shared" si="27"/>
        <v>0</v>
      </c>
      <c r="Q78" s="75">
        <f t="shared" si="28"/>
        <v>17875535.613909975</v>
      </c>
      <c r="R78" s="75">
        <f t="shared" si="29"/>
        <v>12480442.302900003</v>
      </c>
      <c r="S78" s="62">
        <f t="shared" si="30"/>
        <v>0.69818564167600428</v>
      </c>
      <c r="T78" s="76">
        <f t="shared" si="31"/>
        <v>5395093.3110099714</v>
      </c>
      <c r="U78" s="77">
        <f t="shared" si="32"/>
        <v>415007.1777699978</v>
      </c>
    </row>
    <row r="79" spans="1:21">
      <c r="A79" s="20">
        <v>101</v>
      </c>
      <c r="B79" s="74" t="s">
        <v>2</v>
      </c>
      <c r="C79" s="24" t="s">
        <v>120</v>
      </c>
      <c r="D79" s="24" t="s">
        <v>1078</v>
      </c>
      <c r="E79" s="94">
        <v>12926444.026799997</v>
      </c>
      <c r="F79" s="94">
        <v>11783765.532</v>
      </c>
      <c r="G79" s="95">
        <f t="shared" si="22"/>
        <v>0.91160148201385338</v>
      </c>
      <c r="H79" s="95">
        <f t="shared" si="23"/>
        <v>0.9</v>
      </c>
      <c r="I79" s="97">
        <v>10684985.465600003</v>
      </c>
      <c r="J79" s="93">
        <v>10267767.733399998</v>
      </c>
      <c r="K79" s="96">
        <f t="shared" si="24"/>
        <v>0.9609528966096188</v>
      </c>
      <c r="L79" s="96">
        <f t="shared" si="25"/>
        <v>0.9</v>
      </c>
      <c r="M79" s="109">
        <v>10169335.006955581</v>
      </c>
      <c r="N79" s="109">
        <f>SUMIF('Pri iNPUT'!F:F,'OCT+NOV+DEC'!B:B,'Pri iNPUT'!R:R)</f>
        <v>1943603.159</v>
      </c>
      <c r="O79" s="99">
        <f t="shared" si="26"/>
        <v>0.19112391888659605</v>
      </c>
      <c r="P79" s="99">
        <f t="shared" si="27"/>
        <v>0</v>
      </c>
      <c r="Q79" s="75">
        <f t="shared" si="28"/>
        <v>33780764.499355577</v>
      </c>
      <c r="R79" s="75">
        <f t="shared" si="29"/>
        <v>23995136.424400002</v>
      </c>
      <c r="S79" s="62">
        <f t="shared" si="30"/>
        <v>0.71031951999954734</v>
      </c>
      <c r="T79" s="76">
        <f t="shared" si="31"/>
        <v>9785628.0749555752</v>
      </c>
      <c r="U79" s="77">
        <f t="shared" si="32"/>
        <v>752740.62115042889</v>
      </c>
    </row>
    <row r="80" spans="1:21">
      <c r="A80" s="20">
        <v>102</v>
      </c>
      <c r="B80" s="74" t="s">
        <v>10</v>
      </c>
      <c r="C80" s="24" t="s">
        <v>120</v>
      </c>
      <c r="D80" s="24" t="s">
        <v>1043</v>
      </c>
      <c r="E80" s="94">
        <v>6432880.6072571417</v>
      </c>
      <c r="F80" s="94">
        <v>4039946.6773000001</v>
      </c>
      <c r="G80" s="95">
        <f t="shared" si="22"/>
        <v>0.62801518074848228</v>
      </c>
      <c r="H80" s="95">
        <f t="shared" si="23"/>
        <v>0</v>
      </c>
      <c r="I80" s="97">
        <v>4852032.3879714273</v>
      </c>
      <c r="J80" s="93">
        <v>3885519.9758000001</v>
      </c>
      <c r="K80" s="96">
        <f t="shared" si="24"/>
        <v>0.80080256377358738</v>
      </c>
      <c r="L80" s="96">
        <f t="shared" si="25"/>
        <v>0</v>
      </c>
      <c r="M80" s="109">
        <v>4740691.6061532749</v>
      </c>
      <c r="N80" s="109">
        <f>SUMIF('Pri iNPUT'!F:F,'OCT+NOV+DEC'!B:B,'Pri iNPUT'!R:R)</f>
        <v>1147110.9933</v>
      </c>
      <c r="O80" s="99">
        <f t="shared" si="26"/>
        <v>0.24197123301821288</v>
      </c>
      <c r="P80" s="99">
        <f t="shared" si="27"/>
        <v>0</v>
      </c>
      <c r="Q80" s="75">
        <f t="shared" si="28"/>
        <v>16025604.601381846</v>
      </c>
      <c r="R80" s="75">
        <f t="shared" si="29"/>
        <v>9072577.6464000009</v>
      </c>
      <c r="S80" s="62">
        <f t="shared" si="30"/>
        <v>0.56613013187768879</v>
      </c>
      <c r="T80" s="76">
        <f t="shared" si="31"/>
        <v>6953026.9549818449</v>
      </c>
      <c r="U80" s="77">
        <f t="shared" si="32"/>
        <v>534848.22730629577</v>
      </c>
    </row>
    <row r="81" spans="1:21">
      <c r="A81" s="20">
        <v>103</v>
      </c>
      <c r="B81" s="74" t="s">
        <v>4</v>
      </c>
      <c r="C81" s="24" t="s">
        <v>120</v>
      </c>
      <c r="D81" s="24" t="s">
        <v>1078</v>
      </c>
      <c r="E81" s="94">
        <v>9885935.1679571401</v>
      </c>
      <c r="F81" s="94">
        <v>9225320.4999000002</v>
      </c>
      <c r="G81" s="95">
        <f t="shared" si="22"/>
        <v>0.93317630989546019</v>
      </c>
      <c r="H81" s="95">
        <f t="shared" si="23"/>
        <v>0.9</v>
      </c>
      <c r="I81" s="97">
        <v>8577840.9903142843</v>
      </c>
      <c r="J81" s="93">
        <v>6864227.6756999996</v>
      </c>
      <c r="K81" s="96">
        <f t="shared" si="24"/>
        <v>0.80022789924070403</v>
      </c>
      <c r="L81" s="96">
        <f t="shared" si="25"/>
        <v>0</v>
      </c>
      <c r="M81" s="109">
        <v>9047133.4846192561</v>
      </c>
      <c r="N81" s="109">
        <f>SUMIF('Pri iNPUT'!F:F,'OCT+NOV+DEC'!B:B,'Pri iNPUT'!R:R)</f>
        <v>1327485.1873999999</v>
      </c>
      <c r="O81" s="99">
        <f t="shared" si="26"/>
        <v>0.14672992165494356</v>
      </c>
      <c r="P81" s="99">
        <f t="shared" si="27"/>
        <v>0</v>
      </c>
      <c r="Q81" s="75">
        <f t="shared" si="28"/>
        <v>27510909.642890681</v>
      </c>
      <c r="R81" s="75">
        <f t="shared" si="29"/>
        <v>17417033.362999998</v>
      </c>
      <c r="S81" s="62">
        <f t="shared" si="30"/>
        <v>0.63309550971175821</v>
      </c>
      <c r="T81" s="76">
        <f t="shared" si="31"/>
        <v>10093876.279890683</v>
      </c>
      <c r="U81" s="77">
        <f t="shared" si="32"/>
        <v>776452.02153005253</v>
      </c>
    </row>
    <row r="82" spans="1:21">
      <c r="A82" s="20">
        <v>104</v>
      </c>
      <c r="B82" s="74" t="s">
        <v>3</v>
      </c>
      <c r="C82" s="24" t="s">
        <v>120</v>
      </c>
      <c r="D82" s="24" t="s">
        <v>1078</v>
      </c>
      <c r="E82" s="94">
        <v>3885475.3462428576</v>
      </c>
      <c r="F82" s="94">
        <v>3548300.2860999992</v>
      </c>
      <c r="G82" s="95">
        <f t="shared" si="22"/>
        <v>0.91322167042730129</v>
      </c>
      <c r="H82" s="95">
        <f t="shared" si="23"/>
        <v>0.9</v>
      </c>
      <c r="I82" s="97">
        <v>3242519.1908571422</v>
      </c>
      <c r="J82" s="93">
        <v>3242152.2144000013</v>
      </c>
      <c r="K82" s="96">
        <f t="shared" si="24"/>
        <v>0.99988682365915504</v>
      </c>
      <c r="L82" s="96">
        <f t="shared" si="25"/>
        <v>0.9</v>
      </c>
      <c r="M82" s="109">
        <v>3016144.4393380028</v>
      </c>
      <c r="N82" s="109">
        <f>SUMIF('Pri iNPUT'!F:F,'OCT+NOV+DEC'!B:B,'Pri iNPUT'!R:R)</f>
        <v>477345.94190000003</v>
      </c>
      <c r="O82" s="99">
        <f t="shared" si="26"/>
        <v>0.15826362148782572</v>
      </c>
      <c r="P82" s="99">
        <f t="shared" si="27"/>
        <v>0</v>
      </c>
      <c r="Q82" s="75">
        <f t="shared" si="28"/>
        <v>10144138.976438003</v>
      </c>
      <c r="R82" s="75">
        <f t="shared" si="29"/>
        <v>7267798.442400001</v>
      </c>
      <c r="S82" s="62">
        <f t="shared" si="30"/>
        <v>0.71645296454248741</v>
      </c>
      <c r="T82" s="76">
        <f t="shared" si="31"/>
        <v>2876340.5340380017</v>
      </c>
      <c r="U82" s="77">
        <f t="shared" si="32"/>
        <v>221256.96415676936</v>
      </c>
    </row>
    <row r="83" spans="1:21">
      <c r="A83" s="20">
        <v>105</v>
      </c>
      <c r="B83" s="74" t="s">
        <v>9</v>
      </c>
      <c r="C83" s="24" t="s">
        <v>120</v>
      </c>
      <c r="D83" s="24" t="s">
        <v>1078</v>
      </c>
      <c r="E83" s="94">
        <v>7836618.1979428576</v>
      </c>
      <c r="F83" s="94">
        <v>7143004.3028999977</v>
      </c>
      <c r="G83" s="95">
        <f t="shared" si="22"/>
        <v>0.91149066121086053</v>
      </c>
      <c r="H83" s="95">
        <f t="shared" si="23"/>
        <v>0.9</v>
      </c>
      <c r="I83" s="97">
        <v>6475077.8086857144</v>
      </c>
      <c r="J83" s="93">
        <v>5897461.4992000023</v>
      </c>
      <c r="K83" s="96">
        <f t="shared" si="24"/>
        <v>0.91079391992619863</v>
      </c>
      <c r="L83" s="96">
        <f t="shared" si="25"/>
        <v>0.9</v>
      </c>
      <c r="M83" s="109">
        <v>6479659.4002420651</v>
      </c>
      <c r="N83" s="109">
        <f>SUMIF('Pri iNPUT'!F:F,'OCT+NOV+DEC'!B:B,'Pri iNPUT'!R:R)</f>
        <v>1540865.9351000001</v>
      </c>
      <c r="O83" s="99">
        <f t="shared" si="26"/>
        <v>0.23780045214142537</v>
      </c>
      <c r="P83" s="99">
        <f t="shared" si="27"/>
        <v>0</v>
      </c>
      <c r="Q83" s="75">
        <f t="shared" si="28"/>
        <v>20791355.406870637</v>
      </c>
      <c r="R83" s="75">
        <f t="shared" si="29"/>
        <v>14581331.737199999</v>
      </c>
      <c r="S83" s="62">
        <f t="shared" si="30"/>
        <v>0.70131703546280122</v>
      </c>
      <c r="T83" s="76">
        <f t="shared" si="31"/>
        <v>6210023.6696706377</v>
      </c>
      <c r="U83" s="77">
        <f t="shared" si="32"/>
        <v>477694.12843620288</v>
      </c>
    </row>
    <row r="84" spans="1:21">
      <c r="A84" s="20">
        <v>106</v>
      </c>
      <c r="B84" s="74" t="s">
        <v>5</v>
      </c>
      <c r="C84" s="24" t="s">
        <v>120</v>
      </c>
      <c r="D84" s="24" t="s">
        <v>1043</v>
      </c>
      <c r="E84" s="94">
        <v>5048462.929928571</v>
      </c>
      <c r="F84" s="94">
        <v>4046245.803400001</v>
      </c>
      <c r="G84" s="95">
        <f t="shared" si="22"/>
        <v>0.80148073969461631</v>
      </c>
      <c r="H84" s="95">
        <f t="shared" si="23"/>
        <v>0</v>
      </c>
      <c r="I84" s="97">
        <v>3677396.0929999994</v>
      </c>
      <c r="J84" s="93">
        <v>2582024.7262999988</v>
      </c>
      <c r="K84" s="96">
        <f t="shared" si="24"/>
        <v>0.70213397224599683</v>
      </c>
      <c r="L84" s="96">
        <f t="shared" si="25"/>
        <v>0</v>
      </c>
      <c r="M84" s="109">
        <v>3776849.794100563</v>
      </c>
      <c r="N84" s="109">
        <f>SUMIF('Pri iNPUT'!F:F,'OCT+NOV+DEC'!B:B,'Pri iNPUT'!R:R)</f>
        <v>934394.60159999982</v>
      </c>
      <c r="O84" s="99">
        <f t="shared" si="26"/>
        <v>0.24740051962339715</v>
      </c>
      <c r="P84" s="99">
        <f t="shared" si="27"/>
        <v>0</v>
      </c>
      <c r="Q84" s="75">
        <f t="shared" si="28"/>
        <v>12502708.817029133</v>
      </c>
      <c r="R84" s="75">
        <f t="shared" si="29"/>
        <v>7562665.1312999995</v>
      </c>
      <c r="S84" s="62">
        <f t="shared" si="30"/>
        <v>0.604882129303002</v>
      </c>
      <c r="T84" s="76">
        <f t="shared" si="31"/>
        <v>4940043.6857291339</v>
      </c>
      <c r="U84" s="77">
        <f t="shared" si="32"/>
        <v>380003.36044070259</v>
      </c>
    </row>
    <row r="85" spans="1:21">
      <c r="A85" s="20">
        <v>107</v>
      </c>
      <c r="B85" s="74" t="s">
        <v>6</v>
      </c>
      <c r="C85" s="24" t="s">
        <v>120</v>
      </c>
      <c r="D85" s="24" t="s">
        <v>1043</v>
      </c>
      <c r="E85" s="94">
        <v>6503133.0283999993</v>
      </c>
      <c r="F85" s="94">
        <v>6752927.7481999975</v>
      </c>
      <c r="G85" s="95">
        <f t="shared" si="22"/>
        <v>1.0384114424092377</v>
      </c>
      <c r="H85" s="95">
        <f t="shared" si="23"/>
        <v>0.9</v>
      </c>
      <c r="I85" s="97">
        <v>6044834.5488142865</v>
      </c>
      <c r="J85" s="93">
        <v>6186820.7839999991</v>
      </c>
      <c r="K85" s="96">
        <f t="shared" si="24"/>
        <v>1.0234888538369613</v>
      </c>
      <c r="L85" s="96">
        <f t="shared" si="25"/>
        <v>0.9</v>
      </c>
      <c r="M85" s="109">
        <v>6095380.5066036033</v>
      </c>
      <c r="N85" s="109">
        <f>SUMIF('Pri iNPUT'!F:F,'OCT+NOV+DEC'!B:B,'Pri iNPUT'!R:R)</f>
        <v>839633.70729999989</v>
      </c>
      <c r="O85" s="99">
        <f t="shared" si="26"/>
        <v>0.13774918668167785</v>
      </c>
      <c r="P85" s="99">
        <f t="shared" si="27"/>
        <v>0</v>
      </c>
      <c r="Q85" s="75">
        <f t="shared" si="28"/>
        <v>18643348.083817888</v>
      </c>
      <c r="R85" s="75">
        <f t="shared" si="29"/>
        <v>13779382.239499997</v>
      </c>
      <c r="S85" s="62">
        <f t="shared" si="30"/>
        <v>0.7391044879680313</v>
      </c>
      <c r="T85" s="76">
        <f t="shared" si="31"/>
        <v>4863965.8443178907</v>
      </c>
      <c r="U85" s="77">
        <f t="shared" si="32"/>
        <v>374151.21879368392</v>
      </c>
    </row>
    <row r="86" spans="1:21">
      <c r="A86" s="20">
        <v>108</v>
      </c>
      <c r="B86" s="74" t="s">
        <v>7</v>
      </c>
      <c r="C86" s="24" t="s">
        <v>120</v>
      </c>
      <c r="D86" s="24" t="s">
        <v>1043</v>
      </c>
      <c r="E86" s="94">
        <v>7997161.3997285711</v>
      </c>
      <c r="F86" s="94">
        <v>9579042.7807</v>
      </c>
      <c r="G86" s="95">
        <f t="shared" si="22"/>
        <v>1.1978053589146167</v>
      </c>
      <c r="H86" s="95">
        <f t="shared" si="23"/>
        <v>0.9</v>
      </c>
      <c r="I86" s="97">
        <v>8099485.3018857138</v>
      </c>
      <c r="J86" s="93">
        <v>8148863.6404000036</v>
      </c>
      <c r="K86" s="96">
        <f t="shared" si="24"/>
        <v>1.0060964785630013</v>
      </c>
      <c r="L86" s="96">
        <f t="shared" si="25"/>
        <v>0.9</v>
      </c>
      <c r="M86" s="109">
        <v>7595898.6260362789</v>
      </c>
      <c r="N86" s="109">
        <f>SUMIF('Pri iNPUT'!F:F,'OCT+NOV+DEC'!B:B,'Pri iNPUT'!R:R)</f>
        <v>1719238.8154</v>
      </c>
      <c r="O86" s="99">
        <f t="shared" si="26"/>
        <v>0.22633777779853545</v>
      </c>
      <c r="P86" s="99">
        <f t="shared" si="27"/>
        <v>0</v>
      </c>
      <c r="Q86" s="75">
        <f t="shared" si="28"/>
        <v>23692545.327650562</v>
      </c>
      <c r="R86" s="75">
        <f t="shared" si="29"/>
        <v>19447145.236500006</v>
      </c>
      <c r="S86" s="62">
        <f t="shared" si="30"/>
        <v>0.82081283237238634</v>
      </c>
      <c r="T86" s="76">
        <f t="shared" si="31"/>
        <v>4245400.0911505558</v>
      </c>
      <c r="U86" s="77">
        <f t="shared" si="32"/>
        <v>326569.23778081196</v>
      </c>
    </row>
    <row r="87" spans="1:21">
      <c r="A87" s="20">
        <v>109</v>
      </c>
      <c r="B87" s="74" t="s">
        <v>117</v>
      </c>
      <c r="C87" s="24" t="s">
        <v>120</v>
      </c>
      <c r="D87" s="24" t="s">
        <v>120</v>
      </c>
      <c r="E87" s="94">
        <v>10779350.469442857</v>
      </c>
      <c r="F87" s="94">
        <v>8783305.8622000013</v>
      </c>
      <c r="G87" s="95">
        <f t="shared" si="22"/>
        <v>0.81482700530971564</v>
      </c>
      <c r="H87" s="95">
        <f t="shared" si="23"/>
        <v>0</v>
      </c>
      <c r="I87" s="97">
        <v>9043296.3916000016</v>
      </c>
      <c r="J87" s="93">
        <v>7287910.6684999997</v>
      </c>
      <c r="K87" s="96">
        <f t="shared" si="24"/>
        <v>0.80589094428769159</v>
      </c>
      <c r="L87" s="96">
        <f t="shared" si="25"/>
        <v>0</v>
      </c>
      <c r="M87" s="109">
        <v>8981974.9755322598</v>
      </c>
      <c r="N87" s="109">
        <f>SUMIF('Pri iNPUT'!F:F,'OCT+NOV+DEC'!B:B,'Pri iNPUT'!R:R)</f>
        <v>1710927.2509000001</v>
      </c>
      <c r="O87" s="99">
        <f t="shared" si="26"/>
        <v>0.19048452657246609</v>
      </c>
      <c r="P87" s="99">
        <f t="shared" si="27"/>
        <v>0</v>
      </c>
      <c r="Q87" s="75">
        <f t="shared" si="28"/>
        <v>28804621.836575117</v>
      </c>
      <c r="R87" s="75">
        <f t="shared" si="29"/>
        <v>17782143.781600002</v>
      </c>
      <c r="S87" s="62">
        <f t="shared" si="30"/>
        <v>0.61733647754475462</v>
      </c>
      <c r="T87" s="76">
        <f t="shared" si="31"/>
        <v>11022478.054975115</v>
      </c>
      <c r="U87" s="77">
        <f t="shared" si="32"/>
        <v>847882.92730577802</v>
      </c>
    </row>
    <row r="88" spans="1:21">
      <c r="A88" s="20">
        <v>110</v>
      </c>
      <c r="B88" s="74" t="s">
        <v>118</v>
      </c>
      <c r="C88" s="24" t="s">
        <v>120</v>
      </c>
      <c r="D88" s="24" t="s">
        <v>120</v>
      </c>
      <c r="E88" s="94">
        <v>10461299.83487143</v>
      </c>
      <c r="F88" s="94">
        <v>5854098.8006000035</v>
      </c>
      <c r="G88" s="95">
        <f t="shared" si="22"/>
        <v>0.55959573791070394</v>
      </c>
      <c r="H88" s="95">
        <f t="shared" si="23"/>
        <v>0</v>
      </c>
      <c r="I88" s="97">
        <v>7485360.6236285726</v>
      </c>
      <c r="J88" s="93">
        <v>6831757.8716000002</v>
      </c>
      <c r="K88" s="96">
        <f t="shared" si="24"/>
        <v>0.91268252995515209</v>
      </c>
      <c r="L88" s="96">
        <f t="shared" si="25"/>
        <v>0.9</v>
      </c>
      <c r="M88" s="109">
        <v>7478611.4391412213</v>
      </c>
      <c r="N88" s="109">
        <f>SUMIF('Pri iNPUT'!F:F,'OCT+NOV+DEC'!B:B,'Pri iNPUT'!R:R)</f>
        <v>782944.53639999998</v>
      </c>
      <c r="O88" s="99">
        <f t="shared" si="26"/>
        <v>0.10469116396424341</v>
      </c>
      <c r="P88" s="99">
        <f t="shared" si="27"/>
        <v>0</v>
      </c>
      <c r="Q88" s="75">
        <f t="shared" si="28"/>
        <v>25425271.897641223</v>
      </c>
      <c r="R88" s="75">
        <f t="shared" si="29"/>
        <v>13468801.208600003</v>
      </c>
      <c r="S88" s="62">
        <f t="shared" si="30"/>
        <v>0.52974069511718946</v>
      </c>
      <c r="T88" s="76">
        <f t="shared" si="31"/>
        <v>11956470.68904122</v>
      </c>
      <c r="U88" s="77">
        <f t="shared" si="32"/>
        <v>919728.51454163226</v>
      </c>
    </row>
    <row r="89" spans="1:21">
      <c r="A89" s="20">
        <v>111</v>
      </c>
      <c r="B89" s="74" t="s">
        <v>108</v>
      </c>
      <c r="C89" s="24" t="s">
        <v>120</v>
      </c>
      <c r="D89" s="24" t="s">
        <v>1131</v>
      </c>
      <c r="E89" s="94">
        <v>6076337.7210857114</v>
      </c>
      <c r="F89" s="94">
        <v>4889147.8331000013</v>
      </c>
      <c r="G89" s="95">
        <f t="shared" si="22"/>
        <v>0.80462081890774417</v>
      </c>
      <c r="H89" s="95">
        <f t="shared" si="23"/>
        <v>0</v>
      </c>
      <c r="I89" s="97">
        <v>4651236.5789428577</v>
      </c>
      <c r="J89" s="93">
        <v>4498510.5996000012</v>
      </c>
      <c r="K89" s="96">
        <f t="shared" si="24"/>
        <v>0.96716443536020513</v>
      </c>
      <c r="L89" s="96">
        <f t="shared" si="25"/>
        <v>0.9</v>
      </c>
      <c r="M89" s="109">
        <v>4838923.7145206984</v>
      </c>
      <c r="N89" s="109">
        <f>SUMIF('Pri iNPUT'!F:F,'OCT+NOV+DEC'!B:B,'Pri iNPUT'!R:R)</f>
        <v>583340.04310000001</v>
      </c>
      <c r="O89" s="99">
        <f t="shared" si="26"/>
        <v>0.12055160972046458</v>
      </c>
      <c r="P89" s="99">
        <f t="shared" si="27"/>
        <v>0</v>
      </c>
      <c r="Q89" s="75">
        <f t="shared" si="28"/>
        <v>15566498.014549268</v>
      </c>
      <c r="R89" s="75">
        <f t="shared" si="29"/>
        <v>9970998.475800002</v>
      </c>
      <c r="S89" s="62">
        <f t="shared" si="30"/>
        <v>0.64054217374264799</v>
      </c>
      <c r="T89" s="76">
        <f t="shared" si="31"/>
        <v>5595499.5387492664</v>
      </c>
      <c r="U89" s="77">
        <f t="shared" si="32"/>
        <v>430423.04144225124</v>
      </c>
    </row>
    <row r="90" spans="1:21">
      <c r="A90" s="20">
        <v>112</v>
      </c>
      <c r="B90" s="74" t="s">
        <v>109</v>
      </c>
      <c r="C90" s="24" t="s">
        <v>120</v>
      </c>
      <c r="D90" s="24" t="s">
        <v>1131</v>
      </c>
      <c r="E90" s="94">
        <v>30777987.820557147</v>
      </c>
      <c r="F90" s="94">
        <v>24663572.982299984</v>
      </c>
      <c r="G90" s="95">
        <f t="shared" si="22"/>
        <v>0.80133805777344413</v>
      </c>
      <c r="H90" s="95">
        <f t="shared" si="23"/>
        <v>0</v>
      </c>
      <c r="I90" s="97">
        <v>21414231.669</v>
      </c>
      <c r="J90" s="93">
        <v>17448868.3528</v>
      </c>
      <c r="K90" s="96">
        <f t="shared" si="24"/>
        <v>0.81482579541061007</v>
      </c>
      <c r="L90" s="96">
        <f t="shared" si="25"/>
        <v>0</v>
      </c>
      <c r="M90" s="109">
        <v>23464748.752493769</v>
      </c>
      <c r="N90" s="109">
        <f>SUMIF('Pri iNPUT'!F:F,'OCT+NOV+DEC'!B:B,'Pri iNPUT'!R:R)</f>
        <v>4397002.8852000004</v>
      </c>
      <c r="O90" s="99">
        <f t="shared" si="26"/>
        <v>0.18738759709637628</v>
      </c>
      <c r="P90" s="99">
        <f t="shared" si="27"/>
        <v>0</v>
      </c>
      <c r="Q90" s="75">
        <f t="shared" si="28"/>
        <v>75656968.242050916</v>
      </c>
      <c r="R90" s="75">
        <f t="shared" si="29"/>
        <v>46509444.220299982</v>
      </c>
      <c r="S90" s="62">
        <f t="shared" si="30"/>
        <v>0.61474105163058279</v>
      </c>
      <c r="T90" s="76">
        <f t="shared" si="31"/>
        <v>29147524.021750934</v>
      </c>
      <c r="U90" s="77">
        <f t="shared" si="32"/>
        <v>2242117.2324423795</v>
      </c>
    </row>
    <row r="91" spans="1:21">
      <c r="A91" s="20">
        <v>113</v>
      </c>
      <c r="B91" s="74" t="s">
        <v>110</v>
      </c>
      <c r="C91" s="24" t="s">
        <v>120</v>
      </c>
      <c r="D91" s="24" t="s">
        <v>1132</v>
      </c>
      <c r="E91" s="94">
        <v>23736585.712214284</v>
      </c>
      <c r="F91" s="94">
        <v>21615772.992700011</v>
      </c>
      <c r="G91" s="95">
        <f t="shared" si="22"/>
        <v>0.9106521575921952</v>
      </c>
      <c r="H91" s="95">
        <f t="shared" si="23"/>
        <v>0.9</v>
      </c>
      <c r="I91" s="97">
        <v>17676096.462071434</v>
      </c>
      <c r="J91" s="93">
        <v>16106205.527699992</v>
      </c>
      <c r="K91" s="96">
        <f t="shared" si="24"/>
        <v>0.91118565472076696</v>
      </c>
      <c r="L91" s="96">
        <f t="shared" si="25"/>
        <v>0.9</v>
      </c>
      <c r="M91" s="109">
        <v>15627658.567816094</v>
      </c>
      <c r="N91" s="109">
        <f>SUMIF('Pri iNPUT'!F:F,'OCT+NOV+DEC'!B:B,'Pri iNPUT'!R:R)</f>
        <v>3780496.3148000003</v>
      </c>
      <c r="O91" s="99">
        <f t="shared" si="26"/>
        <v>0.24191060345953735</v>
      </c>
      <c r="P91" s="99">
        <f t="shared" si="27"/>
        <v>0</v>
      </c>
      <c r="Q91" s="75">
        <f t="shared" si="28"/>
        <v>57040340.742101811</v>
      </c>
      <c r="R91" s="75">
        <f t="shared" si="29"/>
        <v>41502474.835200004</v>
      </c>
      <c r="S91" s="62">
        <f t="shared" si="30"/>
        <v>0.72759864852221656</v>
      </c>
      <c r="T91" s="76">
        <f t="shared" si="31"/>
        <v>15537865.906901807</v>
      </c>
      <c r="U91" s="77">
        <f t="shared" si="32"/>
        <v>1195220.4543770622</v>
      </c>
    </row>
    <row r="92" spans="1:21">
      <c r="A92" s="20">
        <v>114</v>
      </c>
      <c r="B92" s="74" t="s">
        <v>111</v>
      </c>
      <c r="C92" s="24" t="s">
        <v>120</v>
      </c>
      <c r="D92" s="24" t="s">
        <v>1132</v>
      </c>
      <c r="E92" s="94">
        <v>8928187.754585715</v>
      </c>
      <c r="F92" s="94">
        <v>8986320.2278999984</v>
      </c>
      <c r="G92" s="95">
        <f t="shared" si="22"/>
        <v>1.006511116803567</v>
      </c>
      <c r="H92" s="95">
        <f t="shared" si="23"/>
        <v>0.9</v>
      </c>
      <c r="I92" s="97">
        <v>7480232.1256714277</v>
      </c>
      <c r="J92" s="93">
        <v>6830359.2838999992</v>
      </c>
      <c r="K92" s="96">
        <f t="shared" si="24"/>
        <v>0.91312130013437309</v>
      </c>
      <c r="L92" s="96">
        <f t="shared" si="25"/>
        <v>0.9</v>
      </c>
      <c r="M92" s="109">
        <v>7051617.9253105884</v>
      </c>
      <c r="N92" s="109">
        <f>SUMIF('Pri iNPUT'!F:F,'OCT+NOV+DEC'!B:B,'Pri iNPUT'!R:R)</f>
        <v>1383826.4404000002</v>
      </c>
      <c r="O92" s="99">
        <f t="shared" si="26"/>
        <v>0.19624240210647112</v>
      </c>
      <c r="P92" s="99">
        <f t="shared" si="27"/>
        <v>0</v>
      </c>
      <c r="Q92" s="75">
        <f t="shared" si="28"/>
        <v>23460037.80556773</v>
      </c>
      <c r="R92" s="75">
        <f t="shared" si="29"/>
        <v>17200505.952199999</v>
      </c>
      <c r="S92" s="62">
        <f t="shared" si="30"/>
        <v>0.7331832154216662</v>
      </c>
      <c r="T92" s="76">
        <f t="shared" si="31"/>
        <v>6259531.853367731</v>
      </c>
      <c r="U92" s="77">
        <f t="shared" si="32"/>
        <v>481502.45025905623</v>
      </c>
    </row>
    <row r="93" spans="1:21">
      <c r="A93" s="20">
        <v>115</v>
      </c>
      <c r="B93" s="74" t="s">
        <v>112</v>
      </c>
      <c r="C93" s="24" t="s">
        <v>120</v>
      </c>
      <c r="D93" s="24" t="s">
        <v>120</v>
      </c>
      <c r="E93" s="94">
        <v>28575937.495985717</v>
      </c>
      <c r="F93" s="94">
        <v>23111081.695199993</v>
      </c>
      <c r="G93" s="95">
        <f t="shared" si="22"/>
        <v>0.80876022697231142</v>
      </c>
      <c r="H93" s="95">
        <f t="shared" si="23"/>
        <v>0</v>
      </c>
      <c r="I93" s="97">
        <v>20473970.630257148</v>
      </c>
      <c r="J93" s="93">
        <v>18901976.033300005</v>
      </c>
      <c r="K93" s="96">
        <f t="shared" si="24"/>
        <v>0.92321984702693694</v>
      </c>
      <c r="L93" s="96">
        <f t="shared" si="25"/>
        <v>0.9</v>
      </c>
      <c r="M93" s="109">
        <v>22222786.348878864</v>
      </c>
      <c r="N93" s="109">
        <f>SUMIF('Pri iNPUT'!F:F,'OCT+NOV+DEC'!B:B,'Pri iNPUT'!R:R)</f>
        <v>4803987.8632000005</v>
      </c>
      <c r="O93" s="99">
        <f t="shared" si="26"/>
        <v>0.21617396611664588</v>
      </c>
      <c r="P93" s="99">
        <f t="shared" si="27"/>
        <v>0</v>
      </c>
      <c r="Q93" s="75">
        <f t="shared" si="28"/>
        <v>71272694.475121722</v>
      </c>
      <c r="R93" s="75">
        <f t="shared" si="29"/>
        <v>46817045.591699995</v>
      </c>
      <c r="S93" s="62">
        <f t="shared" si="30"/>
        <v>0.65687211542201263</v>
      </c>
      <c r="T93" s="76">
        <f t="shared" si="31"/>
        <v>24455648.883421727</v>
      </c>
      <c r="U93" s="77">
        <f t="shared" si="32"/>
        <v>1881203.7602632097</v>
      </c>
    </row>
    <row r="94" spans="1:21">
      <c r="A94" s="20">
        <v>119</v>
      </c>
      <c r="B94" s="74" t="s">
        <v>113</v>
      </c>
      <c r="C94" s="24" t="s">
        <v>120</v>
      </c>
      <c r="D94" s="24" t="s">
        <v>1133</v>
      </c>
      <c r="E94" s="94">
        <v>20597137.177785717</v>
      </c>
      <c r="F94" s="94">
        <v>19093103.46780001</v>
      </c>
      <c r="G94" s="95">
        <f t="shared" si="22"/>
        <v>0.92697850691562</v>
      </c>
      <c r="H94" s="95">
        <f t="shared" si="23"/>
        <v>0.9</v>
      </c>
      <c r="I94" s="97">
        <v>16096716.734157141</v>
      </c>
      <c r="J94" s="93">
        <v>15623820.661599996</v>
      </c>
      <c r="K94" s="96">
        <f t="shared" si="24"/>
        <v>0.97062158200537485</v>
      </c>
      <c r="L94" s="96">
        <f t="shared" si="25"/>
        <v>0.9</v>
      </c>
      <c r="M94" s="109">
        <v>14478074.042964227</v>
      </c>
      <c r="N94" s="109">
        <f>SUMIF('Pri iNPUT'!F:F,'OCT+NOV+DEC'!B:B,'Pri iNPUT'!R:R)</f>
        <v>2529364.6324</v>
      </c>
      <c r="O94" s="99">
        <f t="shared" si="26"/>
        <v>0.17470311485450452</v>
      </c>
      <c r="P94" s="99">
        <f t="shared" si="27"/>
        <v>0</v>
      </c>
      <c r="Q94" s="75">
        <f t="shared" si="28"/>
        <v>51171927.954907082</v>
      </c>
      <c r="R94" s="75">
        <f t="shared" si="29"/>
        <v>37246288.761800006</v>
      </c>
      <c r="S94" s="62">
        <f t="shared" si="30"/>
        <v>0.72786565311007223</v>
      </c>
      <c r="T94" s="76">
        <f t="shared" si="31"/>
        <v>13925639.193107076</v>
      </c>
      <c r="U94" s="77">
        <f t="shared" si="32"/>
        <v>1071203.0148543904</v>
      </c>
    </row>
    <row r="95" spans="1:21">
      <c r="A95" s="20">
        <v>29</v>
      </c>
      <c r="B95" s="74" t="s">
        <v>54</v>
      </c>
      <c r="C95" s="24" t="s">
        <v>57</v>
      </c>
      <c r="D95" s="24" t="s">
        <v>1085</v>
      </c>
      <c r="E95" s="94">
        <v>5877970.9479000019</v>
      </c>
      <c r="F95" s="94">
        <v>4753640.755499999</v>
      </c>
      <c r="G95" s="95">
        <f t="shared" si="22"/>
        <v>0.80872137641277597</v>
      </c>
      <c r="H95" s="95">
        <f t="shared" si="23"/>
        <v>0</v>
      </c>
      <c r="I95" s="97">
        <v>4497852.6795285707</v>
      </c>
      <c r="J95" s="93">
        <v>3655838.3705999991</v>
      </c>
      <c r="K95" s="96">
        <f t="shared" si="24"/>
        <v>0.81279637886743217</v>
      </c>
      <c r="L95" s="96">
        <f t="shared" si="25"/>
        <v>0</v>
      </c>
      <c r="M95" s="109">
        <v>5532780.3380895983</v>
      </c>
      <c r="N95" s="109">
        <f>SUMIF('Pri iNPUT'!F:F,'OCT+NOV+DEC'!B:B,'Pri iNPUT'!R:R)</f>
        <v>1071855.4055999999</v>
      </c>
      <c r="O95" s="99">
        <f t="shared" si="26"/>
        <v>0.19372816922099217</v>
      </c>
      <c r="P95" s="99">
        <f t="shared" si="27"/>
        <v>0</v>
      </c>
      <c r="Q95" s="75">
        <f t="shared" si="28"/>
        <v>15908603.965518171</v>
      </c>
      <c r="R95" s="75">
        <f t="shared" si="29"/>
        <v>9481334.5316999983</v>
      </c>
      <c r="S95" s="62">
        <f t="shared" si="30"/>
        <v>0.59598784106077118</v>
      </c>
      <c r="T95" s="76">
        <f t="shared" si="31"/>
        <v>6427269.4338181727</v>
      </c>
      <c r="U95" s="77">
        <f t="shared" si="32"/>
        <v>494405.34106293635</v>
      </c>
    </row>
    <row r="96" spans="1:21">
      <c r="A96" s="20">
        <v>38</v>
      </c>
      <c r="B96" s="74" t="s">
        <v>55</v>
      </c>
      <c r="C96" s="24" t="s">
        <v>57</v>
      </c>
      <c r="D96" s="24" t="s">
        <v>1085</v>
      </c>
      <c r="E96" s="94">
        <v>20606276.67482857</v>
      </c>
      <c r="F96" s="94">
        <v>19235620.0834</v>
      </c>
      <c r="G96" s="95">
        <f t="shared" si="22"/>
        <v>0.93348353935755479</v>
      </c>
      <c r="H96" s="95">
        <f t="shared" si="23"/>
        <v>0.9</v>
      </c>
      <c r="I96" s="97">
        <v>15757807.950271424</v>
      </c>
      <c r="J96" s="93">
        <v>15202859.023899995</v>
      </c>
      <c r="K96" s="96">
        <f t="shared" si="24"/>
        <v>0.96478260630395163</v>
      </c>
      <c r="L96" s="96">
        <f t="shared" si="25"/>
        <v>0.9</v>
      </c>
      <c r="M96" s="109">
        <v>15883786.966340253</v>
      </c>
      <c r="N96" s="109">
        <f>SUMIF('Pri iNPUT'!F:F,'OCT+NOV+DEC'!B:B,'Pri iNPUT'!R:R)</f>
        <v>1698997.3668</v>
      </c>
      <c r="O96" s="99">
        <f t="shared" si="26"/>
        <v>0.10696425042720539</v>
      </c>
      <c r="P96" s="99">
        <f t="shared" si="27"/>
        <v>0</v>
      </c>
      <c r="Q96" s="75">
        <f t="shared" si="28"/>
        <v>52247871.591440246</v>
      </c>
      <c r="R96" s="75">
        <f t="shared" si="29"/>
        <v>36137476.474100001</v>
      </c>
      <c r="S96" s="62">
        <f t="shared" si="30"/>
        <v>0.69165451861239824</v>
      </c>
      <c r="T96" s="76">
        <f t="shared" si="31"/>
        <v>16110395.117340244</v>
      </c>
      <c r="U96" s="77">
        <f t="shared" si="32"/>
        <v>1239261.1628723266</v>
      </c>
    </row>
    <row r="97" spans="1:21">
      <c r="A97" s="20">
        <v>71</v>
      </c>
      <c r="B97" s="74" t="s">
        <v>56</v>
      </c>
      <c r="C97" s="24" t="s">
        <v>57</v>
      </c>
      <c r="D97" s="24" t="s">
        <v>1086</v>
      </c>
      <c r="E97" s="94">
        <v>14830005.147414284</v>
      </c>
      <c r="F97" s="94">
        <v>7780831.1737000011</v>
      </c>
      <c r="G97" s="95">
        <f t="shared" si="22"/>
        <v>0.52466813708804705</v>
      </c>
      <c r="H97" s="95">
        <f t="shared" si="23"/>
        <v>0</v>
      </c>
      <c r="I97" s="97">
        <v>11940124.370685713</v>
      </c>
      <c r="J97" s="93">
        <v>9584529.9116999973</v>
      </c>
      <c r="K97" s="96">
        <f t="shared" si="24"/>
        <v>0.802716086880221</v>
      </c>
      <c r="L97" s="96">
        <f t="shared" si="25"/>
        <v>0</v>
      </c>
      <c r="M97" s="109">
        <v>12122329.659363287</v>
      </c>
      <c r="N97" s="109">
        <f>SUMIF('Pri iNPUT'!F:F,'OCT+NOV+DEC'!B:B,'Pri iNPUT'!R:R)</f>
        <v>2270566.9522000006</v>
      </c>
      <c r="O97" s="99">
        <f t="shared" si="26"/>
        <v>0.18730450466228782</v>
      </c>
      <c r="P97" s="99">
        <f t="shared" si="27"/>
        <v>0</v>
      </c>
      <c r="Q97" s="75">
        <f t="shared" si="28"/>
        <v>38892459.177463286</v>
      </c>
      <c r="R97" s="75">
        <f t="shared" si="29"/>
        <v>19635928.037599999</v>
      </c>
      <c r="S97" s="62">
        <f t="shared" si="30"/>
        <v>0.50487751232193312</v>
      </c>
      <c r="T97" s="76">
        <f t="shared" si="31"/>
        <v>19256531.139863286</v>
      </c>
      <c r="U97" s="77">
        <f t="shared" si="32"/>
        <v>1481271.6261433298</v>
      </c>
    </row>
    <row r="98" spans="1:21">
      <c r="A98" s="20">
        <v>72</v>
      </c>
      <c r="B98" s="74" t="s">
        <v>119</v>
      </c>
      <c r="C98" s="24" t="s">
        <v>57</v>
      </c>
      <c r="D98" s="24" t="s">
        <v>1049</v>
      </c>
      <c r="E98" s="94">
        <v>7588460.9142714264</v>
      </c>
      <c r="F98" s="94">
        <v>5115171.8857999993</v>
      </c>
      <c r="G98" s="95">
        <f t="shared" si="22"/>
        <v>0.67407237694010191</v>
      </c>
      <c r="H98" s="95">
        <f t="shared" si="23"/>
        <v>0</v>
      </c>
      <c r="I98" s="97">
        <v>5787333.9862428568</v>
      </c>
      <c r="J98" s="93">
        <v>4987197.2721000034</v>
      </c>
      <c r="K98" s="96">
        <f t="shared" si="24"/>
        <v>0.86174347012892838</v>
      </c>
      <c r="L98" s="96">
        <f t="shared" si="25"/>
        <v>0</v>
      </c>
      <c r="M98" s="109">
        <v>6725322.7098096358</v>
      </c>
      <c r="N98" s="109">
        <f>SUMIF('Pri iNPUT'!F:F,'OCT+NOV+DEC'!B:B,'Pri iNPUT'!R:R)</f>
        <v>1221684.1149000002</v>
      </c>
      <c r="O98" s="99">
        <f t="shared" si="26"/>
        <v>0.1816543484401183</v>
      </c>
      <c r="P98" s="99">
        <f t="shared" si="27"/>
        <v>0</v>
      </c>
      <c r="Q98" s="75">
        <f t="shared" si="28"/>
        <v>20101117.610323917</v>
      </c>
      <c r="R98" s="75">
        <f t="shared" si="29"/>
        <v>11324053.272800002</v>
      </c>
      <c r="S98" s="62">
        <f t="shared" si="30"/>
        <v>0.56335441104946216</v>
      </c>
      <c r="T98" s="76">
        <f t="shared" si="31"/>
        <v>8777064.3375239149</v>
      </c>
      <c r="U98" s="77">
        <f t="shared" si="32"/>
        <v>675158.79519414727</v>
      </c>
    </row>
    <row r="99" spans="1:21">
      <c r="A99" s="20">
        <v>73</v>
      </c>
      <c r="B99" s="127" t="s">
        <v>67</v>
      </c>
      <c r="C99" s="24" t="s">
        <v>57</v>
      </c>
      <c r="D99" s="24" t="s">
        <v>1049</v>
      </c>
      <c r="E99" s="94">
        <v>21705351.540957138</v>
      </c>
      <c r="F99" s="94">
        <v>20108466.601900008</v>
      </c>
      <c r="G99" s="95">
        <f t="shared" si="22"/>
        <v>0.92642897600419549</v>
      </c>
      <c r="H99" s="95">
        <f t="shared" si="23"/>
        <v>0.9</v>
      </c>
      <c r="I99" s="97">
        <v>15849261.277385715</v>
      </c>
      <c r="J99" s="93">
        <v>14887700.168400006</v>
      </c>
      <c r="K99" s="96">
        <f t="shared" si="24"/>
        <v>0.93933085636251712</v>
      </c>
      <c r="L99" s="96">
        <f t="shared" si="25"/>
        <v>0.9</v>
      </c>
      <c r="M99" s="109">
        <v>15271725.174611781</v>
      </c>
      <c r="N99" s="109">
        <f>SUMIF('Pri iNPUT'!F:F,'OCT+NOV+DEC'!B:B,'Pri iNPUT'!R:R)</f>
        <v>4001118.7658000002</v>
      </c>
      <c r="O99" s="99">
        <f t="shared" si="26"/>
        <v>0.26199520486733169</v>
      </c>
      <c r="P99" s="99">
        <f t="shared" si="27"/>
        <v>0</v>
      </c>
      <c r="Q99" s="75">
        <f t="shared" si="28"/>
        <v>52826337.992954627</v>
      </c>
      <c r="R99" s="75">
        <f t="shared" si="29"/>
        <v>38997285.536100015</v>
      </c>
      <c r="S99" s="62">
        <f t="shared" si="30"/>
        <v>0.73821671192315141</v>
      </c>
      <c r="T99" s="76">
        <f t="shared" si="31"/>
        <v>13829052.456854612</v>
      </c>
      <c r="U99" s="77">
        <f t="shared" si="32"/>
        <v>1063773.2659118932</v>
      </c>
    </row>
    <row r="100" spans="1:21">
      <c r="A100" s="20">
        <v>74</v>
      </c>
      <c r="B100" s="74" t="s">
        <v>58</v>
      </c>
      <c r="C100" s="24" t="s">
        <v>57</v>
      </c>
      <c r="D100" s="24" t="s">
        <v>1049</v>
      </c>
      <c r="E100" s="94">
        <v>8532700.7252857145</v>
      </c>
      <c r="F100" s="94">
        <v>6896556.7585000051</v>
      </c>
      <c r="G100" s="95">
        <f t="shared" si="22"/>
        <v>0.80825016375680703</v>
      </c>
      <c r="H100" s="95">
        <f t="shared" si="23"/>
        <v>0</v>
      </c>
      <c r="I100" s="97">
        <v>6348962.019728573</v>
      </c>
      <c r="J100" s="93">
        <v>5516833.4475000026</v>
      </c>
      <c r="K100" s="96">
        <f t="shared" si="24"/>
        <v>0.86893470623342217</v>
      </c>
      <c r="L100" s="96">
        <f t="shared" si="25"/>
        <v>0</v>
      </c>
      <c r="M100" s="109">
        <v>6821715.9369548624</v>
      </c>
      <c r="N100" s="109">
        <f>SUMIF('Pri iNPUT'!F:F,'OCT+NOV+DEC'!B:B,'Pri iNPUT'!R:R)</f>
        <v>1598347.0530000005</v>
      </c>
      <c r="O100" s="99">
        <f t="shared" si="26"/>
        <v>0.2343027865381162</v>
      </c>
      <c r="P100" s="99">
        <f t="shared" si="27"/>
        <v>0</v>
      </c>
      <c r="Q100" s="75">
        <f t="shared" si="28"/>
        <v>21703378.681969151</v>
      </c>
      <c r="R100" s="75">
        <f t="shared" si="29"/>
        <v>14011737.259000009</v>
      </c>
      <c r="S100" s="62">
        <f t="shared" si="30"/>
        <v>0.64560165789489521</v>
      </c>
      <c r="T100" s="76">
        <f t="shared" si="31"/>
        <v>7691641.422969142</v>
      </c>
      <c r="U100" s="77">
        <f t="shared" si="32"/>
        <v>591664.72484378016</v>
      </c>
    </row>
    <row r="101" spans="1:21">
      <c r="A101" s="20">
        <v>75</v>
      </c>
      <c r="B101" s="74" t="s">
        <v>65</v>
      </c>
      <c r="C101" s="24" t="s">
        <v>57</v>
      </c>
      <c r="D101" s="24" t="s">
        <v>60</v>
      </c>
      <c r="E101" s="94">
        <v>10329503.003914285</v>
      </c>
      <c r="F101" s="94">
        <v>6159440.7123000016</v>
      </c>
      <c r="G101" s="95">
        <f t="shared" ref="G101:G123" si="33">IFERROR(F101/E101,0)</f>
        <v>0.5962959408565861</v>
      </c>
      <c r="H101" s="95">
        <f t="shared" ref="H101:H123" si="34">IF(G101&gt;=89.5%,90%,0%)</f>
        <v>0</v>
      </c>
      <c r="I101" s="97">
        <v>8081793.382385714</v>
      </c>
      <c r="J101" s="93">
        <v>7361285.7637999998</v>
      </c>
      <c r="K101" s="96">
        <f t="shared" ref="K101:K123" si="35">IFERROR(J101/I101,0)</f>
        <v>0.91084805259237855</v>
      </c>
      <c r="L101" s="96">
        <f t="shared" ref="L101:L123" si="36">IF(K101&gt;=89.5%,90%,0%)</f>
        <v>0.9</v>
      </c>
      <c r="M101" s="109">
        <v>9076235.5699182451</v>
      </c>
      <c r="N101" s="109">
        <f>SUMIF('Pri iNPUT'!F:F,'OCT+NOV+DEC'!B:B,'Pri iNPUT'!R:R)</f>
        <v>1346604.7104</v>
      </c>
      <c r="O101" s="99">
        <f t="shared" ref="O101:O123" si="37">IFERROR(N101/M101,0)</f>
        <v>0.1483659938116976</v>
      </c>
      <c r="P101" s="99">
        <f t="shared" ref="P101:P123" si="38">IF(O101&gt;=89.5%,90%,0%)</f>
        <v>0</v>
      </c>
      <c r="Q101" s="75">
        <f t="shared" ref="Q101:Q123" si="39">E101+I101+M101</f>
        <v>27487531.956218243</v>
      </c>
      <c r="R101" s="75">
        <f t="shared" ref="R101:R123" si="40">F101+J101+N101</f>
        <v>14867331.186500002</v>
      </c>
      <c r="S101" s="62">
        <f t="shared" ref="S101:S123" si="41">IFERROR(R101/Q101,0)</f>
        <v>0.5408754489191856</v>
      </c>
      <c r="T101" s="76">
        <f t="shared" ref="T101:T123" si="42">Q101-R101</f>
        <v>12620200.769718241</v>
      </c>
      <c r="U101" s="77">
        <f t="shared" ref="U101:U123" si="43">T101/U$2</f>
        <v>970784.67459371081</v>
      </c>
    </row>
    <row r="102" spans="1:21">
      <c r="A102" s="20">
        <v>76</v>
      </c>
      <c r="B102" s="74" t="s">
        <v>66</v>
      </c>
      <c r="C102" s="24" t="s">
        <v>57</v>
      </c>
      <c r="D102" s="24" t="s">
        <v>60</v>
      </c>
      <c r="E102" s="94">
        <v>9501679.8537142873</v>
      </c>
      <c r="F102" s="94">
        <v>7649692.4848000025</v>
      </c>
      <c r="G102" s="95">
        <f t="shared" si="33"/>
        <v>0.80508842673852798</v>
      </c>
      <c r="H102" s="95">
        <f t="shared" si="34"/>
        <v>0</v>
      </c>
      <c r="I102" s="97">
        <v>7579699.4449000014</v>
      </c>
      <c r="J102" s="93">
        <v>6905772.183600002</v>
      </c>
      <c r="K102" s="96">
        <f t="shared" si="35"/>
        <v>0.91108786486864579</v>
      </c>
      <c r="L102" s="96">
        <f t="shared" si="36"/>
        <v>0.9</v>
      </c>
      <c r="M102" s="109">
        <v>8383001.3816946056</v>
      </c>
      <c r="N102" s="109">
        <f>SUMIF('Pri iNPUT'!F:F,'OCT+NOV+DEC'!B:B,'Pri iNPUT'!R:R)</f>
        <v>1035048.2093999999</v>
      </c>
      <c r="O102" s="99">
        <f t="shared" si="37"/>
        <v>0.12346988414676453</v>
      </c>
      <c r="P102" s="99">
        <f t="shared" si="38"/>
        <v>0</v>
      </c>
      <c r="Q102" s="75">
        <f t="shared" si="39"/>
        <v>25464380.680308893</v>
      </c>
      <c r="R102" s="75">
        <f t="shared" si="40"/>
        <v>15590512.877800005</v>
      </c>
      <c r="S102" s="62">
        <f t="shared" si="41"/>
        <v>0.61224787178334339</v>
      </c>
      <c r="T102" s="76">
        <f t="shared" si="42"/>
        <v>9873867.8025088888</v>
      </c>
      <c r="U102" s="77">
        <f t="shared" si="43"/>
        <v>759528.2925006838</v>
      </c>
    </row>
    <row r="103" spans="1:21">
      <c r="A103" s="20">
        <v>77</v>
      </c>
      <c r="B103" s="74" t="s">
        <v>61</v>
      </c>
      <c r="C103" s="24" t="s">
        <v>57</v>
      </c>
      <c r="D103" s="24" t="s">
        <v>60</v>
      </c>
      <c r="E103" s="94">
        <v>8852909.170157142</v>
      </c>
      <c r="F103" s="94">
        <v>8063145.8308000015</v>
      </c>
      <c r="G103" s="95">
        <f t="shared" si="33"/>
        <v>0.91079052951097639</v>
      </c>
      <c r="H103" s="95">
        <f t="shared" si="34"/>
        <v>0.9</v>
      </c>
      <c r="I103" s="97">
        <v>7037644.5645285714</v>
      </c>
      <c r="J103" s="93">
        <v>5660900.5006000018</v>
      </c>
      <c r="K103" s="96">
        <f t="shared" si="35"/>
        <v>0.80437431141838389</v>
      </c>
      <c r="L103" s="96">
        <f t="shared" si="36"/>
        <v>0</v>
      </c>
      <c r="M103" s="109">
        <v>6594970.5442850208</v>
      </c>
      <c r="N103" s="109">
        <f>SUMIF('Pri iNPUT'!F:F,'OCT+NOV+DEC'!B:B,'Pri iNPUT'!R:R)</f>
        <v>904497.11750000005</v>
      </c>
      <c r="O103" s="99">
        <f t="shared" si="37"/>
        <v>0.13714953105951425</v>
      </c>
      <c r="P103" s="99">
        <f t="shared" si="38"/>
        <v>0</v>
      </c>
      <c r="Q103" s="75">
        <f t="shared" si="39"/>
        <v>22485524.278970733</v>
      </c>
      <c r="R103" s="75">
        <f t="shared" si="40"/>
        <v>14628543.448900003</v>
      </c>
      <c r="S103" s="62">
        <f t="shared" si="41"/>
        <v>0.65057604472140951</v>
      </c>
      <c r="T103" s="76">
        <f t="shared" si="42"/>
        <v>7856980.8300707303</v>
      </c>
      <c r="U103" s="77">
        <f t="shared" si="43"/>
        <v>604383.14077467157</v>
      </c>
    </row>
    <row r="104" spans="1:21">
      <c r="A104" s="20">
        <v>78</v>
      </c>
      <c r="B104" s="74" t="s">
        <v>59</v>
      </c>
      <c r="C104" s="24" t="s">
        <v>57</v>
      </c>
      <c r="D104" s="24" t="s">
        <v>60</v>
      </c>
      <c r="E104" s="94">
        <v>11208924.503314286</v>
      </c>
      <c r="F104" s="94">
        <v>10352045.182599999</v>
      </c>
      <c r="G104" s="95">
        <f t="shared" si="33"/>
        <v>0.92355383244298572</v>
      </c>
      <c r="H104" s="95">
        <f t="shared" si="34"/>
        <v>0.9</v>
      </c>
      <c r="I104" s="97">
        <v>9010526.2770142872</v>
      </c>
      <c r="J104" s="93">
        <v>9373644.9712000042</v>
      </c>
      <c r="K104" s="96">
        <f t="shared" si="35"/>
        <v>1.0402993879627238</v>
      </c>
      <c r="L104" s="96">
        <f t="shared" si="36"/>
        <v>0.9</v>
      </c>
      <c r="M104" s="109">
        <v>8670323.008783251</v>
      </c>
      <c r="N104" s="109">
        <f>SUMIF('Pri iNPUT'!F:F,'OCT+NOV+DEC'!B:B,'Pri iNPUT'!R:R)</f>
        <v>368639.4915</v>
      </c>
      <c r="O104" s="99">
        <f t="shared" si="37"/>
        <v>4.2517388467137741E-2</v>
      </c>
      <c r="P104" s="99">
        <f t="shared" si="38"/>
        <v>0</v>
      </c>
      <c r="Q104" s="75">
        <f t="shared" si="39"/>
        <v>28889773.789111823</v>
      </c>
      <c r="R104" s="75">
        <f t="shared" si="40"/>
        <v>20094329.645300005</v>
      </c>
      <c r="S104" s="62">
        <f t="shared" si="41"/>
        <v>0.69555164370561096</v>
      </c>
      <c r="T104" s="76">
        <f t="shared" si="42"/>
        <v>8795444.1438118182</v>
      </c>
      <c r="U104" s="77">
        <f t="shared" si="43"/>
        <v>676572.62644706294</v>
      </c>
    </row>
    <row r="105" spans="1:21">
      <c r="A105" s="20">
        <v>79</v>
      </c>
      <c r="B105" s="74" t="s">
        <v>62</v>
      </c>
      <c r="C105" s="24" t="s">
        <v>57</v>
      </c>
      <c r="D105" s="24" t="s">
        <v>1086</v>
      </c>
      <c r="E105" s="94">
        <v>8283807.2837571418</v>
      </c>
      <c r="F105" s="94">
        <v>7547746.3286000062</v>
      </c>
      <c r="G105" s="95">
        <f t="shared" si="33"/>
        <v>0.91114460658682861</v>
      </c>
      <c r="H105" s="95">
        <f t="shared" si="34"/>
        <v>0.9</v>
      </c>
      <c r="I105" s="97">
        <v>8102398.3674571421</v>
      </c>
      <c r="J105" s="93">
        <v>6503460.6080999998</v>
      </c>
      <c r="K105" s="96">
        <f t="shared" si="35"/>
        <v>0.80265870834255792</v>
      </c>
      <c r="L105" s="96">
        <f t="shared" si="36"/>
        <v>0</v>
      </c>
      <c r="M105" s="109">
        <v>7022251.9348007236</v>
      </c>
      <c r="N105" s="109">
        <f>SUMIF('Pri iNPUT'!F:F,'OCT+NOV+DEC'!B:B,'Pri iNPUT'!R:R)</f>
        <v>1326666.9867999998</v>
      </c>
      <c r="O105" s="99">
        <f t="shared" si="37"/>
        <v>0.18892329684518044</v>
      </c>
      <c r="P105" s="99">
        <f t="shared" si="38"/>
        <v>0</v>
      </c>
      <c r="Q105" s="75">
        <f t="shared" si="39"/>
        <v>23408457.586015008</v>
      </c>
      <c r="R105" s="75">
        <f t="shared" si="40"/>
        <v>15377873.923500005</v>
      </c>
      <c r="S105" s="62">
        <f t="shared" si="41"/>
        <v>0.65693665919651445</v>
      </c>
      <c r="T105" s="76">
        <f t="shared" si="42"/>
        <v>8030583.6625150032</v>
      </c>
      <c r="U105" s="77">
        <f t="shared" si="43"/>
        <v>617737.20480884635</v>
      </c>
    </row>
    <row r="106" spans="1:21">
      <c r="A106" s="20">
        <v>80</v>
      </c>
      <c r="B106" s="74" t="s">
        <v>63</v>
      </c>
      <c r="C106" s="24" t="s">
        <v>57</v>
      </c>
      <c r="D106" s="24" t="s">
        <v>57</v>
      </c>
      <c r="E106" s="94">
        <v>9693147.4828571416</v>
      </c>
      <c r="F106" s="94">
        <v>8007083.4634000044</v>
      </c>
      <c r="G106" s="95">
        <f t="shared" si="33"/>
        <v>0.82605608524588803</v>
      </c>
      <c r="H106" s="95">
        <f t="shared" si="34"/>
        <v>0</v>
      </c>
      <c r="I106" s="97">
        <v>7762119.4616571423</v>
      </c>
      <c r="J106" s="93">
        <v>7322585.0957000032</v>
      </c>
      <c r="K106" s="96">
        <f t="shared" si="35"/>
        <v>0.94337443940043375</v>
      </c>
      <c r="L106" s="96">
        <f t="shared" si="36"/>
        <v>0.9</v>
      </c>
      <c r="M106" s="109">
        <v>8193478.9972829334</v>
      </c>
      <c r="N106" s="109">
        <f>SUMIF('Pri iNPUT'!F:F,'OCT+NOV+DEC'!B:B,'Pri iNPUT'!R:R)</f>
        <v>1244335.4876999999</v>
      </c>
      <c r="O106" s="99">
        <f t="shared" si="37"/>
        <v>0.15186900315636839</v>
      </c>
      <c r="P106" s="99">
        <f t="shared" si="38"/>
        <v>0</v>
      </c>
      <c r="Q106" s="75">
        <f t="shared" si="39"/>
        <v>25648745.941797215</v>
      </c>
      <c r="R106" s="75">
        <f t="shared" si="40"/>
        <v>16574004.046800008</v>
      </c>
      <c r="S106" s="62">
        <f t="shared" si="41"/>
        <v>0.64619159487992739</v>
      </c>
      <c r="T106" s="76">
        <f t="shared" si="42"/>
        <v>9074741.8949972074</v>
      </c>
      <c r="U106" s="77">
        <f t="shared" si="43"/>
        <v>698057.06884593901</v>
      </c>
    </row>
    <row r="107" spans="1:21">
      <c r="A107" s="20">
        <v>81</v>
      </c>
      <c r="B107" s="74" t="s">
        <v>992</v>
      </c>
      <c r="C107" s="24" t="s">
        <v>57</v>
      </c>
      <c r="D107" s="24" t="s">
        <v>57</v>
      </c>
      <c r="E107" s="94">
        <v>17797754.12117143</v>
      </c>
      <c r="F107" s="94">
        <v>17328524.647000007</v>
      </c>
      <c r="G107" s="95">
        <f t="shared" si="33"/>
        <v>0.97363546709451121</v>
      </c>
      <c r="H107" s="95">
        <f t="shared" si="34"/>
        <v>0.9</v>
      </c>
      <c r="I107" s="97">
        <v>13882116.600642854</v>
      </c>
      <c r="J107" s="93">
        <v>14557364.874199999</v>
      </c>
      <c r="K107" s="96">
        <f t="shared" si="35"/>
        <v>1.0486415935683666</v>
      </c>
      <c r="L107" s="96">
        <f t="shared" si="36"/>
        <v>0.9</v>
      </c>
      <c r="M107" s="109">
        <v>14043175.765755467</v>
      </c>
      <c r="N107" s="109">
        <f>SUMIF('Pri iNPUT'!F:F,'OCT+NOV+DEC'!B:B,'Pri iNPUT'!R:R)</f>
        <v>2096263.1285000001</v>
      </c>
      <c r="O107" s="99">
        <f t="shared" si="37"/>
        <v>0.14927272601769856</v>
      </c>
      <c r="P107" s="99">
        <f t="shared" si="38"/>
        <v>0</v>
      </c>
      <c r="Q107" s="75">
        <f t="shared" si="39"/>
        <v>45723046.487569749</v>
      </c>
      <c r="R107" s="75">
        <f t="shared" si="40"/>
        <v>33982152.649700008</v>
      </c>
      <c r="S107" s="62">
        <f t="shared" si="41"/>
        <v>0.74321715765239715</v>
      </c>
      <c r="T107" s="76">
        <f t="shared" si="42"/>
        <v>11740893.837869741</v>
      </c>
      <c r="U107" s="77">
        <f t="shared" si="43"/>
        <v>903145.67983613396</v>
      </c>
    </row>
    <row r="108" spans="1:21">
      <c r="A108" s="20">
        <v>82</v>
      </c>
      <c r="B108" s="74" t="s">
        <v>64</v>
      </c>
      <c r="C108" s="24" t="s">
        <v>57</v>
      </c>
      <c r="D108" s="24" t="s">
        <v>57</v>
      </c>
      <c r="E108" s="94">
        <v>3505397.8313000007</v>
      </c>
      <c r="F108" s="94">
        <v>2066481.2946999995</v>
      </c>
      <c r="G108" s="95">
        <f t="shared" si="33"/>
        <v>0.58951405636421894</v>
      </c>
      <c r="H108" s="95">
        <f t="shared" si="34"/>
        <v>0</v>
      </c>
      <c r="I108" s="97">
        <v>3186717.5264285705</v>
      </c>
      <c r="J108" s="93">
        <v>2761178.7342000012</v>
      </c>
      <c r="K108" s="96">
        <f t="shared" si="35"/>
        <v>0.86646485334849221</v>
      </c>
      <c r="L108" s="96">
        <f t="shared" si="36"/>
        <v>0</v>
      </c>
      <c r="M108" s="109">
        <v>3423232.3130364539</v>
      </c>
      <c r="N108" s="109">
        <f>SUMIF('Pri iNPUT'!F:F,'OCT+NOV+DEC'!B:B,'Pri iNPUT'!R:R)</f>
        <v>734559.96169999999</v>
      </c>
      <c r="O108" s="99">
        <f t="shared" si="37"/>
        <v>0.21458080975183225</v>
      </c>
      <c r="P108" s="99">
        <f t="shared" si="38"/>
        <v>0</v>
      </c>
      <c r="Q108" s="75">
        <f t="shared" si="39"/>
        <v>10115347.670765024</v>
      </c>
      <c r="R108" s="75">
        <f t="shared" si="40"/>
        <v>5562219.9906000011</v>
      </c>
      <c r="S108" s="62">
        <f t="shared" si="41"/>
        <v>0.54987926976308565</v>
      </c>
      <c r="T108" s="76">
        <f t="shared" si="42"/>
        <v>4553127.6801650226</v>
      </c>
      <c r="U108" s="77">
        <f t="shared" si="43"/>
        <v>350240.59078192484</v>
      </c>
    </row>
    <row r="109" spans="1:21">
      <c r="A109" s="20">
        <v>116</v>
      </c>
      <c r="B109" s="74" t="s">
        <v>114</v>
      </c>
      <c r="C109" s="24" t="s">
        <v>57</v>
      </c>
      <c r="D109" s="24" t="s">
        <v>1044</v>
      </c>
      <c r="E109" s="94">
        <v>6510236.1551142866</v>
      </c>
      <c r="F109" s="94">
        <v>5946305.9524999997</v>
      </c>
      <c r="G109" s="95">
        <f t="shared" si="33"/>
        <v>0.9133779191448721</v>
      </c>
      <c r="H109" s="95">
        <f t="shared" si="34"/>
        <v>0.9</v>
      </c>
      <c r="I109" s="97">
        <v>4939027.2631142866</v>
      </c>
      <c r="J109" s="93">
        <v>3980854.7811000003</v>
      </c>
      <c r="K109" s="96">
        <f t="shared" si="35"/>
        <v>0.80599975846051231</v>
      </c>
      <c r="L109" s="96">
        <f t="shared" si="36"/>
        <v>0</v>
      </c>
      <c r="M109" s="109">
        <v>5064790.9766761186</v>
      </c>
      <c r="N109" s="109">
        <f>SUMIF('Pri iNPUT'!F:F,'OCT+NOV+DEC'!B:B,'Pri iNPUT'!R:R)</f>
        <v>533631.57440000004</v>
      </c>
      <c r="O109" s="99">
        <f t="shared" si="37"/>
        <v>0.10536102612278139</v>
      </c>
      <c r="P109" s="99">
        <f t="shared" si="38"/>
        <v>0</v>
      </c>
      <c r="Q109" s="75">
        <f t="shared" si="39"/>
        <v>16514054.394904692</v>
      </c>
      <c r="R109" s="75">
        <f t="shared" si="40"/>
        <v>10460792.308</v>
      </c>
      <c r="S109" s="62">
        <f t="shared" si="41"/>
        <v>0.63344785343734922</v>
      </c>
      <c r="T109" s="76">
        <f t="shared" si="42"/>
        <v>6053262.0869046915</v>
      </c>
      <c r="U109" s="77">
        <f t="shared" si="43"/>
        <v>465635.54514651472</v>
      </c>
    </row>
    <row r="110" spans="1:21">
      <c r="A110" s="20">
        <v>117</v>
      </c>
      <c r="B110" s="74" t="s">
        <v>115</v>
      </c>
      <c r="C110" s="24" t="s">
        <v>57</v>
      </c>
      <c r="D110" s="24" t="s">
        <v>1044</v>
      </c>
      <c r="E110" s="94">
        <v>13029641.656028571</v>
      </c>
      <c r="F110" s="94">
        <v>13171016.668200003</v>
      </c>
      <c r="G110" s="95">
        <f t="shared" si="33"/>
        <v>1.010850260959097</v>
      </c>
      <c r="H110" s="95">
        <f t="shared" si="34"/>
        <v>0.9</v>
      </c>
      <c r="I110" s="97">
        <v>9782441.6627857126</v>
      </c>
      <c r="J110" s="93">
        <v>8931806.8918000013</v>
      </c>
      <c r="K110" s="96">
        <f t="shared" si="35"/>
        <v>0.91304473869528002</v>
      </c>
      <c r="L110" s="96">
        <f t="shared" si="36"/>
        <v>0.9</v>
      </c>
      <c r="M110" s="109">
        <v>9949127.0460237432</v>
      </c>
      <c r="N110" s="109">
        <f>SUMIF('Pri iNPUT'!F:F,'OCT+NOV+DEC'!B:B,'Pri iNPUT'!R:R)</f>
        <v>1262127.6502</v>
      </c>
      <c r="O110" s="99">
        <f t="shared" si="37"/>
        <v>0.12685812979988234</v>
      </c>
      <c r="P110" s="99">
        <f t="shared" si="38"/>
        <v>0</v>
      </c>
      <c r="Q110" s="75">
        <f t="shared" si="39"/>
        <v>32761210.364838026</v>
      </c>
      <c r="R110" s="75">
        <f t="shared" si="40"/>
        <v>23364951.210200004</v>
      </c>
      <c r="S110" s="62">
        <f t="shared" si="41"/>
        <v>0.71318949910584362</v>
      </c>
      <c r="T110" s="76">
        <f t="shared" si="42"/>
        <v>9396259.1546380222</v>
      </c>
      <c r="U110" s="77">
        <f t="shared" si="43"/>
        <v>722789.16574138636</v>
      </c>
    </row>
    <row r="111" spans="1:21">
      <c r="A111" s="20">
        <v>118</v>
      </c>
      <c r="B111" s="74" t="s">
        <v>116</v>
      </c>
      <c r="C111" s="24" t="s">
        <v>57</v>
      </c>
      <c r="D111" s="24" t="s">
        <v>1044</v>
      </c>
      <c r="E111" s="94">
        <v>11916815.144942854</v>
      </c>
      <c r="F111" s="94">
        <v>10325564.969799997</v>
      </c>
      <c r="G111" s="95">
        <f t="shared" si="33"/>
        <v>0.8664701805147883</v>
      </c>
      <c r="H111" s="95">
        <f t="shared" si="34"/>
        <v>0</v>
      </c>
      <c r="I111" s="97">
        <v>8985752.9570714291</v>
      </c>
      <c r="J111" s="93">
        <v>7529402.7593</v>
      </c>
      <c r="K111" s="96">
        <f t="shared" si="35"/>
        <v>0.83792674862874572</v>
      </c>
      <c r="L111" s="96">
        <f t="shared" si="36"/>
        <v>0</v>
      </c>
      <c r="M111" s="109">
        <v>9785341.9912149068</v>
      </c>
      <c r="N111" s="109">
        <f>SUMIF('Pri iNPUT'!F:F,'OCT+NOV+DEC'!B:B,'Pri iNPUT'!R:R)</f>
        <v>977171.13189999992</v>
      </c>
      <c r="O111" s="99">
        <f t="shared" si="37"/>
        <v>9.9860703159612152E-2</v>
      </c>
      <c r="P111" s="99">
        <f t="shared" si="38"/>
        <v>0</v>
      </c>
      <c r="Q111" s="75">
        <f t="shared" si="39"/>
        <v>30687910.09322919</v>
      </c>
      <c r="R111" s="75">
        <f t="shared" si="40"/>
        <v>18832138.860999998</v>
      </c>
      <c r="S111" s="62">
        <f t="shared" si="41"/>
        <v>0.61366638535463569</v>
      </c>
      <c r="T111" s="76">
        <f t="shared" si="42"/>
        <v>11855771.232229192</v>
      </c>
      <c r="U111" s="77">
        <f t="shared" si="43"/>
        <v>911982.40247916861</v>
      </c>
    </row>
    <row r="112" spans="1:21">
      <c r="A112" s="20">
        <v>83</v>
      </c>
      <c r="B112" s="74" t="s">
        <v>78</v>
      </c>
      <c r="C112" s="24" t="s">
        <v>69</v>
      </c>
      <c r="D112" s="24" t="s">
        <v>79</v>
      </c>
      <c r="E112" s="94">
        <v>7876500.9921428561</v>
      </c>
      <c r="F112" s="94">
        <v>6314281.9042999977</v>
      </c>
      <c r="G112" s="95">
        <f t="shared" si="33"/>
        <v>0.80166077686002479</v>
      </c>
      <c r="H112" s="95">
        <f t="shared" si="34"/>
        <v>0</v>
      </c>
      <c r="I112" s="97">
        <v>6329089.2478428576</v>
      </c>
      <c r="J112" s="93">
        <v>5274797.4191999985</v>
      </c>
      <c r="K112" s="96">
        <f t="shared" si="35"/>
        <v>0.83342124161036391</v>
      </c>
      <c r="L112" s="96">
        <f t="shared" si="36"/>
        <v>0</v>
      </c>
      <c r="M112" s="109">
        <v>6093647.5988700269</v>
      </c>
      <c r="N112" s="109">
        <f>SUMIF('Pri iNPUT'!F:F,'OCT+NOV+DEC'!B:B,'Pri iNPUT'!R:R)</f>
        <v>1580274.959</v>
      </c>
      <c r="O112" s="99">
        <f t="shared" si="37"/>
        <v>0.25933153064070158</v>
      </c>
      <c r="P112" s="99">
        <f t="shared" si="38"/>
        <v>0</v>
      </c>
      <c r="Q112" s="75">
        <f t="shared" si="39"/>
        <v>20299237.83885574</v>
      </c>
      <c r="R112" s="75">
        <f t="shared" si="40"/>
        <v>13169354.282499997</v>
      </c>
      <c r="S112" s="62">
        <f t="shared" si="41"/>
        <v>0.6487610218198393</v>
      </c>
      <c r="T112" s="76">
        <f t="shared" si="42"/>
        <v>7129883.5563557427</v>
      </c>
      <c r="U112" s="77">
        <f t="shared" si="43"/>
        <v>548452.5812581341</v>
      </c>
    </row>
    <row r="113" spans="1:21">
      <c r="A113" s="20">
        <v>84</v>
      </c>
      <c r="B113" s="74" t="s">
        <v>1009</v>
      </c>
      <c r="C113" s="24" t="s">
        <v>69</v>
      </c>
      <c r="D113" s="24" t="s">
        <v>79</v>
      </c>
      <c r="E113" s="94">
        <v>16491081.908828571</v>
      </c>
      <c r="F113" s="94">
        <v>12071975.436999999</v>
      </c>
      <c r="G113" s="95">
        <f t="shared" si="33"/>
        <v>0.73203053042488464</v>
      </c>
      <c r="H113" s="95">
        <f t="shared" si="34"/>
        <v>0</v>
      </c>
      <c r="I113" s="97">
        <v>11808816.86307143</v>
      </c>
      <c r="J113" s="93">
        <v>9831966.2585999984</v>
      </c>
      <c r="K113" s="96">
        <f t="shared" si="35"/>
        <v>0.83259537112024784</v>
      </c>
      <c r="L113" s="96">
        <f t="shared" si="36"/>
        <v>0</v>
      </c>
      <c r="M113" s="109">
        <v>10977311.254282888</v>
      </c>
      <c r="N113" s="109">
        <f>SUMIF('Pri iNPUT'!F:F,'OCT+NOV+DEC'!B:B,'Pri iNPUT'!R:R)</f>
        <v>2110175.9013999999</v>
      </c>
      <c r="O113" s="99">
        <f t="shared" si="37"/>
        <v>0.19223067038175651</v>
      </c>
      <c r="P113" s="99">
        <f t="shared" si="38"/>
        <v>0</v>
      </c>
      <c r="Q113" s="75">
        <f t="shared" si="39"/>
        <v>39277210.02618289</v>
      </c>
      <c r="R113" s="75">
        <f t="shared" si="40"/>
        <v>24014117.596999995</v>
      </c>
      <c r="S113" s="62">
        <f t="shared" si="41"/>
        <v>0.61140079911459488</v>
      </c>
      <c r="T113" s="76">
        <f t="shared" si="42"/>
        <v>15263092.429182895</v>
      </c>
      <c r="U113" s="77">
        <f t="shared" si="43"/>
        <v>1174084.0330140688</v>
      </c>
    </row>
    <row r="114" spans="1:21">
      <c r="A114" s="20">
        <v>85</v>
      </c>
      <c r="B114" s="74" t="s">
        <v>68</v>
      </c>
      <c r="C114" s="24" t="s">
        <v>69</v>
      </c>
      <c r="D114" s="24" t="s">
        <v>1087</v>
      </c>
      <c r="E114" s="94">
        <v>9506844.5038714278</v>
      </c>
      <c r="F114" s="94">
        <v>7616425.0571000008</v>
      </c>
      <c r="G114" s="95">
        <f t="shared" si="33"/>
        <v>0.80115174430363301</v>
      </c>
      <c r="H114" s="95">
        <f t="shared" si="34"/>
        <v>0</v>
      </c>
      <c r="I114" s="97">
        <v>7506040.3869571434</v>
      </c>
      <c r="J114" s="93">
        <v>6861745.2619000012</v>
      </c>
      <c r="K114" s="96">
        <f t="shared" si="35"/>
        <v>0.91416311505907955</v>
      </c>
      <c r="L114" s="96">
        <f t="shared" si="36"/>
        <v>0.9</v>
      </c>
      <c r="M114" s="109">
        <v>8039241.7470315229</v>
      </c>
      <c r="N114" s="109">
        <f>SUMIF('Pri iNPUT'!F:F,'OCT+NOV+DEC'!B:B,'Pri iNPUT'!R:R)</f>
        <v>1382227.5554999998</v>
      </c>
      <c r="O114" s="99">
        <f t="shared" si="37"/>
        <v>0.17193506539474138</v>
      </c>
      <c r="P114" s="99">
        <f t="shared" si="38"/>
        <v>0</v>
      </c>
      <c r="Q114" s="75">
        <f t="shared" si="39"/>
        <v>25052126.637860097</v>
      </c>
      <c r="R114" s="75">
        <f t="shared" si="40"/>
        <v>15860397.874500003</v>
      </c>
      <c r="S114" s="62">
        <f t="shared" si="41"/>
        <v>0.63309586861703515</v>
      </c>
      <c r="T114" s="76">
        <f t="shared" si="42"/>
        <v>9191728.7633600943</v>
      </c>
      <c r="U114" s="77">
        <f t="shared" si="43"/>
        <v>707056.05872000731</v>
      </c>
    </row>
    <row r="115" spans="1:21">
      <c r="A115" s="20">
        <v>86</v>
      </c>
      <c r="B115" s="74" t="s">
        <v>76</v>
      </c>
      <c r="C115" s="24" t="s">
        <v>69</v>
      </c>
      <c r="D115" s="24" t="s">
        <v>1087</v>
      </c>
      <c r="E115" s="94">
        <v>8766123.2605857141</v>
      </c>
      <c r="F115" s="94">
        <v>8015728.0166000035</v>
      </c>
      <c r="G115" s="95">
        <f t="shared" si="33"/>
        <v>0.91439827827203368</v>
      </c>
      <c r="H115" s="95">
        <f t="shared" si="34"/>
        <v>0.9</v>
      </c>
      <c r="I115" s="97">
        <v>6870892.1145142857</v>
      </c>
      <c r="J115" s="93">
        <v>6266788.3336000023</v>
      </c>
      <c r="K115" s="96">
        <f t="shared" si="35"/>
        <v>0.91207782470661181</v>
      </c>
      <c r="L115" s="96">
        <f t="shared" si="36"/>
        <v>0.9</v>
      </c>
      <c r="M115" s="109">
        <v>5985149.3166972408</v>
      </c>
      <c r="N115" s="109">
        <f>SUMIF('Pri iNPUT'!F:F,'OCT+NOV+DEC'!B:B,'Pri iNPUT'!R:R)</f>
        <v>244250.23800000001</v>
      </c>
      <c r="O115" s="99">
        <f t="shared" si="37"/>
        <v>4.0809380865168388E-2</v>
      </c>
      <c r="P115" s="99">
        <f t="shared" si="38"/>
        <v>0</v>
      </c>
      <c r="Q115" s="75">
        <f t="shared" si="39"/>
        <v>21622164.691797242</v>
      </c>
      <c r="R115" s="75">
        <f t="shared" si="40"/>
        <v>14526766.588200005</v>
      </c>
      <c r="S115" s="62">
        <f t="shared" si="41"/>
        <v>0.6718460799492012</v>
      </c>
      <c r="T115" s="76">
        <f t="shared" si="42"/>
        <v>7095398.1035972368</v>
      </c>
      <c r="U115" s="77">
        <f t="shared" si="43"/>
        <v>545799.85412286432</v>
      </c>
    </row>
    <row r="116" spans="1:21">
      <c r="A116" s="20">
        <v>87</v>
      </c>
      <c r="B116" s="74" t="s">
        <v>74</v>
      </c>
      <c r="C116" s="24" t="s">
        <v>69</v>
      </c>
      <c r="D116" s="24" t="s">
        <v>79</v>
      </c>
      <c r="E116" s="94">
        <v>20896419.761542857</v>
      </c>
      <c r="F116" s="94">
        <v>17220890.759900007</v>
      </c>
      <c r="G116" s="95">
        <f t="shared" si="33"/>
        <v>0.82410723733607316</v>
      </c>
      <c r="H116" s="95">
        <f t="shared" si="34"/>
        <v>0</v>
      </c>
      <c r="I116" s="97">
        <v>15041719.459885713</v>
      </c>
      <c r="J116" s="93">
        <v>10853488.203599997</v>
      </c>
      <c r="K116" s="96">
        <f t="shared" si="35"/>
        <v>0.72155901009487788</v>
      </c>
      <c r="L116" s="96">
        <f t="shared" si="36"/>
        <v>0</v>
      </c>
      <c r="M116" s="109">
        <v>14721763.887331981</v>
      </c>
      <c r="N116" s="109">
        <f>SUMIF('Pri iNPUT'!F:F,'OCT+NOV+DEC'!B:B,'Pri iNPUT'!R:R)</f>
        <v>3168184.1041000006</v>
      </c>
      <c r="O116" s="99">
        <f t="shared" si="37"/>
        <v>0.21520411061790023</v>
      </c>
      <c r="P116" s="99">
        <f t="shared" si="38"/>
        <v>0</v>
      </c>
      <c r="Q116" s="75">
        <f t="shared" si="39"/>
        <v>50659903.108760551</v>
      </c>
      <c r="R116" s="75">
        <f t="shared" si="40"/>
        <v>31242563.067600004</v>
      </c>
      <c r="S116" s="62">
        <f t="shared" si="41"/>
        <v>0.61671185988109933</v>
      </c>
      <c r="T116" s="76">
        <f t="shared" si="42"/>
        <v>19417340.041160546</v>
      </c>
      <c r="U116" s="77">
        <f t="shared" si="43"/>
        <v>1493641.5416277344</v>
      </c>
    </row>
    <row r="117" spans="1:21">
      <c r="A117" s="20">
        <v>88</v>
      </c>
      <c r="B117" s="74" t="s">
        <v>73</v>
      </c>
      <c r="C117" s="24" t="s">
        <v>69</v>
      </c>
      <c r="D117" s="24" t="s">
        <v>79</v>
      </c>
      <c r="E117" s="94">
        <v>3470172.7848000005</v>
      </c>
      <c r="F117" s="94">
        <v>3246364.0812999997</v>
      </c>
      <c r="G117" s="95">
        <f t="shared" si="33"/>
        <v>0.935505026008986</v>
      </c>
      <c r="H117" s="95">
        <f t="shared" si="34"/>
        <v>0.9</v>
      </c>
      <c r="I117" s="97">
        <v>2981927.1373999999</v>
      </c>
      <c r="J117" s="93">
        <v>2639495.6703999997</v>
      </c>
      <c r="K117" s="96">
        <f t="shared" si="35"/>
        <v>0.88516437484164256</v>
      </c>
      <c r="L117" s="96">
        <f t="shared" si="36"/>
        <v>0</v>
      </c>
      <c r="M117" s="109">
        <v>2973421.9278257485</v>
      </c>
      <c r="N117" s="109">
        <f>SUMIF('Pri iNPUT'!F:F,'OCT+NOV+DEC'!B:B,'Pri iNPUT'!R:R)</f>
        <v>367524.44949999999</v>
      </c>
      <c r="O117" s="99">
        <f t="shared" si="37"/>
        <v>0.12360319470999005</v>
      </c>
      <c r="P117" s="99">
        <f t="shared" si="38"/>
        <v>0</v>
      </c>
      <c r="Q117" s="75">
        <f t="shared" si="39"/>
        <v>9425521.8500257488</v>
      </c>
      <c r="R117" s="75">
        <f t="shared" si="40"/>
        <v>6253384.2011999991</v>
      </c>
      <c r="S117" s="62">
        <f t="shared" si="41"/>
        <v>0.6634523054214676</v>
      </c>
      <c r="T117" s="76">
        <f t="shared" si="42"/>
        <v>3172137.6488257498</v>
      </c>
      <c r="U117" s="77">
        <f t="shared" si="43"/>
        <v>244010.58837121152</v>
      </c>
    </row>
    <row r="118" spans="1:21" ht="15">
      <c r="A118" s="20">
        <v>89</v>
      </c>
      <c r="B118" s="79" t="s">
        <v>1051</v>
      </c>
      <c r="C118" s="24" t="s">
        <v>69</v>
      </c>
      <c r="D118" s="24" t="s">
        <v>69</v>
      </c>
      <c r="E118" s="94">
        <v>8674491.627357142</v>
      </c>
      <c r="F118" s="94">
        <v>6971542.0677000014</v>
      </c>
      <c r="G118" s="95">
        <f t="shared" si="33"/>
        <v>0.80368307068434186</v>
      </c>
      <c r="H118" s="95">
        <f t="shared" si="34"/>
        <v>0</v>
      </c>
      <c r="I118" s="97">
        <v>6475235.6011714283</v>
      </c>
      <c r="J118" s="93">
        <v>6042061.8114999998</v>
      </c>
      <c r="K118" s="96">
        <f t="shared" si="35"/>
        <v>0.93310300715651739</v>
      </c>
      <c r="L118" s="96">
        <f t="shared" si="36"/>
        <v>0.9</v>
      </c>
      <c r="M118" s="109">
        <v>6856034.3429442113</v>
      </c>
      <c r="N118" s="109">
        <f>SUMIF('Pri iNPUT'!F:F,'OCT+NOV+DEC'!B:B,'Pri iNPUT'!R:R)</f>
        <v>2050246.9809000001</v>
      </c>
      <c r="O118" s="99">
        <f t="shared" si="37"/>
        <v>0.29904269412098</v>
      </c>
      <c r="P118" s="99">
        <f t="shared" si="38"/>
        <v>0</v>
      </c>
      <c r="Q118" s="75">
        <f t="shared" si="39"/>
        <v>22005761.571472783</v>
      </c>
      <c r="R118" s="75">
        <f t="shared" si="40"/>
        <v>15063850.860100001</v>
      </c>
      <c r="S118" s="62">
        <f t="shared" si="41"/>
        <v>0.68454121940628754</v>
      </c>
      <c r="T118" s="76">
        <f t="shared" si="42"/>
        <v>6941910.7113727815</v>
      </c>
      <c r="U118" s="77">
        <f t="shared" si="43"/>
        <v>533993.13164406014</v>
      </c>
    </row>
    <row r="119" spans="1:21">
      <c r="A119" s="20">
        <v>90</v>
      </c>
      <c r="B119" s="74" t="s">
        <v>71</v>
      </c>
      <c r="C119" s="24" t="s">
        <v>69</v>
      </c>
      <c r="D119" s="24" t="s">
        <v>69</v>
      </c>
      <c r="E119" s="94">
        <v>13460233.041985711</v>
      </c>
      <c r="F119" s="94">
        <v>10800942.2908</v>
      </c>
      <c r="G119" s="95">
        <f t="shared" si="33"/>
        <v>0.8024335282390177</v>
      </c>
      <c r="H119" s="95">
        <f t="shared" si="34"/>
        <v>0</v>
      </c>
      <c r="I119" s="97">
        <v>10545159.946442854</v>
      </c>
      <c r="J119" s="93">
        <v>9659599.0548000038</v>
      </c>
      <c r="K119" s="96">
        <f t="shared" si="35"/>
        <v>0.91602205218882704</v>
      </c>
      <c r="L119" s="96">
        <f t="shared" si="36"/>
        <v>0.9</v>
      </c>
      <c r="M119" s="109">
        <v>10249077.79776179</v>
      </c>
      <c r="N119" s="109">
        <f>SUMIF('Pri iNPUT'!F:F,'OCT+NOV+DEC'!B:B,'Pri iNPUT'!R:R)</f>
        <v>988505.3406</v>
      </c>
      <c r="O119" s="99">
        <f t="shared" si="37"/>
        <v>9.6448222962642674E-2</v>
      </c>
      <c r="P119" s="99">
        <f t="shared" si="38"/>
        <v>0</v>
      </c>
      <c r="Q119" s="75">
        <f t="shared" si="39"/>
        <v>34254470.786190353</v>
      </c>
      <c r="R119" s="75">
        <f t="shared" si="40"/>
        <v>21449046.6862</v>
      </c>
      <c r="S119" s="62">
        <f t="shared" si="41"/>
        <v>0.6261678021558329</v>
      </c>
      <c r="T119" s="76">
        <f t="shared" si="42"/>
        <v>12805424.099990353</v>
      </c>
      <c r="U119" s="77">
        <f t="shared" si="43"/>
        <v>985032.62307618104</v>
      </c>
    </row>
    <row r="120" spans="1:21">
      <c r="A120" s="20">
        <v>91</v>
      </c>
      <c r="B120" s="74" t="s">
        <v>72</v>
      </c>
      <c r="C120" s="24" t="s">
        <v>69</v>
      </c>
      <c r="D120" s="24" t="s">
        <v>69</v>
      </c>
      <c r="E120" s="94">
        <v>12181655.031071428</v>
      </c>
      <c r="F120" s="94">
        <v>9759332.8992999997</v>
      </c>
      <c r="G120" s="95">
        <f t="shared" si="33"/>
        <v>0.80114999763226957</v>
      </c>
      <c r="H120" s="95">
        <f t="shared" si="34"/>
        <v>0</v>
      </c>
      <c r="I120" s="97">
        <v>8040627.5157285733</v>
      </c>
      <c r="J120" s="93">
        <v>6731456.7782999985</v>
      </c>
      <c r="K120" s="96">
        <f t="shared" si="35"/>
        <v>0.83718052666067955</v>
      </c>
      <c r="L120" s="96">
        <f t="shared" si="36"/>
        <v>0</v>
      </c>
      <c r="M120" s="109">
        <v>8384797.2665141104</v>
      </c>
      <c r="N120" s="109">
        <f>SUMIF('Pri iNPUT'!F:F,'OCT+NOV+DEC'!B:B,'Pri iNPUT'!R:R)</f>
        <v>1521297.4772000001</v>
      </c>
      <c r="O120" s="99">
        <f t="shared" si="37"/>
        <v>0.18143521290318129</v>
      </c>
      <c r="P120" s="99">
        <f t="shared" si="38"/>
        <v>0</v>
      </c>
      <c r="Q120" s="75">
        <f t="shared" si="39"/>
        <v>28607079.813314114</v>
      </c>
      <c r="R120" s="75">
        <f t="shared" si="40"/>
        <v>18012087.154799998</v>
      </c>
      <c r="S120" s="62">
        <f t="shared" si="41"/>
        <v>0.62963739299307764</v>
      </c>
      <c r="T120" s="76">
        <f t="shared" si="42"/>
        <v>10594992.658514116</v>
      </c>
      <c r="U120" s="77">
        <f t="shared" si="43"/>
        <v>814999.43527031667</v>
      </c>
    </row>
    <row r="121" spans="1:21">
      <c r="A121" s="20">
        <v>92</v>
      </c>
      <c r="B121" s="74" t="s">
        <v>70</v>
      </c>
      <c r="C121" s="24" t="s">
        <v>69</v>
      </c>
      <c r="D121" s="24" t="s">
        <v>69</v>
      </c>
      <c r="E121" s="94">
        <v>17534185.751442853</v>
      </c>
      <c r="F121" s="94">
        <v>14045752.930200001</v>
      </c>
      <c r="G121" s="95">
        <f t="shared" si="33"/>
        <v>0.80104962553189585</v>
      </c>
      <c r="H121" s="95">
        <f t="shared" si="34"/>
        <v>0</v>
      </c>
      <c r="I121" s="97">
        <v>13047494.999314288</v>
      </c>
      <c r="J121" s="93">
        <v>10523472.6899</v>
      </c>
      <c r="K121" s="96">
        <f t="shared" si="35"/>
        <v>0.80655119549408238</v>
      </c>
      <c r="L121" s="96">
        <f t="shared" si="36"/>
        <v>0</v>
      </c>
      <c r="M121" s="109">
        <v>11817100.79962929</v>
      </c>
      <c r="N121" s="109">
        <f>SUMIF('Pri iNPUT'!F:F,'OCT+NOV+DEC'!B:B,'Pri iNPUT'!R:R)</f>
        <v>2086222.7010000001</v>
      </c>
      <c r="O121" s="99">
        <f t="shared" si="37"/>
        <v>0.17654268473917445</v>
      </c>
      <c r="P121" s="99">
        <f t="shared" si="38"/>
        <v>0</v>
      </c>
      <c r="Q121" s="75">
        <f t="shared" si="39"/>
        <v>42398781.550386429</v>
      </c>
      <c r="R121" s="75">
        <f t="shared" si="40"/>
        <v>26655448.3211</v>
      </c>
      <c r="S121" s="62">
        <f t="shared" si="41"/>
        <v>0.6286843005010142</v>
      </c>
      <c r="T121" s="76">
        <f t="shared" si="42"/>
        <v>15743333.229286429</v>
      </c>
      <c r="U121" s="77">
        <f t="shared" si="43"/>
        <v>1211025.6330220329</v>
      </c>
    </row>
    <row r="122" spans="1:21">
      <c r="A122" s="20">
        <v>93</v>
      </c>
      <c r="B122" s="74" t="s">
        <v>75</v>
      </c>
      <c r="C122" s="24" t="s">
        <v>69</v>
      </c>
      <c r="D122" s="24" t="s">
        <v>1088</v>
      </c>
      <c r="E122" s="94">
        <v>14705169.038699996</v>
      </c>
      <c r="F122" s="94">
        <v>11199755.302700007</v>
      </c>
      <c r="G122" s="95">
        <f t="shared" si="33"/>
        <v>0.76162030325699115</v>
      </c>
      <c r="H122" s="95">
        <f t="shared" si="34"/>
        <v>0</v>
      </c>
      <c r="I122" s="97">
        <v>11331401.955214284</v>
      </c>
      <c r="J122" s="93">
        <v>9239447.0130000003</v>
      </c>
      <c r="K122" s="96">
        <f t="shared" si="35"/>
        <v>0.8153842789725021</v>
      </c>
      <c r="L122" s="96">
        <f t="shared" si="36"/>
        <v>0</v>
      </c>
      <c r="M122" s="109">
        <v>10674987.491223944</v>
      </c>
      <c r="N122" s="109">
        <f>SUMIF('Pri iNPUT'!F:F,'OCT+NOV+DEC'!B:B,'Pri iNPUT'!R:R)</f>
        <v>2450925.1998000005</v>
      </c>
      <c r="O122" s="99">
        <f t="shared" si="37"/>
        <v>0.22959513552731936</v>
      </c>
      <c r="P122" s="99">
        <f t="shared" si="38"/>
        <v>0</v>
      </c>
      <c r="Q122" s="75">
        <f t="shared" si="39"/>
        <v>36711558.485138223</v>
      </c>
      <c r="R122" s="75">
        <f t="shared" si="40"/>
        <v>22890127.515500009</v>
      </c>
      <c r="S122" s="62">
        <f t="shared" si="41"/>
        <v>0.62351282429936927</v>
      </c>
      <c r="T122" s="76">
        <f t="shared" si="42"/>
        <v>13821430.969638214</v>
      </c>
      <c r="U122" s="77">
        <f t="shared" si="43"/>
        <v>1063186.9976644779</v>
      </c>
    </row>
    <row r="123" spans="1:21">
      <c r="A123" s="20">
        <v>94</v>
      </c>
      <c r="B123" s="74" t="s">
        <v>77</v>
      </c>
      <c r="C123" s="24" t="s">
        <v>69</v>
      </c>
      <c r="D123" s="24" t="s">
        <v>1088</v>
      </c>
      <c r="E123" s="94">
        <v>11021852.914900001</v>
      </c>
      <c r="F123" s="94">
        <v>8870983.5217000023</v>
      </c>
      <c r="G123" s="95">
        <f t="shared" si="33"/>
        <v>0.80485410122899348</v>
      </c>
      <c r="H123" s="95">
        <f t="shared" si="34"/>
        <v>0</v>
      </c>
      <c r="I123" s="97">
        <v>7667526.4945142856</v>
      </c>
      <c r="J123" s="93">
        <v>4555759.351400001</v>
      </c>
      <c r="K123" s="96">
        <f t="shared" si="35"/>
        <v>0.59416284438787514</v>
      </c>
      <c r="L123" s="96">
        <f t="shared" si="36"/>
        <v>0</v>
      </c>
      <c r="M123" s="109">
        <v>7310449.0285125021</v>
      </c>
      <c r="N123" s="109">
        <f>SUMIF('Pri iNPUT'!F:F,'OCT+NOV+DEC'!B:B,'Pri iNPUT'!R:R)</f>
        <v>1577956.9649</v>
      </c>
      <c r="O123" s="99">
        <f t="shared" si="37"/>
        <v>0.21584952699151447</v>
      </c>
      <c r="P123" s="99">
        <f t="shared" si="38"/>
        <v>0</v>
      </c>
      <c r="Q123" s="75">
        <f t="shared" si="39"/>
        <v>25999828.437926792</v>
      </c>
      <c r="R123" s="75">
        <f t="shared" si="40"/>
        <v>15004699.838000003</v>
      </c>
      <c r="S123" s="62">
        <f t="shared" si="41"/>
        <v>0.57710764799171377</v>
      </c>
      <c r="T123" s="76">
        <f t="shared" si="42"/>
        <v>10995128.599926788</v>
      </c>
      <c r="U123" s="77">
        <f t="shared" si="43"/>
        <v>845779.12307129137</v>
      </c>
    </row>
    <row r="124" spans="1:21">
      <c r="A124" s="80"/>
      <c r="B124" s="81"/>
      <c r="C124" s="82"/>
      <c r="D124" s="81"/>
      <c r="E124" s="83">
        <f>SUM(E5:E123)</f>
        <v>1405061519.9638288</v>
      </c>
      <c r="F124" s="83">
        <f>SUM(F5:F123)</f>
        <v>1155127254.1527004</v>
      </c>
      <c r="G124" s="81"/>
      <c r="H124" s="81"/>
      <c r="I124" s="81">
        <f>SUM(I5:I123)</f>
        <v>1094186856.1666715</v>
      </c>
      <c r="J124" s="81">
        <f>SUM(J5:J123)</f>
        <v>973822784.51360047</v>
      </c>
      <c r="K124" s="81"/>
      <c r="L124" s="81"/>
      <c r="M124" s="110">
        <f>SUM(M5:M123)</f>
        <v>1095654300.5802045</v>
      </c>
      <c r="N124" s="111">
        <f>SUM(N5:N123)</f>
        <v>165638273.88739997</v>
      </c>
      <c r="O124" s="81"/>
      <c r="P124" s="81"/>
      <c r="Q124" s="83">
        <f>SUM(Q5:Q123)</f>
        <v>3594902676.7107034</v>
      </c>
      <c r="R124" s="83">
        <f>SUM(R5:R123)</f>
        <v>2294588312.5537004</v>
      </c>
      <c r="S124" s="81"/>
      <c r="T124" s="81"/>
      <c r="U124" s="84"/>
    </row>
  </sheetData>
  <mergeCells count="10">
    <mergeCell ref="E3:H3"/>
    <mergeCell ref="I3:L3"/>
    <mergeCell ref="M3:P3"/>
    <mergeCell ref="Q3:S3"/>
    <mergeCell ref="U3:U4"/>
    <mergeCell ref="B1:B2"/>
    <mergeCell ref="A3:A4"/>
    <mergeCell ref="B3:B4"/>
    <mergeCell ref="C3:C4"/>
    <mergeCell ref="D3:D4"/>
  </mergeCells>
  <conditionalFormatting sqref="S5:S123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66FF66"/>
  </sheetPr>
  <dimension ref="A1:W11235"/>
  <sheetViews>
    <sheetView workbookViewId="0">
      <pane ySplit="1" topLeftCell="A2" activePane="bottomLeft" state="frozen"/>
      <selection pane="bottomLeft" activeCell="A2" sqref="A2:S1855"/>
    </sheetView>
  </sheetViews>
  <sheetFormatPr defaultRowHeight="15"/>
  <cols>
    <col min="1" max="1" width="10.42578125" bestFit="1" customWidth="1"/>
    <col min="2" max="2" width="12" bestFit="1" customWidth="1"/>
    <col min="3" max="3" width="10.85546875" bestFit="1" customWidth="1"/>
    <col min="4" max="4" width="8.42578125" bestFit="1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23" s="123" customFormat="1">
      <c r="A1" s="122" t="s">
        <v>1160</v>
      </c>
      <c r="B1" s="122" t="s">
        <v>1161</v>
      </c>
      <c r="C1" s="122" t="s">
        <v>1162</v>
      </c>
      <c r="D1" s="122" t="s">
        <v>1163</v>
      </c>
      <c r="E1" s="122" t="s">
        <v>1164</v>
      </c>
      <c r="F1" s="122" t="s">
        <v>1165</v>
      </c>
      <c r="G1" s="122" t="s">
        <v>1110</v>
      </c>
      <c r="H1" s="122" t="s">
        <v>0</v>
      </c>
      <c r="I1" s="122" t="s">
        <v>1166</v>
      </c>
      <c r="J1" s="122" t="s">
        <v>136</v>
      </c>
      <c r="K1" s="122" t="s">
        <v>1167</v>
      </c>
      <c r="L1" s="122" t="s">
        <v>1168</v>
      </c>
      <c r="M1" s="122" t="s">
        <v>1169</v>
      </c>
      <c r="N1" s="122" t="s">
        <v>1170</v>
      </c>
      <c r="O1" s="122" t="s">
        <v>1171</v>
      </c>
      <c r="P1" s="122" t="s">
        <v>1172</v>
      </c>
      <c r="Q1" s="122" t="s">
        <v>1173</v>
      </c>
      <c r="R1" s="122" t="s">
        <v>1174</v>
      </c>
      <c r="S1" s="122" t="s">
        <v>1175</v>
      </c>
    </row>
    <row r="2" spans="1:23" ht="25.5">
      <c r="A2" s="107" t="s">
        <v>1398</v>
      </c>
      <c r="B2" s="112">
        <v>44228</v>
      </c>
      <c r="C2" s="107" t="s">
        <v>1399</v>
      </c>
      <c r="D2" s="112">
        <v>44228</v>
      </c>
      <c r="E2" s="107" t="s">
        <v>1267</v>
      </c>
      <c r="F2" s="107" t="s">
        <v>117</v>
      </c>
      <c r="G2" s="107" t="s">
        <v>1278</v>
      </c>
      <c r="H2" s="107" t="s">
        <v>120</v>
      </c>
      <c r="I2" s="107" t="s">
        <v>1180</v>
      </c>
      <c r="J2" s="108">
        <v>80</v>
      </c>
      <c r="K2" s="108">
        <v>1040</v>
      </c>
      <c r="L2" s="108">
        <v>83200</v>
      </c>
      <c r="M2" s="108">
        <v>2.6</v>
      </c>
      <c r="N2" s="108">
        <v>208</v>
      </c>
      <c r="O2" s="108">
        <v>0</v>
      </c>
      <c r="P2" s="108">
        <v>0</v>
      </c>
      <c r="Q2" s="108">
        <v>1042.5999999999999</v>
      </c>
      <c r="R2" s="108">
        <v>83408</v>
      </c>
      <c r="S2" s="107" t="s">
        <v>1362</v>
      </c>
      <c r="T2" s="108"/>
      <c r="U2" s="108"/>
      <c r="V2" s="107"/>
      <c r="W2" s="107"/>
    </row>
    <row r="3" spans="1:23" ht="25.5">
      <c r="A3" s="107" t="s">
        <v>1398</v>
      </c>
      <c r="B3" s="112">
        <v>44228</v>
      </c>
      <c r="C3" s="107" t="s">
        <v>1399</v>
      </c>
      <c r="D3" s="112">
        <v>44228</v>
      </c>
      <c r="E3" s="107" t="s">
        <v>1267</v>
      </c>
      <c r="F3" s="107" t="s">
        <v>117</v>
      </c>
      <c r="G3" s="107" t="s">
        <v>1278</v>
      </c>
      <c r="H3" s="107" t="s">
        <v>120</v>
      </c>
      <c r="I3" s="107" t="s">
        <v>1184</v>
      </c>
      <c r="J3" s="108">
        <v>20</v>
      </c>
      <c r="K3" s="108">
        <v>817</v>
      </c>
      <c r="L3" s="108">
        <v>16340</v>
      </c>
      <c r="M3" s="108">
        <v>2.0425</v>
      </c>
      <c r="N3" s="108">
        <v>40.85</v>
      </c>
      <c r="O3" s="108">
        <v>0</v>
      </c>
      <c r="P3" s="108">
        <v>0</v>
      </c>
      <c r="Q3" s="108">
        <v>819.04250000000002</v>
      </c>
      <c r="R3" s="108">
        <v>16380.85</v>
      </c>
      <c r="S3" s="107" t="s">
        <v>1362</v>
      </c>
      <c r="T3" s="108"/>
      <c r="U3" s="108"/>
      <c r="V3" s="107"/>
      <c r="W3" s="107"/>
    </row>
    <row r="4" spans="1:23" ht="25.5">
      <c r="A4" s="107" t="s">
        <v>1400</v>
      </c>
      <c r="B4" s="112">
        <v>44228</v>
      </c>
      <c r="C4" s="107" t="s">
        <v>1401</v>
      </c>
      <c r="D4" s="112">
        <v>44228</v>
      </c>
      <c r="E4" s="107" t="s">
        <v>1267</v>
      </c>
      <c r="F4" s="107" t="s">
        <v>2</v>
      </c>
      <c r="G4" s="107" t="s">
        <v>1078</v>
      </c>
      <c r="H4" s="107" t="s">
        <v>120</v>
      </c>
      <c r="I4" s="107" t="s">
        <v>1184</v>
      </c>
      <c r="J4" s="108">
        <v>40</v>
      </c>
      <c r="K4" s="108">
        <v>817</v>
      </c>
      <c r="L4" s="108">
        <v>32680</v>
      </c>
      <c r="M4" s="108">
        <v>2.0425</v>
      </c>
      <c r="N4" s="108">
        <v>81.7</v>
      </c>
      <c r="O4" s="108">
        <v>0</v>
      </c>
      <c r="P4" s="108">
        <v>0</v>
      </c>
      <c r="Q4" s="108">
        <v>819.04250000000002</v>
      </c>
      <c r="R4" s="108">
        <v>32761.7</v>
      </c>
      <c r="S4" s="107" t="s">
        <v>1362</v>
      </c>
      <c r="T4" s="108"/>
      <c r="U4" s="108"/>
      <c r="V4" s="107"/>
      <c r="W4" s="107"/>
    </row>
    <row r="5" spans="1:23" ht="25.5">
      <c r="A5" s="107" t="s">
        <v>1402</v>
      </c>
      <c r="B5" s="112">
        <v>44228</v>
      </c>
      <c r="C5" s="107" t="s">
        <v>1403</v>
      </c>
      <c r="D5" s="112">
        <v>44228</v>
      </c>
      <c r="E5" s="107" t="s">
        <v>1267</v>
      </c>
      <c r="F5" s="107" t="s">
        <v>4</v>
      </c>
      <c r="G5" s="107" t="s">
        <v>1280</v>
      </c>
      <c r="H5" s="107" t="s">
        <v>120</v>
      </c>
      <c r="I5" s="107" t="s">
        <v>1180</v>
      </c>
      <c r="J5" s="108">
        <v>20</v>
      </c>
      <c r="K5" s="108">
        <v>1040</v>
      </c>
      <c r="L5" s="108">
        <v>20800</v>
      </c>
      <c r="M5" s="108">
        <v>2.6</v>
      </c>
      <c r="N5" s="108">
        <v>52</v>
      </c>
      <c r="O5" s="108">
        <v>0</v>
      </c>
      <c r="P5" s="108">
        <v>0</v>
      </c>
      <c r="Q5" s="108">
        <v>1042.5999999999999</v>
      </c>
      <c r="R5" s="108">
        <v>20852</v>
      </c>
      <c r="S5" s="107" t="s">
        <v>1362</v>
      </c>
      <c r="T5" s="108"/>
      <c r="U5" s="108"/>
      <c r="V5" s="107"/>
      <c r="W5" s="107"/>
    </row>
    <row r="6" spans="1:23" ht="25.5">
      <c r="A6" s="107" t="s">
        <v>1404</v>
      </c>
      <c r="B6" s="112">
        <v>44228</v>
      </c>
      <c r="C6" s="107" t="s">
        <v>1405</v>
      </c>
      <c r="D6" s="112">
        <v>44228</v>
      </c>
      <c r="E6" s="107" t="s">
        <v>1267</v>
      </c>
      <c r="F6" s="107" t="s">
        <v>3</v>
      </c>
      <c r="G6" s="107" t="s">
        <v>1078</v>
      </c>
      <c r="H6" s="107" t="s">
        <v>120</v>
      </c>
      <c r="I6" s="107" t="s">
        <v>1314</v>
      </c>
      <c r="J6" s="108">
        <v>10</v>
      </c>
      <c r="K6" s="108">
        <v>1138</v>
      </c>
      <c r="L6" s="108">
        <v>11380</v>
      </c>
      <c r="M6" s="108">
        <v>2.8450000000000002</v>
      </c>
      <c r="N6" s="108">
        <v>28.45</v>
      </c>
      <c r="O6" s="108">
        <v>0</v>
      </c>
      <c r="P6" s="108">
        <v>0</v>
      </c>
      <c r="Q6" s="108">
        <v>1140.845</v>
      </c>
      <c r="R6" s="108">
        <v>11408.45</v>
      </c>
      <c r="S6" s="107" t="s">
        <v>1362</v>
      </c>
      <c r="T6" s="108"/>
      <c r="U6" s="108"/>
      <c r="V6" s="107"/>
      <c r="W6" s="107"/>
    </row>
    <row r="7" spans="1:23" ht="25.5">
      <c r="A7" s="107" t="s">
        <v>1404</v>
      </c>
      <c r="B7" s="112">
        <v>44228</v>
      </c>
      <c r="C7" s="107" t="s">
        <v>1405</v>
      </c>
      <c r="D7" s="112">
        <v>44228</v>
      </c>
      <c r="E7" s="107" t="s">
        <v>1267</v>
      </c>
      <c r="F7" s="107" t="s">
        <v>3</v>
      </c>
      <c r="G7" s="107" t="s">
        <v>1078</v>
      </c>
      <c r="H7" s="107" t="s">
        <v>120</v>
      </c>
      <c r="I7" s="107" t="s">
        <v>1180</v>
      </c>
      <c r="J7" s="108">
        <v>10</v>
      </c>
      <c r="K7" s="108">
        <v>1040</v>
      </c>
      <c r="L7" s="108">
        <v>10400</v>
      </c>
      <c r="M7" s="108">
        <v>2.6</v>
      </c>
      <c r="N7" s="108">
        <v>26</v>
      </c>
      <c r="O7" s="108">
        <v>0</v>
      </c>
      <c r="P7" s="108">
        <v>0</v>
      </c>
      <c r="Q7" s="108">
        <v>1042.5999999999999</v>
      </c>
      <c r="R7" s="108">
        <v>10426</v>
      </c>
      <c r="S7" s="107" t="s">
        <v>1362</v>
      </c>
      <c r="T7" s="108"/>
      <c r="U7" s="108"/>
      <c r="V7" s="107"/>
      <c r="W7" s="107"/>
    </row>
    <row r="8" spans="1:23" ht="25.5">
      <c r="A8" s="107" t="s">
        <v>1404</v>
      </c>
      <c r="B8" s="112">
        <v>44228</v>
      </c>
      <c r="C8" s="107" t="s">
        <v>1405</v>
      </c>
      <c r="D8" s="112">
        <v>44228</v>
      </c>
      <c r="E8" s="107" t="s">
        <v>1267</v>
      </c>
      <c r="F8" s="107" t="s">
        <v>3</v>
      </c>
      <c r="G8" s="107" t="s">
        <v>1078</v>
      </c>
      <c r="H8" s="107" t="s">
        <v>120</v>
      </c>
      <c r="I8" s="107" t="s">
        <v>1184</v>
      </c>
      <c r="J8" s="108">
        <v>10</v>
      </c>
      <c r="K8" s="108">
        <v>817</v>
      </c>
      <c r="L8" s="108">
        <v>8170</v>
      </c>
      <c r="M8" s="108">
        <v>2.0425</v>
      </c>
      <c r="N8" s="108">
        <v>20.425000000000001</v>
      </c>
      <c r="O8" s="108">
        <v>0</v>
      </c>
      <c r="P8" s="108">
        <v>0</v>
      </c>
      <c r="Q8" s="108">
        <v>819.04250000000002</v>
      </c>
      <c r="R8" s="108">
        <v>8190.4250000000002</v>
      </c>
      <c r="S8" s="107" t="s">
        <v>1362</v>
      </c>
      <c r="T8" s="108"/>
      <c r="U8" s="108"/>
      <c r="V8" s="107"/>
      <c r="W8" s="107"/>
    </row>
    <row r="9" spans="1:23" ht="25.5">
      <c r="A9" s="107" t="s">
        <v>1406</v>
      </c>
      <c r="B9" s="112">
        <v>44228</v>
      </c>
      <c r="C9" s="107" t="s">
        <v>1407</v>
      </c>
      <c r="D9" s="112">
        <v>44228</v>
      </c>
      <c r="E9" s="107" t="s">
        <v>1267</v>
      </c>
      <c r="F9" s="107" t="s">
        <v>7</v>
      </c>
      <c r="G9" s="107" t="s">
        <v>1280</v>
      </c>
      <c r="H9" s="107" t="s">
        <v>120</v>
      </c>
      <c r="I9" s="107" t="s">
        <v>1314</v>
      </c>
      <c r="J9" s="108">
        <v>10</v>
      </c>
      <c r="K9" s="108">
        <v>1138</v>
      </c>
      <c r="L9" s="108">
        <v>11380</v>
      </c>
      <c r="M9" s="108">
        <v>2.8450000000000002</v>
      </c>
      <c r="N9" s="108">
        <v>28.45</v>
      </c>
      <c r="O9" s="108">
        <v>0</v>
      </c>
      <c r="P9" s="108">
        <v>0</v>
      </c>
      <c r="Q9" s="108">
        <v>1140.845</v>
      </c>
      <c r="R9" s="108">
        <v>11408.45</v>
      </c>
      <c r="S9" s="107" t="s">
        <v>1362</v>
      </c>
      <c r="T9" s="108"/>
      <c r="U9" s="108"/>
      <c r="V9" s="107"/>
      <c r="W9" s="107"/>
    </row>
    <row r="10" spans="1:23" ht="25.5">
      <c r="A10" s="107" t="s">
        <v>1406</v>
      </c>
      <c r="B10" s="112">
        <v>44228</v>
      </c>
      <c r="C10" s="107" t="s">
        <v>1407</v>
      </c>
      <c r="D10" s="112">
        <v>44228</v>
      </c>
      <c r="E10" s="107" t="s">
        <v>1267</v>
      </c>
      <c r="F10" s="107" t="s">
        <v>7</v>
      </c>
      <c r="G10" s="107" t="s">
        <v>1280</v>
      </c>
      <c r="H10" s="107" t="s">
        <v>120</v>
      </c>
      <c r="I10" s="107" t="s">
        <v>1184</v>
      </c>
      <c r="J10" s="108">
        <v>100</v>
      </c>
      <c r="K10" s="108">
        <v>817</v>
      </c>
      <c r="L10" s="108">
        <v>81700</v>
      </c>
      <c r="M10" s="108">
        <v>2.0425</v>
      </c>
      <c r="N10" s="108">
        <v>204.25</v>
      </c>
      <c r="O10" s="108">
        <v>0</v>
      </c>
      <c r="P10" s="108">
        <v>0</v>
      </c>
      <c r="Q10" s="108">
        <v>819.04250000000002</v>
      </c>
      <c r="R10" s="108">
        <v>81904.25</v>
      </c>
      <c r="S10" s="107" t="s">
        <v>1362</v>
      </c>
      <c r="T10" s="108"/>
      <c r="U10" s="108"/>
      <c r="V10" s="107"/>
      <c r="W10" s="107"/>
    </row>
    <row r="11" spans="1:23" ht="25.5">
      <c r="A11" s="107" t="s">
        <v>1406</v>
      </c>
      <c r="B11" s="112">
        <v>44228</v>
      </c>
      <c r="C11" s="107" t="s">
        <v>1407</v>
      </c>
      <c r="D11" s="112">
        <v>44228</v>
      </c>
      <c r="E11" s="107" t="s">
        <v>1267</v>
      </c>
      <c r="F11" s="107" t="s">
        <v>7</v>
      </c>
      <c r="G11" s="107" t="s">
        <v>1280</v>
      </c>
      <c r="H11" s="107" t="s">
        <v>120</v>
      </c>
      <c r="I11" s="107" t="s">
        <v>1180</v>
      </c>
      <c r="J11" s="108">
        <v>20</v>
      </c>
      <c r="K11" s="108">
        <v>1040</v>
      </c>
      <c r="L11" s="108">
        <v>20800</v>
      </c>
      <c r="M11" s="108">
        <v>2.6</v>
      </c>
      <c r="N11" s="108">
        <v>52</v>
      </c>
      <c r="O11" s="108">
        <v>0</v>
      </c>
      <c r="P11" s="108">
        <v>0</v>
      </c>
      <c r="Q11" s="108">
        <v>1042.5999999999999</v>
      </c>
      <c r="R11" s="108">
        <v>20852</v>
      </c>
      <c r="S11" s="107" t="s">
        <v>1362</v>
      </c>
      <c r="T11" s="108"/>
      <c r="U11" s="108"/>
      <c r="V11" s="107"/>
      <c r="W11" s="107"/>
    </row>
    <row r="12" spans="1:23" ht="25.5">
      <c r="A12" s="107" t="s">
        <v>1408</v>
      </c>
      <c r="B12" s="112">
        <v>44228</v>
      </c>
      <c r="C12" s="107" t="s">
        <v>1409</v>
      </c>
      <c r="D12" s="112">
        <v>44228</v>
      </c>
      <c r="E12" s="107" t="s">
        <v>1267</v>
      </c>
      <c r="F12" s="107" t="s">
        <v>75</v>
      </c>
      <c r="G12" s="107" t="s">
        <v>1088</v>
      </c>
      <c r="H12" s="107" t="s">
        <v>69</v>
      </c>
      <c r="I12" s="107" t="s">
        <v>1177</v>
      </c>
      <c r="J12" s="108">
        <v>40</v>
      </c>
      <c r="K12" s="108">
        <v>1148</v>
      </c>
      <c r="L12" s="108">
        <v>45920</v>
      </c>
      <c r="M12" s="108">
        <v>2.87</v>
      </c>
      <c r="N12" s="108">
        <v>114.8</v>
      </c>
      <c r="O12" s="108">
        <v>0</v>
      </c>
      <c r="P12" s="108">
        <v>0</v>
      </c>
      <c r="Q12" s="108">
        <v>1150.8699999999999</v>
      </c>
      <c r="R12" s="108">
        <v>46034.8</v>
      </c>
      <c r="S12" s="107" t="s">
        <v>1362</v>
      </c>
      <c r="T12" s="108"/>
      <c r="U12" s="108"/>
      <c r="V12" s="107"/>
      <c r="W12" s="107"/>
    </row>
    <row r="13" spans="1:23" ht="25.5">
      <c r="A13" s="107" t="s">
        <v>1408</v>
      </c>
      <c r="B13" s="112">
        <v>44228</v>
      </c>
      <c r="C13" s="107" t="s">
        <v>1409</v>
      </c>
      <c r="D13" s="112">
        <v>44228</v>
      </c>
      <c r="E13" s="107" t="s">
        <v>1267</v>
      </c>
      <c r="F13" s="107" t="s">
        <v>75</v>
      </c>
      <c r="G13" s="107" t="s">
        <v>1088</v>
      </c>
      <c r="H13" s="107" t="s">
        <v>69</v>
      </c>
      <c r="I13" s="107" t="s">
        <v>1190</v>
      </c>
      <c r="J13" s="108">
        <v>40</v>
      </c>
      <c r="K13" s="108">
        <v>797</v>
      </c>
      <c r="L13" s="108">
        <v>31880</v>
      </c>
      <c r="M13" s="108">
        <v>1.9924999999999999</v>
      </c>
      <c r="N13" s="108">
        <v>79.7</v>
      </c>
      <c r="O13" s="108">
        <v>0</v>
      </c>
      <c r="P13" s="108">
        <v>120</v>
      </c>
      <c r="Q13" s="108">
        <v>798.99249999999995</v>
      </c>
      <c r="R13" s="108">
        <v>31839.7</v>
      </c>
      <c r="S13" s="107" t="s">
        <v>1362</v>
      </c>
      <c r="T13" s="108"/>
      <c r="U13" s="108"/>
      <c r="V13" s="107"/>
      <c r="W13" s="107"/>
    </row>
    <row r="14" spans="1:23" ht="25.5">
      <c r="A14" s="107" t="s">
        <v>1410</v>
      </c>
      <c r="B14" s="112">
        <v>44228</v>
      </c>
      <c r="C14" s="107" t="s">
        <v>1411</v>
      </c>
      <c r="D14" s="112">
        <v>44228</v>
      </c>
      <c r="E14" s="107" t="s">
        <v>1267</v>
      </c>
      <c r="F14" s="107" t="s">
        <v>48</v>
      </c>
      <c r="G14" s="107" t="s">
        <v>1268</v>
      </c>
      <c r="H14" s="107" t="s">
        <v>13</v>
      </c>
      <c r="I14" s="107" t="s">
        <v>1176</v>
      </c>
      <c r="J14" s="108">
        <v>58</v>
      </c>
      <c r="K14" s="108">
        <v>807</v>
      </c>
      <c r="L14" s="108">
        <v>46806</v>
      </c>
      <c r="M14" s="108">
        <v>2.0175000000000001</v>
      </c>
      <c r="N14" s="108">
        <v>117.015</v>
      </c>
      <c r="O14" s="108">
        <v>0</v>
      </c>
      <c r="P14" s="108">
        <v>0</v>
      </c>
      <c r="Q14" s="108">
        <v>809.01750000000004</v>
      </c>
      <c r="R14" s="108">
        <v>46923.014999999999</v>
      </c>
      <c r="S14" s="107" t="s">
        <v>1362</v>
      </c>
      <c r="T14" s="108"/>
      <c r="U14" s="108"/>
      <c r="V14" s="107"/>
      <c r="W14" s="107"/>
    </row>
    <row r="15" spans="1:23" ht="25.5">
      <c r="A15" s="107" t="s">
        <v>1410</v>
      </c>
      <c r="B15" s="112">
        <v>44228</v>
      </c>
      <c r="C15" s="107" t="s">
        <v>1411</v>
      </c>
      <c r="D15" s="112">
        <v>44228</v>
      </c>
      <c r="E15" s="107" t="s">
        <v>1267</v>
      </c>
      <c r="F15" s="107" t="s">
        <v>48</v>
      </c>
      <c r="G15" s="107" t="s">
        <v>1268</v>
      </c>
      <c r="H15" s="107" t="s">
        <v>13</v>
      </c>
      <c r="I15" s="107" t="s">
        <v>1184</v>
      </c>
      <c r="J15" s="108">
        <v>60</v>
      </c>
      <c r="K15" s="108">
        <v>817</v>
      </c>
      <c r="L15" s="108">
        <v>49020</v>
      </c>
      <c r="M15" s="108">
        <v>2.0425</v>
      </c>
      <c r="N15" s="108">
        <v>122.55</v>
      </c>
      <c r="O15" s="108">
        <v>0</v>
      </c>
      <c r="P15" s="108">
        <v>0</v>
      </c>
      <c r="Q15" s="108">
        <v>819.04250000000002</v>
      </c>
      <c r="R15" s="108">
        <v>49142.55</v>
      </c>
      <c r="S15" s="107" t="s">
        <v>1362</v>
      </c>
      <c r="T15" s="108"/>
      <c r="U15" s="108"/>
      <c r="V15" s="107"/>
      <c r="W15" s="107"/>
    </row>
    <row r="16" spans="1:23" ht="25.5">
      <c r="A16" s="107" t="s">
        <v>1412</v>
      </c>
      <c r="B16" s="112">
        <v>44228</v>
      </c>
      <c r="C16" s="107" t="s">
        <v>1413</v>
      </c>
      <c r="D16" s="112">
        <v>44228</v>
      </c>
      <c r="E16" s="107" t="s">
        <v>1267</v>
      </c>
      <c r="F16" s="107" t="s">
        <v>1051</v>
      </c>
      <c r="G16" s="107" t="s">
        <v>1276</v>
      </c>
      <c r="H16" s="107" t="s">
        <v>69</v>
      </c>
      <c r="I16" s="107" t="s">
        <v>1314</v>
      </c>
      <c r="J16" s="108">
        <v>60</v>
      </c>
      <c r="K16" s="108">
        <v>1138</v>
      </c>
      <c r="L16" s="108">
        <v>68280</v>
      </c>
      <c r="M16" s="108">
        <v>2.8450000000000002</v>
      </c>
      <c r="N16" s="108">
        <v>170.7</v>
      </c>
      <c r="O16" s="108">
        <v>0</v>
      </c>
      <c r="P16" s="108">
        <v>0</v>
      </c>
      <c r="Q16" s="108">
        <v>1140.845</v>
      </c>
      <c r="R16" s="108">
        <v>68450.7</v>
      </c>
      <c r="S16" s="107" t="s">
        <v>1362</v>
      </c>
      <c r="T16" s="108"/>
      <c r="U16" s="108"/>
      <c r="V16" s="107"/>
      <c r="W16" s="107"/>
    </row>
    <row r="17" spans="1:23" ht="25.5">
      <c r="A17" s="107" t="s">
        <v>1412</v>
      </c>
      <c r="B17" s="112">
        <v>44228</v>
      </c>
      <c r="C17" s="107" t="s">
        <v>1413</v>
      </c>
      <c r="D17" s="112">
        <v>44228</v>
      </c>
      <c r="E17" s="107" t="s">
        <v>1267</v>
      </c>
      <c r="F17" s="107" t="s">
        <v>1051</v>
      </c>
      <c r="G17" s="107" t="s">
        <v>1276</v>
      </c>
      <c r="H17" s="107" t="s">
        <v>69</v>
      </c>
      <c r="I17" s="107" t="s">
        <v>1180</v>
      </c>
      <c r="J17" s="108">
        <v>85</v>
      </c>
      <c r="K17" s="108">
        <v>1040</v>
      </c>
      <c r="L17" s="108">
        <v>88400</v>
      </c>
      <c r="M17" s="108">
        <v>2.6</v>
      </c>
      <c r="N17" s="108">
        <v>221</v>
      </c>
      <c r="O17" s="108">
        <v>0</v>
      </c>
      <c r="P17" s="108">
        <v>0</v>
      </c>
      <c r="Q17" s="108">
        <v>1042.5999999999999</v>
      </c>
      <c r="R17" s="108">
        <v>88621</v>
      </c>
      <c r="S17" s="107" t="s">
        <v>1362</v>
      </c>
      <c r="T17" s="108"/>
      <c r="U17" s="108"/>
      <c r="V17" s="107"/>
      <c r="W17" s="107"/>
    </row>
    <row r="18" spans="1:23" ht="25.5">
      <c r="A18" s="107" t="s">
        <v>1412</v>
      </c>
      <c r="B18" s="112">
        <v>44228</v>
      </c>
      <c r="C18" s="107" t="s">
        <v>1413</v>
      </c>
      <c r="D18" s="112">
        <v>44228</v>
      </c>
      <c r="E18" s="107" t="s">
        <v>1267</v>
      </c>
      <c r="F18" s="107" t="s">
        <v>1051</v>
      </c>
      <c r="G18" s="107" t="s">
        <v>1276</v>
      </c>
      <c r="H18" s="107" t="s">
        <v>69</v>
      </c>
      <c r="I18" s="107" t="s">
        <v>1184</v>
      </c>
      <c r="J18" s="108">
        <v>50</v>
      </c>
      <c r="K18" s="108">
        <v>817</v>
      </c>
      <c r="L18" s="108">
        <v>40850</v>
      </c>
      <c r="M18" s="108">
        <v>2.0425</v>
      </c>
      <c r="N18" s="108">
        <v>102.125</v>
      </c>
      <c r="O18" s="108">
        <v>0</v>
      </c>
      <c r="P18" s="108">
        <v>0</v>
      </c>
      <c r="Q18" s="108">
        <v>819.04250000000002</v>
      </c>
      <c r="R18" s="108">
        <v>40952.125</v>
      </c>
      <c r="S18" s="107" t="s">
        <v>1362</v>
      </c>
      <c r="T18" s="108"/>
      <c r="U18" s="108"/>
      <c r="V18" s="107"/>
      <c r="W18" s="107"/>
    </row>
    <row r="19" spans="1:23" ht="25.5">
      <c r="A19" s="107" t="s">
        <v>1414</v>
      </c>
      <c r="B19" s="112">
        <v>44228</v>
      </c>
      <c r="C19" s="107" t="s">
        <v>1415</v>
      </c>
      <c r="D19" s="112">
        <v>44228</v>
      </c>
      <c r="E19" s="107" t="s">
        <v>1267</v>
      </c>
      <c r="F19" s="107" t="s">
        <v>831</v>
      </c>
      <c r="G19" s="107" t="s">
        <v>1046</v>
      </c>
      <c r="H19" s="107" t="s">
        <v>1272</v>
      </c>
      <c r="I19" s="107" t="s">
        <v>1180</v>
      </c>
      <c r="J19" s="108">
        <v>30</v>
      </c>
      <c r="K19" s="108">
        <v>1040</v>
      </c>
      <c r="L19" s="108">
        <v>31200</v>
      </c>
      <c r="M19" s="108">
        <v>2.6</v>
      </c>
      <c r="N19" s="108">
        <v>78</v>
      </c>
      <c r="O19" s="108">
        <v>0</v>
      </c>
      <c r="P19" s="108">
        <v>0</v>
      </c>
      <c r="Q19" s="108">
        <v>1042.5999999999999</v>
      </c>
      <c r="R19" s="108">
        <v>31278</v>
      </c>
      <c r="S19" s="107" t="s">
        <v>1362</v>
      </c>
      <c r="T19" s="108"/>
      <c r="U19" s="108"/>
      <c r="V19" s="107"/>
      <c r="W19" s="107"/>
    </row>
    <row r="20" spans="1:23" ht="25.5">
      <c r="A20" s="107" t="s">
        <v>1416</v>
      </c>
      <c r="B20" s="112">
        <v>44228</v>
      </c>
      <c r="C20" s="107" t="s">
        <v>1417</v>
      </c>
      <c r="D20" s="112">
        <v>44228</v>
      </c>
      <c r="E20" s="107" t="s">
        <v>1179</v>
      </c>
      <c r="F20" s="107" t="s">
        <v>1354</v>
      </c>
      <c r="G20" s="107" t="s">
        <v>1179</v>
      </c>
      <c r="H20" s="107" t="s">
        <v>1179</v>
      </c>
      <c r="I20" s="107" t="s">
        <v>1246</v>
      </c>
      <c r="J20" s="108">
        <v>5</v>
      </c>
      <c r="K20" s="108">
        <v>872.5</v>
      </c>
      <c r="L20" s="108">
        <v>4362.5</v>
      </c>
      <c r="M20" s="108">
        <v>2.1812</v>
      </c>
      <c r="N20" s="108">
        <v>10.906000000000001</v>
      </c>
      <c r="O20" s="108">
        <v>0</v>
      </c>
      <c r="P20" s="108">
        <v>0</v>
      </c>
      <c r="Q20" s="108">
        <v>874.68119999999999</v>
      </c>
      <c r="R20" s="108">
        <v>4373.4059999999999</v>
      </c>
      <c r="S20" s="107" t="s">
        <v>1362</v>
      </c>
      <c r="T20" s="108"/>
      <c r="U20" s="108"/>
      <c r="V20" s="107"/>
      <c r="W20" s="107"/>
    </row>
    <row r="21" spans="1:23" ht="25.5">
      <c r="A21" s="107" t="s">
        <v>1418</v>
      </c>
      <c r="B21" s="112">
        <v>44228</v>
      </c>
      <c r="C21" s="107" t="s">
        <v>1419</v>
      </c>
      <c r="D21" s="112">
        <v>44228</v>
      </c>
      <c r="E21" s="107" t="s">
        <v>1179</v>
      </c>
      <c r="F21" s="107" t="s">
        <v>1191</v>
      </c>
      <c r="G21" s="107" t="s">
        <v>1179</v>
      </c>
      <c r="H21" s="107" t="s">
        <v>1179</v>
      </c>
      <c r="I21" s="107" t="s">
        <v>1185</v>
      </c>
      <c r="J21" s="108">
        <v>5</v>
      </c>
      <c r="K21" s="108">
        <v>1075</v>
      </c>
      <c r="L21" s="108">
        <v>5375</v>
      </c>
      <c r="M21" s="108">
        <v>2.6875</v>
      </c>
      <c r="N21" s="108">
        <v>13.4375</v>
      </c>
      <c r="O21" s="108">
        <v>0</v>
      </c>
      <c r="P21" s="108">
        <v>0</v>
      </c>
      <c r="Q21" s="108">
        <v>1077.6875</v>
      </c>
      <c r="R21" s="108">
        <v>5388.4375</v>
      </c>
      <c r="S21" s="107" t="s">
        <v>1362</v>
      </c>
      <c r="T21" s="108"/>
      <c r="U21" s="108"/>
      <c r="V21" s="107"/>
      <c r="W21" s="107"/>
    </row>
    <row r="22" spans="1:23" ht="25.5">
      <c r="A22" s="107" t="s">
        <v>1420</v>
      </c>
      <c r="B22" s="112">
        <v>44228</v>
      </c>
      <c r="C22" s="107" t="s">
        <v>1421</v>
      </c>
      <c r="D22" s="112">
        <v>44228</v>
      </c>
      <c r="E22" s="107" t="s">
        <v>1179</v>
      </c>
      <c r="F22" s="107" t="s">
        <v>1306</v>
      </c>
      <c r="G22" s="107" t="s">
        <v>1179</v>
      </c>
      <c r="H22" s="107" t="s">
        <v>1179</v>
      </c>
      <c r="I22" s="107" t="s">
        <v>1184</v>
      </c>
      <c r="J22" s="108">
        <v>10</v>
      </c>
      <c r="K22" s="108">
        <v>828.5</v>
      </c>
      <c r="L22" s="108">
        <v>8285</v>
      </c>
      <c r="M22" s="108">
        <v>2.0712999999999999</v>
      </c>
      <c r="N22" s="108">
        <v>20.713000000000001</v>
      </c>
      <c r="O22" s="108">
        <v>0</v>
      </c>
      <c r="P22" s="108">
        <v>0</v>
      </c>
      <c r="Q22" s="108">
        <v>830.57129999999995</v>
      </c>
      <c r="R22" s="108">
        <v>8305.7129999999997</v>
      </c>
      <c r="S22" s="107" t="s">
        <v>1362</v>
      </c>
      <c r="T22" s="108"/>
      <c r="U22" s="108"/>
      <c r="V22" s="107"/>
      <c r="W22" s="107"/>
    </row>
    <row r="23" spans="1:23" ht="25.5">
      <c r="A23" s="107" t="s">
        <v>1420</v>
      </c>
      <c r="B23" s="112">
        <v>44228</v>
      </c>
      <c r="C23" s="107" t="s">
        <v>1421</v>
      </c>
      <c r="D23" s="112">
        <v>44228</v>
      </c>
      <c r="E23" s="107" t="s">
        <v>1179</v>
      </c>
      <c r="F23" s="107" t="s">
        <v>1306</v>
      </c>
      <c r="G23" s="107" t="s">
        <v>1179</v>
      </c>
      <c r="H23" s="107" t="s">
        <v>1179</v>
      </c>
      <c r="I23" s="107" t="s">
        <v>1185</v>
      </c>
      <c r="J23" s="108">
        <v>2</v>
      </c>
      <c r="K23" s="108">
        <v>1075</v>
      </c>
      <c r="L23" s="108">
        <v>2150</v>
      </c>
      <c r="M23" s="108">
        <v>2.6875</v>
      </c>
      <c r="N23" s="108">
        <v>5.375</v>
      </c>
      <c r="O23" s="108">
        <v>0</v>
      </c>
      <c r="P23" s="108">
        <v>0</v>
      </c>
      <c r="Q23" s="108">
        <v>1077.6875</v>
      </c>
      <c r="R23" s="108">
        <v>2155.375</v>
      </c>
      <c r="S23" s="107" t="s">
        <v>1362</v>
      </c>
      <c r="T23" s="108"/>
      <c r="U23" s="108"/>
      <c r="V23" s="107"/>
      <c r="W23" s="107"/>
    </row>
    <row r="24" spans="1:23" ht="25.5">
      <c r="A24" s="107" t="s">
        <v>1422</v>
      </c>
      <c r="B24" s="112">
        <v>44228</v>
      </c>
      <c r="C24" s="107" t="s">
        <v>1423</v>
      </c>
      <c r="D24" s="112">
        <v>44228</v>
      </c>
      <c r="E24" s="107" t="s">
        <v>1179</v>
      </c>
      <c r="F24" s="107" t="s">
        <v>1284</v>
      </c>
      <c r="G24" s="107" t="s">
        <v>1179</v>
      </c>
      <c r="H24" s="107" t="s">
        <v>1179</v>
      </c>
      <c r="I24" s="107" t="s">
        <v>1190</v>
      </c>
      <c r="J24" s="108">
        <v>5</v>
      </c>
      <c r="K24" s="108">
        <v>808.5</v>
      </c>
      <c r="L24" s="108">
        <v>4042.5</v>
      </c>
      <c r="M24" s="108">
        <v>2.0211999999999999</v>
      </c>
      <c r="N24" s="108">
        <v>10.106</v>
      </c>
      <c r="O24" s="108">
        <v>0</v>
      </c>
      <c r="P24" s="108">
        <v>0</v>
      </c>
      <c r="Q24" s="108">
        <v>810.52120000000002</v>
      </c>
      <c r="R24" s="108">
        <v>4052.6060000000002</v>
      </c>
      <c r="S24" s="107" t="s">
        <v>1362</v>
      </c>
      <c r="T24" s="108"/>
      <c r="U24" s="108"/>
      <c r="V24" s="107"/>
      <c r="W24" s="107"/>
    </row>
    <row r="25" spans="1:23" ht="25.5">
      <c r="A25" s="107" t="s">
        <v>1422</v>
      </c>
      <c r="B25" s="112">
        <v>44228</v>
      </c>
      <c r="C25" s="107" t="s">
        <v>1423</v>
      </c>
      <c r="D25" s="112">
        <v>44228</v>
      </c>
      <c r="E25" s="107" t="s">
        <v>1179</v>
      </c>
      <c r="F25" s="107" t="s">
        <v>1284</v>
      </c>
      <c r="G25" s="107" t="s">
        <v>1179</v>
      </c>
      <c r="H25" s="107" t="s">
        <v>1179</v>
      </c>
      <c r="I25" s="107" t="s">
        <v>1178</v>
      </c>
      <c r="J25" s="108">
        <v>5</v>
      </c>
      <c r="K25" s="108">
        <v>956.5</v>
      </c>
      <c r="L25" s="108">
        <v>4782.5</v>
      </c>
      <c r="M25" s="108">
        <v>2.3913000000000002</v>
      </c>
      <c r="N25" s="108">
        <v>11.9565</v>
      </c>
      <c r="O25" s="108">
        <v>0</v>
      </c>
      <c r="P25" s="108">
        <v>0</v>
      </c>
      <c r="Q25" s="108">
        <v>958.8913</v>
      </c>
      <c r="R25" s="108">
        <v>4794.4565000000002</v>
      </c>
      <c r="S25" s="107" t="s">
        <v>1362</v>
      </c>
      <c r="T25" s="108"/>
      <c r="U25" s="108"/>
      <c r="V25" s="107"/>
      <c r="W25" s="107"/>
    </row>
    <row r="26" spans="1:23" ht="25.5">
      <c r="A26" s="107" t="s">
        <v>1422</v>
      </c>
      <c r="B26" s="112">
        <v>44228</v>
      </c>
      <c r="C26" s="107" t="s">
        <v>1423</v>
      </c>
      <c r="D26" s="112">
        <v>44228</v>
      </c>
      <c r="E26" s="107" t="s">
        <v>1179</v>
      </c>
      <c r="F26" s="107" t="s">
        <v>1284</v>
      </c>
      <c r="G26" s="107" t="s">
        <v>1179</v>
      </c>
      <c r="H26" s="107" t="s">
        <v>1179</v>
      </c>
      <c r="I26" s="107" t="s">
        <v>1246</v>
      </c>
      <c r="J26" s="108">
        <v>5</v>
      </c>
      <c r="K26" s="108">
        <v>872.5</v>
      </c>
      <c r="L26" s="108">
        <v>4362.5</v>
      </c>
      <c r="M26" s="108">
        <v>2.1812</v>
      </c>
      <c r="N26" s="108">
        <v>10.906000000000001</v>
      </c>
      <c r="O26" s="108">
        <v>0</v>
      </c>
      <c r="P26" s="108">
        <v>0</v>
      </c>
      <c r="Q26" s="108">
        <v>874.68119999999999</v>
      </c>
      <c r="R26" s="108">
        <v>4373.4059999999999</v>
      </c>
      <c r="S26" s="107" t="s">
        <v>1362</v>
      </c>
      <c r="T26" s="108"/>
      <c r="U26" s="108"/>
      <c r="V26" s="107"/>
      <c r="W26" s="107"/>
    </row>
    <row r="27" spans="1:23" ht="25.5">
      <c r="A27" s="107" t="s">
        <v>1422</v>
      </c>
      <c r="B27" s="112">
        <v>44228</v>
      </c>
      <c r="C27" s="107" t="s">
        <v>1423</v>
      </c>
      <c r="D27" s="112">
        <v>44228</v>
      </c>
      <c r="E27" s="107" t="s">
        <v>1179</v>
      </c>
      <c r="F27" s="107" t="s">
        <v>1284</v>
      </c>
      <c r="G27" s="107" t="s">
        <v>1179</v>
      </c>
      <c r="H27" s="107" t="s">
        <v>1179</v>
      </c>
      <c r="I27" s="107" t="s">
        <v>1184</v>
      </c>
      <c r="J27" s="108">
        <v>5</v>
      </c>
      <c r="K27" s="108">
        <v>828.5</v>
      </c>
      <c r="L27" s="108">
        <v>4142.5</v>
      </c>
      <c r="M27" s="108">
        <v>2.0712999999999999</v>
      </c>
      <c r="N27" s="108">
        <v>10.3565</v>
      </c>
      <c r="O27" s="108">
        <v>0</v>
      </c>
      <c r="P27" s="108">
        <v>0</v>
      </c>
      <c r="Q27" s="108">
        <v>830.57129999999995</v>
      </c>
      <c r="R27" s="108">
        <v>4152.8564999999999</v>
      </c>
      <c r="S27" s="107" t="s">
        <v>1362</v>
      </c>
      <c r="T27" s="108"/>
      <c r="U27" s="108"/>
      <c r="V27" s="107"/>
      <c r="W27" s="107"/>
    </row>
    <row r="28" spans="1:23" ht="25.5">
      <c r="A28" s="107" t="s">
        <v>1424</v>
      </c>
      <c r="B28" s="112">
        <v>44228</v>
      </c>
      <c r="C28" s="107" t="s">
        <v>1425</v>
      </c>
      <c r="D28" s="112">
        <v>44228</v>
      </c>
      <c r="E28" s="107" t="s">
        <v>1299</v>
      </c>
      <c r="F28" s="107" t="s">
        <v>1426</v>
      </c>
      <c r="G28" s="107" t="s">
        <v>1303</v>
      </c>
      <c r="H28" s="107" t="s">
        <v>1299</v>
      </c>
      <c r="I28" s="107" t="s">
        <v>1190</v>
      </c>
      <c r="J28" s="108">
        <v>1</v>
      </c>
      <c r="K28" s="108">
        <v>804.95</v>
      </c>
      <c r="L28" s="108">
        <v>804.95</v>
      </c>
      <c r="M28" s="108">
        <v>2.0124</v>
      </c>
      <c r="N28" s="108">
        <v>2.0124</v>
      </c>
      <c r="O28" s="108">
        <v>0</v>
      </c>
      <c r="P28" s="108">
        <v>0</v>
      </c>
      <c r="Q28" s="108">
        <v>806.9624</v>
      </c>
      <c r="R28" s="108">
        <v>806.9624</v>
      </c>
      <c r="S28" s="107" t="s">
        <v>1362</v>
      </c>
      <c r="T28" s="108"/>
      <c r="U28" s="108"/>
      <c r="V28" s="107"/>
      <c r="W28" s="107"/>
    </row>
    <row r="29" spans="1:23" ht="25.5">
      <c r="A29" s="107" t="s">
        <v>1427</v>
      </c>
      <c r="B29" s="112">
        <v>44228</v>
      </c>
      <c r="C29" s="107" t="s">
        <v>1428</v>
      </c>
      <c r="D29" s="112">
        <v>44228</v>
      </c>
      <c r="E29" s="107" t="s">
        <v>1186</v>
      </c>
      <c r="F29" s="107" t="s">
        <v>1429</v>
      </c>
      <c r="G29" s="107" t="s">
        <v>1358</v>
      </c>
      <c r="H29" s="107" t="s">
        <v>1186</v>
      </c>
      <c r="I29" s="107" t="s">
        <v>1357</v>
      </c>
      <c r="J29" s="108">
        <v>1</v>
      </c>
      <c r="K29" s="108">
        <v>0</v>
      </c>
      <c r="L29" s="108">
        <v>0</v>
      </c>
      <c r="M29" s="108">
        <v>0</v>
      </c>
      <c r="N29" s="108">
        <v>0</v>
      </c>
      <c r="O29" s="108">
        <v>0</v>
      </c>
      <c r="P29" s="108">
        <v>0</v>
      </c>
      <c r="Q29" s="108">
        <v>0</v>
      </c>
      <c r="R29" s="108">
        <v>0</v>
      </c>
      <c r="S29" s="107" t="s">
        <v>1362</v>
      </c>
      <c r="T29" s="108"/>
      <c r="U29" s="108"/>
      <c r="V29" s="107"/>
      <c r="W29" s="107"/>
    </row>
    <row r="30" spans="1:23" ht="25.5">
      <c r="A30" s="107" t="s">
        <v>1430</v>
      </c>
      <c r="B30" s="112">
        <v>44229</v>
      </c>
      <c r="C30" s="107" t="s">
        <v>1431</v>
      </c>
      <c r="D30" s="112">
        <v>44229</v>
      </c>
      <c r="E30" s="107" t="s">
        <v>1267</v>
      </c>
      <c r="F30" s="107" t="s">
        <v>22</v>
      </c>
      <c r="G30" s="107" t="s">
        <v>1082</v>
      </c>
      <c r="H30" s="107" t="s">
        <v>13</v>
      </c>
      <c r="I30" s="107" t="s">
        <v>1178</v>
      </c>
      <c r="J30" s="108">
        <v>100</v>
      </c>
      <c r="K30" s="108">
        <v>943</v>
      </c>
      <c r="L30" s="108">
        <v>94300</v>
      </c>
      <c r="M30" s="108">
        <v>2.3580000000000001</v>
      </c>
      <c r="N30" s="108">
        <v>235.8</v>
      </c>
      <c r="O30" s="108">
        <v>0</v>
      </c>
      <c r="P30" s="108">
        <v>0</v>
      </c>
      <c r="Q30" s="108">
        <v>945.35749999999996</v>
      </c>
      <c r="R30" s="108">
        <v>94535.75</v>
      </c>
      <c r="S30" s="107" t="s">
        <v>1362</v>
      </c>
      <c r="T30" s="108"/>
      <c r="U30" s="108"/>
      <c r="V30" s="107"/>
      <c r="W30" s="107"/>
    </row>
    <row r="31" spans="1:23" ht="25.5">
      <c r="A31" s="107" t="s">
        <v>1432</v>
      </c>
      <c r="B31" s="112">
        <v>44229</v>
      </c>
      <c r="C31" s="107" t="s">
        <v>1433</v>
      </c>
      <c r="D31" s="112">
        <v>44229</v>
      </c>
      <c r="E31" s="107" t="s">
        <v>1267</v>
      </c>
      <c r="F31" s="107" t="s">
        <v>58</v>
      </c>
      <c r="G31" s="107" t="s">
        <v>1086</v>
      </c>
      <c r="H31" s="107" t="s">
        <v>57</v>
      </c>
      <c r="I31" s="107" t="s">
        <v>1232</v>
      </c>
      <c r="J31" s="108">
        <v>20</v>
      </c>
      <c r="K31" s="108">
        <v>992</v>
      </c>
      <c r="L31" s="108">
        <v>19840</v>
      </c>
      <c r="M31" s="108">
        <v>2.48</v>
      </c>
      <c r="N31" s="108">
        <v>49.6</v>
      </c>
      <c r="O31" s="108">
        <v>0</v>
      </c>
      <c r="P31" s="108">
        <v>0</v>
      </c>
      <c r="Q31" s="108">
        <v>994.48</v>
      </c>
      <c r="R31" s="108">
        <v>19889.599999999999</v>
      </c>
      <c r="S31" s="107" t="s">
        <v>1362</v>
      </c>
      <c r="T31" s="108"/>
      <c r="U31" s="108"/>
      <c r="V31" s="107"/>
      <c r="W31" s="107"/>
    </row>
    <row r="32" spans="1:23" ht="25.5">
      <c r="A32" s="107" t="s">
        <v>1432</v>
      </c>
      <c r="B32" s="112">
        <v>44229</v>
      </c>
      <c r="C32" s="107" t="s">
        <v>1433</v>
      </c>
      <c r="D32" s="112">
        <v>44229</v>
      </c>
      <c r="E32" s="107" t="s">
        <v>1267</v>
      </c>
      <c r="F32" s="107" t="s">
        <v>58</v>
      </c>
      <c r="G32" s="107" t="s">
        <v>1086</v>
      </c>
      <c r="H32" s="107" t="s">
        <v>57</v>
      </c>
      <c r="I32" s="107" t="s">
        <v>1178</v>
      </c>
      <c r="J32" s="108">
        <v>40</v>
      </c>
      <c r="K32" s="108">
        <v>943</v>
      </c>
      <c r="L32" s="108">
        <v>37720</v>
      </c>
      <c r="M32" s="108">
        <v>2.3574999999999999</v>
      </c>
      <c r="N32" s="108">
        <v>94.3</v>
      </c>
      <c r="O32" s="108">
        <v>0</v>
      </c>
      <c r="P32" s="108">
        <v>0</v>
      </c>
      <c r="Q32" s="108">
        <v>945.35749999999996</v>
      </c>
      <c r="R32" s="108">
        <v>37814.300000000003</v>
      </c>
      <c r="S32" s="107" t="s">
        <v>1362</v>
      </c>
      <c r="T32" s="108"/>
      <c r="U32" s="108"/>
      <c r="V32" s="107"/>
      <c r="W32" s="107"/>
    </row>
    <row r="33" spans="1:23" ht="25.5">
      <c r="A33" s="107" t="s">
        <v>1434</v>
      </c>
      <c r="B33" s="112">
        <v>44229</v>
      </c>
      <c r="C33" s="107" t="s">
        <v>1435</v>
      </c>
      <c r="D33" s="112">
        <v>44229</v>
      </c>
      <c r="E33" s="107" t="s">
        <v>1267</v>
      </c>
      <c r="F33" s="107" t="s">
        <v>65</v>
      </c>
      <c r="G33" s="107" t="s">
        <v>1270</v>
      </c>
      <c r="H33" s="107" t="s">
        <v>57</v>
      </c>
      <c r="I33" s="107" t="s">
        <v>1178</v>
      </c>
      <c r="J33" s="108">
        <v>20</v>
      </c>
      <c r="K33" s="108">
        <v>943</v>
      </c>
      <c r="L33" s="108">
        <v>18860</v>
      </c>
      <c r="M33" s="108">
        <v>2.3574999999999999</v>
      </c>
      <c r="N33" s="108">
        <v>47.15</v>
      </c>
      <c r="O33" s="108">
        <v>0</v>
      </c>
      <c r="P33" s="108">
        <v>0</v>
      </c>
      <c r="Q33" s="108">
        <v>945.35749999999996</v>
      </c>
      <c r="R33" s="108">
        <v>18907.150000000001</v>
      </c>
      <c r="S33" s="107" t="s">
        <v>1362</v>
      </c>
      <c r="T33" s="108"/>
      <c r="U33" s="108"/>
      <c r="V33" s="107"/>
      <c r="W33" s="107"/>
    </row>
    <row r="34" spans="1:23" ht="25.5">
      <c r="A34" s="107" t="s">
        <v>1436</v>
      </c>
      <c r="B34" s="112">
        <v>44229</v>
      </c>
      <c r="C34" s="107" t="s">
        <v>1437</v>
      </c>
      <c r="D34" s="112">
        <v>44229</v>
      </c>
      <c r="E34" s="107" t="s">
        <v>1267</v>
      </c>
      <c r="F34" s="107" t="s">
        <v>78</v>
      </c>
      <c r="G34" s="107" t="s">
        <v>79</v>
      </c>
      <c r="H34" s="107" t="s">
        <v>69</v>
      </c>
      <c r="I34" s="107" t="s">
        <v>1184</v>
      </c>
      <c r="J34" s="108">
        <v>11</v>
      </c>
      <c r="K34" s="108">
        <v>817</v>
      </c>
      <c r="L34" s="108">
        <v>8987</v>
      </c>
      <c r="M34" s="108">
        <v>2.0425</v>
      </c>
      <c r="N34" s="108">
        <v>22.467500000000001</v>
      </c>
      <c r="O34" s="108">
        <v>0</v>
      </c>
      <c r="P34" s="108">
        <v>0</v>
      </c>
      <c r="Q34" s="108">
        <v>819.04250000000002</v>
      </c>
      <c r="R34" s="108">
        <v>9009.4675000000007</v>
      </c>
      <c r="S34" s="107" t="s">
        <v>1362</v>
      </c>
      <c r="T34" s="108"/>
      <c r="U34" s="108"/>
      <c r="V34" s="107"/>
      <c r="W34" s="107"/>
    </row>
    <row r="35" spans="1:23" ht="25.5">
      <c r="A35" s="107" t="s">
        <v>1438</v>
      </c>
      <c r="B35" s="112">
        <v>44229</v>
      </c>
      <c r="C35" s="107" t="s">
        <v>1439</v>
      </c>
      <c r="D35" s="112">
        <v>44229</v>
      </c>
      <c r="E35" s="107" t="s">
        <v>1267</v>
      </c>
      <c r="F35" s="107" t="s">
        <v>63</v>
      </c>
      <c r="G35" s="107" t="s">
        <v>57</v>
      </c>
      <c r="H35" s="107" t="s">
        <v>57</v>
      </c>
      <c r="I35" s="107" t="s">
        <v>1178</v>
      </c>
      <c r="J35" s="108">
        <v>60</v>
      </c>
      <c r="K35" s="108">
        <v>943</v>
      </c>
      <c r="L35" s="108">
        <v>56580</v>
      </c>
      <c r="M35" s="108">
        <v>2.3574999999999999</v>
      </c>
      <c r="N35" s="108">
        <v>141.44999999999999</v>
      </c>
      <c r="O35" s="108">
        <v>0</v>
      </c>
      <c r="P35" s="108">
        <v>0</v>
      </c>
      <c r="Q35" s="108">
        <v>945.35749999999996</v>
      </c>
      <c r="R35" s="108">
        <v>56721.45</v>
      </c>
      <c r="S35" s="107" t="s">
        <v>1362</v>
      </c>
      <c r="T35" s="108"/>
      <c r="U35" s="108"/>
      <c r="V35" s="107"/>
      <c r="W35" s="107"/>
    </row>
    <row r="36" spans="1:23" ht="25.5">
      <c r="A36" s="107" t="s">
        <v>1440</v>
      </c>
      <c r="B36" s="112">
        <v>44229</v>
      </c>
      <c r="C36" s="107" t="s">
        <v>1441</v>
      </c>
      <c r="D36" s="112">
        <v>44229</v>
      </c>
      <c r="E36" s="107" t="s">
        <v>1267</v>
      </c>
      <c r="F36" s="107" t="s">
        <v>64</v>
      </c>
      <c r="G36" s="107" t="s">
        <v>57</v>
      </c>
      <c r="H36" s="107" t="s">
        <v>57</v>
      </c>
      <c r="I36" s="107" t="s">
        <v>1184</v>
      </c>
      <c r="J36" s="108">
        <v>30</v>
      </c>
      <c r="K36" s="108">
        <v>817</v>
      </c>
      <c r="L36" s="108">
        <v>24510</v>
      </c>
      <c r="M36" s="108">
        <v>2.0425</v>
      </c>
      <c r="N36" s="108">
        <v>61.274999999999999</v>
      </c>
      <c r="O36" s="108">
        <v>0</v>
      </c>
      <c r="P36" s="108">
        <v>0</v>
      </c>
      <c r="Q36" s="108">
        <v>819.04250000000002</v>
      </c>
      <c r="R36" s="108">
        <v>24571.275000000001</v>
      </c>
      <c r="S36" s="107" t="s">
        <v>1362</v>
      </c>
      <c r="T36" s="108"/>
      <c r="U36" s="108"/>
      <c r="V36" s="107"/>
      <c r="W36" s="107"/>
    </row>
    <row r="37" spans="1:23" ht="25.5">
      <c r="A37" s="107" t="s">
        <v>1440</v>
      </c>
      <c r="B37" s="112">
        <v>44229</v>
      </c>
      <c r="C37" s="107" t="s">
        <v>1441</v>
      </c>
      <c r="D37" s="112">
        <v>44229</v>
      </c>
      <c r="E37" s="107" t="s">
        <v>1267</v>
      </c>
      <c r="F37" s="107" t="s">
        <v>64</v>
      </c>
      <c r="G37" s="107" t="s">
        <v>57</v>
      </c>
      <c r="H37" s="107" t="s">
        <v>57</v>
      </c>
      <c r="I37" s="107" t="s">
        <v>1246</v>
      </c>
      <c r="J37" s="108">
        <v>30</v>
      </c>
      <c r="K37" s="108">
        <v>860</v>
      </c>
      <c r="L37" s="108">
        <v>25800</v>
      </c>
      <c r="M37" s="108">
        <v>2.15</v>
      </c>
      <c r="N37" s="108">
        <v>64.5</v>
      </c>
      <c r="O37" s="108">
        <v>0</v>
      </c>
      <c r="P37" s="108">
        <v>0</v>
      </c>
      <c r="Q37" s="108">
        <v>862.15</v>
      </c>
      <c r="R37" s="108">
        <v>25864.5</v>
      </c>
      <c r="S37" s="107" t="s">
        <v>1362</v>
      </c>
      <c r="T37" s="108"/>
      <c r="U37" s="108"/>
      <c r="V37" s="107"/>
      <c r="W37" s="107"/>
    </row>
    <row r="38" spans="1:23" ht="25.5">
      <c r="A38" s="107" t="s">
        <v>1442</v>
      </c>
      <c r="B38" s="112">
        <v>44229</v>
      </c>
      <c r="C38" s="107" t="s">
        <v>1443</v>
      </c>
      <c r="D38" s="112">
        <v>44229</v>
      </c>
      <c r="E38" s="107" t="s">
        <v>1267</v>
      </c>
      <c r="F38" s="107" t="s">
        <v>3</v>
      </c>
      <c r="G38" s="107" t="s">
        <v>1078</v>
      </c>
      <c r="H38" s="107" t="s">
        <v>120</v>
      </c>
      <c r="I38" s="107" t="s">
        <v>1246</v>
      </c>
      <c r="J38" s="108">
        <v>5</v>
      </c>
      <c r="K38" s="108">
        <v>860</v>
      </c>
      <c r="L38" s="108">
        <v>4300</v>
      </c>
      <c r="M38" s="108">
        <v>2.15</v>
      </c>
      <c r="N38" s="108">
        <v>10.75</v>
      </c>
      <c r="O38" s="108">
        <v>0</v>
      </c>
      <c r="P38" s="108">
        <v>0</v>
      </c>
      <c r="Q38" s="108">
        <v>862.15</v>
      </c>
      <c r="R38" s="108">
        <v>4310.75</v>
      </c>
      <c r="S38" s="107" t="s">
        <v>1362</v>
      </c>
      <c r="T38" s="108"/>
      <c r="U38" s="108"/>
      <c r="V38" s="107"/>
      <c r="W38" s="107"/>
    </row>
    <row r="39" spans="1:23" ht="25.5">
      <c r="A39" s="107" t="s">
        <v>1444</v>
      </c>
      <c r="B39" s="112">
        <v>44229</v>
      </c>
      <c r="C39" s="107" t="s">
        <v>1445</v>
      </c>
      <c r="D39" s="112">
        <v>44229</v>
      </c>
      <c r="E39" s="107" t="s">
        <v>1267</v>
      </c>
      <c r="F39" s="107" t="s">
        <v>9</v>
      </c>
      <c r="G39" s="107" t="s">
        <v>1078</v>
      </c>
      <c r="H39" s="107" t="s">
        <v>120</v>
      </c>
      <c r="I39" s="107" t="s">
        <v>1246</v>
      </c>
      <c r="J39" s="108">
        <v>40</v>
      </c>
      <c r="K39" s="108">
        <v>860</v>
      </c>
      <c r="L39" s="108">
        <v>34400</v>
      </c>
      <c r="M39" s="108">
        <v>2.15</v>
      </c>
      <c r="N39" s="108">
        <v>86</v>
      </c>
      <c r="O39" s="108">
        <v>0</v>
      </c>
      <c r="P39" s="108">
        <v>0</v>
      </c>
      <c r="Q39" s="108">
        <v>862.15</v>
      </c>
      <c r="R39" s="108">
        <v>34486</v>
      </c>
      <c r="S39" s="107" t="s">
        <v>1362</v>
      </c>
      <c r="T39" s="108"/>
      <c r="U39" s="108"/>
      <c r="V39" s="107"/>
      <c r="W39" s="107"/>
    </row>
    <row r="40" spans="1:23" ht="25.5">
      <c r="A40" s="107" t="s">
        <v>1444</v>
      </c>
      <c r="B40" s="112">
        <v>44229</v>
      </c>
      <c r="C40" s="107" t="s">
        <v>1445</v>
      </c>
      <c r="D40" s="112">
        <v>44229</v>
      </c>
      <c r="E40" s="107" t="s">
        <v>1267</v>
      </c>
      <c r="F40" s="107" t="s">
        <v>9</v>
      </c>
      <c r="G40" s="107" t="s">
        <v>1078</v>
      </c>
      <c r="H40" s="107" t="s">
        <v>120</v>
      </c>
      <c r="I40" s="107" t="s">
        <v>1178</v>
      </c>
      <c r="J40" s="108">
        <v>40</v>
      </c>
      <c r="K40" s="108">
        <v>943</v>
      </c>
      <c r="L40" s="108">
        <v>37720</v>
      </c>
      <c r="M40" s="108">
        <v>2.3574999999999999</v>
      </c>
      <c r="N40" s="108">
        <v>94.3</v>
      </c>
      <c r="O40" s="108">
        <v>0</v>
      </c>
      <c r="P40" s="108">
        <v>0</v>
      </c>
      <c r="Q40" s="108">
        <v>945.35749999999996</v>
      </c>
      <c r="R40" s="108">
        <v>37814.300000000003</v>
      </c>
      <c r="S40" s="107" t="s">
        <v>1362</v>
      </c>
      <c r="T40" s="108"/>
      <c r="U40" s="108"/>
      <c r="V40" s="107"/>
      <c r="W40" s="107"/>
    </row>
    <row r="41" spans="1:23" ht="25.5">
      <c r="A41" s="107" t="s">
        <v>1444</v>
      </c>
      <c r="B41" s="112">
        <v>44229</v>
      </c>
      <c r="C41" s="107" t="s">
        <v>1445</v>
      </c>
      <c r="D41" s="112">
        <v>44229</v>
      </c>
      <c r="E41" s="107" t="s">
        <v>1267</v>
      </c>
      <c r="F41" s="107" t="s">
        <v>9</v>
      </c>
      <c r="G41" s="107" t="s">
        <v>1078</v>
      </c>
      <c r="H41" s="107" t="s">
        <v>120</v>
      </c>
      <c r="I41" s="107" t="s">
        <v>1314</v>
      </c>
      <c r="J41" s="108">
        <v>20</v>
      </c>
      <c r="K41" s="108">
        <v>1138</v>
      </c>
      <c r="L41" s="108">
        <v>22760</v>
      </c>
      <c r="M41" s="108">
        <v>2.8450000000000002</v>
      </c>
      <c r="N41" s="108">
        <v>56.9</v>
      </c>
      <c r="O41" s="108">
        <v>0</v>
      </c>
      <c r="P41" s="108">
        <v>0</v>
      </c>
      <c r="Q41" s="108">
        <v>1140.845</v>
      </c>
      <c r="R41" s="108">
        <v>22816.9</v>
      </c>
      <c r="S41" s="107" t="s">
        <v>1362</v>
      </c>
      <c r="T41" s="108"/>
      <c r="U41" s="108"/>
      <c r="V41" s="107"/>
      <c r="W41" s="107"/>
    </row>
    <row r="42" spans="1:23" ht="25.5">
      <c r="A42" s="107" t="s">
        <v>1446</v>
      </c>
      <c r="B42" s="112">
        <v>44229</v>
      </c>
      <c r="C42" s="107" t="s">
        <v>1447</v>
      </c>
      <c r="D42" s="112">
        <v>44229</v>
      </c>
      <c r="E42" s="107" t="s">
        <v>1267</v>
      </c>
      <c r="F42" s="107" t="s">
        <v>2</v>
      </c>
      <c r="G42" s="107" t="s">
        <v>1078</v>
      </c>
      <c r="H42" s="107" t="s">
        <v>120</v>
      </c>
      <c r="I42" s="107" t="s">
        <v>1178</v>
      </c>
      <c r="J42" s="108">
        <v>40</v>
      </c>
      <c r="K42" s="108">
        <v>943</v>
      </c>
      <c r="L42" s="108">
        <v>37720</v>
      </c>
      <c r="M42" s="108">
        <v>2.3574999999999999</v>
      </c>
      <c r="N42" s="108">
        <v>94.3</v>
      </c>
      <c r="O42" s="108">
        <v>0</v>
      </c>
      <c r="P42" s="108">
        <v>0</v>
      </c>
      <c r="Q42" s="108">
        <v>945.35749999999996</v>
      </c>
      <c r="R42" s="108">
        <v>37814.300000000003</v>
      </c>
      <c r="S42" s="107" t="s">
        <v>1362</v>
      </c>
      <c r="T42" s="108"/>
      <c r="U42" s="108"/>
      <c r="V42" s="107"/>
      <c r="W42" s="107"/>
    </row>
    <row r="43" spans="1:23" ht="25.5">
      <c r="A43" s="107" t="s">
        <v>1448</v>
      </c>
      <c r="B43" s="112">
        <v>44229</v>
      </c>
      <c r="C43" s="107" t="s">
        <v>1449</v>
      </c>
      <c r="D43" s="112">
        <v>44229</v>
      </c>
      <c r="E43" s="107" t="s">
        <v>1267</v>
      </c>
      <c r="F43" s="107" t="s">
        <v>11</v>
      </c>
      <c r="G43" s="107" t="s">
        <v>1288</v>
      </c>
      <c r="H43" s="107" t="s">
        <v>120</v>
      </c>
      <c r="I43" s="107" t="s">
        <v>1246</v>
      </c>
      <c r="J43" s="108">
        <v>40</v>
      </c>
      <c r="K43" s="108">
        <v>860</v>
      </c>
      <c r="L43" s="108">
        <v>34400</v>
      </c>
      <c r="M43" s="108">
        <v>2.15</v>
      </c>
      <c r="N43" s="108">
        <v>86</v>
      </c>
      <c r="O43" s="108">
        <v>0</v>
      </c>
      <c r="P43" s="108">
        <v>0</v>
      </c>
      <c r="Q43" s="108">
        <v>862.15</v>
      </c>
      <c r="R43" s="108">
        <v>34486</v>
      </c>
      <c r="S43" s="107" t="s">
        <v>1362</v>
      </c>
      <c r="T43" s="108"/>
      <c r="U43" s="108"/>
      <c r="V43" s="107"/>
      <c r="W43" s="107"/>
    </row>
    <row r="44" spans="1:23" ht="25.5">
      <c r="A44" s="107" t="s">
        <v>1450</v>
      </c>
      <c r="B44" s="112">
        <v>44229</v>
      </c>
      <c r="C44" s="107" t="s">
        <v>1451</v>
      </c>
      <c r="D44" s="112">
        <v>44229</v>
      </c>
      <c r="E44" s="107" t="s">
        <v>1267</v>
      </c>
      <c r="F44" s="107" t="s">
        <v>926</v>
      </c>
      <c r="G44" s="107" t="s">
        <v>1288</v>
      </c>
      <c r="H44" s="107" t="s">
        <v>120</v>
      </c>
      <c r="I44" s="107" t="s">
        <v>1178</v>
      </c>
      <c r="J44" s="108">
        <v>20</v>
      </c>
      <c r="K44" s="108">
        <v>943</v>
      </c>
      <c r="L44" s="108">
        <v>18860</v>
      </c>
      <c r="M44" s="108">
        <v>2.3574999999999999</v>
      </c>
      <c r="N44" s="108">
        <v>47.15</v>
      </c>
      <c r="O44" s="108">
        <v>0</v>
      </c>
      <c r="P44" s="108">
        <v>0</v>
      </c>
      <c r="Q44" s="108">
        <v>945.35749999999996</v>
      </c>
      <c r="R44" s="108">
        <v>18907.150000000001</v>
      </c>
      <c r="S44" s="107" t="s">
        <v>1362</v>
      </c>
      <c r="T44" s="108"/>
      <c r="U44" s="108"/>
      <c r="V44" s="107"/>
      <c r="W44" s="107"/>
    </row>
    <row r="45" spans="1:23" ht="25.5">
      <c r="A45" s="107" t="s">
        <v>1452</v>
      </c>
      <c r="B45" s="112">
        <v>44229</v>
      </c>
      <c r="C45" s="107" t="s">
        <v>1453</v>
      </c>
      <c r="D45" s="112">
        <v>44229</v>
      </c>
      <c r="E45" s="107" t="s">
        <v>1267</v>
      </c>
      <c r="F45" s="107" t="s">
        <v>10</v>
      </c>
      <c r="G45" s="107" t="s">
        <v>1280</v>
      </c>
      <c r="H45" s="107" t="s">
        <v>120</v>
      </c>
      <c r="I45" s="107" t="s">
        <v>1180</v>
      </c>
      <c r="J45" s="108">
        <v>60</v>
      </c>
      <c r="K45" s="108">
        <v>1040</v>
      </c>
      <c r="L45" s="108">
        <v>62400</v>
      </c>
      <c r="M45" s="108">
        <v>2.6</v>
      </c>
      <c r="N45" s="108">
        <v>156</v>
      </c>
      <c r="O45" s="108">
        <v>0</v>
      </c>
      <c r="P45" s="108">
        <v>0</v>
      </c>
      <c r="Q45" s="108">
        <v>1042.5999999999999</v>
      </c>
      <c r="R45" s="108">
        <v>62556</v>
      </c>
      <c r="S45" s="107" t="s">
        <v>1362</v>
      </c>
      <c r="T45" s="108"/>
      <c r="U45" s="108"/>
      <c r="V45" s="107"/>
      <c r="W45" s="107"/>
    </row>
    <row r="46" spans="1:23" ht="25.5">
      <c r="A46" s="107" t="s">
        <v>1454</v>
      </c>
      <c r="B46" s="112">
        <v>44229</v>
      </c>
      <c r="C46" s="107" t="s">
        <v>1455</v>
      </c>
      <c r="D46" s="112">
        <v>44229</v>
      </c>
      <c r="E46" s="107" t="s">
        <v>1267</v>
      </c>
      <c r="F46" s="107" t="s">
        <v>92</v>
      </c>
      <c r="G46" s="107" t="s">
        <v>81</v>
      </c>
      <c r="H46" s="107" t="s">
        <v>24</v>
      </c>
      <c r="I46" s="107" t="s">
        <v>1180</v>
      </c>
      <c r="J46" s="108">
        <v>20</v>
      </c>
      <c r="K46" s="108">
        <v>1040</v>
      </c>
      <c r="L46" s="108">
        <v>20800</v>
      </c>
      <c r="M46" s="108">
        <v>2.6</v>
      </c>
      <c r="N46" s="108">
        <v>52</v>
      </c>
      <c r="O46" s="108">
        <v>0</v>
      </c>
      <c r="P46" s="108">
        <v>0</v>
      </c>
      <c r="Q46" s="108">
        <v>1042.5999999999999</v>
      </c>
      <c r="R46" s="108">
        <v>20852</v>
      </c>
      <c r="S46" s="107" t="s">
        <v>1362</v>
      </c>
      <c r="T46" s="108"/>
      <c r="U46" s="108"/>
      <c r="V46" s="107"/>
      <c r="W46" s="107"/>
    </row>
    <row r="47" spans="1:23" ht="25.5">
      <c r="A47" s="107" t="s">
        <v>1454</v>
      </c>
      <c r="B47" s="112">
        <v>44229</v>
      </c>
      <c r="C47" s="107" t="s">
        <v>1455</v>
      </c>
      <c r="D47" s="112">
        <v>44229</v>
      </c>
      <c r="E47" s="107" t="s">
        <v>1267</v>
      </c>
      <c r="F47" s="107" t="s">
        <v>92</v>
      </c>
      <c r="G47" s="107" t="s">
        <v>81</v>
      </c>
      <c r="H47" s="107" t="s">
        <v>24</v>
      </c>
      <c r="I47" s="107" t="s">
        <v>1232</v>
      </c>
      <c r="J47" s="108">
        <v>20</v>
      </c>
      <c r="K47" s="108">
        <v>992</v>
      </c>
      <c r="L47" s="108">
        <v>19840</v>
      </c>
      <c r="M47" s="108">
        <v>2.48</v>
      </c>
      <c r="N47" s="108">
        <v>49.6</v>
      </c>
      <c r="O47" s="108">
        <v>0</v>
      </c>
      <c r="P47" s="108">
        <v>0</v>
      </c>
      <c r="Q47" s="108">
        <v>994.48</v>
      </c>
      <c r="R47" s="108">
        <v>19889.599999999999</v>
      </c>
      <c r="S47" s="107" t="s">
        <v>1362</v>
      </c>
      <c r="T47" s="108"/>
      <c r="U47" s="108"/>
      <c r="V47" s="107"/>
      <c r="W47" s="107"/>
    </row>
    <row r="48" spans="1:23" ht="25.5">
      <c r="A48" s="107" t="s">
        <v>1456</v>
      </c>
      <c r="B48" s="112">
        <v>44229</v>
      </c>
      <c r="C48" s="107" t="s">
        <v>1457</v>
      </c>
      <c r="D48" s="112">
        <v>44229</v>
      </c>
      <c r="E48" s="107" t="s">
        <v>1267</v>
      </c>
      <c r="F48" s="107" t="s">
        <v>35</v>
      </c>
      <c r="G48" s="107" t="s">
        <v>1292</v>
      </c>
      <c r="H48" s="107" t="s">
        <v>24</v>
      </c>
      <c r="I48" s="107" t="s">
        <v>1246</v>
      </c>
      <c r="J48" s="108">
        <v>40</v>
      </c>
      <c r="K48" s="108">
        <v>860</v>
      </c>
      <c r="L48" s="108">
        <v>34400</v>
      </c>
      <c r="M48" s="108">
        <v>2.15</v>
      </c>
      <c r="N48" s="108">
        <v>86</v>
      </c>
      <c r="O48" s="108">
        <v>0</v>
      </c>
      <c r="P48" s="108">
        <v>0</v>
      </c>
      <c r="Q48" s="108">
        <v>862.15</v>
      </c>
      <c r="R48" s="108">
        <v>34486</v>
      </c>
      <c r="S48" s="107" t="s">
        <v>1362</v>
      </c>
      <c r="T48" s="108"/>
      <c r="U48" s="108"/>
      <c r="V48" s="107"/>
      <c r="W48" s="107"/>
    </row>
    <row r="49" spans="1:23" ht="25.5">
      <c r="A49" s="107" t="s">
        <v>1458</v>
      </c>
      <c r="B49" s="112">
        <v>44229</v>
      </c>
      <c r="C49" s="107" t="s">
        <v>1459</v>
      </c>
      <c r="D49" s="112">
        <v>44229</v>
      </c>
      <c r="E49" s="107" t="s">
        <v>1267</v>
      </c>
      <c r="F49" s="107" t="s">
        <v>34</v>
      </c>
      <c r="G49" s="107" t="s">
        <v>1084</v>
      </c>
      <c r="H49" s="107" t="s">
        <v>24</v>
      </c>
      <c r="I49" s="107" t="s">
        <v>1246</v>
      </c>
      <c r="J49" s="108">
        <v>40</v>
      </c>
      <c r="K49" s="108">
        <v>860</v>
      </c>
      <c r="L49" s="108">
        <v>34400</v>
      </c>
      <c r="M49" s="108">
        <v>2.15</v>
      </c>
      <c r="N49" s="108">
        <v>86</v>
      </c>
      <c r="O49" s="108">
        <v>0</v>
      </c>
      <c r="P49" s="108">
        <v>0</v>
      </c>
      <c r="Q49" s="108">
        <v>862.15</v>
      </c>
      <c r="R49" s="108">
        <v>34486</v>
      </c>
      <c r="S49" s="107" t="s">
        <v>1362</v>
      </c>
      <c r="T49" s="108"/>
      <c r="U49" s="108"/>
      <c r="V49" s="107"/>
      <c r="W49" s="107"/>
    </row>
    <row r="50" spans="1:23" ht="25.5">
      <c r="A50" s="107" t="s">
        <v>1458</v>
      </c>
      <c r="B50" s="112">
        <v>44229</v>
      </c>
      <c r="C50" s="107" t="s">
        <v>1459</v>
      </c>
      <c r="D50" s="112">
        <v>44229</v>
      </c>
      <c r="E50" s="107" t="s">
        <v>1267</v>
      </c>
      <c r="F50" s="107" t="s">
        <v>34</v>
      </c>
      <c r="G50" s="107" t="s">
        <v>1084</v>
      </c>
      <c r="H50" s="107" t="s">
        <v>24</v>
      </c>
      <c r="I50" s="107" t="s">
        <v>1178</v>
      </c>
      <c r="J50" s="108">
        <v>40</v>
      </c>
      <c r="K50" s="108">
        <v>943</v>
      </c>
      <c r="L50" s="108">
        <v>37720</v>
      </c>
      <c r="M50" s="108">
        <v>2.3574999999999999</v>
      </c>
      <c r="N50" s="108">
        <v>94.3</v>
      </c>
      <c r="O50" s="108">
        <v>0</v>
      </c>
      <c r="P50" s="108">
        <v>0</v>
      </c>
      <c r="Q50" s="108">
        <v>945.35749999999996</v>
      </c>
      <c r="R50" s="108">
        <v>37814.300000000003</v>
      </c>
      <c r="S50" s="107" t="s">
        <v>1362</v>
      </c>
      <c r="T50" s="108"/>
      <c r="U50" s="108"/>
      <c r="V50" s="107"/>
      <c r="W50" s="107"/>
    </row>
    <row r="51" spans="1:23" ht="25.5">
      <c r="A51" s="107" t="s">
        <v>1460</v>
      </c>
      <c r="B51" s="112">
        <v>44229</v>
      </c>
      <c r="C51" s="107" t="s">
        <v>1461</v>
      </c>
      <c r="D51" s="112">
        <v>44229</v>
      </c>
      <c r="E51" s="107" t="s">
        <v>1267</v>
      </c>
      <c r="F51" s="107" t="s">
        <v>14</v>
      </c>
      <c r="G51" s="107" t="s">
        <v>1275</v>
      </c>
      <c r="H51" s="107" t="s">
        <v>24</v>
      </c>
      <c r="I51" s="107" t="s">
        <v>1246</v>
      </c>
      <c r="J51" s="108">
        <v>20</v>
      </c>
      <c r="K51" s="108">
        <v>860</v>
      </c>
      <c r="L51" s="108">
        <v>17200</v>
      </c>
      <c r="M51" s="108">
        <v>2.15</v>
      </c>
      <c r="N51" s="108">
        <v>43</v>
      </c>
      <c r="O51" s="108">
        <v>0</v>
      </c>
      <c r="P51" s="108">
        <v>0</v>
      </c>
      <c r="Q51" s="108">
        <v>862.15</v>
      </c>
      <c r="R51" s="108">
        <v>17243</v>
      </c>
      <c r="S51" s="107" t="s">
        <v>1362</v>
      </c>
      <c r="T51" s="108"/>
      <c r="U51" s="108"/>
      <c r="V51" s="107"/>
      <c r="W51" s="107"/>
    </row>
    <row r="52" spans="1:23" ht="25.5">
      <c r="A52" s="107" t="s">
        <v>1462</v>
      </c>
      <c r="B52" s="112">
        <v>44229</v>
      </c>
      <c r="C52" s="107" t="s">
        <v>1463</v>
      </c>
      <c r="D52" s="112">
        <v>44229</v>
      </c>
      <c r="E52" s="107" t="s">
        <v>1267</v>
      </c>
      <c r="F52" s="107" t="s">
        <v>83</v>
      </c>
      <c r="G52" s="107" t="s">
        <v>1050</v>
      </c>
      <c r="H52" s="107" t="s">
        <v>1272</v>
      </c>
      <c r="I52" s="107" t="s">
        <v>1312</v>
      </c>
      <c r="J52" s="108">
        <v>40</v>
      </c>
      <c r="K52" s="108">
        <v>997</v>
      </c>
      <c r="L52" s="108">
        <v>39880</v>
      </c>
      <c r="M52" s="108">
        <v>2.4925000000000002</v>
      </c>
      <c r="N52" s="108">
        <v>99.7</v>
      </c>
      <c r="O52" s="108">
        <v>0</v>
      </c>
      <c r="P52" s="108">
        <v>0</v>
      </c>
      <c r="Q52" s="108">
        <v>999.49249999999995</v>
      </c>
      <c r="R52" s="108">
        <v>39979.699999999997</v>
      </c>
      <c r="S52" s="107" t="s">
        <v>1362</v>
      </c>
      <c r="T52" s="108"/>
      <c r="U52" s="108"/>
      <c r="V52" s="107"/>
      <c r="W52" s="107"/>
    </row>
    <row r="53" spans="1:23" ht="25.5">
      <c r="A53" s="107" t="s">
        <v>1462</v>
      </c>
      <c r="B53" s="112">
        <v>44229</v>
      </c>
      <c r="C53" s="107" t="s">
        <v>1463</v>
      </c>
      <c r="D53" s="112">
        <v>44229</v>
      </c>
      <c r="E53" s="107" t="s">
        <v>1267</v>
      </c>
      <c r="F53" s="107" t="s">
        <v>83</v>
      </c>
      <c r="G53" s="107" t="s">
        <v>1050</v>
      </c>
      <c r="H53" s="107" t="s">
        <v>1272</v>
      </c>
      <c r="I53" s="107" t="s">
        <v>1314</v>
      </c>
      <c r="J53" s="108">
        <v>40</v>
      </c>
      <c r="K53" s="108">
        <v>1138</v>
      </c>
      <c r="L53" s="108">
        <v>45520</v>
      </c>
      <c r="M53" s="108">
        <v>2.8450000000000002</v>
      </c>
      <c r="N53" s="108">
        <v>113.8</v>
      </c>
      <c r="O53" s="108">
        <v>0</v>
      </c>
      <c r="P53" s="108">
        <v>0</v>
      </c>
      <c r="Q53" s="108">
        <v>1140.845</v>
      </c>
      <c r="R53" s="108">
        <v>45633.8</v>
      </c>
      <c r="S53" s="107" t="s">
        <v>1362</v>
      </c>
      <c r="T53" s="108"/>
      <c r="U53" s="108"/>
      <c r="V53" s="107"/>
      <c r="W53" s="107"/>
    </row>
    <row r="54" spans="1:23" ht="25.5">
      <c r="A54" s="107" t="s">
        <v>1462</v>
      </c>
      <c r="B54" s="112">
        <v>44229</v>
      </c>
      <c r="C54" s="107" t="s">
        <v>1463</v>
      </c>
      <c r="D54" s="112">
        <v>44229</v>
      </c>
      <c r="E54" s="107" t="s">
        <v>1267</v>
      </c>
      <c r="F54" s="107" t="s">
        <v>83</v>
      </c>
      <c r="G54" s="107" t="s">
        <v>1050</v>
      </c>
      <c r="H54" s="107" t="s">
        <v>1272</v>
      </c>
      <c r="I54" s="107" t="s">
        <v>1178</v>
      </c>
      <c r="J54" s="108">
        <v>40</v>
      </c>
      <c r="K54" s="108">
        <v>943</v>
      </c>
      <c r="L54" s="108">
        <v>37720</v>
      </c>
      <c r="M54" s="108">
        <v>2.3574999999999999</v>
      </c>
      <c r="N54" s="108">
        <v>94.3</v>
      </c>
      <c r="O54" s="108">
        <v>0</v>
      </c>
      <c r="P54" s="108">
        <v>0</v>
      </c>
      <c r="Q54" s="108">
        <v>945.35749999999996</v>
      </c>
      <c r="R54" s="108">
        <v>37814.300000000003</v>
      </c>
      <c r="S54" s="107" t="s">
        <v>1362</v>
      </c>
      <c r="T54" s="108"/>
      <c r="U54" s="108"/>
      <c r="V54" s="107"/>
      <c r="W54" s="107"/>
    </row>
    <row r="55" spans="1:23" ht="25.5">
      <c r="A55" s="107" t="s">
        <v>1462</v>
      </c>
      <c r="B55" s="112">
        <v>44229</v>
      </c>
      <c r="C55" s="107" t="s">
        <v>1463</v>
      </c>
      <c r="D55" s="112">
        <v>44229</v>
      </c>
      <c r="E55" s="107" t="s">
        <v>1267</v>
      </c>
      <c r="F55" s="107" t="s">
        <v>83</v>
      </c>
      <c r="G55" s="107" t="s">
        <v>1050</v>
      </c>
      <c r="H55" s="107" t="s">
        <v>1272</v>
      </c>
      <c r="I55" s="107" t="s">
        <v>1246</v>
      </c>
      <c r="J55" s="108">
        <v>40</v>
      </c>
      <c r="K55" s="108">
        <v>860</v>
      </c>
      <c r="L55" s="108">
        <v>34400</v>
      </c>
      <c r="M55" s="108">
        <v>2.15</v>
      </c>
      <c r="N55" s="108">
        <v>86</v>
      </c>
      <c r="O55" s="108">
        <v>0</v>
      </c>
      <c r="P55" s="108">
        <v>0</v>
      </c>
      <c r="Q55" s="108">
        <v>862.15</v>
      </c>
      <c r="R55" s="108">
        <v>34486</v>
      </c>
      <c r="S55" s="107" t="s">
        <v>1362</v>
      </c>
      <c r="T55" s="108"/>
      <c r="U55" s="108"/>
      <c r="V55" s="107"/>
      <c r="W55" s="107"/>
    </row>
    <row r="56" spans="1:23" ht="25.5">
      <c r="A56" s="107" t="s">
        <v>1462</v>
      </c>
      <c r="B56" s="112">
        <v>44229</v>
      </c>
      <c r="C56" s="107" t="s">
        <v>1463</v>
      </c>
      <c r="D56" s="112">
        <v>44229</v>
      </c>
      <c r="E56" s="107" t="s">
        <v>1267</v>
      </c>
      <c r="F56" s="107" t="s">
        <v>83</v>
      </c>
      <c r="G56" s="107" t="s">
        <v>1050</v>
      </c>
      <c r="H56" s="107" t="s">
        <v>1272</v>
      </c>
      <c r="I56" s="107" t="s">
        <v>1185</v>
      </c>
      <c r="J56" s="108">
        <v>20</v>
      </c>
      <c r="K56" s="108">
        <v>1060</v>
      </c>
      <c r="L56" s="108">
        <v>21200</v>
      </c>
      <c r="M56" s="108">
        <v>2.65</v>
      </c>
      <c r="N56" s="108">
        <v>53</v>
      </c>
      <c r="O56" s="108">
        <v>0</v>
      </c>
      <c r="P56" s="108">
        <v>0</v>
      </c>
      <c r="Q56" s="108">
        <v>1062.6500000000001</v>
      </c>
      <c r="R56" s="108">
        <v>21253</v>
      </c>
      <c r="S56" s="107" t="s">
        <v>1362</v>
      </c>
      <c r="T56" s="108"/>
      <c r="U56" s="108"/>
      <c r="V56" s="107"/>
      <c r="W56" s="107"/>
    </row>
    <row r="57" spans="1:23" ht="25.5">
      <c r="A57" s="107" t="s">
        <v>1464</v>
      </c>
      <c r="B57" s="112">
        <v>44229</v>
      </c>
      <c r="C57" s="107" t="s">
        <v>1465</v>
      </c>
      <c r="D57" s="112">
        <v>44229</v>
      </c>
      <c r="E57" s="107" t="s">
        <v>1267</v>
      </c>
      <c r="F57" s="107" t="s">
        <v>93</v>
      </c>
      <c r="G57" s="107" t="s">
        <v>1050</v>
      </c>
      <c r="H57" s="107" t="s">
        <v>1272</v>
      </c>
      <c r="I57" s="107" t="s">
        <v>1246</v>
      </c>
      <c r="J57" s="108">
        <v>20</v>
      </c>
      <c r="K57" s="108">
        <v>860</v>
      </c>
      <c r="L57" s="108">
        <v>17200</v>
      </c>
      <c r="M57" s="108">
        <v>2.15</v>
      </c>
      <c r="N57" s="108">
        <v>43</v>
      </c>
      <c r="O57" s="108">
        <v>0</v>
      </c>
      <c r="P57" s="108">
        <v>0</v>
      </c>
      <c r="Q57" s="108">
        <v>862.15</v>
      </c>
      <c r="R57" s="108">
        <v>17243</v>
      </c>
      <c r="S57" s="107" t="s">
        <v>1362</v>
      </c>
      <c r="T57" s="108"/>
      <c r="U57" s="108"/>
      <c r="V57" s="107"/>
      <c r="W57" s="107"/>
    </row>
    <row r="58" spans="1:23" ht="25.5">
      <c r="A58" s="107" t="s">
        <v>1466</v>
      </c>
      <c r="B58" s="112">
        <v>44229</v>
      </c>
      <c r="C58" s="107" t="s">
        <v>1467</v>
      </c>
      <c r="D58" s="112">
        <v>44229</v>
      </c>
      <c r="E58" s="107" t="s">
        <v>1267</v>
      </c>
      <c r="F58" s="107" t="s">
        <v>1041</v>
      </c>
      <c r="G58" s="107" t="s">
        <v>1046</v>
      </c>
      <c r="H58" s="107" t="s">
        <v>1272</v>
      </c>
      <c r="I58" s="107" t="s">
        <v>1246</v>
      </c>
      <c r="J58" s="108">
        <v>60</v>
      </c>
      <c r="K58" s="108">
        <v>860</v>
      </c>
      <c r="L58" s="108">
        <v>51600</v>
      </c>
      <c r="M58" s="108">
        <v>2.15</v>
      </c>
      <c r="N58" s="108">
        <v>129</v>
      </c>
      <c r="O58" s="108">
        <v>0</v>
      </c>
      <c r="P58" s="108">
        <v>0</v>
      </c>
      <c r="Q58" s="108">
        <v>862.15</v>
      </c>
      <c r="R58" s="108">
        <v>51729</v>
      </c>
      <c r="S58" s="107" t="s">
        <v>1362</v>
      </c>
      <c r="T58" s="108"/>
      <c r="U58" s="108"/>
      <c r="V58" s="107"/>
      <c r="W58" s="107"/>
    </row>
    <row r="59" spans="1:23" ht="25.5">
      <c r="A59" s="107" t="s">
        <v>1468</v>
      </c>
      <c r="B59" s="112">
        <v>44229</v>
      </c>
      <c r="C59" s="107" t="s">
        <v>1469</v>
      </c>
      <c r="D59" s="112">
        <v>44229</v>
      </c>
      <c r="E59" s="107" t="s">
        <v>1267</v>
      </c>
      <c r="F59" s="107" t="s">
        <v>94</v>
      </c>
      <c r="G59" s="107" t="s">
        <v>1047</v>
      </c>
      <c r="H59" s="107" t="s">
        <v>1272</v>
      </c>
      <c r="I59" s="107" t="s">
        <v>1178</v>
      </c>
      <c r="J59" s="108">
        <v>20</v>
      </c>
      <c r="K59" s="108">
        <v>943</v>
      </c>
      <c r="L59" s="108">
        <v>18860</v>
      </c>
      <c r="M59" s="108">
        <v>2.3574999999999999</v>
      </c>
      <c r="N59" s="108">
        <v>47.15</v>
      </c>
      <c r="O59" s="108">
        <v>0</v>
      </c>
      <c r="P59" s="108">
        <v>0</v>
      </c>
      <c r="Q59" s="108">
        <v>945.35749999999996</v>
      </c>
      <c r="R59" s="108">
        <v>18907.150000000001</v>
      </c>
      <c r="S59" s="107" t="s">
        <v>1362</v>
      </c>
      <c r="T59" s="108"/>
      <c r="U59" s="108"/>
      <c r="V59" s="107"/>
      <c r="W59" s="107"/>
    </row>
    <row r="60" spans="1:23" ht="25.5">
      <c r="A60" s="107" t="s">
        <v>1470</v>
      </c>
      <c r="B60" s="112">
        <v>44229</v>
      </c>
      <c r="C60" s="107" t="s">
        <v>1471</v>
      </c>
      <c r="D60" s="112">
        <v>44229</v>
      </c>
      <c r="E60" s="107" t="s">
        <v>1267</v>
      </c>
      <c r="F60" s="107" t="s">
        <v>107</v>
      </c>
      <c r="G60" s="107" t="s">
        <v>1273</v>
      </c>
      <c r="H60" s="107" t="s">
        <v>1272</v>
      </c>
      <c r="I60" s="107" t="s">
        <v>1178</v>
      </c>
      <c r="J60" s="108">
        <v>30</v>
      </c>
      <c r="K60" s="108">
        <v>943</v>
      </c>
      <c r="L60" s="108">
        <v>28290</v>
      </c>
      <c r="M60" s="108">
        <v>2.3574999999999999</v>
      </c>
      <c r="N60" s="108">
        <v>70.724999999999994</v>
      </c>
      <c r="O60" s="108">
        <v>0</v>
      </c>
      <c r="P60" s="108">
        <v>0</v>
      </c>
      <c r="Q60" s="108">
        <v>945.35749999999996</v>
      </c>
      <c r="R60" s="108">
        <v>28360.724999999999</v>
      </c>
      <c r="S60" s="107" t="s">
        <v>1362</v>
      </c>
      <c r="T60" s="108"/>
      <c r="U60" s="108"/>
      <c r="V60" s="107"/>
      <c r="W60" s="107"/>
    </row>
    <row r="61" spans="1:23" ht="25.5">
      <c r="A61" s="107" t="s">
        <v>1470</v>
      </c>
      <c r="B61" s="112">
        <v>44229</v>
      </c>
      <c r="C61" s="107" t="s">
        <v>1471</v>
      </c>
      <c r="D61" s="112">
        <v>44229</v>
      </c>
      <c r="E61" s="107" t="s">
        <v>1267</v>
      </c>
      <c r="F61" s="107" t="s">
        <v>107</v>
      </c>
      <c r="G61" s="107" t="s">
        <v>1273</v>
      </c>
      <c r="H61" s="107" t="s">
        <v>1272</v>
      </c>
      <c r="I61" s="107" t="s">
        <v>1184</v>
      </c>
      <c r="J61" s="108">
        <v>160</v>
      </c>
      <c r="K61" s="108">
        <v>817</v>
      </c>
      <c r="L61" s="108">
        <v>130720</v>
      </c>
      <c r="M61" s="108">
        <v>2.0425</v>
      </c>
      <c r="N61" s="108">
        <v>326.8</v>
      </c>
      <c r="O61" s="108">
        <v>0</v>
      </c>
      <c r="P61" s="108">
        <v>0</v>
      </c>
      <c r="Q61" s="108">
        <v>819.04250000000002</v>
      </c>
      <c r="R61" s="108">
        <v>131046.8</v>
      </c>
      <c r="S61" s="107" t="s">
        <v>1362</v>
      </c>
      <c r="T61" s="108"/>
      <c r="U61" s="108"/>
      <c r="V61" s="107"/>
      <c r="W61" s="107"/>
    </row>
    <row r="62" spans="1:23" ht="25.5">
      <c r="A62" s="107" t="s">
        <v>1470</v>
      </c>
      <c r="B62" s="112">
        <v>44229</v>
      </c>
      <c r="C62" s="107" t="s">
        <v>1471</v>
      </c>
      <c r="D62" s="112">
        <v>44229</v>
      </c>
      <c r="E62" s="107" t="s">
        <v>1267</v>
      </c>
      <c r="F62" s="107" t="s">
        <v>107</v>
      </c>
      <c r="G62" s="107" t="s">
        <v>1273</v>
      </c>
      <c r="H62" s="107" t="s">
        <v>1272</v>
      </c>
      <c r="I62" s="107" t="s">
        <v>1312</v>
      </c>
      <c r="J62" s="108">
        <v>60</v>
      </c>
      <c r="K62" s="108">
        <v>997</v>
      </c>
      <c r="L62" s="108">
        <v>59820</v>
      </c>
      <c r="M62" s="108">
        <v>2.4925000000000002</v>
      </c>
      <c r="N62" s="108">
        <v>149.55000000000001</v>
      </c>
      <c r="O62" s="108">
        <v>0</v>
      </c>
      <c r="P62" s="108">
        <v>0</v>
      </c>
      <c r="Q62" s="108">
        <v>999.49249999999995</v>
      </c>
      <c r="R62" s="108">
        <v>59969.55</v>
      </c>
      <c r="S62" s="107" t="s">
        <v>1362</v>
      </c>
      <c r="T62" s="108"/>
      <c r="U62" s="108"/>
      <c r="V62" s="107"/>
      <c r="W62" s="107"/>
    </row>
    <row r="63" spans="1:23" ht="25.5">
      <c r="A63" s="107" t="s">
        <v>1470</v>
      </c>
      <c r="B63" s="112">
        <v>44229</v>
      </c>
      <c r="C63" s="107" t="s">
        <v>1471</v>
      </c>
      <c r="D63" s="112">
        <v>44229</v>
      </c>
      <c r="E63" s="107" t="s">
        <v>1267</v>
      </c>
      <c r="F63" s="107" t="s">
        <v>107</v>
      </c>
      <c r="G63" s="107" t="s">
        <v>1273</v>
      </c>
      <c r="H63" s="107" t="s">
        <v>1272</v>
      </c>
      <c r="I63" s="107" t="s">
        <v>1246</v>
      </c>
      <c r="J63" s="108">
        <v>160</v>
      </c>
      <c r="K63" s="108">
        <v>860</v>
      </c>
      <c r="L63" s="108">
        <v>137600</v>
      </c>
      <c r="M63" s="108">
        <v>2.15</v>
      </c>
      <c r="N63" s="108">
        <v>344</v>
      </c>
      <c r="O63" s="108">
        <v>0</v>
      </c>
      <c r="P63" s="108">
        <v>0</v>
      </c>
      <c r="Q63" s="108">
        <v>862.15</v>
      </c>
      <c r="R63" s="108">
        <v>137944</v>
      </c>
      <c r="S63" s="107" t="s">
        <v>1362</v>
      </c>
      <c r="T63" s="108"/>
      <c r="U63" s="108"/>
      <c r="V63" s="107"/>
      <c r="W63" s="107"/>
    </row>
    <row r="64" spans="1:23" ht="25.5">
      <c r="A64" s="107" t="s">
        <v>1472</v>
      </c>
      <c r="B64" s="112">
        <v>44229</v>
      </c>
      <c r="C64" s="107" t="s">
        <v>1473</v>
      </c>
      <c r="D64" s="112">
        <v>44229</v>
      </c>
      <c r="E64" s="107" t="s">
        <v>1267</v>
      </c>
      <c r="F64" s="107" t="s">
        <v>48</v>
      </c>
      <c r="G64" s="107" t="s">
        <v>1268</v>
      </c>
      <c r="H64" s="107" t="s">
        <v>13</v>
      </c>
      <c r="I64" s="107" t="s">
        <v>1246</v>
      </c>
      <c r="J64" s="108">
        <v>60</v>
      </c>
      <c r="K64" s="108">
        <v>860</v>
      </c>
      <c r="L64" s="108">
        <v>51600</v>
      </c>
      <c r="M64" s="108">
        <v>2.15</v>
      </c>
      <c r="N64" s="108">
        <v>129</v>
      </c>
      <c r="O64" s="108">
        <v>0</v>
      </c>
      <c r="P64" s="108">
        <v>0</v>
      </c>
      <c r="Q64" s="108">
        <v>862.15</v>
      </c>
      <c r="R64" s="108">
        <v>51729</v>
      </c>
      <c r="S64" s="107" t="s">
        <v>1362</v>
      </c>
      <c r="T64" s="108"/>
      <c r="U64" s="108"/>
      <c r="V64" s="107"/>
      <c r="W64" s="107"/>
    </row>
    <row r="65" spans="1:23" ht="25.5">
      <c r="A65" s="107" t="s">
        <v>1472</v>
      </c>
      <c r="B65" s="112">
        <v>44229</v>
      </c>
      <c r="C65" s="107" t="s">
        <v>1473</v>
      </c>
      <c r="D65" s="112">
        <v>44229</v>
      </c>
      <c r="E65" s="107" t="s">
        <v>1267</v>
      </c>
      <c r="F65" s="107" t="s">
        <v>48</v>
      </c>
      <c r="G65" s="107" t="s">
        <v>1268</v>
      </c>
      <c r="H65" s="107" t="s">
        <v>13</v>
      </c>
      <c r="I65" s="107" t="s">
        <v>1178</v>
      </c>
      <c r="J65" s="108">
        <v>60</v>
      </c>
      <c r="K65" s="108">
        <v>943</v>
      </c>
      <c r="L65" s="108">
        <v>56580</v>
      </c>
      <c r="M65" s="108">
        <v>2.3574999999999999</v>
      </c>
      <c r="N65" s="108">
        <v>141.44999999999999</v>
      </c>
      <c r="O65" s="108">
        <v>0</v>
      </c>
      <c r="P65" s="108">
        <v>0</v>
      </c>
      <c r="Q65" s="108">
        <v>945.35749999999996</v>
      </c>
      <c r="R65" s="108">
        <v>56721.45</v>
      </c>
      <c r="S65" s="107" t="s">
        <v>1362</v>
      </c>
      <c r="T65" s="108"/>
      <c r="U65" s="108"/>
      <c r="V65" s="107"/>
      <c r="W65" s="107"/>
    </row>
    <row r="66" spans="1:23" ht="25.5">
      <c r="A66" s="107" t="s">
        <v>1474</v>
      </c>
      <c r="B66" s="112">
        <v>44229</v>
      </c>
      <c r="C66" s="107" t="s">
        <v>1475</v>
      </c>
      <c r="D66" s="112">
        <v>44229</v>
      </c>
      <c r="E66" s="107" t="s">
        <v>1267</v>
      </c>
      <c r="F66" s="107" t="s">
        <v>43</v>
      </c>
      <c r="G66" s="107" t="s">
        <v>44</v>
      </c>
      <c r="H66" s="107" t="s">
        <v>13</v>
      </c>
      <c r="I66" s="107" t="s">
        <v>1178</v>
      </c>
      <c r="J66" s="108">
        <v>100</v>
      </c>
      <c r="K66" s="108">
        <v>943</v>
      </c>
      <c r="L66" s="108">
        <v>94300</v>
      </c>
      <c r="M66" s="108">
        <v>2.3574999999999999</v>
      </c>
      <c r="N66" s="108">
        <v>235.75</v>
      </c>
      <c r="O66" s="108">
        <v>0</v>
      </c>
      <c r="P66" s="108">
        <v>0</v>
      </c>
      <c r="Q66" s="108">
        <v>945.35749999999996</v>
      </c>
      <c r="R66" s="108">
        <v>94535.75</v>
      </c>
      <c r="S66" s="107" t="s">
        <v>1362</v>
      </c>
      <c r="T66" s="108"/>
      <c r="U66" s="108"/>
      <c r="V66" s="107"/>
      <c r="W66" s="107"/>
    </row>
    <row r="67" spans="1:23" ht="25.5">
      <c r="A67" s="107" t="s">
        <v>1476</v>
      </c>
      <c r="B67" s="112">
        <v>44229</v>
      </c>
      <c r="C67" s="107" t="s">
        <v>1477</v>
      </c>
      <c r="D67" s="112">
        <v>44229</v>
      </c>
      <c r="E67" s="107" t="s">
        <v>1267</v>
      </c>
      <c r="F67" s="107" t="s">
        <v>1051</v>
      </c>
      <c r="G67" s="107" t="s">
        <v>1276</v>
      </c>
      <c r="H67" s="107" t="s">
        <v>69</v>
      </c>
      <c r="I67" s="107" t="s">
        <v>1246</v>
      </c>
      <c r="J67" s="108">
        <v>80</v>
      </c>
      <c r="K67" s="108">
        <v>860</v>
      </c>
      <c r="L67" s="108">
        <v>68800</v>
      </c>
      <c r="M67" s="108">
        <v>2.15</v>
      </c>
      <c r="N67" s="108">
        <v>172</v>
      </c>
      <c r="O67" s="108">
        <v>0</v>
      </c>
      <c r="P67" s="108">
        <v>0</v>
      </c>
      <c r="Q67" s="108">
        <v>862.15</v>
      </c>
      <c r="R67" s="108">
        <v>68972</v>
      </c>
      <c r="S67" s="107" t="s">
        <v>1362</v>
      </c>
      <c r="T67" s="108"/>
      <c r="U67" s="108"/>
      <c r="V67" s="107"/>
      <c r="W67" s="107"/>
    </row>
    <row r="68" spans="1:23" ht="25.5">
      <c r="A68" s="107" t="s">
        <v>1478</v>
      </c>
      <c r="B68" s="112">
        <v>44229</v>
      </c>
      <c r="C68" s="107" t="s">
        <v>1479</v>
      </c>
      <c r="D68" s="112">
        <v>44229</v>
      </c>
      <c r="E68" s="107" t="s">
        <v>1267</v>
      </c>
      <c r="F68" s="107" t="s">
        <v>831</v>
      </c>
      <c r="G68" s="107" t="s">
        <v>1046</v>
      </c>
      <c r="H68" s="107" t="s">
        <v>1272</v>
      </c>
      <c r="I68" s="107" t="s">
        <v>1178</v>
      </c>
      <c r="J68" s="108">
        <v>40</v>
      </c>
      <c r="K68" s="108">
        <v>943</v>
      </c>
      <c r="L68" s="108">
        <v>37720</v>
      </c>
      <c r="M68" s="108">
        <v>2.3574999999999999</v>
      </c>
      <c r="N68" s="108">
        <v>94.3</v>
      </c>
      <c r="O68" s="108">
        <v>0</v>
      </c>
      <c r="P68" s="108">
        <v>0</v>
      </c>
      <c r="Q68" s="108">
        <v>945.35749999999996</v>
      </c>
      <c r="R68" s="108">
        <v>37814.300000000003</v>
      </c>
      <c r="S68" s="107" t="s">
        <v>1362</v>
      </c>
      <c r="T68" s="108"/>
      <c r="U68" s="108"/>
      <c r="V68" s="107"/>
      <c r="W68" s="107"/>
    </row>
    <row r="69" spans="1:23" ht="25.5">
      <c r="A69" s="107" t="s">
        <v>1480</v>
      </c>
      <c r="B69" s="112">
        <v>44229</v>
      </c>
      <c r="C69" s="107" t="s">
        <v>1481</v>
      </c>
      <c r="D69" s="112">
        <v>44229</v>
      </c>
      <c r="E69" s="107" t="s">
        <v>1267</v>
      </c>
      <c r="F69" s="107" t="s">
        <v>99</v>
      </c>
      <c r="G69" s="107" t="s">
        <v>1046</v>
      </c>
      <c r="H69" s="107" t="s">
        <v>1272</v>
      </c>
      <c r="I69" s="107" t="s">
        <v>1184</v>
      </c>
      <c r="J69" s="108">
        <v>40</v>
      </c>
      <c r="K69" s="108">
        <v>817</v>
      </c>
      <c r="L69" s="108">
        <v>32680</v>
      </c>
      <c r="M69" s="108">
        <v>2.0425</v>
      </c>
      <c r="N69" s="108">
        <v>81.7</v>
      </c>
      <c r="O69" s="108">
        <v>0</v>
      </c>
      <c r="P69" s="108">
        <v>0</v>
      </c>
      <c r="Q69" s="108">
        <v>819.04250000000002</v>
      </c>
      <c r="R69" s="108">
        <v>32761.7</v>
      </c>
      <c r="S69" s="107" t="s">
        <v>1362</v>
      </c>
      <c r="T69" s="108"/>
      <c r="U69" s="108"/>
      <c r="V69" s="107"/>
      <c r="W69" s="107"/>
    </row>
    <row r="70" spans="1:23" ht="25.5">
      <c r="A70" s="107" t="s">
        <v>1482</v>
      </c>
      <c r="B70" s="112">
        <v>44229</v>
      </c>
      <c r="C70" s="107" t="s">
        <v>1483</v>
      </c>
      <c r="D70" s="112">
        <v>44229</v>
      </c>
      <c r="E70" s="107" t="s">
        <v>1267</v>
      </c>
      <c r="F70" s="107" t="s">
        <v>961</v>
      </c>
      <c r="G70" s="107" t="s">
        <v>1047</v>
      </c>
      <c r="H70" s="107" t="s">
        <v>1272</v>
      </c>
      <c r="I70" s="107" t="s">
        <v>1184</v>
      </c>
      <c r="J70" s="108">
        <v>40</v>
      </c>
      <c r="K70" s="108">
        <v>817</v>
      </c>
      <c r="L70" s="108">
        <v>32680</v>
      </c>
      <c r="M70" s="108">
        <v>2.0425</v>
      </c>
      <c r="N70" s="108">
        <v>81.7</v>
      </c>
      <c r="O70" s="108">
        <v>0</v>
      </c>
      <c r="P70" s="108">
        <v>0</v>
      </c>
      <c r="Q70" s="108">
        <v>819.04250000000002</v>
      </c>
      <c r="R70" s="108">
        <v>32761.7</v>
      </c>
      <c r="S70" s="107" t="s">
        <v>1362</v>
      </c>
      <c r="T70" s="108"/>
      <c r="U70" s="108"/>
      <c r="V70" s="107"/>
      <c r="W70" s="107"/>
    </row>
    <row r="71" spans="1:23" ht="25.5">
      <c r="A71" s="107" t="s">
        <v>1484</v>
      </c>
      <c r="B71" s="112">
        <v>44229</v>
      </c>
      <c r="C71" s="107" t="s">
        <v>1485</v>
      </c>
      <c r="D71" s="112">
        <v>44229</v>
      </c>
      <c r="E71" s="107" t="s">
        <v>1179</v>
      </c>
      <c r="F71" s="107" t="s">
        <v>1304</v>
      </c>
      <c r="G71" s="107" t="s">
        <v>1179</v>
      </c>
      <c r="H71" s="107" t="s">
        <v>1179</v>
      </c>
      <c r="I71" s="107" t="s">
        <v>1178</v>
      </c>
      <c r="J71" s="108">
        <v>6</v>
      </c>
      <c r="K71" s="108">
        <v>956.5</v>
      </c>
      <c r="L71" s="108">
        <v>5739</v>
      </c>
      <c r="M71" s="108">
        <v>2.3913000000000002</v>
      </c>
      <c r="N71" s="108">
        <v>14.347799999999999</v>
      </c>
      <c r="O71" s="108">
        <v>0</v>
      </c>
      <c r="P71" s="108">
        <v>0</v>
      </c>
      <c r="Q71" s="108">
        <v>958.8913</v>
      </c>
      <c r="R71" s="108">
        <v>5753.3477999999996</v>
      </c>
      <c r="S71" s="107" t="s">
        <v>1362</v>
      </c>
      <c r="T71" s="108"/>
      <c r="U71" s="108"/>
      <c r="V71" s="107"/>
      <c r="W71" s="107"/>
    </row>
    <row r="72" spans="1:23" ht="25.5">
      <c r="A72" s="107" t="s">
        <v>1484</v>
      </c>
      <c r="B72" s="112">
        <v>44229</v>
      </c>
      <c r="C72" s="107" t="s">
        <v>1485</v>
      </c>
      <c r="D72" s="112">
        <v>44229</v>
      </c>
      <c r="E72" s="107" t="s">
        <v>1179</v>
      </c>
      <c r="F72" s="107" t="s">
        <v>1304</v>
      </c>
      <c r="G72" s="107" t="s">
        <v>1179</v>
      </c>
      <c r="H72" s="107" t="s">
        <v>1179</v>
      </c>
      <c r="I72" s="107" t="s">
        <v>1312</v>
      </c>
      <c r="J72" s="108">
        <v>5</v>
      </c>
      <c r="K72" s="108">
        <v>1011</v>
      </c>
      <c r="L72" s="108">
        <v>5055</v>
      </c>
      <c r="M72" s="108">
        <v>2.5274999999999999</v>
      </c>
      <c r="N72" s="108">
        <v>12.637499999999999</v>
      </c>
      <c r="O72" s="108">
        <v>0</v>
      </c>
      <c r="P72" s="108">
        <v>0</v>
      </c>
      <c r="Q72" s="108">
        <v>1013.5275</v>
      </c>
      <c r="R72" s="108">
        <v>5067.6374999999998</v>
      </c>
      <c r="S72" s="107" t="s">
        <v>1362</v>
      </c>
      <c r="T72" s="108"/>
      <c r="U72" s="108"/>
      <c r="V72" s="107"/>
      <c r="W72" s="107"/>
    </row>
    <row r="73" spans="1:23" ht="25.5">
      <c r="A73" s="107" t="s">
        <v>1484</v>
      </c>
      <c r="B73" s="112">
        <v>44229</v>
      </c>
      <c r="C73" s="107" t="s">
        <v>1485</v>
      </c>
      <c r="D73" s="112">
        <v>44229</v>
      </c>
      <c r="E73" s="107" t="s">
        <v>1179</v>
      </c>
      <c r="F73" s="107" t="s">
        <v>1304</v>
      </c>
      <c r="G73" s="107" t="s">
        <v>1179</v>
      </c>
      <c r="H73" s="107" t="s">
        <v>1179</v>
      </c>
      <c r="I73" s="107" t="s">
        <v>1232</v>
      </c>
      <c r="J73" s="108">
        <v>5</v>
      </c>
      <c r="K73" s="108">
        <v>1006</v>
      </c>
      <c r="L73" s="108">
        <v>5030</v>
      </c>
      <c r="M73" s="108">
        <v>2.5150000000000001</v>
      </c>
      <c r="N73" s="108">
        <v>12.574999999999999</v>
      </c>
      <c r="O73" s="108">
        <v>0</v>
      </c>
      <c r="P73" s="108">
        <v>0</v>
      </c>
      <c r="Q73" s="108">
        <v>1008.515</v>
      </c>
      <c r="R73" s="108">
        <v>5042.5749999999998</v>
      </c>
      <c r="S73" s="107" t="s">
        <v>1362</v>
      </c>
      <c r="T73" s="108"/>
      <c r="U73" s="108"/>
      <c r="V73" s="107"/>
      <c r="W73" s="107"/>
    </row>
    <row r="74" spans="1:23" ht="25.5">
      <c r="A74" s="107" t="s">
        <v>1484</v>
      </c>
      <c r="B74" s="112">
        <v>44229</v>
      </c>
      <c r="C74" s="107" t="s">
        <v>1485</v>
      </c>
      <c r="D74" s="112">
        <v>44229</v>
      </c>
      <c r="E74" s="107" t="s">
        <v>1179</v>
      </c>
      <c r="F74" s="107" t="s">
        <v>1304</v>
      </c>
      <c r="G74" s="107" t="s">
        <v>1179</v>
      </c>
      <c r="H74" s="107" t="s">
        <v>1179</v>
      </c>
      <c r="I74" s="107" t="s">
        <v>1246</v>
      </c>
      <c r="J74" s="108">
        <v>5</v>
      </c>
      <c r="K74" s="108">
        <v>872.5</v>
      </c>
      <c r="L74" s="108">
        <v>4362.5</v>
      </c>
      <c r="M74" s="108">
        <v>2.1812</v>
      </c>
      <c r="N74" s="108">
        <v>10.906000000000001</v>
      </c>
      <c r="O74" s="108">
        <v>0</v>
      </c>
      <c r="P74" s="108">
        <v>0</v>
      </c>
      <c r="Q74" s="108">
        <v>874.68119999999999</v>
      </c>
      <c r="R74" s="108">
        <v>4373.4059999999999</v>
      </c>
      <c r="S74" s="107" t="s">
        <v>1362</v>
      </c>
      <c r="T74" s="108"/>
      <c r="U74" s="108"/>
      <c r="V74" s="107"/>
      <c r="W74" s="107"/>
    </row>
    <row r="75" spans="1:23" ht="25.5">
      <c r="A75" s="107" t="s">
        <v>1484</v>
      </c>
      <c r="B75" s="112">
        <v>44229</v>
      </c>
      <c r="C75" s="107" t="s">
        <v>1485</v>
      </c>
      <c r="D75" s="112">
        <v>44229</v>
      </c>
      <c r="E75" s="107" t="s">
        <v>1179</v>
      </c>
      <c r="F75" s="107" t="s">
        <v>1304</v>
      </c>
      <c r="G75" s="107" t="s">
        <v>1179</v>
      </c>
      <c r="H75" s="107" t="s">
        <v>1179</v>
      </c>
      <c r="I75" s="107" t="s">
        <v>1314</v>
      </c>
      <c r="J75" s="108">
        <v>6</v>
      </c>
      <c r="K75" s="108">
        <v>1154</v>
      </c>
      <c r="L75" s="108">
        <v>6924</v>
      </c>
      <c r="M75" s="108">
        <v>2.8849999999999998</v>
      </c>
      <c r="N75" s="108">
        <v>17.309999999999999</v>
      </c>
      <c r="O75" s="108">
        <v>0</v>
      </c>
      <c r="P75" s="108">
        <v>0</v>
      </c>
      <c r="Q75" s="108">
        <v>1156.885</v>
      </c>
      <c r="R75" s="108">
        <v>6941.31</v>
      </c>
      <c r="S75" s="107" t="s">
        <v>1362</v>
      </c>
      <c r="T75" s="108"/>
      <c r="U75" s="108"/>
      <c r="V75" s="107"/>
      <c r="W75" s="107"/>
    </row>
    <row r="76" spans="1:23" ht="25.5">
      <c r="A76" s="107" t="s">
        <v>1486</v>
      </c>
      <c r="B76" s="112">
        <v>44229</v>
      </c>
      <c r="C76" s="107" t="s">
        <v>1487</v>
      </c>
      <c r="D76" s="112">
        <v>44229</v>
      </c>
      <c r="E76" s="107" t="s">
        <v>1179</v>
      </c>
      <c r="F76" s="107" t="s">
        <v>1285</v>
      </c>
      <c r="G76" s="107" t="s">
        <v>1179</v>
      </c>
      <c r="H76" s="107" t="s">
        <v>1179</v>
      </c>
      <c r="I76" s="107" t="s">
        <v>1184</v>
      </c>
      <c r="J76" s="108">
        <v>3</v>
      </c>
      <c r="K76" s="108">
        <v>828.5</v>
      </c>
      <c r="L76" s="108">
        <v>2485.5</v>
      </c>
      <c r="M76" s="108">
        <v>2.0712999999999999</v>
      </c>
      <c r="N76" s="108">
        <v>6.2138999999999998</v>
      </c>
      <c r="O76" s="108">
        <v>0</v>
      </c>
      <c r="P76" s="108">
        <v>0</v>
      </c>
      <c r="Q76" s="108">
        <v>830.57129999999995</v>
      </c>
      <c r="R76" s="108">
        <v>2491.7139000000002</v>
      </c>
      <c r="S76" s="107" t="s">
        <v>1362</v>
      </c>
      <c r="T76" s="108"/>
      <c r="U76" s="108"/>
      <c r="V76" s="107"/>
      <c r="W76" s="107"/>
    </row>
    <row r="77" spans="1:23" ht="25.5">
      <c r="A77" s="107" t="s">
        <v>1486</v>
      </c>
      <c r="B77" s="112">
        <v>44229</v>
      </c>
      <c r="C77" s="107" t="s">
        <v>1487</v>
      </c>
      <c r="D77" s="112">
        <v>44229</v>
      </c>
      <c r="E77" s="107" t="s">
        <v>1179</v>
      </c>
      <c r="F77" s="107" t="s">
        <v>1285</v>
      </c>
      <c r="G77" s="107" t="s">
        <v>1179</v>
      </c>
      <c r="H77" s="107" t="s">
        <v>1179</v>
      </c>
      <c r="I77" s="107" t="s">
        <v>1178</v>
      </c>
      <c r="J77" s="108">
        <v>3</v>
      </c>
      <c r="K77" s="108">
        <v>956.5</v>
      </c>
      <c r="L77" s="108">
        <v>2869.5</v>
      </c>
      <c r="M77" s="108">
        <v>2.3913000000000002</v>
      </c>
      <c r="N77" s="108">
        <v>7.1738999999999997</v>
      </c>
      <c r="O77" s="108">
        <v>0</v>
      </c>
      <c r="P77" s="108">
        <v>0</v>
      </c>
      <c r="Q77" s="108">
        <v>958.8913</v>
      </c>
      <c r="R77" s="108">
        <v>2876.6738999999998</v>
      </c>
      <c r="S77" s="107" t="s">
        <v>1362</v>
      </c>
      <c r="T77" s="108"/>
      <c r="U77" s="108"/>
      <c r="V77" s="107"/>
      <c r="W77" s="107"/>
    </row>
    <row r="78" spans="1:23" ht="25.5">
      <c r="A78" s="107" t="s">
        <v>1486</v>
      </c>
      <c r="B78" s="112">
        <v>44229</v>
      </c>
      <c r="C78" s="107" t="s">
        <v>1487</v>
      </c>
      <c r="D78" s="112">
        <v>44229</v>
      </c>
      <c r="E78" s="107" t="s">
        <v>1179</v>
      </c>
      <c r="F78" s="107" t="s">
        <v>1285</v>
      </c>
      <c r="G78" s="107" t="s">
        <v>1179</v>
      </c>
      <c r="H78" s="107" t="s">
        <v>1179</v>
      </c>
      <c r="I78" s="107" t="s">
        <v>1246</v>
      </c>
      <c r="J78" s="108">
        <v>3</v>
      </c>
      <c r="K78" s="108">
        <v>872.5</v>
      </c>
      <c r="L78" s="108">
        <v>2617.5</v>
      </c>
      <c r="M78" s="108">
        <v>2.1812</v>
      </c>
      <c r="N78" s="108">
        <v>6.5435999999999996</v>
      </c>
      <c r="O78" s="108">
        <v>0</v>
      </c>
      <c r="P78" s="108">
        <v>0</v>
      </c>
      <c r="Q78" s="108">
        <v>874.68119999999999</v>
      </c>
      <c r="R78" s="108">
        <v>2624.0436</v>
      </c>
      <c r="S78" s="107" t="s">
        <v>1362</v>
      </c>
      <c r="T78" s="108"/>
      <c r="U78" s="108"/>
      <c r="V78" s="107"/>
      <c r="W78" s="107"/>
    </row>
    <row r="79" spans="1:23" ht="25.5">
      <c r="A79" s="107" t="s">
        <v>1486</v>
      </c>
      <c r="B79" s="112">
        <v>44229</v>
      </c>
      <c r="C79" s="107" t="s">
        <v>1487</v>
      </c>
      <c r="D79" s="112">
        <v>44229</v>
      </c>
      <c r="E79" s="107" t="s">
        <v>1179</v>
      </c>
      <c r="F79" s="107" t="s">
        <v>1285</v>
      </c>
      <c r="G79" s="107" t="s">
        <v>1179</v>
      </c>
      <c r="H79" s="107" t="s">
        <v>1179</v>
      </c>
      <c r="I79" s="107" t="s">
        <v>1314</v>
      </c>
      <c r="J79" s="108">
        <v>3</v>
      </c>
      <c r="K79" s="108">
        <v>1154</v>
      </c>
      <c r="L79" s="108">
        <v>3462</v>
      </c>
      <c r="M79" s="108">
        <v>2.8849999999999998</v>
      </c>
      <c r="N79" s="108">
        <v>8.6549999999999994</v>
      </c>
      <c r="O79" s="108">
        <v>0</v>
      </c>
      <c r="P79" s="108">
        <v>0</v>
      </c>
      <c r="Q79" s="108">
        <v>1156.885</v>
      </c>
      <c r="R79" s="108">
        <v>3470.6550000000002</v>
      </c>
      <c r="S79" s="107" t="s">
        <v>1362</v>
      </c>
      <c r="T79" s="108"/>
      <c r="U79" s="108"/>
      <c r="V79" s="107"/>
      <c r="W79" s="107"/>
    </row>
    <row r="80" spans="1:23" ht="25.5">
      <c r="A80" s="107" t="s">
        <v>1488</v>
      </c>
      <c r="B80" s="112">
        <v>44229</v>
      </c>
      <c r="C80" s="107" t="s">
        <v>1489</v>
      </c>
      <c r="D80" s="112">
        <v>44229</v>
      </c>
      <c r="E80" s="107" t="s">
        <v>1267</v>
      </c>
      <c r="F80" s="107" t="s">
        <v>54</v>
      </c>
      <c r="G80" s="107" t="s">
        <v>1085</v>
      </c>
      <c r="H80" s="107" t="s">
        <v>57</v>
      </c>
      <c r="I80" s="107" t="s">
        <v>1246</v>
      </c>
      <c r="J80" s="108">
        <v>60</v>
      </c>
      <c r="K80" s="108">
        <v>860</v>
      </c>
      <c r="L80" s="108">
        <v>51600</v>
      </c>
      <c r="M80" s="108">
        <v>2.15</v>
      </c>
      <c r="N80" s="108">
        <v>129</v>
      </c>
      <c r="O80" s="108">
        <v>0</v>
      </c>
      <c r="P80" s="108">
        <v>0</v>
      </c>
      <c r="Q80" s="108">
        <v>862.15</v>
      </c>
      <c r="R80" s="108">
        <v>51729</v>
      </c>
      <c r="S80" s="107" t="s">
        <v>1362</v>
      </c>
      <c r="T80" s="108"/>
      <c r="U80" s="108"/>
      <c r="V80" s="107"/>
      <c r="W80" s="107"/>
    </row>
    <row r="81" spans="1:23" ht="25.5">
      <c r="A81" s="107" t="s">
        <v>1490</v>
      </c>
      <c r="B81" s="112">
        <v>44229</v>
      </c>
      <c r="C81" s="107" t="s">
        <v>1491</v>
      </c>
      <c r="D81" s="112">
        <v>44229</v>
      </c>
      <c r="E81" s="107" t="s">
        <v>1267</v>
      </c>
      <c r="F81" s="107" t="s">
        <v>80</v>
      </c>
      <c r="G81" s="107" t="s">
        <v>1050</v>
      </c>
      <c r="H81" s="107" t="s">
        <v>1272</v>
      </c>
      <c r="I81" s="107" t="s">
        <v>1178</v>
      </c>
      <c r="J81" s="108">
        <v>20</v>
      </c>
      <c r="K81" s="108">
        <v>943</v>
      </c>
      <c r="L81" s="108">
        <v>18860</v>
      </c>
      <c r="M81" s="108">
        <v>2.3580000000000001</v>
      </c>
      <c r="N81" s="108">
        <v>47.16</v>
      </c>
      <c r="O81" s="108">
        <v>0</v>
      </c>
      <c r="P81" s="108">
        <v>0</v>
      </c>
      <c r="Q81" s="108">
        <v>945.35749999999996</v>
      </c>
      <c r="R81" s="108">
        <v>18907.150000000001</v>
      </c>
      <c r="S81" s="107" t="s">
        <v>1362</v>
      </c>
      <c r="T81" s="108"/>
      <c r="U81" s="108"/>
      <c r="V81" s="107"/>
      <c r="W81" s="107"/>
    </row>
    <row r="82" spans="1:23" ht="25.5">
      <c r="A82" s="107" t="s">
        <v>1490</v>
      </c>
      <c r="B82" s="112">
        <v>44229</v>
      </c>
      <c r="C82" s="107" t="s">
        <v>1491</v>
      </c>
      <c r="D82" s="112">
        <v>44229</v>
      </c>
      <c r="E82" s="107" t="s">
        <v>1267</v>
      </c>
      <c r="F82" s="107" t="s">
        <v>80</v>
      </c>
      <c r="G82" s="107" t="s">
        <v>1050</v>
      </c>
      <c r="H82" s="107" t="s">
        <v>1272</v>
      </c>
      <c r="I82" s="107" t="s">
        <v>1184</v>
      </c>
      <c r="J82" s="108">
        <v>20</v>
      </c>
      <c r="K82" s="108">
        <v>817</v>
      </c>
      <c r="L82" s="108">
        <v>16340</v>
      </c>
      <c r="M82" s="108">
        <v>2.0419999999999998</v>
      </c>
      <c r="N82" s="108">
        <v>40.840000000000003</v>
      </c>
      <c r="O82" s="108">
        <v>0</v>
      </c>
      <c r="P82" s="108">
        <v>0</v>
      </c>
      <c r="Q82" s="108">
        <v>819.04250000000002</v>
      </c>
      <c r="R82" s="108">
        <v>16380.85</v>
      </c>
      <c r="S82" s="107" t="s">
        <v>1362</v>
      </c>
      <c r="T82" s="108"/>
      <c r="U82" s="108"/>
      <c r="V82" s="107"/>
      <c r="W82" s="107"/>
    </row>
    <row r="83" spans="1:23" ht="25.5">
      <c r="A83" s="107" t="s">
        <v>1490</v>
      </c>
      <c r="B83" s="112">
        <v>44229</v>
      </c>
      <c r="C83" s="107" t="s">
        <v>1491</v>
      </c>
      <c r="D83" s="112">
        <v>44229</v>
      </c>
      <c r="E83" s="107" t="s">
        <v>1267</v>
      </c>
      <c r="F83" s="107" t="s">
        <v>80</v>
      </c>
      <c r="G83" s="107" t="s">
        <v>1050</v>
      </c>
      <c r="H83" s="107" t="s">
        <v>1272</v>
      </c>
      <c r="I83" s="107" t="s">
        <v>1246</v>
      </c>
      <c r="J83" s="108">
        <v>20</v>
      </c>
      <c r="K83" s="108">
        <v>860</v>
      </c>
      <c r="L83" s="108">
        <v>17200</v>
      </c>
      <c r="M83" s="108">
        <v>2.15</v>
      </c>
      <c r="N83" s="108">
        <v>43</v>
      </c>
      <c r="O83" s="108">
        <v>0</v>
      </c>
      <c r="P83" s="108">
        <v>0</v>
      </c>
      <c r="Q83" s="108">
        <v>862.15</v>
      </c>
      <c r="R83" s="108">
        <v>17243</v>
      </c>
      <c r="S83" s="107" t="s">
        <v>1362</v>
      </c>
      <c r="T83" s="108"/>
      <c r="U83" s="108"/>
      <c r="V83" s="107"/>
      <c r="W83" s="107"/>
    </row>
    <row r="84" spans="1:23" ht="25.5">
      <c r="A84" s="107" t="s">
        <v>1490</v>
      </c>
      <c r="B84" s="112">
        <v>44229</v>
      </c>
      <c r="C84" s="107" t="s">
        <v>1491</v>
      </c>
      <c r="D84" s="112">
        <v>44229</v>
      </c>
      <c r="E84" s="107" t="s">
        <v>1267</v>
      </c>
      <c r="F84" s="107" t="s">
        <v>80</v>
      </c>
      <c r="G84" s="107" t="s">
        <v>1050</v>
      </c>
      <c r="H84" s="107" t="s">
        <v>1272</v>
      </c>
      <c r="I84" s="107" t="s">
        <v>1190</v>
      </c>
      <c r="J84" s="108">
        <v>20</v>
      </c>
      <c r="K84" s="108">
        <v>797</v>
      </c>
      <c r="L84" s="108">
        <v>15940</v>
      </c>
      <c r="M84" s="108">
        <v>1.992</v>
      </c>
      <c r="N84" s="108">
        <v>39.840000000000003</v>
      </c>
      <c r="O84" s="108">
        <v>0</v>
      </c>
      <c r="P84" s="108">
        <v>60</v>
      </c>
      <c r="Q84" s="108">
        <v>798.99249999999995</v>
      </c>
      <c r="R84" s="108">
        <v>15919.85</v>
      </c>
      <c r="S84" s="107" t="s">
        <v>1362</v>
      </c>
      <c r="T84" s="108"/>
      <c r="U84" s="108"/>
      <c r="V84" s="107"/>
      <c r="W84" s="107"/>
    </row>
    <row r="85" spans="1:23" ht="25.5">
      <c r="A85" s="107" t="s">
        <v>1492</v>
      </c>
      <c r="B85" s="112">
        <v>44229</v>
      </c>
      <c r="C85" s="107" t="s">
        <v>1493</v>
      </c>
      <c r="D85" s="112">
        <v>44229</v>
      </c>
      <c r="E85" s="107" t="s">
        <v>1267</v>
      </c>
      <c r="F85" s="107" t="s">
        <v>100</v>
      </c>
      <c r="G85" s="107" t="s">
        <v>1045</v>
      </c>
      <c r="H85" s="107" t="s">
        <v>1272</v>
      </c>
      <c r="I85" s="107" t="s">
        <v>1178</v>
      </c>
      <c r="J85" s="108">
        <v>40</v>
      </c>
      <c r="K85" s="108">
        <v>943</v>
      </c>
      <c r="L85" s="108">
        <v>37720</v>
      </c>
      <c r="M85" s="108">
        <v>2.3580000000000001</v>
      </c>
      <c r="N85" s="108">
        <v>94.32</v>
      </c>
      <c r="O85" s="108">
        <v>0</v>
      </c>
      <c r="P85" s="108">
        <v>0</v>
      </c>
      <c r="Q85" s="108">
        <v>945.35749999999996</v>
      </c>
      <c r="R85" s="108">
        <v>37814.300000000003</v>
      </c>
      <c r="S85" s="107" t="s">
        <v>1362</v>
      </c>
      <c r="T85" s="108"/>
      <c r="U85" s="108"/>
      <c r="V85" s="107"/>
      <c r="W85" s="107"/>
    </row>
    <row r="86" spans="1:23" ht="25.5">
      <c r="A86" s="107" t="s">
        <v>1494</v>
      </c>
      <c r="B86" s="112">
        <v>44229</v>
      </c>
      <c r="C86" s="107" t="s">
        <v>1495</v>
      </c>
      <c r="D86" s="112">
        <v>44229</v>
      </c>
      <c r="E86" s="107" t="s">
        <v>1267</v>
      </c>
      <c r="F86" s="107" t="s">
        <v>71</v>
      </c>
      <c r="G86" s="107" t="s">
        <v>1276</v>
      </c>
      <c r="H86" s="107" t="s">
        <v>69</v>
      </c>
      <c r="I86" s="107" t="s">
        <v>1178</v>
      </c>
      <c r="J86" s="108">
        <v>20</v>
      </c>
      <c r="K86" s="108">
        <v>943</v>
      </c>
      <c r="L86" s="108">
        <v>18860</v>
      </c>
      <c r="M86" s="108">
        <v>2.3574999999999999</v>
      </c>
      <c r="N86" s="108">
        <v>47.15</v>
      </c>
      <c r="O86" s="108">
        <v>0</v>
      </c>
      <c r="P86" s="108">
        <v>0</v>
      </c>
      <c r="Q86" s="108">
        <v>945.35749999999996</v>
      </c>
      <c r="R86" s="108">
        <v>18907.150000000001</v>
      </c>
      <c r="S86" s="107" t="s">
        <v>1362</v>
      </c>
      <c r="T86" s="108"/>
      <c r="U86" s="108"/>
      <c r="V86" s="107"/>
      <c r="W86" s="107"/>
    </row>
    <row r="87" spans="1:23" ht="25.5">
      <c r="A87" s="107" t="s">
        <v>1496</v>
      </c>
      <c r="B87" s="112">
        <v>44230</v>
      </c>
      <c r="C87" s="107" t="s">
        <v>1497</v>
      </c>
      <c r="D87" s="112">
        <v>44230</v>
      </c>
      <c r="E87" s="107" t="s">
        <v>1267</v>
      </c>
      <c r="F87" s="107" t="s">
        <v>20</v>
      </c>
      <c r="G87" s="107" t="s">
        <v>1082</v>
      </c>
      <c r="H87" s="107" t="s">
        <v>13</v>
      </c>
      <c r="I87" s="107" t="s">
        <v>1187</v>
      </c>
      <c r="J87" s="108">
        <v>40</v>
      </c>
      <c r="K87" s="108">
        <v>1060</v>
      </c>
      <c r="L87" s="108">
        <v>42400</v>
      </c>
      <c r="M87" s="108">
        <v>2.65</v>
      </c>
      <c r="N87" s="108">
        <v>106</v>
      </c>
      <c r="O87" s="108">
        <v>0</v>
      </c>
      <c r="P87" s="108">
        <v>0</v>
      </c>
      <c r="Q87" s="108">
        <v>1062.6500000000001</v>
      </c>
      <c r="R87" s="108">
        <v>42506</v>
      </c>
      <c r="S87" s="107" t="s">
        <v>1362</v>
      </c>
      <c r="T87" s="108"/>
      <c r="U87" s="108"/>
      <c r="V87" s="107"/>
      <c r="W87" s="107"/>
    </row>
    <row r="88" spans="1:23" ht="25.5">
      <c r="A88" s="107" t="s">
        <v>1498</v>
      </c>
      <c r="B88" s="112">
        <v>44230</v>
      </c>
      <c r="C88" s="107" t="s">
        <v>1499</v>
      </c>
      <c r="D88" s="112">
        <v>44230</v>
      </c>
      <c r="E88" s="107" t="s">
        <v>1267</v>
      </c>
      <c r="F88" s="107" t="s">
        <v>52</v>
      </c>
      <c r="G88" s="107" t="s">
        <v>37</v>
      </c>
      <c r="H88" s="107" t="s">
        <v>13</v>
      </c>
      <c r="I88" s="107" t="s">
        <v>1187</v>
      </c>
      <c r="J88" s="108">
        <v>280</v>
      </c>
      <c r="K88" s="108">
        <v>1060</v>
      </c>
      <c r="L88" s="108">
        <v>296800</v>
      </c>
      <c r="M88" s="108">
        <v>2.65</v>
      </c>
      <c r="N88" s="108">
        <v>742</v>
      </c>
      <c r="O88" s="108">
        <v>0</v>
      </c>
      <c r="P88" s="108">
        <v>0</v>
      </c>
      <c r="Q88" s="108">
        <v>1062.6500000000001</v>
      </c>
      <c r="R88" s="108">
        <v>297542</v>
      </c>
      <c r="S88" s="107" t="s">
        <v>1362</v>
      </c>
      <c r="T88" s="108"/>
      <c r="U88" s="108"/>
      <c r="V88" s="107"/>
      <c r="W88" s="107"/>
    </row>
    <row r="89" spans="1:23" ht="25.5">
      <c r="A89" s="107" t="s">
        <v>1500</v>
      </c>
      <c r="B89" s="112">
        <v>44230</v>
      </c>
      <c r="C89" s="107" t="s">
        <v>1501</v>
      </c>
      <c r="D89" s="112">
        <v>44230</v>
      </c>
      <c r="E89" s="107" t="s">
        <v>1267</v>
      </c>
      <c r="F89" s="107" t="s">
        <v>45</v>
      </c>
      <c r="G89" s="107" t="s">
        <v>44</v>
      </c>
      <c r="H89" s="107" t="s">
        <v>13</v>
      </c>
      <c r="I89" s="107" t="s">
        <v>1187</v>
      </c>
      <c r="J89" s="108">
        <v>200</v>
      </c>
      <c r="K89" s="108">
        <v>1060</v>
      </c>
      <c r="L89" s="108">
        <v>212000</v>
      </c>
      <c r="M89" s="108">
        <v>2.65</v>
      </c>
      <c r="N89" s="108">
        <v>530</v>
      </c>
      <c r="O89" s="108">
        <v>0</v>
      </c>
      <c r="P89" s="108">
        <v>0</v>
      </c>
      <c r="Q89" s="108">
        <v>1062.6500000000001</v>
      </c>
      <c r="R89" s="108">
        <v>212530</v>
      </c>
      <c r="S89" s="107" t="s">
        <v>1362</v>
      </c>
      <c r="T89" s="108"/>
      <c r="U89" s="108"/>
      <c r="V89" s="107"/>
      <c r="W89" s="107"/>
    </row>
    <row r="90" spans="1:23" ht="25.5">
      <c r="A90" s="107" t="s">
        <v>1502</v>
      </c>
      <c r="B90" s="112">
        <v>44230</v>
      </c>
      <c r="C90" s="107" t="s">
        <v>1503</v>
      </c>
      <c r="D90" s="112">
        <v>44230</v>
      </c>
      <c r="E90" s="107" t="s">
        <v>1267</v>
      </c>
      <c r="F90" s="107" t="s">
        <v>115</v>
      </c>
      <c r="G90" s="107" t="s">
        <v>1044</v>
      </c>
      <c r="H90" s="107" t="s">
        <v>57</v>
      </c>
      <c r="I90" s="107" t="s">
        <v>1187</v>
      </c>
      <c r="J90" s="108">
        <v>80</v>
      </c>
      <c r="K90" s="108">
        <v>1060</v>
      </c>
      <c r="L90" s="108">
        <v>84800</v>
      </c>
      <c r="M90" s="108">
        <v>2.65</v>
      </c>
      <c r="N90" s="108">
        <v>212</v>
      </c>
      <c r="O90" s="108">
        <v>0</v>
      </c>
      <c r="P90" s="108">
        <v>0</v>
      </c>
      <c r="Q90" s="108">
        <v>1062.6500000000001</v>
      </c>
      <c r="R90" s="108">
        <v>85012</v>
      </c>
      <c r="S90" s="107" t="s">
        <v>1362</v>
      </c>
      <c r="T90" s="108"/>
      <c r="U90" s="108"/>
      <c r="V90" s="107"/>
      <c r="W90" s="107"/>
    </row>
    <row r="91" spans="1:23" ht="25.5">
      <c r="A91" s="107" t="s">
        <v>1504</v>
      </c>
      <c r="B91" s="112">
        <v>44230</v>
      </c>
      <c r="C91" s="107" t="s">
        <v>1505</v>
      </c>
      <c r="D91" s="112">
        <v>44230</v>
      </c>
      <c r="E91" s="107" t="s">
        <v>1267</v>
      </c>
      <c r="F91" s="107" t="s">
        <v>62</v>
      </c>
      <c r="G91" s="107" t="s">
        <v>57</v>
      </c>
      <c r="H91" s="107" t="s">
        <v>57</v>
      </c>
      <c r="I91" s="107" t="s">
        <v>1190</v>
      </c>
      <c r="J91" s="108">
        <v>60</v>
      </c>
      <c r="K91" s="108">
        <v>797</v>
      </c>
      <c r="L91" s="108">
        <v>47820</v>
      </c>
      <c r="M91" s="108">
        <v>1.9924999999999999</v>
      </c>
      <c r="N91" s="108">
        <v>119.55</v>
      </c>
      <c r="O91" s="108">
        <v>0</v>
      </c>
      <c r="P91" s="108">
        <v>180</v>
      </c>
      <c r="Q91" s="108">
        <v>798.99249999999995</v>
      </c>
      <c r="R91" s="108">
        <v>47759.55</v>
      </c>
      <c r="S91" s="107" t="s">
        <v>1362</v>
      </c>
      <c r="T91" s="108"/>
      <c r="U91" s="108"/>
      <c r="V91" s="107"/>
      <c r="W91" s="107"/>
    </row>
    <row r="92" spans="1:23" ht="25.5">
      <c r="A92" s="107" t="s">
        <v>1504</v>
      </c>
      <c r="B92" s="112">
        <v>44230</v>
      </c>
      <c r="C92" s="107" t="s">
        <v>1505</v>
      </c>
      <c r="D92" s="112">
        <v>44230</v>
      </c>
      <c r="E92" s="107" t="s">
        <v>1267</v>
      </c>
      <c r="F92" s="107" t="s">
        <v>62</v>
      </c>
      <c r="G92" s="107" t="s">
        <v>57</v>
      </c>
      <c r="H92" s="107" t="s">
        <v>57</v>
      </c>
      <c r="I92" s="107" t="s">
        <v>1187</v>
      </c>
      <c r="J92" s="108">
        <v>20</v>
      </c>
      <c r="K92" s="108">
        <v>1060</v>
      </c>
      <c r="L92" s="108">
        <v>21200</v>
      </c>
      <c r="M92" s="108">
        <v>2.65</v>
      </c>
      <c r="N92" s="108">
        <v>53</v>
      </c>
      <c r="O92" s="108">
        <v>0</v>
      </c>
      <c r="P92" s="108">
        <v>0</v>
      </c>
      <c r="Q92" s="108">
        <v>1062.6500000000001</v>
      </c>
      <c r="R92" s="108">
        <v>21253</v>
      </c>
      <c r="S92" s="107" t="s">
        <v>1362</v>
      </c>
      <c r="T92" s="108"/>
      <c r="U92" s="108"/>
      <c r="V92" s="107"/>
      <c r="W92" s="107"/>
    </row>
    <row r="93" spans="1:23" ht="25.5">
      <c r="A93" s="107" t="s">
        <v>1506</v>
      </c>
      <c r="B93" s="112">
        <v>44230</v>
      </c>
      <c r="C93" s="107" t="s">
        <v>1507</v>
      </c>
      <c r="D93" s="112">
        <v>44230</v>
      </c>
      <c r="E93" s="107" t="s">
        <v>1267</v>
      </c>
      <c r="F93" s="107" t="s">
        <v>992</v>
      </c>
      <c r="G93" s="107" t="s">
        <v>1271</v>
      </c>
      <c r="H93" s="107" t="s">
        <v>57</v>
      </c>
      <c r="I93" s="107" t="s">
        <v>1187</v>
      </c>
      <c r="J93" s="108">
        <v>200</v>
      </c>
      <c r="K93" s="108">
        <v>1060</v>
      </c>
      <c r="L93" s="108">
        <v>212000</v>
      </c>
      <c r="M93" s="108">
        <v>2.65</v>
      </c>
      <c r="N93" s="108">
        <v>530</v>
      </c>
      <c r="O93" s="108">
        <v>0</v>
      </c>
      <c r="P93" s="108">
        <v>0</v>
      </c>
      <c r="Q93" s="108">
        <v>1062.6500000000001</v>
      </c>
      <c r="R93" s="108">
        <v>212530</v>
      </c>
      <c r="S93" s="107" t="s">
        <v>1362</v>
      </c>
      <c r="T93" s="108"/>
      <c r="U93" s="108"/>
      <c r="V93" s="107"/>
      <c r="W93" s="107"/>
    </row>
    <row r="94" spans="1:23" ht="25.5">
      <c r="A94" s="107" t="s">
        <v>1508</v>
      </c>
      <c r="B94" s="112">
        <v>44230</v>
      </c>
      <c r="C94" s="107" t="s">
        <v>1509</v>
      </c>
      <c r="D94" s="112">
        <v>44230</v>
      </c>
      <c r="E94" s="107" t="s">
        <v>1267</v>
      </c>
      <c r="F94" s="107" t="s">
        <v>78</v>
      </c>
      <c r="G94" s="107" t="s">
        <v>79</v>
      </c>
      <c r="H94" s="107" t="s">
        <v>69</v>
      </c>
      <c r="I94" s="107" t="s">
        <v>1190</v>
      </c>
      <c r="J94" s="108">
        <v>44</v>
      </c>
      <c r="K94" s="108">
        <v>797</v>
      </c>
      <c r="L94" s="108">
        <v>35068</v>
      </c>
      <c r="M94" s="108">
        <v>1.9924999999999999</v>
      </c>
      <c r="N94" s="108">
        <v>87.67</v>
      </c>
      <c r="O94" s="108">
        <v>0</v>
      </c>
      <c r="P94" s="108">
        <v>132</v>
      </c>
      <c r="Q94" s="108">
        <v>798.99249999999995</v>
      </c>
      <c r="R94" s="108">
        <v>35023.67</v>
      </c>
      <c r="S94" s="107" t="s">
        <v>1362</v>
      </c>
      <c r="T94" s="108"/>
      <c r="U94" s="108"/>
      <c r="V94" s="107"/>
      <c r="W94" s="107"/>
    </row>
    <row r="95" spans="1:23" ht="25.5">
      <c r="A95" s="107" t="s">
        <v>1508</v>
      </c>
      <c r="B95" s="112">
        <v>44230</v>
      </c>
      <c r="C95" s="107" t="s">
        <v>1509</v>
      </c>
      <c r="D95" s="112">
        <v>44230</v>
      </c>
      <c r="E95" s="107" t="s">
        <v>1267</v>
      </c>
      <c r="F95" s="107" t="s">
        <v>78</v>
      </c>
      <c r="G95" s="107" t="s">
        <v>79</v>
      </c>
      <c r="H95" s="107" t="s">
        <v>69</v>
      </c>
      <c r="I95" s="107" t="s">
        <v>1187</v>
      </c>
      <c r="J95" s="108">
        <v>102</v>
      </c>
      <c r="K95" s="108">
        <v>1060</v>
      </c>
      <c r="L95" s="108">
        <v>108120</v>
      </c>
      <c r="M95" s="108">
        <v>2.65</v>
      </c>
      <c r="N95" s="108">
        <v>270.3</v>
      </c>
      <c r="O95" s="108">
        <v>0</v>
      </c>
      <c r="P95" s="108">
        <v>0</v>
      </c>
      <c r="Q95" s="108">
        <v>1062.6500000000001</v>
      </c>
      <c r="R95" s="108">
        <v>108390.3</v>
      </c>
      <c r="S95" s="107" t="s">
        <v>1362</v>
      </c>
      <c r="T95" s="108"/>
      <c r="U95" s="108"/>
      <c r="V95" s="107"/>
      <c r="W95" s="107"/>
    </row>
    <row r="96" spans="1:23" ht="25.5">
      <c r="A96" s="107" t="s">
        <v>1510</v>
      </c>
      <c r="B96" s="112">
        <v>44230</v>
      </c>
      <c r="C96" s="107" t="s">
        <v>1511</v>
      </c>
      <c r="D96" s="112">
        <v>44230</v>
      </c>
      <c r="E96" s="107" t="s">
        <v>1267</v>
      </c>
      <c r="F96" s="107" t="s">
        <v>53</v>
      </c>
      <c r="G96" s="107" t="s">
        <v>1268</v>
      </c>
      <c r="H96" s="107" t="s">
        <v>13</v>
      </c>
      <c r="I96" s="107" t="s">
        <v>1187</v>
      </c>
      <c r="J96" s="108">
        <v>60</v>
      </c>
      <c r="K96" s="108">
        <v>1060</v>
      </c>
      <c r="L96" s="108">
        <v>63600</v>
      </c>
      <c r="M96" s="108">
        <v>2.65</v>
      </c>
      <c r="N96" s="108">
        <v>159</v>
      </c>
      <c r="O96" s="108">
        <v>0</v>
      </c>
      <c r="P96" s="108">
        <v>0</v>
      </c>
      <c r="Q96" s="108">
        <v>1062.6500000000001</v>
      </c>
      <c r="R96" s="108">
        <v>63759</v>
      </c>
      <c r="S96" s="107" t="s">
        <v>1362</v>
      </c>
      <c r="T96" s="108"/>
      <c r="U96" s="108"/>
      <c r="V96" s="107"/>
      <c r="W96" s="107"/>
    </row>
    <row r="97" spans="1:23" ht="25.5">
      <c r="A97" s="107" t="s">
        <v>1512</v>
      </c>
      <c r="B97" s="112">
        <v>44230</v>
      </c>
      <c r="C97" s="107" t="s">
        <v>1513</v>
      </c>
      <c r="D97" s="112">
        <v>44230</v>
      </c>
      <c r="E97" s="107" t="s">
        <v>1267</v>
      </c>
      <c r="F97" s="107" t="s">
        <v>43</v>
      </c>
      <c r="G97" s="107" t="s">
        <v>44</v>
      </c>
      <c r="H97" s="107" t="s">
        <v>13</v>
      </c>
      <c r="I97" s="107" t="s">
        <v>1187</v>
      </c>
      <c r="J97" s="108">
        <v>300</v>
      </c>
      <c r="K97" s="108">
        <v>1060</v>
      </c>
      <c r="L97" s="108">
        <v>318000</v>
      </c>
      <c r="M97" s="108">
        <v>2.65</v>
      </c>
      <c r="N97" s="108">
        <v>795</v>
      </c>
      <c r="O97" s="108">
        <v>0</v>
      </c>
      <c r="P97" s="108">
        <v>0</v>
      </c>
      <c r="Q97" s="108">
        <v>1062.6500000000001</v>
      </c>
      <c r="R97" s="108">
        <v>318795</v>
      </c>
      <c r="S97" s="107" t="s">
        <v>1362</v>
      </c>
      <c r="T97" s="108"/>
      <c r="U97" s="108"/>
      <c r="V97" s="107"/>
      <c r="W97" s="107"/>
    </row>
    <row r="98" spans="1:23" ht="25.5">
      <c r="A98" s="107" t="s">
        <v>1512</v>
      </c>
      <c r="B98" s="112">
        <v>44230</v>
      </c>
      <c r="C98" s="107" t="s">
        <v>1513</v>
      </c>
      <c r="D98" s="112">
        <v>44230</v>
      </c>
      <c r="E98" s="107" t="s">
        <v>1267</v>
      </c>
      <c r="F98" s="107" t="s">
        <v>43</v>
      </c>
      <c r="G98" s="107" t="s">
        <v>44</v>
      </c>
      <c r="H98" s="107" t="s">
        <v>13</v>
      </c>
      <c r="I98" s="107" t="s">
        <v>1190</v>
      </c>
      <c r="J98" s="108">
        <v>200</v>
      </c>
      <c r="K98" s="108">
        <v>797</v>
      </c>
      <c r="L98" s="108">
        <v>159400</v>
      </c>
      <c r="M98" s="108">
        <v>1.9924999999999999</v>
      </c>
      <c r="N98" s="108">
        <v>398.5</v>
      </c>
      <c r="O98" s="108">
        <v>0</v>
      </c>
      <c r="P98" s="108">
        <v>600</v>
      </c>
      <c r="Q98" s="108">
        <v>798.99249999999995</v>
      </c>
      <c r="R98" s="108">
        <v>159198.5</v>
      </c>
      <c r="S98" s="107" t="s">
        <v>1362</v>
      </c>
      <c r="T98" s="108"/>
      <c r="U98" s="108"/>
      <c r="V98" s="107"/>
      <c r="W98" s="107"/>
    </row>
    <row r="99" spans="1:23" ht="25.5">
      <c r="A99" s="107" t="s">
        <v>1514</v>
      </c>
      <c r="B99" s="112">
        <v>44230</v>
      </c>
      <c r="C99" s="107" t="s">
        <v>1515</v>
      </c>
      <c r="D99" s="112">
        <v>44230</v>
      </c>
      <c r="E99" s="107" t="s">
        <v>1267</v>
      </c>
      <c r="F99" s="107" t="s">
        <v>114</v>
      </c>
      <c r="G99" s="107" t="s">
        <v>1044</v>
      </c>
      <c r="H99" s="107" t="s">
        <v>57</v>
      </c>
      <c r="I99" s="107" t="s">
        <v>1187</v>
      </c>
      <c r="J99" s="108">
        <v>58</v>
      </c>
      <c r="K99" s="108">
        <v>1060</v>
      </c>
      <c r="L99" s="108">
        <v>61480</v>
      </c>
      <c r="M99" s="108">
        <v>2.65</v>
      </c>
      <c r="N99" s="108">
        <v>153.69999999999999</v>
      </c>
      <c r="O99" s="108">
        <v>0</v>
      </c>
      <c r="P99" s="108">
        <v>0</v>
      </c>
      <c r="Q99" s="108">
        <v>1062.6500000000001</v>
      </c>
      <c r="R99" s="108">
        <v>61633.7</v>
      </c>
      <c r="S99" s="107" t="s">
        <v>1362</v>
      </c>
      <c r="T99" s="108"/>
      <c r="U99" s="108"/>
      <c r="V99" s="107"/>
      <c r="W99" s="107"/>
    </row>
    <row r="100" spans="1:23" ht="25.5">
      <c r="A100" s="107" t="s">
        <v>1516</v>
      </c>
      <c r="B100" s="112">
        <v>44230</v>
      </c>
      <c r="C100" s="107" t="s">
        <v>1517</v>
      </c>
      <c r="D100" s="112">
        <v>44230</v>
      </c>
      <c r="E100" s="107" t="s">
        <v>1267</v>
      </c>
      <c r="F100" s="107" t="s">
        <v>77</v>
      </c>
      <c r="G100" s="107" t="s">
        <v>1088</v>
      </c>
      <c r="H100" s="107" t="s">
        <v>69</v>
      </c>
      <c r="I100" s="107" t="s">
        <v>1187</v>
      </c>
      <c r="J100" s="108">
        <v>126</v>
      </c>
      <c r="K100" s="108">
        <v>1060</v>
      </c>
      <c r="L100" s="108">
        <v>133560</v>
      </c>
      <c r="M100" s="108">
        <v>2.65</v>
      </c>
      <c r="N100" s="108">
        <v>333.9</v>
      </c>
      <c r="O100" s="108">
        <v>0</v>
      </c>
      <c r="P100" s="108">
        <v>0</v>
      </c>
      <c r="Q100" s="108">
        <v>1062.6500000000001</v>
      </c>
      <c r="R100" s="108">
        <v>133893.9</v>
      </c>
      <c r="S100" s="107" t="s">
        <v>1362</v>
      </c>
      <c r="T100" s="108"/>
      <c r="U100" s="108"/>
      <c r="V100" s="107"/>
      <c r="W100" s="107"/>
    </row>
    <row r="101" spans="1:23" ht="25.5">
      <c r="A101" s="107" t="s">
        <v>1518</v>
      </c>
      <c r="B101" s="112">
        <v>44230</v>
      </c>
      <c r="C101" s="107" t="s">
        <v>1519</v>
      </c>
      <c r="D101" s="112">
        <v>44230</v>
      </c>
      <c r="E101" s="107" t="s">
        <v>1267</v>
      </c>
      <c r="F101" s="107" t="s">
        <v>61</v>
      </c>
      <c r="G101" s="107" t="s">
        <v>60</v>
      </c>
      <c r="H101" s="107" t="s">
        <v>57</v>
      </c>
      <c r="I101" s="107" t="s">
        <v>1187</v>
      </c>
      <c r="J101" s="108">
        <v>100</v>
      </c>
      <c r="K101" s="108">
        <v>1060</v>
      </c>
      <c r="L101" s="108">
        <v>106000</v>
      </c>
      <c r="M101" s="108">
        <v>2.65</v>
      </c>
      <c r="N101" s="108">
        <v>265</v>
      </c>
      <c r="O101" s="108">
        <v>0</v>
      </c>
      <c r="P101" s="108">
        <v>0</v>
      </c>
      <c r="Q101" s="108">
        <v>1062.6500000000001</v>
      </c>
      <c r="R101" s="108">
        <v>106265</v>
      </c>
      <c r="S101" s="107" t="s">
        <v>1362</v>
      </c>
      <c r="T101" s="108"/>
      <c r="U101" s="108"/>
      <c r="V101" s="107"/>
      <c r="W101" s="107"/>
    </row>
    <row r="102" spans="1:23" ht="25.5">
      <c r="A102" s="107" t="s">
        <v>1520</v>
      </c>
      <c r="B102" s="112">
        <v>44230</v>
      </c>
      <c r="C102" s="107" t="s">
        <v>1521</v>
      </c>
      <c r="D102" s="112">
        <v>44230</v>
      </c>
      <c r="E102" s="107" t="s">
        <v>1267</v>
      </c>
      <c r="F102" s="107" t="s">
        <v>12</v>
      </c>
      <c r="G102" s="107" t="s">
        <v>1290</v>
      </c>
      <c r="H102" s="107" t="s">
        <v>13</v>
      </c>
      <c r="I102" s="107" t="s">
        <v>1187</v>
      </c>
      <c r="J102" s="108">
        <v>200</v>
      </c>
      <c r="K102" s="108">
        <v>1060</v>
      </c>
      <c r="L102" s="108">
        <v>212000</v>
      </c>
      <c r="M102" s="108">
        <v>2.65</v>
      </c>
      <c r="N102" s="108">
        <v>530</v>
      </c>
      <c r="O102" s="108">
        <v>0</v>
      </c>
      <c r="P102" s="108">
        <v>0</v>
      </c>
      <c r="Q102" s="108">
        <v>1062.6500000000001</v>
      </c>
      <c r="R102" s="108">
        <v>212530</v>
      </c>
      <c r="S102" s="107" t="s">
        <v>1362</v>
      </c>
      <c r="T102" s="108"/>
      <c r="U102" s="108"/>
      <c r="V102" s="107"/>
      <c r="W102" s="107"/>
    </row>
    <row r="103" spans="1:23" ht="25.5">
      <c r="A103" s="107" t="s">
        <v>1522</v>
      </c>
      <c r="B103" s="112">
        <v>44230</v>
      </c>
      <c r="C103" s="107" t="s">
        <v>1523</v>
      </c>
      <c r="D103" s="112">
        <v>44230</v>
      </c>
      <c r="E103" s="107" t="s">
        <v>1267</v>
      </c>
      <c r="F103" s="107" t="s">
        <v>6</v>
      </c>
      <c r="G103" s="107" t="s">
        <v>1280</v>
      </c>
      <c r="H103" s="107" t="s">
        <v>120</v>
      </c>
      <c r="I103" s="107" t="s">
        <v>1187</v>
      </c>
      <c r="J103" s="108">
        <v>70</v>
      </c>
      <c r="K103" s="108">
        <v>1060</v>
      </c>
      <c r="L103" s="108">
        <v>74200</v>
      </c>
      <c r="M103" s="108">
        <v>2.65</v>
      </c>
      <c r="N103" s="108">
        <v>185.5</v>
      </c>
      <c r="O103" s="108">
        <v>0</v>
      </c>
      <c r="P103" s="108">
        <v>0</v>
      </c>
      <c r="Q103" s="108">
        <v>1062.6500000000001</v>
      </c>
      <c r="R103" s="108">
        <v>74385.5</v>
      </c>
      <c r="S103" s="107" t="s">
        <v>1362</v>
      </c>
      <c r="T103" s="108"/>
      <c r="U103" s="108"/>
      <c r="V103" s="107"/>
      <c r="W103" s="107"/>
    </row>
    <row r="104" spans="1:23" ht="25.5">
      <c r="A104" s="107" t="s">
        <v>1524</v>
      </c>
      <c r="B104" s="112">
        <v>44230</v>
      </c>
      <c r="C104" s="107" t="s">
        <v>1525</v>
      </c>
      <c r="D104" s="112">
        <v>44230</v>
      </c>
      <c r="E104" s="107" t="s">
        <v>1267</v>
      </c>
      <c r="F104" s="107" t="s">
        <v>11</v>
      </c>
      <c r="G104" s="107" t="s">
        <v>1288</v>
      </c>
      <c r="H104" s="107" t="s">
        <v>120</v>
      </c>
      <c r="I104" s="107" t="s">
        <v>1187</v>
      </c>
      <c r="J104" s="108">
        <v>263</v>
      </c>
      <c r="K104" s="108">
        <v>1060</v>
      </c>
      <c r="L104" s="108">
        <v>278780</v>
      </c>
      <c r="M104" s="108">
        <v>2.65</v>
      </c>
      <c r="N104" s="108">
        <v>696.95</v>
      </c>
      <c r="O104" s="108">
        <v>0</v>
      </c>
      <c r="P104" s="108">
        <v>0</v>
      </c>
      <c r="Q104" s="108">
        <v>1062.6500000000001</v>
      </c>
      <c r="R104" s="108">
        <v>279476.95</v>
      </c>
      <c r="S104" s="107" t="s">
        <v>1362</v>
      </c>
      <c r="T104" s="108"/>
      <c r="U104" s="108"/>
      <c r="V104" s="107"/>
      <c r="W104" s="107"/>
    </row>
    <row r="105" spans="1:23" ht="25.5">
      <c r="A105" s="107" t="s">
        <v>1526</v>
      </c>
      <c r="B105" s="112">
        <v>44230</v>
      </c>
      <c r="C105" s="107" t="s">
        <v>1527</v>
      </c>
      <c r="D105" s="112">
        <v>44230</v>
      </c>
      <c r="E105" s="107" t="s">
        <v>1267</v>
      </c>
      <c r="F105" s="107" t="s">
        <v>942</v>
      </c>
      <c r="G105" s="107" t="s">
        <v>120</v>
      </c>
      <c r="H105" s="107" t="s">
        <v>120</v>
      </c>
      <c r="I105" s="107" t="s">
        <v>1187</v>
      </c>
      <c r="J105" s="108">
        <v>30</v>
      </c>
      <c r="K105" s="108">
        <v>1060</v>
      </c>
      <c r="L105" s="108">
        <v>31800</v>
      </c>
      <c r="M105" s="108">
        <v>2.65</v>
      </c>
      <c r="N105" s="108">
        <v>79.5</v>
      </c>
      <c r="O105" s="108">
        <v>0</v>
      </c>
      <c r="P105" s="108">
        <v>0</v>
      </c>
      <c r="Q105" s="108">
        <v>1062.6500000000001</v>
      </c>
      <c r="R105" s="108">
        <v>31879.5</v>
      </c>
      <c r="S105" s="107" t="s">
        <v>1362</v>
      </c>
      <c r="T105" s="108"/>
      <c r="U105" s="108"/>
      <c r="V105" s="107"/>
      <c r="W105" s="107"/>
    </row>
    <row r="106" spans="1:23" ht="25.5">
      <c r="A106" s="107" t="s">
        <v>1528</v>
      </c>
      <c r="B106" s="112">
        <v>44230</v>
      </c>
      <c r="C106" s="107" t="s">
        <v>1529</v>
      </c>
      <c r="D106" s="112">
        <v>44230</v>
      </c>
      <c r="E106" s="107" t="s">
        <v>1267</v>
      </c>
      <c r="F106" s="107" t="s">
        <v>117</v>
      </c>
      <c r="G106" s="107" t="s">
        <v>1278</v>
      </c>
      <c r="H106" s="107" t="s">
        <v>120</v>
      </c>
      <c r="I106" s="107" t="s">
        <v>1187</v>
      </c>
      <c r="J106" s="108">
        <v>140</v>
      </c>
      <c r="K106" s="108">
        <v>1060</v>
      </c>
      <c r="L106" s="108">
        <v>148400</v>
      </c>
      <c r="M106" s="108">
        <v>2.65</v>
      </c>
      <c r="N106" s="108">
        <v>371</v>
      </c>
      <c r="O106" s="108">
        <v>0</v>
      </c>
      <c r="P106" s="108">
        <v>0</v>
      </c>
      <c r="Q106" s="108">
        <v>1062.6500000000001</v>
      </c>
      <c r="R106" s="108">
        <v>148771</v>
      </c>
      <c r="S106" s="107" t="s">
        <v>1362</v>
      </c>
      <c r="T106" s="108"/>
      <c r="U106" s="108"/>
      <c r="V106" s="107"/>
      <c r="W106" s="107"/>
    </row>
    <row r="107" spans="1:23" ht="25.5">
      <c r="A107" s="107" t="s">
        <v>1530</v>
      </c>
      <c r="B107" s="112">
        <v>44230</v>
      </c>
      <c r="C107" s="107" t="s">
        <v>1531</v>
      </c>
      <c r="D107" s="112">
        <v>44230</v>
      </c>
      <c r="E107" s="107" t="s">
        <v>1267</v>
      </c>
      <c r="F107" s="107" t="s">
        <v>112</v>
      </c>
      <c r="G107" s="107" t="s">
        <v>120</v>
      </c>
      <c r="H107" s="107" t="s">
        <v>120</v>
      </c>
      <c r="I107" s="107" t="s">
        <v>1187</v>
      </c>
      <c r="J107" s="108">
        <v>346</v>
      </c>
      <c r="K107" s="108">
        <v>1060</v>
      </c>
      <c r="L107" s="108">
        <v>366760</v>
      </c>
      <c r="M107" s="108">
        <v>2.65</v>
      </c>
      <c r="N107" s="108">
        <v>916.9</v>
      </c>
      <c r="O107" s="108">
        <v>0</v>
      </c>
      <c r="P107" s="108">
        <v>0</v>
      </c>
      <c r="Q107" s="108">
        <v>1062.6500000000001</v>
      </c>
      <c r="R107" s="108">
        <v>367676.9</v>
      </c>
      <c r="S107" s="107" t="s">
        <v>1362</v>
      </c>
      <c r="T107" s="108"/>
      <c r="U107" s="108"/>
      <c r="V107" s="107"/>
      <c r="W107" s="107"/>
    </row>
    <row r="108" spans="1:23" ht="25.5">
      <c r="A108" s="107" t="s">
        <v>1532</v>
      </c>
      <c r="B108" s="112">
        <v>44230</v>
      </c>
      <c r="C108" s="107" t="s">
        <v>1533</v>
      </c>
      <c r="D108" s="112">
        <v>44230</v>
      </c>
      <c r="E108" s="107" t="s">
        <v>1267</v>
      </c>
      <c r="F108" s="107" t="s">
        <v>8</v>
      </c>
      <c r="G108" s="107" t="s">
        <v>1079</v>
      </c>
      <c r="H108" s="107" t="s">
        <v>120</v>
      </c>
      <c r="I108" s="107" t="s">
        <v>1187</v>
      </c>
      <c r="J108" s="108">
        <v>300</v>
      </c>
      <c r="K108" s="108">
        <v>1060</v>
      </c>
      <c r="L108" s="108">
        <v>318000</v>
      </c>
      <c r="M108" s="108">
        <v>2.65</v>
      </c>
      <c r="N108" s="108">
        <v>795</v>
      </c>
      <c r="O108" s="108">
        <v>0</v>
      </c>
      <c r="P108" s="108">
        <v>0</v>
      </c>
      <c r="Q108" s="108">
        <v>1062.6500000000001</v>
      </c>
      <c r="R108" s="108">
        <v>318795</v>
      </c>
      <c r="S108" s="107" t="s">
        <v>1362</v>
      </c>
      <c r="T108" s="108"/>
      <c r="U108" s="108"/>
      <c r="V108" s="107"/>
      <c r="W108" s="107"/>
    </row>
    <row r="109" spans="1:23" ht="25.5">
      <c r="A109" s="107" t="s">
        <v>1534</v>
      </c>
      <c r="B109" s="112">
        <v>44230</v>
      </c>
      <c r="C109" s="107" t="s">
        <v>1535</v>
      </c>
      <c r="D109" s="112">
        <v>44230</v>
      </c>
      <c r="E109" s="107" t="s">
        <v>1267</v>
      </c>
      <c r="F109" s="107" t="s">
        <v>111</v>
      </c>
      <c r="G109" s="107" t="s">
        <v>1132</v>
      </c>
      <c r="H109" s="107" t="s">
        <v>120</v>
      </c>
      <c r="I109" s="107" t="s">
        <v>1187</v>
      </c>
      <c r="J109" s="108">
        <v>125</v>
      </c>
      <c r="K109" s="108">
        <v>1060</v>
      </c>
      <c r="L109" s="108">
        <v>132500</v>
      </c>
      <c r="M109" s="108">
        <v>2.65</v>
      </c>
      <c r="N109" s="108">
        <v>331.25</v>
      </c>
      <c r="O109" s="108">
        <v>0</v>
      </c>
      <c r="P109" s="108">
        <v>0</v>
      </c>
      <c r="Q109" s="108">
        <v>1062.6500000000001</v>
      </c>
      <c r="R109" s="108">
        <v>132831.25</v>
      </c>
      <c r="S109" s="107" t="s">
        <v>1362</v>
      </c>
      <c r="T109" s="108"/>
      <c r="U109" s="108"/>
      <c r="V109" s="107"/>
      <c r="W109" s="107"/>
    </row>
    <row r="110" spans="1:23" ht="25.5">
      <c r="A110" s="107" t="s">
        <v>1536</v>
      </c>
      <c r="B110" s="112">
        <v>44230</v>
      </c>
      <c r="C110" s="107" t="s">
        <v>1537</v>
      </c>
      <c r="D110" s="112">
        <v>44230</v>
      </c>
      <c r="E110" s="107" t="s">
        <v>1267</v>
      </c>
      <c r="F110" s="107" t="s">
        <v>3</v>
      </c>
      <c r="G110" s="107" t="s">
        <v>1078</v>
      </c>
      <c r="H110" s="107" t="s">
        <v>120</v>
      </c>
      <c r="I110" s="107" t="s">
        <v>1187</v>
      </c>
      <c r="J110" s="108">
        <v>30</v>
      </c>
      <c r="K110" s="108">
        <v>1060</v>
      </c>
      <c r="L110" s="108">
        <v>31800</v>
      </c>
      <c r="M110" s="108">
        <v>2.65</v>
      </c>
      <c r="N110" s="108">
        <v>79.5</v>
      </c>
      <c r="O110" s="108">
        <v>0</v>
      </c>
      <c r="P110" s="108">
        <v>0</v>
      </c>
      <c r="Q110" s="108">
        <v>1062.6500000000001</v>
      </c>
      <c r="R110" s="108">
        <v>31879.5</v>
      </c>
      <c r="S110" s="107" t="s">
        <v>1362</v>
      </c>
      <c r="T110" s="108"/>
      <c r="U110" s="108"/>
      <c r="V110" s="107"/>
      <c r="W110" s="107"/>
    </row>
    <row r="111" spans="1:23" ht="25.5">
      <c r="A111" s="107" t="s">
        <v>1538</v>
      </c>
      <c r="B111" s="112">
        <v>44230</v>
      </c>
      <c r="C111" s="107" t="s">
        <v>1539</v>
      </c>
      <c r="D111" s="112">
        <v>44230</v>
      </c>
      <c r="E111" s="107" t="s">
        <v>1267</v>
      </c>
      <c r="F111" s="107" t="s">
        <v>9</v>
      </c>
      <c r="G111" s="107" t="s">
        <v>1078</v>
      </c>
      <c r="H111" s="107" t="s">
        <v>120</v>
      </c>
      <c r="I111" s="107" t="s">
        <v>1187</v>
      </c>
      <c r="J111" s="108">
        <v>110</v>
      </c>
      <c r="K111" s="108">
        <v>1060</v>
      </c>
      <c r="L111" s="108">
        <v>116600</v>
      </c>
      <c r="M111" s="108">
        <v>2.65</v>
      </c>
      <c r="N111" s="108">
        <v>291.5</v>
      </c>
      <c r="O111" s="108">
        <v>0</v>
      </c>
      <c r="P111" s="108">
        <v>0</v>
      </c>
      <c r="Q111" s="108">
        <v>1062.6500000000001</v>
      </c>
      <c r="R111" s="108">
        <v>116891.5</v>
      </c>
      <c r="S111" s="107" t="s">
        <v>1362</v>
      </c>
      <c r="T111" s="108"/>
      <c r="U111" s="108"/>
      <c r="V111" s="107"/>
      <c r="W111" s="107"/>
    </row>
    <row r="112" spans="1:23" ht="25.5">
      <c r="A112" s="107" t="s">
        <v>1540</v>
      </c>
      <c r="B112" s="112">
        <v>44230</v>
      </c>
      <c r="C112" s="107" t="s">
        <v>1541</v>
      </c>
      <c r="D112" s="112">
        <v>44230</v>
      </c>
      <c r="E112" s="107" t="s">
        <v>1267</v>
      </c>
      <c r="F112" s="107" t="s">
        <v>4</v>
      </c>
      <c r="G112" s="107" t="s">
        <v>1280</v>
      </c>
      <c r="H112" s="107" t="s">
        <v>120</v>
      </c>
      <c r="I112" s="107" t="s">
        <v>1187</v>
      </c>
      <c r="J112" s="108">
        <v>139</v>
      </c>
      <c r="K112" s="108">
        <v>1060</v>
      </c>
      <c r="L112" s="108">
        <v>147340</v>
      </c>
      <c r="M112" s="108">
        <v>2.65</v>
      </c>
      <c r="N112" s="108">
        <v>368.35</v>
      </c>
      <c r="O112" s="108">
        <v>0</v>
      </c>
      <c r="P112" s="108">
        <v>0</v>
      </c>
      <c r="Q112" s="108">
        <v>1062.6500000000001</v>
      </c>
      <c r="R112" s="108">
        <v>147708.35</v>
      </c>
      <c r="S112" s="107" t="s">
        <v>1362</v>
      </c>
      <c r="T112" s="108"/>
      <c r="U112" s="108"/>
      <c r="V112" s="107"/>
      <c r="W112" s="107"/>
    </row>
    <row r="113" spans="1:23" ht="25.5">
      <c r="A113" s="107" t="s">
        <v>1542</v>
      </c>
      <c r="B113" s="112">
        <v>44230</v>
      </c>
      <c r="C113" s="107" t="s">
        <v>1543</v>
      </c>
      <c r="D113" s="112">
        <v>44230</v>
      </c>
      <c r="E113" s="107" t="s">
        <v>1267</v>
      </c>
      <c r="F113" s="107" t="s">
        <v>109</v>
      </c>
      <c r="G113" s="107" t="s">
        <v>1279</v>
      </c>
      <c r="H113" s="107" t="s">
        <v>120</v>
      </c>
      <c r="I113" s="107" t="s">
        <v>1187</v>
      </c>
      <c r="J113" s="108">
        <v>281</v>
      </c>
      <c r="K113" s="108">
        <v>1060</v>
      </c>
      <c r="L113" s="108">
        <v>297860</v>
      </c>
      <c r="M113" s="108">
        <v>2.65</v>
      </c>
      <c r="N113" s="108">
        <v>744.65</v>
      </c>
      <c r="O113" s="108">
        <v>0</v>
      </c>
      <c r="P113" s="108">
        <v>0</v>
      </c>
      <c r="Q113" s="108">
        <v>1062.6500000000001</v>
      </c>
      <c r="R113" s="108">
        <v>298604.65000000002</v>
      </c>
      <c r="S113" s="107" t="s">
        <v>1362</v>
      </c>
      <c r="T113" s="108"/>
      <c r="U113" s="108"/>
      <c r="V113" s="107"/>
      <c r="W113" s="107"/>
    </row>
    <row r="114" spans="1:23" ht="25.5">
      <c r="A114" s="107" t="s">
        <v>1544</v>
      </c>
      <c r="B114" s="112">
        <v>44230</v>
      </c>
      <c r="C114" s="107" t="s">
        <v>1545</v>
      </c>
      <c r="D114" s="112">
        <v>44230</v>
      </c>
      <c r="E114" s="107" t="s">
        <v>1267</v>
      </c>
      <c r="F114" s="107" t="s">
        <v>2</v>
      </c>
      <c r="G114" s="107" t="s">
        <v>1078</v>
      </c>
      <c r="H114" s="107" t="s">
        <v>120</v>
      </c>
      <c r="I114" s="107" t="s">
        <v>1187</v>
      </c>
      <c r="J114" s="108">
        <v>173</v>
      </c>
      <c r="K114" s="108">
        <v>1060</v>
      </c>
      <c r="L114" s="108">
        <v>183380</v>
      </c>
      <c r="M114" s="108">
        <v>2.65</v>
      </c>
      <c r="N114" s="108">
        <v>458.45</v>
      </c>
      <c r="O114" s="108">
        <v>0</v>
      </c>
      <c r="P114" s="108">
        <v>0</v>
      </c>
      <c r="Q114" s="108">
        <v>1062.6500000000001</v>
      </c>
      <c r="R114" s="108">
        <v>183838.45</v>
      </c>
      <c r="S114" s="107" t="s">
        <v>1362</v>
      </c>
      <c r="T114" s="108"/>
      <c r="U114" s="108"/>
      <c r="V114" s="107"/>
      <c r="W114" s="107"/>
    </row>
    <row r="115" spans="1:23" ht="25.5">
      <c r="A115" s="107" t="s">
        <v>1546</v>
      </c>
      <c r="B115" s="112">
        <v>44230</v>
      </c>
      <c r="C115" s="107" t="s">
        <v>1547</v>
      </c>
      <c r="D115" s="112">
        <v>44230</v>
      </c>
      <c r="E115" s="107" t="s">
        <v>1267</v>
      </c>
      <c r="F115" s="107" t="s">
        <v>110</v>
      </c>
      <c r="G115" s="107" t="s">
        <v>1132</v>
      </c>
      <c r="H115" s="107" t="s">
        <v>120</v>
      </c>
      <c r="I115" s="107" t="s">
        <v>1187</v>
      </c>
      <c r="J115" s="108">
        <v>185</v>
      </c>
      <c r="K115" s="108">
        <v>1060</v>
      </c>
      <c r="L115" s="108">
        <v>196100</v>
      </c>
      <c r="M115" s="108">
        <v>2.65</v>
      </c>
      <c r="N115" s="108">
        <v>490.25</v>
      </c>
      <c r="O115" s="108">
        <v>0</v>
      </c>
      <c r="P115" s="108">
        <v>0</v>
      </c>
      <c r="Q115" s="108">
        <v>1062.6500000000001</v>
      </c>
      <c r="R115" s="108">
        <v>196590.25</v>
      </c>
      <c r="S115" s="107" t="s">
        <v>1362</v>
      </c>
      <c r="T115" s="108"/>
      <c r="U115" s="108"/>
      <c r="V115" s="107"/>
      <c r="W115" s="107"/>
    </row>
    <row r="116" spans="1:23" ht="25.5">
      <c r="A116" s="107" t="s">
        <v>1548</v>
      </c>
      <c r="B116" s="112">
        <v>44230</v>
      </c>
      <c r="C116" s="107" t="s">
        <v>1549</v>
      </c>
      <c r="D116" s="112">
        <v>44230</v>
      </c>
      <c r="E116" s="107" t="s">
        <v>1267</v>
      </c>
      <c r="F116" s="107" t="s">
        <v>15</v>
      </c>
      <c r="G116" s="107" t="s">
        <v>1275</v>
      </c>
      <c r="H116" s="107" t="s">
        <v>13</v>
      </c>
      <c r="I116" s="107" t="s">
        <v>1187</v>
      </c>
      <c r="J116" s="108">
        <v>80</v>
      </c>
      <c r="K116" s="108">
        <v>1060</v>
      </c>
      <c r="L116" s="108">
        <v>84800</v>
      </c>
      <c r="M116" s="108">
        <v>2.65</v>
      </c>
      <c r="N116" s="108">
        <v>212</v>
      </c>
      <c r="O116" s="108">
        <v>0</v>
      </c>
      <c r="P116" s="108">
        <v>0</v>
      </c>
      <c r="Q116" s="108">
        <v>1062.6500000000001</v>
      </c>
      <c r="R116" s="108">
        <v>85012</v>
      </c>
      <c r="S116" s="107" t="s">
        <v>1362</v>
      </c>
      <c r="T116" s="108"/>
      <c r="U116" s="108"/>
      <c r="V116" s="107"/>
      <c r="W116" s="107"/>
    </row>
    <row r="117" spans="1:23" ht="25.5">
      <c r="A117" s="107" t="s">
        <v>1550</v>
      </c>
      <c r="B117" s="112">
        <v>44230</v>
      </c>
      <c r="C117" s="107" t="s">
        <v>1551</v>
      </c>
      <c r="D117" s="112">
        <v>44230</v>
      </c>
      <c r="E117" s="107" t="s">
        <v>1267</v>
      </c>
      <c r="F117" s="107" t="s">
        <v>22</v>
      </c>
      <c r="G117" s="107" t="s">
        <v>1082</v>
      </c>
      <c r="H117" s="107" t="s">
        <v>13</v>
      </c>
      <c r="I117" s="107" t="s">
        <v>1187</v>
      </c>
      <c r="J117" s="108">
        <v>500</v>
      </c>
      <c r="K117" s="108">
        <v>1060</v>
      </c>
      <c r="L117" s="108">
        <v>530000</v>
      </c>
      <c r="M117" s="108">
        <v>2.65</v>
      </c>
      <c r="N117" s="108">
        <v>1325</v>
      </c>
      <c r="O117" s="108">
        <v>0</v>
      </c>
      <c r="P117" s="108">
        <v>0</v>
      </c>
      <c r="Q117" s="108">
        <v>1062.6500000000001</v>
      </c>
      <c r="R117" s="108">
        <v>531325</v>
      </c>
      <c r="S117" s="107" t="s">
        <v>1362</v>
      </c>
      <c r="T117" s="108"/>
      <c r="U117" s="108"/>
      <c r="V117" s="107"/>
      <c r="W117" s="107"/>
    </row>
    <row r="118" spans="1:23" ht="25.5">
      <c r="A118" s="107" t="s">
        <v>1552</v>
      </c>
      <c r="B118" s="112">
        <v>44230</v>
      </c>
      <c r="C118" s="107" t="s">
        <v>1553</v>
      </c>
      <c r="D118" s="112">
        <v>44230</v>
      </c>
      <c r="E118" s="107" t="s">
        <v>1267</v>
      </c>
      <c r="F118" s="107" t="s">
        <v>84</v>
      </c>
      <c r="G118" s="107" t="s">
        <v>1286</v>
      </c>
      <c r="H118" s="107" t="s">
        <v>24</v>
      </c>
      <c r="I118" s="107" t="s">
        <v>1187</v>
      </c>
      <c r="J118" s="108">
        <v>40</v>
      </c>
      <c r="K118" s="108">
        <v>1060</v>
      </c>
      <c r="L118" s="108">
        <v>42400</v>
      </c>
      <c r="M118" s="108">
        <v>2.65</v>
      </c>
      <c r="N118" s="108">
        <v>106</v>
      </c>
      <c r="O118" s="108">
        <v>0</v>
      </c>
      <c r="P118" s="108">
        <v>0</v>
      </c>
      <c r="Q118" s="108">
        <v>1062.6500000000001</v>
      </c>
      <c r="R118" s="108">
        <v>42506</v>
      </c>
      <c r="S118" s="107" t="s">
        <v>1362</v>
      </c>
      <c r="T118" s="108"/>
      <c r="U118" s="108"/>
      <c r="V118" s="107"/>
      <c r="W118" s="107"/>
    </row>
    <row r="119" spans="1:23" ht="25.5">
      <c r="A119" s="107" t="s">
        <v>1554</v>
      </c>
      <c r="B119" s="112">
        <v>44230</v>
      </c>
      <c r="C119" s="107" t="s">
        <v>1555</v>
      </c>
      <c r="D119" s="112">
        <v>44230</v>
      </c>
      <c r="E119" s="107" t="s">
        <v>1267</v>
      </c>
      <c r="F119" s="107" t="s">
        <v>125</v>
      </c>
      <c r="G119" s="107" t="s">
        <v>1287</v>
      </c>
      <c r="H119" s="107" t="s">
        <v>24</v>
      </c>
      <c r="I119" s="107" t="s">
        <v>1187</v>
      </c>
      <c r="J119" s="108">
        <v>20</v>
      </c>
      <c r="K119" s="108">
        <v>1060</v>
      </c>
      <c r="L119" s="108">
        <v>21200</v>
      </c>
      <c r="M119" s="108">
        <v>2.65</v>
      </c>
      <c r="N119" s="108">
        <v>53</v>
      </c>
      <c r="O119" s="108">
        <v>0</v>
      </c>
      <c r="P119" s="108">
        <v>0</v>
      </c>
      <c r="Q119" s="108">
        <v>1062.6500000000001</v>
      </c>
      <c r="R119" s="108">
        <v>21253</v>
      </c>
      <c r="S119" s="107" t="s">
        <v>1362</v>
      </c>
      <c r="T119" s="108"/>
      <c r="U119" s="108"/>
      <c r="V119" s="107"/>
      <c r="W119" s="107"/>
    </row>
    <row r="120" spans="1:23" ht="25.5">
      <c r="A120" s="107" t="s">
        <v>1556</v>
      </c>
      <c r="B120" s="112">
        <v>44230</v>
      </c>
      <c r="C120" s="107" t="s">
        <v>1557</v>
      </c>
      <c r="D120" s="112">
        <v>44230</v>
      </c>
      <c r="E120" s="107" t="s">
        <v>1267</v>
      </c>
      <c r="F120" s="107" t="s">
        <v>35</v>
      </c>
      <c r="G120" s="107" t="s">
        <v>1292</v>
      </c>
      <c r="H120" s="107" t="s">
        <v>24</v>
      </c>
      <c r="I120" s="107" t="s">
        <v>1187</v>
      </c>
      <c r="J120" s="108">
        <v>80</v>
      </c>
      <c r="K120" s="108">
        <v>1060</v>
      </c>
      <c r="L120" s="108">
        <v>84800</v>
      </c>
      <c r="M120" s="108">
        <v>2.65</v>
      </c>
      <c r="N120" s="108">
        <v>212</v>
      </c>
      <c r="O120" s="108">
        <v>0</v>
      </c>
      <c r="P120" s="108">
        <v>0</v>
      </c>
      <c r="Q120" s="108">
        <v>1062.6500000000001</v>
      </c>
      <c r="R120" s="108">
        <v>85012</v>
      </c>
      <c r="S120" s="107" t="s">
        <v>1362</v>
      </c>
      <c r="T120" s="108"/>
      <c r="U120" s="108"/>
      <c r="V120" s="107"/>
      <c r="W120" s="107"/>
    </row>
    <row r="121" spans="1:23" ht="25.5">
      <c r="A121" s="107" t="s">
        <v>1558</v>
      </c>
      <c r="B121" s="112">
        <v>44230</v>
      </c>
      <c r="C121" s="107" t="s">
        <v>1559</v>
      </c>
      <c r="D121" s="112">
        <v>44230</v>
      </c>
      <c r="E121" s="107" t="s">
        <v>1267</v>
      </c>
      <c r="F121" s="107" t="s">
        <v>86</v>
      </c>
      <c r="G121" s="107" t="s">
        <v>1134</v>
      </c>
      <c r="H121" s="107" t="s">
        <v>24</v>
      </c>
      <c r="I121" s="107" t="s">
        <v>1187</v>
      </c>
      <c r="J121" s="108">
        <v>150</v>
      </c>
      <c r="K121" s="108">
        <v>1060</v>
      </c>
      <c r="L121" s="108">
        <v>159000</v>
      </c>
      <c r="M121" s="108">
        <v>2.65</v>
      </c>
      <c r="N121" s="108">
        <v>397.5</v>
      </c>
      <c r="O121" s="108">
        <v>0</v>
      </c>
      <c r="P121" s="108">
        <v>0</v>
      </c>
      <c r="Q121" s="108">
        <v>1062.6500000000001</v>
      </c>
      <c r="R121" s="108">
        <v>159397.5</v>
      </c>
      <c r="S121" s="107" t="s">
        <v>1362</v>
      </c>
      <c r="T121" s="108"/>
      <c r="U121" s="108"/>
      <c r="V121" s="107"/>
      <c r="W121" s="107"/>
    </row>
    <row r="122" spans="1:23" ht="25.5">
      <c r="A122" s="107" t="s">
        <v>1560</v>
      </c>
      <c r="B122" s="112">
        <v>44230</v>
      </c>
      <c r="C122" s="107" t="s">
        <v>1561</v>
      </c>
      <c r="D122" s="112">
        <v>44230</v>
      </c>
      <c r="E122" s="107" t="s">
        <v>1267</v>
      </c>
      <c r="F122" s="107" t="s">
        <v>65</v>
      </c>
      <c r="G122" s="107" t="s">
        <v>1270</v>
      </c>
      <c r="H122" s="107" t="s">
        <v>57</v>
      </c>
      <c r="I122" s="107" t="s">
        <v>1187</v>
      </c>
      <c r="J122" s="108">
        <v>167</v>
      </c>
      <c r="K122" s="108">
        <v>1060</v>
      </c>
      <c r="L122" s="108">
        <v>177020</v>
      </c>
      <c r="M122" s="108">
        <v>2.65</v>
      </c>
      <c r="N122" s="108">
        <v>442.55</v>
      </c>
      <c r="O122" s="108">
        <v>0</v>
      </c>
      <c r="P122" s="108">
        <v>0</v>
      </c>
      <c r="Q122" s="108">
        <v>1062.6500000000001</v>
      </c>
      <c r="R122" s="108">
        <v>177462.55</v>
      </c>
      <c r="S122" s="107" t="s">
        <v>1362</v>
      </c>
      <c r="T122" s="108"/>
      <c r="U122" s="108"/>
      <c r="V122" s="107"/>
      <c r="W122" s="107"/>
    </row>
    <row r="123" spans="1:23" ht="25.5">
      <c r="A123" s="107" t="s">
        <v>1562</v>
      </c>
      <c r="B123" s="112">
        <v>44230</v>
      </c>
      <c r="C123" s="107" t="s">
        <v>1563</v>
      </c>
      <c r="D123" s="112">
        <v>44230</v>
      </c>
      <c r="E123" s="107" t="s">
        <v>1267</v>
      </c>
      <c r="F123" s="107" t="s">
        <v>66</v>
      </c>
      <c r="G123" s="107" t="s">
        <v>1270</v>
      </c>
      <c r="H123" s="107" t="s">
        <v>57</v>
      </c>
      <c r="I123" s="107" t="s">
        <v>1187</v>
      </c>
      <c r="J123" s="108">
        <v>100</v>
      </c>
      <c r="K123" s="108">
        <v>1060</v>
      </c>
      <c r="L123" s="108">
        <v>106000</v>
      </c>
      <c r="M123" s="108">
        <v>2.65</v>
      </c>
      <c r="N123" s="108">
        <v>265</v>
      </c>
      <c r="O123" s="108">
        <v>0</v>
      </c>
      <c r="P123" s="108">
        <v>0</v>
      </c>
      <c r="Q123" s="108">
        <v>1062.6500000000001</v>
      </c>
      <c r="R123" s="108">
        <v>106265</v>
      </c>
      <c r="S123" s="107" t="s">
        <v>1362</v>
      </c>
      <c r="T123" s="108"/>
      <c r="U123" s="108"/>
      <c r="V123" s="107"/>
      <c r="W123" s="107"/>
    </row>
    <row r="124" spans="1:23" ht="25.5">
      <c r="A124" s="107" t="s">
        <v>1564</v>
      </c>
      <c r="B124" s="112">
        <v>44230</v>
      </c>
      <c r="C124" s="107" t="s">
        <v>1565</v>
      </c>
      <c r="D124" s="112">
        <v>44230</v>
      </c>
      <c r="E124" s="107" t="s">
        <v>1267</v>
      </c>
      <c r="F124" s="107" t="s">
        <v>63</v>
      </c>
      <c r="G124" s="107" t="s">
        <v>57</v>
      </c>
      <c r="H124" s="107" t="s">
        <v>57</v>
      </c>
      <c r="I124" s="107" t="s">
        <v>1187</v>
      </c>
      <c r="J124" s="108">
        <v>140</v>
      </c>
      <c r="K124" s="108">
        <v>1060</v>
      </c>
      <c r="L124" s="108">
        <v>148400</v>
      </c>
      <c r="M124" s="108">
        <v>2.65</v>
      </c>
      <c r="N124" s="108">
        <v>371</v>
      </c>
      <c r="O124" s="108">
        <v>0</v>
      </c>
      <c r="P124" s="108">
        <v>0</v>
      </c>
      <c r="Q124" s="108">
        <v>1062.6500000000001</v>
      </c>
      <c r="R124" s="108">
        <v>148771</v>
      </c>
      <c r="S124" s="107" t="s">
        <v>1362</v>
      </c>
      <c r="T124" s="108"/>
      <c r="U124" s="108"/>
      <c r="V124" s="107"/>
      <c r="W124" s="107"/>
    </row>
    <row r="125" spans="1:23" ht="25.5">
      <c r="A125" s="107" t="s">
        <v>1566</v>
      </c>
      <c r="B125" s="112">
        <v>44230</v>
      </c>
      <c r="C125" s="107" t="s">
        <v>1567</v>
      </c>
      <c r="D125" s="112">
        <v>44230</v>
      </c>
      <c r="E125" s="107" t="s">
        <v>1267</v>
      </c>
      <c r="F125" s="107" t="s">
        <v>54</v>
      </c>
      <c r="G125" s="107" t="s">
        <v>1085</v>
      </c>
      <c r="H125" s="107" t="s">
        <v>57</v>
      </c>
      <c r="I125" s="107" t="s">
        <v>1187</v>
      </c>
      <c r="J125" s="108">
        <v>100</v>
      </c>
      <c r="K125" s="108">
        <v>1060</v>
      </c>
      <c r="L125" s="108">
        <v>106000</v>
      </c>
      <c r="M125" s="108">
        <v>2.65</v>
      </c>
      <c r="N125" s="108">
        <v>265</v>
      </c>
      <c r="O125" s="108">
        <v>0</v>
      </c>
      <c r="P125" s="108">
        <v>0</v>
      </c>
      <c r="Q125" s="108">
        <v>1062.6500000000001</v>
      </c>
      <c r="R125" s="108">
        <v>106265</v>
      </c>
      <c r="S125" s="107" t="s">
        <v>1362</v>
      </c>
      <c r="T125" s="108"/>
      <c r="U125" s="108"/>
      <c r="V125" s="107"/>
      <c r="W125" s="107"/>
    </row>
    <row r="126" spans="1:23" ht="25.5">
      <c r="A126" s="107" t="s">
        <v>1568</v>
      </c>
      <c r="B126" s="112">
        <v>44230</v>
      </c>
      <c r="C126" s="107" t="s">
        <v>1569</v>
      </c>
      <c r="D126" s="112">
        <v>44230</v>
      </c>
      <c r="E126" s="107" t="s">
        <v>1267</v>
      </c>
      <c r="F126" s="107" t="s">
        <v>119</v>
      </c>
      <c r="G126" s="107" t="s">
        <v>1049</v>
      </c>
      <c r="H126" s="107" t="s">
        <v>57</v>
      </c>
      <c r="I126" s="107" t="s">
        <v>1187</v>
      </c>
      <c r="J126" s="108">
        <v>100</v>
      </c>
      <c r="K126" s="108">
        <v>1060</v>
      </c>
      <c r="L126" s="108">
        <v>106000</v>
      </c>
      <c r="M126" s="108">
        <v>2.65</v>
      </c>
      <c r="N126" s="108">
        <v>265</v>
      </c>
      <c r="O126" s="108">
        <v>0</v>
      </c>
      <c r="P126" s="108">
        <v>0</v>
      </c>
      <c r="Q126" s="108">
        <v>1062.6500000000001</v>
      </c>
      <c r="R126" s="108">
        <v>106265</v>
      </c>
      <c r="S126" s="107" t="s">
        <v>1362</v>
      </c>
      <c r="T126" s="108"/>
      <c r="U126" s="108"/>
      <c r="V126" s="107"/>
      <c r="W126" s="107"/>
    </row>
    <row r="127" spans="1:23" ht="25.5">
      <c r="A127" s="107" t="s">
        <v>1570</v>
      </c>
      <c r="B127" s="112">
        <v>44230</v>
      </c>
      <c r="C127" s="107" t="s">
        <v>1571</v>
      </c>
      <c r="D127" s="112">
        <v>44230</v>
      </c>
      <c r="E127" s="107" t="s">
        <v>1267</v>
      </c>
      <c r="F127" s="107" t="s">
        <v>67</v>
      </c>
      <c r="G127" s="107" t="s">
        <v>1049</v>
      </c>
      <c r="H127" s="107" t="s">
        <v>57</v>
      </c>
      <c r="I127" s="107" t="s">
        <v>1187</v>
      </c>
      <c r="J127" s="108">
        <v>200</v>
      </c>
      <c r="K127" s="108">
        <v>1060</v>
      </c>
      <c r="L127" s="108">
        <v>212000</v>
      </c>
      <c r="M127" s="108">
        <v>2.65</v>
      </c>
      <c r="N127" s="108">
        <v>530</v>
      </c>
      <c r="O127" s="108">
        <v>0</v>
      </c>
      <c r="P127" s="108">
        <v>0</v>
      </c>
      <c r="Q127" s="108">
        <v>1062.6500000000001</v>
      </c>
      <c r="R127" s="108">
        <v>212530</v>
      </c>
      <c r="S127" s="107" t="s">
        <v>1362</v>
      </c>
      <c r="T127" s="108"/>
      <c r="U127" s="108"/>
      <c r="V127" s="107"/>
      <c r="W127" s="107"/>
    </row>
    <row r="128" spans="1:23" ht="25.5">
      <c r="A128" s="107" t="s">
        <v>1572</v>
      </c>
      <c r="B128" s="112">
        <v>44230</v>
      </c>
      <c r="C128" s="107" t="s">
        <v>1573</v>
      </c>
      <c r="D128" s="112">
        <v>44230</v>
      </c>
      <c r="E128" s="107" t="s">
        <v>1267</v>
      </c>
      <c r="F128" s="107" t="s">
        <v>76</v>
      </c>
      <c r="G128" s="107" t="s">
        <v>1087</v>
      </c>
      <c r="H128" s="107" t="s">
        <v>69</v>
      </c>
      <c r="I128" s="107" t="s">
        <v>1187</v>
      </c>
      <c r="J128" s="108">
        <v>80</v>
      </c>
      <c r="K128" s="108">
        <v>1060</v>
      </c>
      <c r="L128" s="108">
        <v>84800</v>
      </c>
      <c r="M128" s="108">
        <v>2.65</v>
      </c>
      <c r="N128" s="108">
        <v>212</v>
      </c>
      <c r="O128" s="108">
        <v>0</v>
      </c>
      <c r="P128" s="108">
        <v>0</v>
      </c>
      <c r="Q128" s="108">
        <v>1062.6500000000001</v>
      </c>
      <c r="R128" s="108">
        <v>85012</v>
      </c>
      <c r="S128" s="107" t="s">
        <v>1362</v>
      </c>
      <c r="T128" s="108"/>
      <c r="U128" s="108"/>
      <c r="V128" s="107"/>
      <c r="W128" s="107"/>
    </row>
    <row r="129" spans="1:23" ht="25.5">
      <c r="A129" s="107" t="s">
        <v>1574</v>
      </c>
      <c r="B129" s="112">
        <v>44230</v>
      </c>
      <c r="C129" s="107" t="s">
        <v>1575</v>
      </c>
      <c r="D129" s="112">
        <v>44230</v>
      </c>
      <c r="E129" s="107" t="s">
        <v>1267</v>
      </c>
      <c r="F129" s="107" t="s">
        <v>68</v>
      </c>
      <c r="G129" s="107" t="s">
        <v>69</v>
      </c>
      <c r="H129" s="107" t="s">
        <v>69</v>
      </c>
      <c r="I129" s="107" t="s">
        <v>1187</v>
      </c>
      <c r="J129" s="108">
        <v>60</v>
      </c>
      <c r="K129" s="108">
        <v>1060</v>
      </c>
      <c r="L129" s="108">
        <v>63600</v>
      </c>
      <c r="M129" s="108">
        <v>2.65</v>
      </c>
      <c r="N129" s="108">
        <v>159</v>
      </c>
      <c r="O129" s="108">
        <v>0</v>
      </c>
      <c r="P129" s="108">
        <v>0</v>
      </c>
      <c r="Q129" s="108">
        <v>1062.6500000000001</v>
      </c>
      <c r="R129" s="108">
        <v>63759</v>
      </c>
      <c r="S129" s="107" t="s">
        <v>1362</v>
      </c>
      <c r="T129" s="108"/>
      <c r="U129" s="108"/>
      <c r="V129" s="107"/>
      <c r="W129" s="107"/>
    </row>
    <row r="130" spans="1:23" ht="25.5">
      <c r="A130" s="107" t="s">
        <v>1576</v>
      </c>
      <c r="B130" s="112">
        <v>44230</v>
      </c>
      <c r="C130" s="107" t="s">
        <v>1577</v>
      </c>
      <c r="D130" s="112">
        <v>44230</v>
      </c>
      <c r="E130" s="107" t="s">
        <v>1267</v>
      </c>
      <c r="F130" s="107" t="s">
        <v>59</v>
      </c>
      <c r="G130" s="107" t="s">
        <v>60</v>
      </c>
      <c r="H130" s="107" t="s">
        <v>57</v>
      </c>
      <c r="I130" s="107" t="s">
        <v>1187</v>
      </c>
      <c r="J130" s="108">
        <v>37</v>
      </c>
      <c r="K130" s="108">
        <v>1060</v>
      </c>
      <c r="L130" s="108">
        <v>39220</v>
      </c>
      <c r="M130" s="108">
        <v>2.65</v>
      </c>
      <c r="N130" s="108">
        <v>98.05</v>
      </c>
      <c r="O130" s="108">
        <v>0</v>
      </c>
      <c r="P130" s="108">
        <v>0</v>
      </c>
      <c r="Q130" s="108">
        <v>1062.6500000000001</v>
      </c>
      <c r="R130" s="108">
        <v>39318.050000000003</v>
      </c>
      <c r="S130" s="107" t="s">
        <v>1362</v>
      </c>
      <c r="T130" s="108"/>
      <c r="U130" s="108"/>
      <c r="V130" s="107"/>
      <c r="W130" s="107"/>
    </row>
    <row r="131" spans="1:23" ht="25.5">
      <c r="A131" s="107" t="s">
        <v>1578</v>
      </c>
      <c r="B131" s="112">
        <v>44230</v>
      </c>
      <c r="C131" s="107" t="s">
        <v>1579</v>
      </c>
      <c r="D131" s="112">
        <v>44230</v>
      </c>
      <c r="E131" s="107" t="s">
        <v>1267</v>
      </c>
      <c r="F131" s="107" t="s">
        <v>75</v>
      </c>
      <c r="G131" s="107" t="s">
        <v>1088</v>
      </c>
      <c r="H131" s="107" t="s">
        <v>69</v>
      </c>
      <c r="I131" s="107" t="s">
        <v>1187</v>
      </c>
      <c r="J131" s="108">
        <v>143</v>
      </c>
      <c r="K131" s="108">
        <v>1060</v>
      </c>
      <c r="L131" s="108">
        <v>151580</v>
      </c>
      <c r="M131" s="108">
        <v>2.65</v>
      </c>
      <c r="N131" s="108">
        <v>378.95</v>
      </c>
      <c r="O131" s="108">
        <v>0</v>
      </c>
      <c r="P131" s="108">
        <v>0</v>
      </c>
      <c r="Q131" s="108">
        <v>1062.6500000000001</v>
      </c>
      <c r="R131" s="108">
        <v>151958.95000000001</v>
      </c>
      <c r="S131" s="107" t="s">
        <v>1362</v>
      </c>
      <c r="T131" s="108"/>
      <c r="U131" s="108"/>
      <c r="V131" s="107"/>
      <c r="W131" s="107"/>
    </row>
    <row r="132" spans="1:23" ht="25.5">
      <c r="A132" s="107" t="s">
        <v>1580</v>
      </c>
      <c r="B132" s="112">
        <v>44230</v>
      </c>
      <c r="C132" s="107" t="s">
        <v>1581</v>
      </c>
      <c r="D132" s="112">
        <v>44230</v>
      </c>
      <c r="E132" s="107" t="s">
        <v>1299</v>
      </c>
      <c r="F132" s="107" t="s">
        <v>1313</v>
      </c>
      <c r="G132" s="107" t="s">
        <v>1300</v>
      </c>
      <c r="H132" s="107" t="s">
        <v>1299</v>
      </c>
      <c r="I132" s="107" t="s">
        <v>1180</v>
      </c>
      <c r="J132" s="108">
        <v>9</v>
      </c>
      <c r="K132" s="108">
        <v>1055</v>
      </c>
      <c r="L132" s="108">
        <v>9495</v>
      </c>
      <c r="M132" s="108">
        <v>0</v>
      </c>
      <c r="N132" s="108">
        <v>0</v>
      </c>
      <c r="O132" s="108">
        <v>0</v>
      </c>
      <c r="P132" s="108">
        <v>0</v>
      </c>
      <c r="Q132" s="108">
        <v>1055</v>
      </c>
      <c r="R132" s="108">
        <v>9495</v>
      </c>
      <c r="S132" s="107" t="s">
        <v>1362</v>
      </c>
      <c r="T132" s="108"/>
      <c r="U132" s="108"/>
      <c r="V132" s="107"/>
      <c r="W132" s="107"/>
    </row>
    <row r="133" spans="1:23" ht="25.5">
      <c r="A133" s="107" t="s">
        <v>1580</v>
      </c>
      <c r="B133" s="112">
        <v>44230</v>
      </c>
      <c r="C133" s="107" t="s">
        <v>1581</v>
      </c>
      <c r="D133" s="112">
        <v>44230</v>
      </c>
      <c r="E133" s="107" t="s">
        <v>1299</v>
      </c>
      <c r="F133" s="107" t="s">
        <v>1313</v>
      </c>
      <c r="G133" s="107" t="s">
        <v>1300</v>
      </c>
      <c r="H133" s="107" t="s">
        <v>1299</v>
      </c>
      <c r="I133" s="107" t="s">
        <v>1178</v>
      </c>
      <c r="J133" s="108">
        <v>7</v>
      </c>
      <c r="K133" s="108">
        <v>956</v>
      </c>
      <c r="L133" s="108">
        <v>6692</v>
      </c>
      <c r="M133" s="108">
        <v>0</v>
      </c>
      <c r="N133" s="108">
        <v>0</v>
      </c>
      <c r="O133" s="108">
        <v>0</v>
      </c>
      <c r="P133" s="108">
        <v>0</v>
      </c>
      <c r="Q133" s="108">
        <v>956</v>
      </c>
      <c r="R133" s="108">
        <v>6692</v>
      </c>
      <c r="S133" s="107" t="s">
        <v>1362</v>
      </c>
      <c r="T133" s="108"/>
      <c r="U133" s="108"/>
      <c r="V133" s="107"/>
      <c r="W133" s="107"/>
    </row>
    <row r="134" spans="1:23" ht="25.5">
      <c r="A134" s="107" t="s">
        <v>1582</v>
      </c>
      <c r="B134" s="112">
        <v>44230</v>
      </c>
      <c r="C134" s="107" t="s">
        <v>1583</v>
      </c>
      <c r="D134" s="112">
        <v>44230</v>
      </c>
      <c r="E134" s="107" t="s">
        <v>1267</v>
      </c>
      <c r="F134" s="107" t="s">
        <v>1009</v>
      </c>
      <c r="G134" s="107" t="s">
        <v>79</v>
      </c>
      <c r="H134" s="107" t="s">
        <v>69</v>
      </c>
      <c r="I134" s="107" t="s">
        <v>1190</v>
      </c>
      <c r="J134" s="108">
        <v>100</v>
      </c>
      <c r="K134" s="108">
        <v>797</v>
      </c>
      <c r="L134" s="108">
        <v>79700</v>
      </c>
      <c r="M134" s="108">
        <v>1.9924999999999999</v>
      </c>
      <c r="N134" s="108">
        <v>199.25</v>
      </c>
      <c r="O134" s="108">
        <v>0</v>
      </c>
      <c r="P134" s="108">
        <v>300</v>
      </c>
      <c r="Q134" s="108">
        <v>798.99249999999995</v>
      </c>
      <c r="R134" s="108">
        <v>79599.25</v>
      </c>
      <c r="S134" s="107" t="s">
        <v>1362</v>
      </c>
      <c r="T134" s="108"/>
      <c r="U134" s="108"/>
      <c r="V134" s="107"/>
      <c r="W134" s="107"/>
    </row>
    <row r="135" spans="1:23" ht="25.5">
      <c r="A135" s="107" t="s">
        <v>1582</v>
      </c>
      <c r="B135" s="112">
        <v>44230</v>
      </c>
      <c r="C135" s="107" t="s">
        <v>1583</v>
      </c>
      <c r="D135" s="112">
        <v>44230</v>
      </c>
      <c r="E135" s="107" t="s">
        <v>1267</v>
      </c>
      <c r="F135" s="107" t="s">
        <v>1009</v>
      </c>
      <c r="G135" s="107" t="s">
        <v>79</v>
      </c>
      <c r="H135" s="107" t="s">
        <v>69</v>
      </c>
      <c r="I135" s="107" t="s">
        <v>1187</v>
      </c>
      <c r="J135" s="108">
        <v>200</v>
      </c>
      <c r="K135" s="108">
        <v>1060</v>
      </c>
      <c r="L135" s="108">
        <v>212000</v>
      </c>
      <c r="M135" s="108">
        <v>2.65</v>
      </c>
      <c r="N135" s="108">
        <v>530</v>
      </c>
      <c r="O135" s="108">
        <v>0</v>
      </c>
      <c r="P135" s="108">
        <v>0</v>
      </c>
      <c r="Q135" s="108">
        <v>1062.6500000000001</v>
      </c>
      <c r="R135" s="108">
        <v>212530</v>
      </c>
      <c r="S135" s="107" t="s">
        <v>1362</v>
      </c>
      <c r="T135" s="108"/>
      <c r="U135" s="108"/>
      <c r="V135" s="107"/>
      <c r="W135" s="107"/>
    </row>
    <row r="136" spans="1:23" ht="25.5">
      <c r="A136" s="107" t="s">
        <v>1584</v>
      </c>
      <c r="B136" s="112">
        <v>44230</v>
      </c>
      <c r="C136" s="107" t="s">
        <v>1585</v>
      </c>
      <c r="D136" s="112">
        <v>44230</v>
      </c>
      <c r="E136" s="107" t="s">
        <v>1267</v>
      </c>
      <c r="F136" s="107" t="s">
        <v>34</v>
      </c>
      <c r="G136" s="107" t="s">
        <v>1084</v>
      </c>
      <c r="H136" s="107" t="s">
        <v>24</v>
      </c>
      <c r="I136" s="107" t="s">
        <v>1187</v>
      </c>
      <c r="J136" s="108">
        <v>200</v>
      </c>
      <c r="K136" s="108">
        <v>1060</v>
      </c>
      <c r="L136" s="108">
        <v>212000</v>
      </c>
      <c r="M136" s="108">
        <v>2.65</v>
      </c>
      <c r="N136" s="108">
        <v>530</v>
      </c>
      <c r="O136" s="108">
        <v>0</v>
      </c>
      <c r="P136" s="108">
        <v>0</v>
      </c>
      <c r="Q136" s="108">
        <v>1062.6500000000001</v>
      </c>
      <c r="R136" s="108">
        <v>212530</v>
      </c>
      <c r="S136" s="107" t="s">
        <v>1362</v>
      </c>
      <c r="T136" s="108"/>
      <c r="U136" s="108"/>
      <c r="V136" s="107"/>
      <c r="W136" s="107"/>
    </row>
    <row r="137" spans="1:23" ht="25.5">
      <c r="A137" s="107" t="s">
        <v>1586</v>
      </c>
      <c r="B137" s="112">
        <v>44230</v>
      </c>
      <c r="C137" s="107" t="s">
        <v>1587</v>
      </c>
      <c r="D137" s="112">
        <v>44230</v>
      </c>
      <c r="E137" s="107" t="s">
        <v>1267</v>
      </c>
      <c r="F137" s="107" t="s">
        <v>14</v>
      </c>
      <c r="G137" s="107" t="s">
        <v>1275</v>
      </c>
      <c r="H137" s="107" t="s">
        <v>24</v>
      </c>
      <c r="I137" s="107" t="s">
        <v>1187</v>
      </c>
      <c r="J137" s="108">
        <v>240</v>
      </c>
      <c r="K137" s="108">
        <v>1060</v>
      </c>
      <c r="L137" s="108">
        <v>254400</v>
      </c>
      <c r="M137" s="108">
        <v>2.65</v>
      </c>
      <c r="N137" s="108">
        <v>636</v>
      </c>
      <c r="O137" s="108">
        <v>0</v>
      </c>
      <c r="P137" s="108">
        <v>0</v>
      </c>
      <c r="Q137" s="108">
        <v>1062.6500000000001</v>
      </c>
      <c r="R137" s="108">
        <v>255036</v>
      </c>
      <c r="S137" s="107" t="s">
        <v>1362</v>
      </c>
      <c r="T137" s="108"/>
      <c r="U137" s="108"/>
      <c r="V137" s="107"/>
      <c r="W137" s="107"/>
    </row>
    <row r="138" spans="1:23" ht="25.5">
      <c r="A138" s="107" t="s">
        <v>1588</v>
      </c>
      <c r="B138" s="112">
        <v>44230</v>
      </c>
      <c r="C138" s="107" t="s">
        <v>1589</v>
      </c>
      <c r="D138" s="112">
        <v>44230</v>
      </c>
      <c r="E138" s="107" t="s">
        <v>1267</v>
      </c>
      <c r="F138" s="107" t="s">
        <v>92</v>
      </c>
      <c r="G138" s="107" t="s">
        <v>81</v>
      </c>
      <c r="H138" s="107" t="s">
        <v>24</v>
      </c>
      <c r="I138" s="107" t="s">
        <v>1187</v>
      </c>
      <c r="J138" s="108">
        <v>40</v>
      </c>
      <c r="K138" s="108">
        <v>1060</v>
      </c>
      <c r="L138" s="108">
        <v>42400</v>
      </c>
      <c r="M138" s="108">
        <v>2.65</v>
      </c>
      <c r="N138" s="108">
        <v>106</v>
      </c>
      <c r="O138" s="108">
        <v>0</v>
      </c>
      <c r="P138" s="108">
        <v>0</v>
      </c>
      <c r="Q138" s="108">
        <v>1062.6500000000001</v>
      </c>
      <c r="R138" s="108">
        <v>42506</v>
      </c>
      <c r="S138" s="107" t="s">
        <v>1362</v>
      </c>
      <c r="T138" s="108"/>
      <c r="U138" s="108"/>
      <c r="V138" s="107"/>
      <c r="W138" s="107"/>
    </row>
    <row r="139" spans="1:23" ht="25.5">
      <c r="A139" s="107" t="s">
        <v>1590</v>
      </c>
      <c r="B139" s="112">
        <v>44230</v>
      </c>
      <c r="C139" s="107" t="s">
        <v>1591</v>
      </c>
      <c r="D139" s="112">
        <v>44230</v>
      </c>
      <c r="E139" s="107" t="s">
        <v>1267</v>
      </c>
      <c r="F139" s="107" t="s">
        <v>89</v>
      </c>
      <c r="G139" s="107" t="s">
        <v>81</v>
      </c>
      <c r="H139" s="107" t="s">
        <v>24</v>
      </c>
      <c r="I139" s="107" t="s">
        <v>1190</v>
      </c>
      <c r="J139" s="108">
        <v>40</v>
      </c>
      <c r="K139" s="108">
        <v>797</v>
      </c>
      <c r="L139" s="108">
        <v>31880</v>
      </c>
      <c r="M139" s="108">
        <v>1.9924999999999999</v>
      </c>
      <c r="N139" s="108">
        <v>79.7</v>
      </c>
      <c r="O139" s="108">
        <v>0</v>
      </c>
      <c r="P139" s="108">
        <v>120</v>
      </c>
      <c r="Q139" s="108">
        <v>798.99249999999995</v>
      </c>
      <c r="R139" s="108">
        <v>31839.7</v>
      </c>
      <c r="S139" s="107" t="s">
        <v>1362</v>
      </c>
      <c r="T139" s="108"/>
      <c r="U139" s="108"/>
      <c r="V139" s="107"/>
      <c r="W139" s="107"/>
    </row>
    <row r="140" spans="1:23" ht="25.5">
      <c r="A140" s="107" t="s">
        <v>1590</v>
      </c>
      <c r="B140" s="112">
        <v>44230</v>
      </c>
      <c r="C140" s="107" t="s">
        <v>1591</v>
      </c>
      <c r="D140" s="112">
        <v>44230</v>
      </c>
      <c r="E140" s="107" t="s">
        <v>1267</v>
      </c>
      <c r="F140" s="107" t="s">
        <v>89</v>
      </c>
      <c r="G140" s="107" t="s">
        <v>81</v>
      </c>
      <c r="H140" s="107" t="s">
        <v>24</v>
      </c>
      <c r="I140" s="107" t="s">
        <v>1187</v>
      </c>
      <c r="J140" s="108">
        <v>100</v>
      </c>
      <c r="K140" s="108">
        <v>1060</v>
      </c>
      <c r="L140" s="108">
        <v>106000</v>
      </c>
      <c r="M140" s="108">
        <v>2.65</v>
      </c>
      <c r="N140" s="108">
        <v>265</v>
      </c>
      <c r="O140" s="108">
        <v>0</v>
      </c>
      <c r="P140" s="108">
        <v>0</v>
      </c>
      <c r="Q140" s="108">
        <v>1062.6500000000001</v>
      </c>
      <c r="R140" s="108">
        <v>106265</v>
      </c>
      <c r="S140" s="107" t="s">
        <v>1362</v>
      </c>
      <c r="T140" s="108"/>
      <c r="U140" s="108"/>
      <c r="V140" s="107"/>
      <c r="W140" s="107"/>
    </row>
    <row r="141" spans="1:23" ht="25.5">
      <c r="A141" s="107" t="s">
        <v>1592</v>
      </c>
      <c r="B141" s="112">
        <v>44230</v>
      </c>
      <c r="C141" s="107" t="s">
        <v>1593</v>
      </c>
      <c r="D141" s="112">
        <v>44230</v>
      </c>
      <c r="E141" s="107" t="s">
        <v>1267</v>
      </c>
      <c r="F141" s="107" t="s">
        <v>88</v>
      </c>
      <c r="G141" s="107" t="s">
        <v>1297</v>
      </c>
      <c r="H141" s="107" t="s">
        <v>24</v>
      </c>
      <c r="I141" s="107" t="s">
        <v>1187</v>
      </c>
      <c r="J141" s="108">
        <v>200</v>
      </c>
      <c r="K141" s="108">
        <v>1060</v>
      </c>
      <c r="L141" s="108">
        <v>212000</v>
      </c>
      <c r="M141" s="108">
        <v>2.65</v>
      </c>
      <c r="N141" s="108">
        <v>530</v>
      </c>
      <c r="O141" s="108">
        <v>0</v>
      </c>
      <c r="P141" s="108">
        <v>0</v>
      </c>
      <c r="Q141" s="108">
        <v>1062.6500000000001</v>
      </c>
      <c r="R141" s="108">
        <v>212530</v>
      </c>
      <c r="S141" s="107" t="s">
        <v>1362</v>
      </c>
      <c r="T141" s="108"/>
      <c r="U141" s="108"/>
      <c r="V141" s="107"/>
      <c r="W141" s="107"/>
    </row>
    <row r="142" spans="1:23" ht="25.5">
      <c r="A142" s="107" t="s">
        <v>1594</v>
      </c>
      <c r="B142" s="112">
        <v>44230</v>
      </c>
      <c r="C142" s="107" t="s">
        <v>1595</v>
      </c>
      <c r="D142" s="112">
        <v>44230</v>
      </c>
      <c r="E142" s="107" t="s">
        <v>1267</v>
      </c>
      <c r="F142" s="107" t="s">
        <v>56</v>
      </c>
      <c r="G142" s="107" t="s">
        <v>1086</v>
      </c>
      <c r="H142" s="107" t="s">
        <v>57</v>
      </c>
      <c r="I142" s="107" t="s">
        <v>1187</v>
      </c>
      <c r="J142" s="108">
        <v>191</v>
      </c>
      <c r="K142" s="108">
        <v>1060</v>
      </c>
      <c r="L142" s="108">
        <v>202460</v>
      </c>
      <c r="M142" s="108">
        <v>2.65</v>
      </c>
      <c r="N142" s="108">
        <v>506.15</v>
      </c>
      <c r="O142" s="108">
        <v>0</v>
      </c>
      <c r="P142" s="108">
        <v>0</v>
      </c>
      <c r="Q142" s="108">
        <v>1062.6500000000001</v>
      </c>
      <c r="R142" s="108">
        <v>202966.15</v>
      </c>
      <c r="S142" s="107" t="s">
        <v>1362</v>
      </c>
      <c r="T142" s="108"/>
      <c r="U142" s="108"/>
      <c r="V142" s="107"/>
      <c r="W142" s="107"/>
    </row>
    <row r="143" spans="1:23" ht="25.5">
      <c r="A143" s="107" t="s">
        <v>1596</v>
      </c>
      <c r="B143" s="112">
        <v>44230</v>
      </c>
      <c r="C143" s="107" t="s">
        <v>1597</v>
      </c>
      <c r="D143" s="112">
        <v>44230</v>
      </c>
      <c r="E143" s="107" t="s">
        <v>1267</v>
      </c>
      <c r="F143" s="107" t="s">
        <v>74</v>
      </c>
      <c r="G143" s="107" t="s">
        <v>1269</v>
      </c>
      <c r="H143" s="107" t="s">
        <v>69</v>
      </c>
      <c r="I143" s="107" t="s">
        <v>1187</v>
      </c>
      <c r="J143" s="108">
        <v>256</v>
      </c>
      <c r="K143" s="108">
        <v>1060</v>
      </c>
      <c r="L143" s="108">
        <v>271360</v>
      </c>
      <c r="M143" s="108">
        <v>2.65</v>
      </c>
      <c r="N143" s="108">
        <v>678.4</v>
      </c>
      <c r="O143" s="108">
        <v>0</v>
      </c>
      <c r="P143" s="108">
        <v>0</v>
      </c>
      <c r="Q143" s="108">
        <v>1062.6500000000001</v>
      </c>
      <c r="R143" s="108">
        <v>272038.40000000002</v>
      </c>
      <c r="S143" s="107" t="s">
        <v>1362</v>
      </c>
      <c r="T143" s="108"/>
      <c r="U143" s="108"/>
      <c r="V143" s="107"/>
      <c r="W143" s="107"/>
    </row>
    <row r="144" spans="1:23" ht="25.5">
      <c r="A144" s="107" t="s">
        <v>1598</v>
      </c>
      <c r="B144" s="112">
        <v>44230</v>
      </c>
      <c r="C144" s="107" t="s">
        <v>1599</v>
      </c>
      <c r="D144" s="112">
        <v>44230</v>
      </c>
      <c r="E144" s="107" t="s">
        <v>1267</v>
      </c>
      <c r="F144" s="107" t="s">
        <v>64</v>
      </c>
      <c r="G144" s="107" t="s">
        <v>57</v>
      </c>
      <c r="H144" s="107" t="s">
        <v>57</v>
      </c>
      <c r="I144" s="107" t="s">
        <v>1187</v>
      </c>
      <c r="J144" s="108">
        <v>40</v>
      </c>
      <c r="K144" s="108">
        <v>1060</v>
      </c>
      <c r="L144" s="108">
        <v>42400</v>
      </c>
      <c r="M144" s="108">
        <v>2.65</v>
      </c>
      <c r="N144" s="108">
        <v>106</v>
      </c>
      <c r="O144" s="108">
        <v>0</v>
      </c>
      <c r="P144" s="108">
        <v>0</v>
      </c>
      <c r="Q144" s="108">
        <v>1062.6500000000001</v>
      </c>
      <c r="R144" s="108">
        <v>42506</v>
      </c>
      <c r="S144" s="107" t="s">
        <v>1362</v>
      </c>
      <c r="T144" s="108"/>
      <c r="U144" s="108"/>
      <c r="V144" s="107"/>
      <c r="W144" s="107"/>
    </row>
    <row r="145" spans="1:23" ht="25.5">
      <c r="A145" s="107" t="s">
        <v>1600</v>
      </c>
      <c r="B145" s="112">
        <v>44230</v>
      </c>
      <c r="C145" s="107" t="s">
        <v>1601</v>
      </c>
      <c r="D145" s="112">
        <v>44230</v>
      </c>
      <c r="E145" s="107" t="s">
        <v>1267</v>
      </c>
      <c r="F145" s="107" t="s">
        <v>7</v>
      </c>
      <c r="G145" s="107" t="s">
        <v>1280</v>
      </c>
      <c r="H145" s="107" t="s">
        <v>120</v>
      </c>
      <c r="I145" s="107" t="s">
        <v>1187</v>
      </c>
      <c r="J145" s="108">
        <v>87</v>
      </c>
      <c r="K145" s="108">
        <v>1060</v>
      </c>
      <c r="L145" s="108">
        <v>92220</v>
      </c>
      <c r="M145" s="108">
        <v>2.65</v>
      </c>
      <c r="N145" s="108">
        <v>230.55</v>
      </c>
      <c r="O145" s="108">
        <v>0</v>
      </c>
      <c r="P145" s="108">
        <v>0</v>
      </c>
      <c r="Q145" s="108">
        <v>1062.6500000000001</v>
      </c>
      <c r="R145" s="108">
        <v>92450.55</v>
      </c>
      <c r="S145" s="107" t="s">
        <v>1362</v>
      </c>
      <c r="T145" s="108"/>
      <c r="U145" s="108"/>
      <c r="V145" s="107"/>
      <c r="W145" s="107"/>
    </row>
    <row r="146" spans="1:23" ht="25.5">
      <c r="A146" s="107" t="s">
        <v>1600</v>
      </c>
      <c r="B146" s="112">
        <v>44230</v>
      </c>
      <c r="C146" s="107" t="s">
        <v>1601</v>
      </c>
      <c r="D146" s="112">
        <v>44230</v>
      </c>
      <c r="E146" s="107" t="s">
        <v>1267</v>
      </c>
      <c r="F146" s="107" t="s">
        <v>7</v>
      </c>
      <c r="G146" s="107" t="s">
        <v>1280</v>
      </c>
      <c r="H146" s="107" t="s">
        <v>120</v>
      </c>
      <c r="I146" s="107" t="s">
        <v>1190</v>
      </c>
      <c r="J146" s="108">
        <v>60</v>
      </c>
      <c r="K146" s="108">
        <v>797</v>
      </c>
      <c r="L146" s="108">
        <v>47820</v>
      </c>
      <c r="M146" s="108">
        <v>1.9924999999999999</v>
      </c>
      <c r="N146" s="108">
        <v>119.55</v>
      </c>
      <c r="O146" s="108">
        <v>0</v>
      </c>
      <c r="P146" s="108">
        <v>180</v>
      </c>
      <c r="Q146" s="108">
        <v>798.99249999999995</v>
      </c>
      <c r="R146" s="108">
        <v>47759.55</v>
      </c>
      <c r="S146" s="107" t="s">
        <v>1362</v>
      </c>
      <c r="T146" s="108"/>
      <c r="U146" s="108"/>
      <c r="V146" s="107"/>
      <c r="W146" s="107"/>
    </row>
    <row r="147" spans="1:23" ht="25.5">
      <c r="A147" s="107" t="s">
        <v>1602</v>
      </c>
      <c r="B147" s="112">
        <v>44230</v>
      </c>
      <c r="C147" s="107" t="s">
        <v>1603</v>
      </c>
      <c r="D147" s="112">
        <v>44230</v>
      </c>
      <c r="E147" s="107" t="s">
        <v>1267</v>
      </c>
      <c r="F147" s="107" t="s">
        <v>113</v>
      </c>
      <c r="G147" s="107" t="s">
        <v>1133</v>
      </c>
      <c r="H147" s="107" t="s">
        <v>120</v>
      </c>
      <c r="I147" s="107" t="s">
        <v>1187</v>
      </c>
      <c r="J147" s="108">
        <v>188</v>
      </c>
      <c r="K147" s="108">
        <v>1060</v>
      </c>
      <c r="L147" s="108">
        <v>199280</v>
      </c>
      <c r="M147" s="108">
        <v>2.65</v>
      </c>
      <c r="N147" s="108">
        <v>498.2</v>
      </c>
      <c r="O147" s="108">
        <v>0</v>
      </c>
      <c r="P147" s="108">
        <v>0</v>
      </c>
      <c r="Q147" s="108">
        <v>1062.6500000000001</v>
      </c>
      <c r="R147" s="108">
        <v>199778.2</v>
      </c>
      <c r="S147" s="107" t="s">
        <v>1362</v>
      </c>
      <c r="T147" s="108"/>
      <c r="U147" s="108"/>
      <c r="V147" s="107"/>
      <c r="W147" s="107"/>
    </row>
    <row r="148" spans="1:23" ht="25.5">
      <c r="A148" s="107" t="s">
        <v>1604</v>
      </c>
      <c r="B148" s="112">
        <v>44230</v>
      </c>
      <c r="C148" s="107" t="s">
        <v>1605</v>
      </c>
      <c r="D148" s="112">
        <v>44230</v>
      </c>
      <c r="E148" s="107" t="s">
        <v>1179</v>
      </c>
      <c r="F148" s="107" t="s">
        <v>1360</v>
      </c>
      <c r="G148" s="107" t="s">
        <v>1179</v>
      </c>
      <c r="H148" s="107" t="s">
        <v>1179</v>
      </c>
      <c r="I148" s="107" t="s">
        <v>1187</v>
      </c>
      <c r="J148" s="108">
        <v>6</v>
      </c>
      <c r="K148" s="108">
        <v>1075</v>
      </c>
      <c r="L148" s="108">
        <v>6450</v>
      </c>
      <c r="M148" s="108">
        <v>2.6875</v>
      </c>
      <c r="N148" s="108">
        <v>16.125</v>
      </c>
      <c r="O148" s="108">
        <v>0</v>
      </c>
      <c r="P148" s="108">
        <v>0</v>
      </c>
      <c r="Q148" s="108">
        <v>1077.6875</v>
      </c>
      <c r="R148" s="108">
        <v>6466.125</v>
      </c>
      <c r="S148" s="107" t="s">
        <v>1362</v>
      </c>
      <c r="T148" s="108"/>
      <c r="U148" s="108"/>
      <c r="V148" s="107"/>
      <c r="W148" s="107"/>
    </row>
    <row r="149" spans="1:23" ht="25.5">
      <c r="A149" s="107" t="s">
        <v>1606</v>
      </c>
      <c r="B149" s="112">
        <v>44230</v>
      </c>
      <c r="C149" s="107" t="s">
        <v>1607</v>
      </c>
      <c r="D149" s="112">
        <v>44230</v>
      </c>
      <c r="E149" s="107" t="s">
        <v>1179</v>
      </c>
      <c r="F149" s="107" t="s">
        <v>1281</v>
      </c>
      <c r="G149" s="107" t="s">
        <v>1179</v>
      </c>
      <c r="H149" s="107" t="s">
        <v>1179</v>
      </c>
      <c r="I149" s="107" t="s">
        <v>1184</v>
      </c>
      <c r="J149" s="108">
        <v>3</v>
      </c>
      <c r="K149" s="108">
        <v>828.5</v>
      </c>
      <c r="L149" s="108">
        <v>2485.5</v>
      </c>
      <c r="M149" s="108">
        <v>2.0712999999999999</v>
      </c>
      <c r="N149" s="108">
        <v>6.2138999999999998</v>
      </c>
      <c r="O149" s="108">
        <v>0</v>
      </c>
      <c r="P149" s="108">
        <v>0</v>
      </c>
      <c r="Q149" s="108">
        <v>830.57129999999995</v>
      </c>
      <c r="R149" s="108">
        <v>2491.7139000000002</v>
      </c>
      <c r="S149" s="107" t="s">
        <v>1362</v>
      </c>
      <c r="T149" s="108"/>
      <c r="U149" s="108"/>
      <c r="V149" s="107"/>
      <c r="W149" s="107"/>
    </row>
    <row r="150" spans="1:23" ht="25.5">
      <c r="A150" s="107" t="s">
        <v>1606</v>
      </c>
      <c r="B150" s="112">
        <v>44230</v>
      </c>
      <c r="C150" s="107" t="s">
        <v>1607</v>
      </c>
      <c r="D150" s="112">
        <v>44230</v>
      </c>
      <c r="E150" s="107" t="s">
        <v>1179</v>
      </c>
      <c r="F150" s="107" t="s">
        <v>1281</v>
      </c>
      <c r="G150" s="107" t="s">
        <v>1179</v>
      </c>
      <c r="H150" s="107" t="s">
        <v>1179</v>
      </c>
      <c r="I150" s="107" t="s">
        <v>1180</v>
      </c>
      <c r="J150" s="108">
        <v>3</v>
      </c>
      <c r="K150" s="108">
        <v>1055</v>
      </c>
      <c r="L150" s="108">
        <v>3165</v>
      </c>
      <c r="M150" s="108">
        <v>2.6375000000000002</v>
      </c>
      <c r="N150" s="108">
        <v>7.9124999999999996</v>
      </c>
      <c r="O150" s="108">
        <v>0</v>
      </c>
      <c r="P150" s="108">
        <v>0</v>
      </c>
      <c r="Q150" s="108">
        <v>1057.6375</v>
      </c>
      <c r="R150" s="108">
        <v>3172.9124999999999</v>
      </c>
      <c r="S150" s="107" t="s">
        <v>1362</v>
      </c>
      <c r="T150" s="108"/>
      <c r="U150" s="108"/>
      <c r="V150" s="107"/>
      <c r="W150" s="107"/>
    </row>
    <row r="151" spans="1:23" ht="25.5">
      <c r="A151" s="107" t="s">
        <v>1606</v>
      </c>
      <c r="B151" s="112">
        <v>44230</v>
      </c>
      <c r="C151" s="107" t="s">
        <v>1607</v>
      </c>
      <c r="D151" s="112">
        <v>44230</v>
      </c>
      <c r="E151" s="107" t="s">
        <v>1179</v>
      </c>
      <c r="F151" s="107" t="s">
        <v>1281</v>
      </c>
      <c r="G151" s="107" t="s">
        <v>1179</v>
      </c>
      <c r="H151" s="107" t="s">
        <v>1179</v>
      </c>
      <c r="I151" s="107" t="s">
        <v>1178</v>
      </c>
      <c r="J151" s="108">
        <v>10</v>
      </c>
      <c r="K151" s="108">
        <v>956.5</v>
      </c>
      <c r="L151" s="108">
        <v>9565</v>
      </c>
      <c r="M151" s="108">
        <v>2.3913000000000002</v>
      </c>
      <c r="N151" s="108">
        <v>23.913</v>
      </c>
      <c r="O151" s="108">
        <v>0</v>
      </c>
      <c r="P151" s="108">
        <v>0</v>
      </c>
      <c r="Q151" s="108">
        <v>958.8913</v>
      </c>
      <c r="R151" s="108">
        <v>9588.9130000000005</v>
      </c>
      <c r="S151" s="107" t="s">
        <v>1362</v>
      </c>
      <c r="T151" s="108"/>
      <c r="U151" s="108"/>
      <c r="V151" s="107"/>
      <c r="W151" s="107"/>
    </row>
    <row r="152" spans="1:23" ht="25.5">
      <c r="A152" s="107" t="s">
        <v>1606</v>
      </c>
      <c r="B152" s="112">
        <v>44230</v>
      </c>
      <c r="C152" s="107" t="s">
        <v>1607</v>
      </c>
      <c r="D152" s="112">
        <v>44230</v>
      </c>
      <c r="E152" s="107" t="s">
        <v>1179</v>
      </c>
      <c r="F152" s="107" t="s">
        <v>1281</v>
      </c>
      <c r="G152" s="107" t="s">
        <v>1179</v>
      </c>
      <c r="H152" s="107" t="s">
        <v>1179</v>
      </c>
      <c r="I152" s="107" t="s">
        <v>1312</v>
      </c>
      <c r="J152" s="108">
        <v>3</v>
      </c>
      <c r="K152" s="108">
        <v>1011</v>
      </c>
      <c r="L152" s="108">
        <v>3033</v>
      </c>
      <c r="M152" s="108">
        <v>2.5274999999999999</v>
      </c>
      <c r="N152" s="108">
        <v>7.5824999999999996</v>
      </c>
      <c r="O152" s="108">
        <v>0</v>
      </c>
      <c r="P152" s="108">
        <v>0</v>
      </c>
      <c r="Q152" s="108">
        <v>1013.5275</v>
      </c>
      <c r="R152" s="108">
        <v>3040.5825</v>
      </c>
      <c r="S152" s="107" t="s">
        <v>1362</v>
      </c>
      <c r="T152" s="108"/>
      <c r="U152" s="108"/>
      <c r="V152" s="107"/>
      <c r="W152" s="107"/>
    </row>
    <row r="153" spans="1:23" ht="25.5">
      <c r="A153" s="107" t="s">
        <v>1606</v>
      </c>
      <c r="B153" s="112">
        <v>44230</v>
      </c>
      <c r="C153" s="107" t="s">
        <v>1607</v>
      </c>
      <c r="D153" s="112">
        <v>44230</v>
      </c>
      <c r="E153" s="107" t="s">
        <v>1179</v>
      </c>
      <c r="F153" s="107" t="s">
        <v>1281</v>
      </c>
      <c r="G153" s="107" t="s">
        <v>1179</v>
      </c>
      <c r="H153" s="107" t="s">
        <v>1179</v>
      </c>
      <c r="I153" s="107" t="s">
        <v>1246</v>
      </c>
      <c r="J153" s="108">
        <v>10</v>
      </c>
      <c r="K153" s="108">
        <v>872.5</v>
      </c>
      <c r="L153" s="108">
        <v>8725</v>
      </c>
      <c r="M153" s="108">
        <v>2.1812</v>
      </c>
      <c r="N153" s="108">
        <v>21.812000000000001</v>
      </c>
      <c r="O153" s="108">
        <v>0</v>
      </c>
      <c r="P153" s="108">
        <v>0</v>
      </c>
      <c r="Q153" s="108">
        <v>874.68119999999999</v>
      </c>
      <c r="R153" s="108">
        <v>8746.8119999999999</v>
      </c>
      <c r="S153" s="107" t="s">
        <v>1362</v>
      </c>
      <c r="T153" s="108"/>
      <c r="U153" s="108"/>
      <c r="V153" s="107"/>
      <c r="W153" s="107"/>
    </row>
    <row r="154" spans="1:23" ht="25.5">
      <c r="A154" s="107" t="s">
        <v>1608</v>
      </c>
      <c r="B154" s="112">
        <v>44230</v>
      </c>
      <c r="C154" s="107" t="s">
        <v>1609</v>
      </c>
      <c r="D154" s="112">
        <v>44230</v>
      </c>
      <c r="E154" s="107" t="s">
        <v>1179</v>
      </c>
      <c r="F154" s="107" t="s">
        <v>1315</v>
      </c>
      <c r="G154" s="107" t="s">
        <v>1179</v>
      </c>
      <c r="H154" s="107" t="s">
        <v>1179</v>
      </c>
      <c r="I154" s="107" t="s">
        <v>1190</v>
      </c>
      <c r="J154" s="108">
        <v>4</v>
      </c>
      <c r="K154" s="108">
        <v>808.5</v>
      </c>
      <c r="L154" s="108">
        <v>3234</v>
      </c>
      <c r="M154" s="108">
        <v>2.0211999999999999</v>
      </c>
      <c r="N154" s="108">
        <v>8.0847999999999995</v>
      </c>
      <c r="O154" s="108">
        <v>0</v>
      </c>
      <c r="P154" s="108">
        <v>0</v>
      </c>
      <c r="Q154" s="108">
        <v>810.52120000000002</v>
      </c>
      <c r="R154" s="108">
        <v>3242.0848000000001</v>
      </c>
      <c r="S154" s="107" t="s">
        <v>1362</v>
      </c>
      <c r="T154" s="108"/>
      <c r="U154" s="108"/>
      <c r="V154" s="107"/>
      <c r="W154" s="107"/>
    </row>
    <row r="155" spans="1:23" ht="25.5">
      <c r="A155" s="107" t="s">
        <v>1610</v>
      </c>
      <c r="B155" s="112">
        <v>44230</v>
      </c>
      <c r="C155" s="107" t="s">
        <v>1611</v>
      </c>
      <c r="D155" s="112">
        <v>44230</v>
      </c>
      <c r="E155" s="107" t="s">
        <v>1179</v>
      </c>
      <c r="F155" s="107" t="s">
        <v>1354</v>
      </c>
      <c r="G155" s="107" t="s">
        <v>1179</v>
      </c>
      <c r="H155" s="107" t="s">
        <v>1179</v>
      </c>
      <c r="I155" s="107" t="s">
        <v>1187</v>
      </c>
      <c r="J155" s="108">
        <v>5</v>
      </c>
      <c r="K155" s="108">
        <v>1075</v>
      </c>
      <c r="L155" s="108">
        <v>5375</v>
      </c>
      <c r="M155" s="108">
        <v>2.6875</v>
      </c>
      <c r="N155" s="108">
        <v>13.4375</v>
      </c>
      <c r="O155" s="108">
        <v>0</v>
      </c>
      <c r="P155" s="108">
        <v>0</v>
      </c>
      <c r="Q155" s="108">
        <v>1077.6875</v>
      </c>
      <c r="R155" s="108">
        <v>5388.4375</v>
      </c>
      <c r="S155" s="107" t="s">
        <v>1362</v>
      </c>
      <c r="T155" s="108"/>
      <c r="U155" s="108"/>
      <c r="V155" s="107"/>
      <c r="W155" s="107"/>
    </row>
    <row r="156" spans="1:23" ht="25.5">
      <c r="A156" s="107" t="s">
        <v>1612</v>
      </c>
      <c r="B156" s="112">
        <v>44230</v>
      </c>
      <c r="C156" s="107" t="s">
        <v>1613</v>
      </c>
      <c r="D156" s="112">
        <v>44230</v>
      </c>
      <c r="E156" s="107" t="s">
        <v>1179</v>
      </c>
      <c r="F156" s="107" t="s">
        <v>1197</v>
      </c>
      <c r="G156" s="107" t="s">
        <v>1179</v>
      </c>
      <c r="H156" s="107" t="s">
        <v>1179</v>
      </c>
      <c r="I156" s="107" t="s">
        <v>1187</v>
      </c>
      <c r="J156" s="108">
        <v>5</v>
      </c>
      <c r="K156" s="108">
        <v>1075</v>
      </c>
      <c r="L156" s="108">
        <v>5375</v>
      </c>
      <c r="M156" s="108">
        <v>2.6875</v>
      </c>
      <c r="N156" s="108">
        <v>13.4375</v>
      </c>
      <c r="O156" s="108">
        <v>0</v>
      </c>
      <c r="P156" s="108">
        <v>0</v>
      </c>
      <c r="Q156" s="108">
        <v>1077.6875</v>
      </c>
      <c r="R156" s="108">
        <v>5388.4375</v>
      </c>
      <c r="S156" s="107" t="s">
        <v>1362</v>
      </c>
      <c r="T156" s="108"/>
      <c r="U156" s="108"/>
      <c r="V156" s="107"/>
      <c r="W156" s="107"/>
    </row>
    <row r="157" spans="1:23" ht="25.5">
      <c r="A157" s="107" t="s">
        <v>1614</v>
      </c>
      <c r="B157" s="112">
        <v>44230</v>
      </c>
      <c r="C157" s="107" t="s">
        <v>1615</v>
      </c>
      <c r="D157" s="112">
        <v>44230</v>
      </c>
      <c r="E157" s="107" t="s">
        <v>1179</v>
      </c>
      <c r="F157" s="107" t="s">
        <v>1304</v>
      </c>
      <c r="G157" s="107" t="s">
        <v>1179</v>
      </c>
      <c r="H157" s="107" t="s">
        <v>1179</v>
      </c>
      <c r="I157" s="107" t="s">
        <v>1187</v>
      </c>
      <c r="J157" s="108">
        <v>6</v>
      </c>
      <c r="K157" s="108">
        <v>1075</v>
      </c>
      <c r="L157" s="108">
        <v>6450</v>
      </c>
      <c r="M157" s="108">
        <v>2.6875</v>
      </c>
      <c r="N157" s="108">
        <v>16.125</v>
      </c>
      <c r="O157" s="108">
        <v>0</v>
      </c>
      <c r="P157" s="108">
        <v>0</v>
      </c>
      <c r="Q157" s="108">
        <v>1077.6875</v>
      </c>
      <c r="R157" s="108">
        <v>6466.125</v>
      </c>
      <c r="S157" s="107" t="s">
        <v>1362</v>
      </c>
      <c r="T157" s="108"/>
      <c r="U157" s="108"/>
      <c r="V157" s="107"/>
      <c r="W157" s="107"/>
    </row>
    <row r="158" spans="1:23" ht="25.5">
      <c r="A158" s="107" t="s">
        <v>1616</v>
      </c>
      <c r="B158" s="112">
        <v>44230</v>
      </c>
      <c r="C158" s="107" t="s">
        <v>1617</v>
      </c>
      <c r="D158" s="112">
        <v>44230</v>
      </c>
      <c r="E158" s="107" t="s">
        <v>1179</v>
      </c>
      <c r="F158" s="107" t="s">
        <v>1194</v>
      </c>
      <c r="G158" s="107" t="s">
        <v>1179</v>
      </c>
      <c r="H158" s="107" t="s">
        <v>1179</v>
      </c>
      <c r="I158" s="107" t="s">
        <v>1187</v>
      </c>
      <c r="J158" s="108">
        <v>5</v>
      </c>
      <c r="K158" s="108">
        <v>1075</v>
      </c>
      <c r="L158" s="108">
        <v>5375</v>
      </c>
      <c r="M158" s="108">
        <v>2.6875</v>
      </c>
      <c r="N158" s="108">
        <v>13.4375</v>
      </c>
      <c r="O158" s="108">
        <v>0</v>
      </c>
      <c r="P158" s="108">
        <v>0</v>
      </c>
      <c r="Q158" s="108">
        <v>1077.6875</v>
      </c>
      <c r="R158" s="108">
        <v>5388.4375</v>
      </c>
      <c r="S158" s="107" t="s">
        <v>1362</v>
      </c>
      <c r="T158" s="108"/>
      <c r="U158" s="108"/>
      <c r="V158" s="107"/>
      <c r="W158" s="107"/>
    </row>
    <row r="159" spans="1:23" ht="25.5">
      <c r="A159" s="107" t="s">
        <v>1618</v>
      </c>
      <c r="B159" s="112">
        <v>44230</v>
      </c>
      <c r="C159" s="107" t="s">
        <v>1619</v>
      </c>
      <c r="D159" s="112">
        <v>44230</v>
      </c>
      <c r="E159" s="107" t="s">
        <v>1179</v>
      </c>
      <c r="F159" s="107" t="s">
        <v>1306</v>
      </c>
      <c r="G159" s="107" t="s">
        <v>1179</v>
      </c>
      <c r="H159" s="107" t="s">
        <v>1179</v>
      </c>
      <c r="I159" s="107" t="s">
        <v>1187</v>
      </c>
      <c r="J159" s="108">
        <v>5</v>
      </c>
      <c r="K159" s="108">
        <v>1075</v>
      </c>
      <c r="L159" s="108">
        <v>5375</v>
      </c>
      <c r="M159" s="108">
        <v>2.6875</v>
      </c>
      <c r="N159" s="108">
        <v>13.4375</v>
      </c>
      <c r="O159" s="108">
        <v>0</v>
      </c>
      <c r="P159" s="108">
        <v>0</v>
      </c>
      <c r="Q159" s="108">
        <v>1077.6875</v>
      </c>
      <c r="R159" s="108">
        <v>5388.4375</v>
      </c>
      <c r="S159" s="107" t="s">
        <v>1362</v>
      </c>
      <c r="T159" s="108"/>
      <c r="U159" s="108"/>
      <c r="V159" s="107"/>
      <c r="W159" s="107"/>
    </row>
    <row r="160" spans="1:23" ht="25.5">
      <c r="A160" s="107" t="s">
        <v>1620</v>
      </c>
      <c r="B160" s="112">
        <v>44230</v>
      </c>
      <c r="C160" s="107" t="s">
        <v>1621</v>
      </c>
      <c r="D160" s="112">
        <v>44230</v>
      </c>
      <c r="E160" s="107" t="s">
        <v>1179</v>
      </c>
      <c r="F160" s="107" t="s">
        <v>1181</v>
      </c>
      <c r="G160" s="107" t="s">
        <v>1179</v>
      </c>
      <c r="H160" s="107" t="s">
        <v>1179</v>
      </c>
      <c r="I160" s="107" t="s">
        <v>1184</v>
      </c>
      <c r="J160" s="108">
        <v>30</v>
      </c>
      <c r="K160" s="108">
        <v>828.5</v>
      </c>
      <c r="L160" s="108">
        <v>24855</v>
      </c>
      <c r="M160" s="108">
        <v>2.0712999999999999</v>
      </c>
      <c r="N160" s="108">
        <v>62.139000000000003</v>
      </c>
      <c r="O160" s="108">
        <v>0</v>
      </c>
      <c r="P160" s="108">
        <v>0</v>
      </c>
      <c r="Q160" s="108">
        <v>830.57129999999995</v>
      </c>
      <c r="R160" s="108">
        <v>24917.138999999999</v>
      </c>
      <c r="S160" s="107" t="s">
        <v>1362</v>
      </c>
      <c r="T160" s="108"/>
      <c r="U160" s="108"/>
      <c r="V160" s="107"/>
      <c r="W160" s="107"/>
    </row>
    <row r="161" spans="1:23" ht="25.5">
      <c r="A161" s="107" t="s">
        <v>1620</v>
      </c>
      <c r="B161" s="112">
        <v>44230</v>
      </c>
      <c r="C161" s="107" t="s">
        <v>1621</v>
      </c>
      <c r="D161" s="112">
        <v>44230</v>
      </c>
      <c r="E161" s="107" t="s">
        <v>1179</v>
      </c>
      <c r="F161" s="107" t="s">
        <v>1181</v>
      </c>
      <c r="G161" s="107" t="s">
        <v>1179</v>
      </c>
      <c r="H161" s="107" t="s">
        <v>1179</v>
      </c>
      <c r="I161" s="107" t="s">
        <v>1246</v>
      </c>
      <c r="J161" s="108">
        <v>20</v>
      </c>
      <c r="K161" s="108">
        <v>872.5</v>
      </c>
      <c r="L161" s="108">
        <v>17450</v>
      </c>
      <c r="M161" s="108">
        <v>2.1812</v>
      </c>
      <c r="N161" s="108">
        <v>43.624000000000002</v>
      </c>
      <c r="O161" s="108">
        <v>0</v>
      </c>
      <c r="P161" s="108">
        <v>0</v>
      </c>
      <c r="Q161" s="108">
        <v>874.68119999999999</v>
      </c>
      <c r="R161" s="108">
        <v>17493.624</v>
      </c>
      <c r="S161" s="107" t="s">
        <v>1362</v>
      </c>
      <c r="T161" s="108"/>
      <c r="U161" s="108"/>
      <c r="V161" s="107"/>
      <c r="W161" s="107"/>
    </row>
    <row r="162" spans="1:23" ht="25.5">
      <c r="A162" s="107" t="s">
        <v>1622</v>
      </c>
      <c r="B162" s="112">
        <v>44230</v>
      </c>
      <c r="C162" s="107" t="s">
        <v>1623</v>
      </c>
      <c r="D162" s="112">
        <v>44230</v>
      </c>
      <c r="E162" s="107" t="s">
        <v>1179</v>
      </c>
      <c r="F162" s="107" t="s">
        <v>1285</v>
      </c>
      <c r="G162" s="107" t="s">
        <v>1179</v>
      </c>
      <c r="H162" s="107" t="s">
        <v>1179</v>
      </c>
      <c r="I162" s="107" t="s">
        <v>1187</v>
      </c>
      <c r="J162" s="108">
        <v>4</v>
      </c>
      <c r="K162" s="108">
        <v>1075</v>
      </c>
      <c r="L162" s="108">
        <v>4300</v>
      </c>
      <c r="M162" s="108">
        <v>2.6875</v>
      </c>
      <c r="N162" s="108">
        <v>10.75</v>
      </c>
      <c r="O162" s="108">
        <v>0</v>
      </c>
      <c r="P162" s="108">
        <v>0</v>
      </c>
      <c r="Q162" s="108">
        <v>1077.6875</v>
      </c>
      <c r="R162" s="108">
        <v>4310.75</v>
      </c>
      <c r="S162" s="107" t="s">
        <v>1362</v>
      </c>
      <c r="T162" s="108"/>
      <c r="U162" s="108"/>
      <c r="V162" s="107"/>
      <c r="W162" s="107"/>
    </row>
    <row r="163" spans="1:23" ht="25.5">
      <c r="A163" s="107" t="s">
        <v>1624</v>
      </c>
      <c r="B163" s="112">
        <v>44230</v>
      </c>
      <c r="C163" s="107" t="s">
        <v>1625</v>
      </c>
      <c r="D163" s="112">
        <v>44230</v>
      </c>
      <c r="E163" s="107" t="s">
        <v>1179</v>
      </c>
      <c r="F163" s="107" t="s">
        <v>1356</v>
      </c>
      <c r="G163" s="107" t="s">
        <v>1179</v>
      </c>
      <c r="H163" s="107" t="s">
        <v>1179</v>
      </c>
      <c r="I163" s="107" t="s">
        <v>1246</v>
      </c>
      <c r="J163" s="108">
        <v>2</v>
      </c>
      <c r="K163" s="108">
        <v>872.5</v>
      </c>
      <c r="L163" s="108">
        <v>1745</v>
      </c>
      <c r="M163" s="108">
        <v>2.1812</v>
      </c>
      <c r="N163" s="108">
        <v>4.3624000000000001</v>
      </c>
      <c r="O163" s="108">
        <v>0</v>
      </c>
      <c r="P163" s="108">
        <v>0</v>
      </c>
      <c r="Q163" s="108">
        <v>874.68119999999999</v>
      </c>
      <c r="R163" s="108">
        <v>1749.3624</v>
      </c>
      <c r="S163" s="107" t="s">
        <v>1362</v>
      </c>
      <c r="T163" s="108"/>
      <c r="U163" s="108"/>
      <c r="V163" s="107"/>
      <c r="W163" s="107"/>
    </row>
    <row r="164" spans="1:23" ht="25.5">
      <c r="A164" s="107" t="s">
        <v>1624</v>
      </c>
      <c r="B164" s="112">
        <v>44230</v>
      </c>
      <c r="C164" s="107" t="s">
        <v>1625</v>
      </c>
      <c r="D164" s="112">
        <v>44230</v>
      </c>
      <c r="E164" s="107" t="s">
        <v>1179</v>
      </c>
      <c r="F164" s="107" t="s">
        <v>1356</v>
      </c>
      <c r="G164" s="107" t="s">
        <v>1179</v>
      </c>
      <c r="H164" s="107" t="s">
        <v>1179</v>
      </c>
      <c r="I164" s="107" t="s">
        <v>1178</v>
      </c>
      <c r="J164" s="108">
        <v>4</v>
      </c>
      <c r="K164" s="108">
        <v>956.5</v>
      </c>
      <c r="L164" s="108">
        <v>3826</v>
      </c>
      <c r="M164" s="108">
        <v>2.3913000000000002</v>
      </c>
      <c r="N164" s="108">
        <v>9.5652000000000008</v>
      </c>
      <c r="O164" s="108">
        <v>0</v>
      </c>
      <c r="P164" s="108">
        <v>0</v>
      </c>
      <c r="Q164" s="108">
        <v>958.8913</v>
      </c>
      <c r="R164" s="108">
        <v>3835.5652</v>
      </c>
      <c r="S164" s="107" t="s">
        <v>1362</v>
      </c>
      <c r="T164" s="108"/>
      <c r="U164" s="108"/>
      <c r="V164" s="107"/>
      <c r="W164" s="107"/>
    </row>
    <row r="165" spans="1:23" ht="25.5">
      <c r="A165" s="107" t="s">
        <v>1626</v>
      </c>
      <c r="B165" s="112">
        <v>44230</v>
      </c>
      <c r="C165" s="107" t="s">
        <v>1627</v>
      </c>
      <c r="D165" s="112">
        <v>44230</v>
      </c>
      <c r="E165" s="107" t="s">
        <v>1179</v>
      </c>
      <c r="F165" s="107" t="s">
        <v>1266</v>
      </c>
      <c r="G165" s="107" t="s">
        <v>1179</v>
      </c>
      <c r="H165" s="107" t="s">
        <v>1179</v>
      </c>
      <c r="I165" s="107" t="s">
        <v>1190</v>
      </c>
      <c r="J165" s="108">
        <v>2</v>
      </c>
      <c r="K165" s="108">
        <v>808.5</v>
      </c>
      <c r="L165" s="108">
        <v>1617</v>
      </c>
      <c r="M165" s="108">
        <v>2.0211999999999999</v>
      </c>
      <c r="N165" s="108">
        <v>4.0423999999999998</v>
      </c>
      <c r="O165" s="108">
        <v>0</v>
      </c>
      <c r="P165" s="108">
        <v>0</v>
      </c>
      <c r="Q165" s="108">
        <v>810.52120000000002</v>
      </c>
      <c r="R165" s="108">
        <v>1621.0424</v>
      </c>
      <c r="S165" s="107" t="s">
        <v>1362</v>
      </c>
      <c r="T165" s="108"/>
      <c r="U165" s="108"/>
      <c r="V165" s="107"/>
      <c r="W165" s="107"/>
    </row>
    <row r="166" spans="1:23" ht="25.5">
      <c r="A166" s="107" t="s">
        <v>1626</v>
      </c>
      <c r="B166" s="112">
        <v>44230</v>
      </c>
      <c r="C166" s="107" t="s">
        <v>1627</v>
      </c>
      <c r="D166" s="112">
        <v>44230</v>
      </c>
      <c r="E166" s="107" t="s">
        <v>1179</v>
      </c>
      <c r="F166" s="107" t="s">
        <v>1266</v>
      </c>
      <c r="G166" s="107" t="s">
        <v>1179</v>
      </c>
      <c r="H166" s="107" t="s">
        <v>1179</v>
      </c>
      <c r="I166" s="107" t="s">
        <v>1187</v>
      </c>
      <c r="J166" s="108">
        <v>2</v>
      </c>
      <c r="K166" s="108">
        <v>1075</v>
      </c>
      <c r="L166" s="108">
        <v>2150</v>
      </c>
      <c r="M166" s="108">
        <v>2.6875</v>
      </c>
      <c r="N166" s="108">
        <v>5.375</v>
      </c>
      <c r="O166" s="108">
        <v>0</v>
      </c>
      <c r="P166" s="108">
        <v>0</v>
      </c>
      <c r="Q166" s="108">
        <v>1077.6875</v>
      </c>
      <c r="R166" s="108">
        <v>2155.375</v>
      </c>
      <c r="S166" s="107" t="s">
        <v>1362</v>
      </c>
      <c r="T166" s="108"/>
      <c r="U166" s="108"/>
      <c r="V166" s="107"/>
      <c r="W166" s="107"/>
    </row>
    <row r="167" spans="1:23" ht="25.5">
      <c r="A167" s="107" t="s">
        <v>1628</v>
      </c>
      <c r="B167" s="112">
        <v>44230</v>
      </c>
      <c r="C167" s="107" t="s">
        <v>1629</v>
      </c>
      <c r="D167" s="112">
        <v>44230</v>
      </c>
      <c r="E167" s="107" t="s">
        <v>1267</v>
      </c>
      <c r="F167" s="107" t="s">
        <v>1077</v>
      </c>
      <c r="G167" s="107" t="s">
        <v>1079</v>
      </c>
      <c r="H167" s="107" t="s">
        <v>120</v>
      </c>
      <c r="I167" s="107" t="s">
        <v>1187</v>
      </c>
      <c r="J167" s="108">
        <v>40</v>
      </c>
      <c r="K167" s="108">
        <v>1060</v>
      </c>
      <c r="L167" s="108">
        <v>42400</v>
      </c>
      <c r="M167" s="108">
        <v>2.65</v>
      </c>
      <c r="N167" s="108">
        <v>106</v>
      </c>
      <c r="O167" s="108">
        <v>0</v>
      </c>
      <c r="P167" s="108">
        <v>0</v>
      </c>
      <c r="Q167" s="108">
        <v>1062.6500000000001</v>
      </c>
      <c r="R167" s="108">
        <v>42506</v>
      </c>
      <c r="S167" s="107" t="s">
        <v>1362</v>
      </c>
      <c r="T167" s="108"/>
      <c r="U167" s="108"/>
      <c r="V167" s="107"/>
      <c r="W167" s="107"/>
    </row>
    <row r="168" spans="1:23" ht="25.5">
      <c r="A168" s="107" t="s">
        <v>1630</v>
      </c>
      <c r="B168" s="112">
        <v>44230</v>
      </c>
      <c r="C168" s="107" t="s">
        <v>1631</v>
      </c>
      <c r="D168" s="112">
        <v>44230</v>
      </c>
      <c r="E168" s="107" t="s">
        <v>1267</v>
      </c>
      <c r="F168" s="107" t="s">
        <v>1</v>
      </c>
      <c r="G168" s="107" t="s">
        <v>1079</v>
      </c>
      <c r="H168" s="107" t="s">
        <v>120</v>
      </c>
      <c r="I168" s="107" t="s">
        <v>1187</v>
      </c>
      <c r="J168" s="108">
        <v>300</v>
      </c>
      <c r="K168" s="108">
        <v>1060</v>
      </c>
      <c r="L168" s="108">
        <v>318000</v>
      </c>
      <c r="M168" s="108">
        <v>2.65</v>
      </c>
      <c r="N168" s="108">
        <v>795</v>
      </c>
      <c r="O168" s="108">
        <v>0</v>
      </c>
      <c r="P168" s="108">
        <v>0</v>
      </c>
      <c r="Q168" s="108">
        <v>1062.6500000000001</v>
      </c>
      <c r="R168" s="108">
        <v>318795</v>
      </c>
      <c r="S168" s="107" t="s">
        <v>1362</v>
      </c>
      <c r="T168" s="108"/>
      <c r="U168" s="108"/>
      <c r="V168" s="107"/>
      <c r="W168" s="107"/>
    </row>
    <row r="169" spans="1:23" ht="25.5">
      <c r="A169" s="107" t="s">
        <v>1632</v>
      </c>
      <c r="B169" s="112">
        <v>44230</v>
      </c>
      <c r="C169" s="107" t="s">
        <v>1633</v>
      </c>
      <c r="D169" s="112">
        <v>44230</v>
      </c>
      <c r="E169" s="107" t="s">
        <v>1267</v>
      </c>
      <c r="F169" s="107" t="s">
        <v>58</v>
      </c>
      <c r="G169" s="107" t="s">
        <v>1086</v>
      </c>
      <c r="H169" s="107" t="s">
        <v>57</v>
      </c>
      <c r="I169" s="107" t="s">
        <v>1187</v>
      </c>
      <c r="J169" s="108">
        <v>140</v>
      </c>
      <c r="K169" s="108">
        <v>1060</v>
      </c>
      <c r="L169" s="108">
        <v>148400</v>
      </c>
      <c r="M169" s="108">
        <v>2.65</v>
      </c>
      <c r="N169" s="108">
        <v>371</v>
      </c>
      <c r="O169" s="108">
        <v>0</v>
      </c>
      <c r="P169" s="108">
        <v>0</v>
      </c>
      <c r="Q169" s="108">
        <v>1062.6500000000001</v>
      </c>
      <c r="R169" s="108">
        <v>148771</v>
      </c>
      <c r="S169" s="107" t="s">
        <v>1362</v>
      </c>
      <c r="T169" s="108"/>
      <c r="U169" s="108"/>
      <c r="V169" s="107"/>
      <c r="W169" s="107"/>
    </row>
    <row r="170" spans="1:23" ht="25.5">
      <c r="A170" s="107" t="s">
        <v>1634</v>
      </c>
      <c r="B170" s="112">
        <v>44230</v>
      </c>
      <c r="C170" s="107" t="s">
        <v>1635</v>
      </c>
      <c r="D170" s="112">
        <v>44230</v>
      </c>
      <c r="E170" s="107" t="s">
        <v>1267</v>
      </c>
      <c r="F170" s="107" t="s">
        <v>31</v>
      </c>
      <c r="G170" s="107" t="s">
        <v>1287</v>
      </c>
      <c r="H170" s="107" t="s">
        <v>24</v>
      </c>
      <c r="I170" s="107" t="s">
        <v>1187</v>
      </c>
      <c r="J170" s="108">
        <v>100</v>
      </c>
      <c r="K170" s="108">
        <v>1060</v>
      </c>
      <c r="L170" s="108">
        <v>106000</v>
      </c>
      <c r="M170" s="108">
        <v>2.65</v>
      </c>
      <c r="N170" s="108">
        <v>265</v>
      </c>
      <c r="O170" s="108">
        <v>0</v>
      </c>
      <c r="P170" s="108">
        <v>0</v>
      </c>
      <c r="Q170" s="108">
        <v>1062.6500000000001</v>
      </c>
      <c r="R170" s="108">
        <v>106265</v>
      </c>
      <c r="S170" s="107" t="s">
        <v>1362</v>
      </c>
      <c r="T170" s="108"/>
      <c r="U170" s="108"/>
      <c r="V170" s="107"/>
      <c r="W170" s="107"/>
    </row>
    <row r="171" spans="1:23" ht="25.5">
      <c r="A171" s="107" t="s">
        <v>1636</v>
      </c>
      <c r="B171" s="112">
        <v>44230</v>
      </c>
      <c r="C171" s="107" t="s">
        <v>1637</v>
      </c>
      <c r="D171" s="112">
        <v>44230</v>
      </c>
      <c r="E171" s="107" t="s">
        <v>1267</v>
      </c>
      <c r="F171" s="107" t="s">
        <v>27</v>
      </c>
      <c r="G171" s="107" t="s">
        <v>1289</v>
      </c>
      <c r="H171" s="107" t="s">
        <v>24</v>
      </c>
      <c r="I171" s="107" t="s">
        <v>1187</v>
      </c>
      <c r="J171" s="108">
        <v>200</v>
      </c>
      <c r="K171" s="108">
        <v>1060</v>
      </c>
      <c r="L171" s="108">
        <v>212000</v>
      </c>
      <c r="M171" s="108">
        <v>2.65</v>
      </c>
      <c r="N171" s="108">
        <v>530</v>
      </c>
      <c r="O171" s="108">
        <v>0</v>
      </c>
      <c r="P171" s="108">
        <v>0</v>
      </c>
      <c r="Q171" s="108">
        <v>1062.6500000000001</v>
      </c>
      <c r="R171" s="108">
        <v>212530</v>
      </c>
      <c r="S171" s="107" t="s">
        <v>1362</v>
      </c>
      <c r="T171" s="108"/>
      <c r="U171" s="108"/>
      <c r="V171" s="107"/>
      <c r="W171" s="107"/>
    </row>
    <row r="172" spans="1:23" ht="25.5">
      <c r="A172" s="107" t="s">
        <v>1638</v>
      </c>
      <c r="B172" s="112">
        <v>44230</v>
      </c>
      <c r="C172" s="107" t="s">
        <v>1639</v>
      </c>
      <c r="D172" s="112">
        <v>44230</v>
      </c>
      <c r="E172" s="107" t="s">
        <v>1267</v>
      </c>
      <c r="F172" s="107" t="s">
        <v>32</v>
      </c>
      <c r="G172" s="107" t="s">
        <v>1084</v>
      </c>
      <c r="H172" s="107" t="s">
        <v>24</v>
      </c>
      <c r="I172" s="107" t="s">
        <v>1187</v>
      </c>
      <c r="J172" s="108">
        <v>400</v>
      </c>
      <c r="K172" s="108">
        <v>1060</v>
      </c>
      <c r="L172" s="108">
        <v>424000</v>
      </c>
      <c r="M172" s="108">
        <v>2.65</v>
      </c>
      <c r="N172" s="108">
        <v>1060</v>
      </c>
      <c r="O172" s="108">
        <v>0</v>
      </c>
      <c r="P172" s="108">
        <v>0</v>
      </c>
      <c r="Q172" s="108">
        <v>1062.6500000000001</v>
      </c>
      <c r="R172" s="108">
        <v>425060</v>
      </c>
      <c r="S172" s="107" t="s">
        <v>1362</v>
      </c>
      <c r="T172" s="108"/>
      <c r="U172" s="108"/>
      <c r="V172" s="107"/>
      <c r="W172" s="107"/>
    </row>
    <row r="173" spans="1:23" ht="25.5">
      <c r="A173" s="107" t="s">
        <v>1640</v>
      </c>
      <c r="B173" s="112">
        <v>44230</v>
      </c>
      <c r="C173" s="107" t="s">
        <v>1641</v>
      </c>
      <c r="D173" s="112">
        <v>44230</v>
      </c>
      <c r="E173" s="107" t="s">
        <v>1267</v>
      </c>
      <c r="F173" s="107" t="s">
        <v>23</v>
      </c>
      <c r="G173" s="107" t="s">
        <v>1292</v>
      </c>
      <c r="H173" s="107" t="s">
        <v>24</v>
      </c>
      <c r="I173" s="107" t="s">
        <v>1187</v>
      </c>
      <c r="J173" s="108">
        <v>160</v>
      </c>
      <c r="K173" s="108">
        <v>1060</v>
      </c>
      <c r="L173" s="108">
        <v>169600</v>
      </c>
      <c r="M173" s="108">
        <v>2.65</v>
      </c>
      <c r="N173" s="108">
        <v>424</v>
      </c>
      <c r="O173" s="108">
        <v>0</v>
      </c>
      <c r="P173" s="108">
        <v>0</v>
      </c>
      <c r="Q173" s="108">
        <v>1062.6500000000001</v>
      </c>
      <c r="R173" s="108">
        <v>170024</v>
      </c>
      <c r="S173" s="107" t="s">
        <v>1362</v>
      </c>
      <c r="T173" s="108"/>
      <c r="U173" s="108"/>
      <c r="V173" s="107"/>
      <c r="W173" s="107"/>
    </row>
    <row r="174" spans="1:23" ht="25.5">
      <c r="A174" s="107" t="s">
        <v>1642</v>
      </c>
      <c r="B174" s="112">
        <v>44230</v>
      </c>
      <c r="C174" s="107" t="s">
        <v>1643</v>
      </c>
      <c r="D174" s="112">
        <v>44230</v>
      </c>
      <c r="E174" s="107" t="s">
        <v>1267</v>
      </c>
      <c r="F174" s="107" t="s">
        <v>87</v>
      </c>
      <c r="G174" s="107" t="s">
        <v>1134</v>
      </c>
      <c r="H174" s="107" t="s">
        <v>24</v>
      </c>
      <c r="I174" s="107" t="s">
        <v>1187</v>
      </c>
      <c r="J174" s="108">
        <v>50</v>
      </c>
      <c r="K174" s="108">
        <v>1060</v>
      </c>
      <c r="L174" s="108">
        <v>53000</v>
      </c>
      <c r="M174" s="108">
        <v>2.65</v>
      </c>
      <c r="N174" s="108">
        <v>132.5</v>
      </c>
      <c r="O174" s="108">
        <v>0</v>
      </c>
      <c r="P174" s="108">
        <v>0</v>
      </c>
      <c r="Q174" s="108">
        <v>1062.6500000000001</v>
      </c>
      <c r="R174" s="108">
        <v>53132.5</v>
      </c>
      <c r="S174" s="107" t="s">
        <v>1362</v>
      </c>
      <c r="T174" s="108"/>
      <c r="U174" s="108"/>
      <c r="V174" s="107"/>
      <c r="W174" s="107"/>
    </row>
    <row r="175" spans="1:23" ht="25.5">
      <c r="A175" s="107" t="s">
        <v>1644</v>
      </c>
      <c r="B175" s="112">
        <v>44230</v>
      </c>
      <c r="C175" s="107" t="s">
        <v>1645</v>
      </c>
      <c r="D175" s="112">
        <v>44230</v>
      </c>
      <c r="E175" s="107" t="s">
        <v>1267</v>
      </c>
      <c r="F175" s="107" t="s">
        <v>71</v>
      </c>
      <c r="G175" s="107" t="s">
        <v>1276</v>
      </c>
      <c r="H175" s="107" t="s">
        <v>69</v>
      </c>
      <c r="I175" s="107" t="s">
        <v>1187</v>
      </c>
      <c r="J175" s="108">
        <v>120</v>
      </c>
      <c r="K175" s="108">
        <v>1060</v>
      </c>
      <c r="L175" s="108">
        <v>127200</v>
      </c>
      <c r="M175" s="108">
        <v>2.65</v>
      </c>
      <c r="N175" s="108">
        <v>318</v>
      </c>
      <c r="O175" s="108">
        <v>0</v>
      </c>
      <c r="P175" s="108">
        <v>0</v>
      </c>
      <c r="Q175" s="108">
        <v>1062.6500000000001</v>
      </c>
      <c r="R175" s="108">
        <v>127518</v>
      </c>
      <c r="S175" s="107" t="s">
        <v>1362</v>
      </c>
      <c r="T175" s="108"/>
      <c r="U175" s="108"/>
      <c r="V175" s="107"/>
      <c r="W175" s="107"/>
    </row>
    <row r="176" spans="1:23" ht="25.5">
      <c r="A176" s="107" t="s">
        <v>1646</v>
      </c>
      <c r="B176" s="112">
        <v>44230</v>
      </c>
      <c r="C176" s="107" t="s">
        <v>1647</v>
      </c>
      <c r="D176" s="112">
        <v>44230</v>
      </c>
      <c r="E176" s="107" t="s">
        <v>1267</v>
      </c>
      <c r="F176" s="107" t="s">
        <v>55</v>
      </c>
      <c r="G176" s="107" t="s">
        <v>1085</v>
      </c>
      <c r="H176" s="107" t="s">
        <v>57</v>
      </c>
      <c r="I176" s="107" t="s">
        <v>1187</v>
      </c>
      <c r="J176" s="108">
        <v>210</v>
      </c>
      <c r="K176" s="108">
        <v>1060</v>
      </c>
      <c r="L176" s="108">
        <v>222600</v>
      </c>
      <c r="M176" s="108">
        <v>2.65</v>
      </c>
      <c r="N176" s="108">
        <v>556.5</v>
      </c>
      <c r="O176" s="108">
        <v>0</v>
      </c>
      <c r="P176" s="108">
        <v>0</v>
      </c>
      <c r="Q176" s="108">
        <v>1062.6500000000001</v>
      </c>
      <c r="R176" s="108">
        <v>223156.5</v>
      </c>
      <c r="S176" s="107" t="s">
        <v>1362</v>
      </c>
      <c r="T176" s="108"/>
      <c r="U176" s="108"/>
      <c r="V176" s="107"/>
      <c r="W176" s="107"/>
    </row>
    <row r="177" spans="1:23" ht="25.5">
      <c r="A177" s="107" t="s">
        <v>1648</v>
      </c>
      <c r="B177" s="112">
        <v>44230</v>
      </c>
      <c r="C177" s="107" t="s">
        <v>1649</v>
      </c>
      <c r="D177" s="112">
        <v>44230</v>
      </c>
      <c r="E177" s="107" t="s">
        <v>1267</v>
      </c>
      <c r="F177" s="107" t="s">
        <v>72</v>
      </c>
      <c r="G177" s="107" t="s">
        <v>69</v>
      </c>
      <c r="H177" s="107" t="s">
        <v>69</v>
      </c>
      <c r="I177" s="107" t="s">
        <v>1187</v>
      </c>
      <c r="J177" s="108">
        <v>80</v>
      </c>
      <c r="K177" s="108">
        <v>1060</v>
      </c>
      <c r="L177" s="108">
        <v>84800</v>
      </c>
      <c r="M177" s="108">
        <v>2.65</v>
      </c>
      <c r="N177" s="108">
        <v>212</v>
      </c>
      <c r="O177" s="108">
        <v>0</v>
      </c>
      <c r="P177" s="108">
        <v>0</v>
      </c>
      <c r="Q177" s="108">
        <v>1062.6500000000001</v>
      </c>
      <c r="R177" s="108">
        <v>85012</v>
      </c>
      <c r="S177" s="107" t="s">
        <v>1362</v>
      </c>
      <c r="T177" s="108"/>
      <c r="U177" s="108"/>
      <c r="V177" s="107"/>
      <c r="W177" s="107"/>
    </row>
    <row r="178" spans="1:23" ht="25.5">
      <c r="A178" s="107" t="s">
        <v>1650</v>
      </c>
      <c r="B178" s="112">
        <v>44230</v>
      </c>
      <c r="C178" s="107" t="s">
        <v>1651</v>
      </c>
      <c r="D178" s="112">
        <v>44230</v>
      </c>
      <c r="E178" s="107" t="s">
        <v>1267</v>
      </c>
      <c r="F178" s="107" t="s">
        <v>70</v>
      </c>
      <c r="G178" s="107" t="s">
        <v>69</v>
      </c>
      <c r="H178" s="107" t="s">
        <v>69</v>
      </c>
      <c r="I178" s="107" t="s">
        <v>1187</v>
      </c>
      <c r="J178" s="108">
        <v>200</v>
      </c>
      <c r="K178" s="108">
        <v>1060</v>
      </c>
      <c r="L178" s="108">
        <v>212000</v>
      </c>
      <c r="M178" s="108">
        <v>2.65</v>
      </c>
      <c r="N178" s="108">
        <v>530</v>
      </c>
      <c r="O178" s="108">
        <v>0</v>
      </c>
      <c r="P178" s="108">
        <v>0</v>
      </c>
      <c r="Q178" s="108">
        <v>1062.6500000000001</v>
      </c>
      <c r="R178" s="108">
        <v>212530</v>
      </c>
      <c r="S178" s="107" t="s">
        <v>1362</v>
      </c>
      <c r="T178" s="108"/>
      <c r="U178" s="108"/>
      <c r="V178" s="107"/>
      <c r="W178" s="107"/>
    </row>
    <row r="179" spans="1:23" ht="25.5">
      <c r="A179" s="107" t="s">
        <v>1652</v>
      </c>
      <c r="B179" s="112">
        <v>44230</v>
      </c>
      <c r="C179" s="107" t="s">
        <v>1653</v>
      </c>
      <c r="D179" s="112">
        <v>44230</v>
      </c>
      <c r="E179" s="107" t="s">
        <v>1267</v>
      </c>
      <c r="F179" s="107" t="s">
        <v>926</v>
      </c>
      <c r="G179" s="107" t="s">
        <v>1288</v>
      </c>
      <c r="H179" s="107" t="s">
        <v>120</v>
      </c>
      <c r="I179" s="107" t="s">
        <v>1187</v>
      </c>
      <c r="J179" s="108">
        <v>60</v>
      </c>
      <c r="K179" s="108">
        <v>1060</v>
      </c>
      <c r="L179" s="108">
        <v>63600</v>
      </c>
      <c r="M179" s="108">
        <v>2.65</v>
      </c>
      <c r="N179" s="108">
        <v>159</v>
      </c>
      <c r="O179" s="108">
        <v>0</v>
      </c>
      <c r="P179" s="108">
        <v>0</v>
      </c>
      <c r="Q179" s="108">
        <v>1062.6500000000001</v>
      </c>
      <c r="R179" s="108">
        <v>63759</v>
      </c>
      <c r="S179" s="107" t="s">
        <v>1362</v>
      </c>
      <c r="T179" s="108"/>
      <c r="U179" s="108"/>
      <c r="V179" s="107"/>
      <c r="W179" s="107"/>
    </row>
    <row r="180" spans="1:23" ht="25.5">
      <c r="A180" s="107" t="s">
        <v>1654</v>
      </c>
      <c r="B180" s="112">
        <v>44230</v>
      </c>
      <c r="C180" s="107" t="s">
        <v>1655</v>
      </c>
      <c r="D180" s="112">
        <v>44230</v>
      </c>
      <c r="E180" s="107" t="s">
        <v>1267</v>
      </c>
      <c r="F180" s="107" t="s">
        <v>10</v>
      </c>
      <c r="G180" s="107" t="s">
        <v>1280</v>
      </c>
      <c r="H180" s="107" t="s">
        <v>120</v>
      </c>
      <c r="I180" s="107" t="s">
        <v>1187</v>
      </c>
      <c r="J180" s="108">
        <v>80</v>
      </c>
      <c r="K180" s="108">
        <v>1060</v>
      </c>
      <c r="L180" s="108">
        <v>84800</v>
      </c>
      <c r="M180" s="108">
        <v>2.65</v>
      </c>
      <c r="N180" s="108">
        <v>212</v>
      </c>
      <c r="O180" s="108">
        <v>0</v>
      </c>
      <c r="P180" s="108">
        <v>0</v>
      </c>
      <c r="Q180" s="108">
        <v>1062.6500000000001</v>
      </c>
      <c r="R180" s="108">
        <v>85012</v>
      </c>
      <c r="S180" s="107" t="s">
        <v>1362</v>
      </c>
      <c r="T180" s="108"/>
      <c r="U180" s="108"/>
      <c r="V180" s="107"/>
      <c r="W180" s="107"/>
    </row>
    <row r="181" spans="1:23" ht="25.5">
      <c r="A181" s="107" t="s">
        <v>1656</v>
      </c>
      <c r="B181" s="112">
        <v>44230</v>
      </c>
      <c r="C181" s="107" t="s">
        <v>1657</v>
      </c>
      <c r="D181" s="112">
        <v>44230</v>
      </c>
      <c r="E181" s="107" t="s">
        <v>1267</v>
      </c>
      <c r="F181" s="107" t="s">
        <v>1051</v>
      </c>
      <c r="G181" s="107" t="s">
        <v>1276</v>
      </c>
      <c r="H181" s="107" t="s">
        <v>69</v>
      </c>
      <c r="I181" s="107" t="s">
        <v>1187</v>
      </c>
      <c r="J181" s="108">
        <v>100</v>
      </c>
      <c r="K181" s="108">
        <v>1060</v>
      </c>
      <c r="L181" s="108">
        <v>106000</v>
      </c>
      <c r="M181" s="108">
        <v>2.65</v>
      </c>
      <c r="N181" s="108">
        <v>265</v>
      </c>
      <c r="O181" s="108">
        <v>0</v>
      </c>
      <c r="P181" s="108">
        <v>0</v>
      </c>
      <c r="Q181" s="108">
        <v>1062.6500000000001</v>
      </c>
      <c r="R181" s="108">
        <v>106265</v>
      </c>
      <c r="S181" s="107" t="s">
        <v>1362</v>
      </c>
      <c r="T181" s="108"/>
      <c r="U181" s="108"/>
      <c r="V181" s="107"/>
      <c r="W181" s="107"/>
    </row>
    <row r="182" spans="1:23" ht="25.5">
      <c r="A182" s="107" t="s">
        <v>1656</v>
      </c>
      <c r="B182" s="112">
        <v>44230</v>
      </c>
      <c r="C182" s="107" t="s">
        <v>1657</v>
      </c>
      <c r="D182" s="112">
        <v>44230</v>
      </c>
      <c r="E182" s="107" t="s">
        <v>1267</v>
      </c>
      <c r="F182" s="107" t="s">
        <v>1051</v>
      </c>
      <c r="G182" s="107" t="s">
        <v>1276</v>
      </c>
      <c r="H182" s="107" t="s">
        <v>69</v>
      </c>
      <c r="I182" s="107" t="s">
        <v>1190</v>
      </c>
      <c r="J182" s="108">
        <v>25</v>
      </c>
      <c r="K182" s="108">
        <v>797</v>
      </c>
      <c r="L182" s="108">
        <v>19925</v>
      </c>
      <c r="M182" s="108">
        <v>1.9924999999999999</v>
      </c>
      <c r="N182" s="108">
        <v>49.8125</v>
      </c>
      <c r="O182" s="108">
        <v>0</v>
      </c>
      <c r="P182" s="108">
        <v>75</v>
      </c>
      <c r="Q182" s="108">
        <v>798.99249999999995</v>
      </c>
      <c r="R182" s="108">
        <v>19899.8125</v>
      </c>
      <c r="S182" s="107" t="s">
        <v>1362</v>
      </c>
      <c r="T182" s="108"/>
      <c r="U182" s="108"/>
      <c r="V182" s="107"/>
      <c r="W182" s="107"/>
    </row>
    <row r="183" spans="1:23" ht="25.5">
      <c r="A183" s="107" t="s">
        <v>1658</v>
      </c>
      <c r="B183" s="112">
        <v>44230</v>
      </c>
      <c r="C183" s="107" t="s">
        <v>1659</v>
      </c>
      <c r="D183" s="112">
        <v>44230</v>
      </c>
      <c r="E183" s="107" t="s">
        <v>1267</v>
      </c>
      <c r="F183" s="107" t="s">
        <v>33</v>
      </c>
      <c r="G183" s="107" t="s">
        <v>26</v>
      </c>
      <c r="H183" s="107" t="s">
        <v>24</v>
      </c>
      <c r="I183" s="107" t="s">
        <v>1187</v>
      </c>
      <c r="J183" s="108">
        <v>55</v>
      </c>
      <c r="K183" s="108">
        <v>1060</v>
      </c>
      <c r="L183" s="108">
        <v>58300</v>
      </c>
      <c r="M183" s="108">
        <v>2.65</v>
      </c>
      <c r="N183" s="108">
        <v>145.75</v>
      </c>
      <c r="O183" s="108">
        <v>0</v>
      </c>
      <c r="P183" s="108">
        <v>0</v>
      </c>
      <c r="Q183" s="108">
        <v>1062.6500000000001</v>
      </c>
      <c r="R183" s="108">
        <v>58445.75</v>
      </c>
      <c r="S183" s="107" t="s">
        <v>1362</v>
      </c>
      <c r="T183" s="108"/>
      <c r="U183" s="108"/>
      <c r="V183" s="107"/>
      <c r="W183" s="107"/>
    </row>
    <row r="184" spans="1:23" ht="25.5">
      <c r="A184" s="107" t="s">
        <v>1660</v>
      </c>
      <c r="B184" s="112">
        <v>44230</v>
      </c>
      <c r="C184" s="107" t="s">
        <v>1661</v>
      </c>
      <c r="D184" s="112">
        <v>44230</v>
      </c>
      <c r="E184" s="107" t="s">
        <v>1267</v>
      </c>
      <c r="F184" s="107" t="s">
        <v>989</v>
      </c>
      <c r="G184" s="107" t="s">
        <v>1289</v>
      </c>
      <c r="H184" s="107" t="s">
        <v>24</v>
      </c>
      <c r="I184" s="107" t="s">
        <v>1187</v>
      </c>
      <c r="J184" s="108">
        <v>100</v>
      </c>
      <c r="K184" s="108">
        <v>1060</v>
      </c>
      <c r="L184" s="108">
        <v>106000</v>
      </c>
      <c r="M184" s="108">
        <v>2.65</v>
      </c>
      <c r="N184" s="108">
        <v>265</v>
      </c>
      <c r="O184" s="108">
        <v>0</v>
      </c>
      <c r="P184" s="108">
        <v>0</v>
      </c>
      <c r="Q184" s="108">
        <v>1062.6500000000001</v>
      </c>
      <c r="R184" s="108">
        <v>106265</v>
      </c>
      <c r="S184" s="107" t="s">
        <v>1362</v>
      </c>
      <c r="T184" s="108"/>
      <c r="U184" s="108"/>
      <c r="V184" s="107"/>
      <c r="W184" s="107"/>
    </row>
    <row r="185" spans="1:23" ht="25.5">
      <c r="A185" s="107" t="s">
        <v>1662</v>
      </c>
      <c r="B185" s="112">
        <v>44230</v>
      </c>
      <c r="C185" s="107" t="s">
        <v>1663</v>
      </c>
      <c r="D185" s="112">
        <v>44230</v>
      </c>
      <c r="E185" s="107" t="s">
        <v>1267</v>
      </c>
      <c r="F185" s="107" t="s">
        <v>1216</v>
      </c>
      <c r="G185" s="107" t="s">
        <v>26</v>
      </c>
      <c r="H185" s="107" t="s">
        <v>24</v>
      </c>
      <c r="I185" s="107" t="s">
        <v>1187</v>
      </c>
      <c r="J185" s="108">
        <v>200</v>
      </c>
      <c r="K185" s="108">
        <v>1060</v>
      </c>
      <c r="L185" s="108">
        <v>212000</v>
      </c>
      <c r="M185" s="108">
        <v>2.65</v>
      </c>
      <c r="N185" s="108">
        <v>530</v>
      </c>
      <c r="O185" s="108">
        <v>0</v>
      </c>
      <c r="P185" s="108">
        <v>0</v>
      </c>
      <c r="Q185" s="108">
        <v>1062.6500000000001</v>
      </c>
      <c r="R185" s="108">
        <v>212530</v>
      </c>
      <c r="S185" s="107" t="s">
        <v>1362</v>
      </c>
      <c r="T185" s="108"/>
      <c r="U185" s="108"/>
      <c r="V185" s="107"/>
      <c r="W185" s="107"/>
    </row>
    <row r="186" spans="1:23" ht="25.5">
      <c r="A186" s="107" t="s">
        <v>1664</v>
      </c>
      <c r="B186" s="112">
        <v>44230</v>
      </c>
      <c r="C186" s="107" t="s">
        <v>1665</v>
      </c>
      <c r="D186" s="112">
        <v>44230</v>
      </c>
      <c r="E186" s="107" t="s">
        <v>1267</v>
      </c>
      <c r="F186" s="107" t="s">
        <v>29</v>
      </c>
      <c r="G186" s="107" t="s">
        <v>1302</v>
      </c>
      <c r="H186" s="107" t="s">
        <v>24</v>
      </c>
      <c r="I186" s="107" t="s">
        <v>1187</v>
      </c>
      <c r="J186" s="108">
        <v>140</v>
      </c>
      <c r="K186" s="108">
        <v>1060</v>
      </c>
      <c r="L186" s="108">
        <v>148400</v>
      </c>
      <c r="M186" s="108">
        <v>2.65</v>
      </c>
      <c r="N186" s="108">
        <v>371</v>
      </c>
      <c r="O186" s="108">
        <v>0</v>
      </c>
      <c r="P186" s="108">
        <v>0</v>
      </c>
      <c r="Q186" s="108">
        <v>1062.6500000000001</v>
      </c>
      <c r="R186" s="108">
        <v>148771</v>
      </c>
      <c r="S186" s="107" t="s">
        <v>1362</v>
      </c>
      <c r="T186" s="108"/>
      <c r="U186" s="108"/>
      <c r="V186" s="107"/>
      <c r="W186" s="107"/>
    </row>
    <row r="187" spans="1:23" ht="25.5">
      <c r="A187" s="107" t="s">
        <v>1666</v>
      </c>
      <c r="B187" s="112">
        <v>44230</v>
      </c>
      <c r="C187" s="107" t="s">
        <v>1667</v>
      </c>
      <c r="D187" s="112">
        <v>44230</v>
      </c>
      <c r="E187" s="107" t="s">
        <v>1267</v>
      </c>
      <c r="F187" s="107" t="s">
        <v>118</v>
      </c>
      <c r="G187" s="107" t="s">
        <v>1278</v>
      </c>
      <c r="H187" s="107" t="s">
        <v>120</v>
      </c>
      <c r="I187" s="107" t="s">
        <v>1187</v>
      </c>
      <c r="J187" s="108">
        <v>100</v>
      </c>
      <c r="K187" s="108">
        <v>1060</v>
      </c>
      <c r="L187" s="108">
        <v>106000</v>
      </c>
      <c r="M187" s="108">
        <v>2.65</v>
      </c>
      <c r="N187" s="108">
        <v>265</v>
      </c>
      <c r="O187" s="108">
        <v>0</v>
      </c>
      <c r="P187" s="108">
        <v>0</v>
      </c>
      <c r="Q187" s="108">
        <v>1062.6500000000001</v>
      </c>
      <c r="R187" s="108">
        <v>106265</v>
      </c>
      <c r="S187" s="107" t="s">
        <v>1362</v>
      </c>
      <c r="T187" s="108"/>
      <c r="U187" s="108"/>
      <c r="V187" s="107"/>
      <c r="W187" s="107"/>
    </row>
    <row r="188" spans="1:23" ht="25.5">
      <c r="A188" s="107" t="s">
        <v>1668</v>
      </c>
      <c r="B188" s="112">
        <v>44230</v>
      </c>
      <c r="C188" s="107" t="s">
        <v>1669</v>
      </c>
      <c r="D188" s="112">
        <v>44230</v>
      </c>
      <c r="E188" s="107" t="s">
        <v>1267</v>
      </c>
      <c r="F188" s="107" t="s">
        <v>82</v>
      </c>
      <c r="G188" s="107" t="s">
        <v>1050</v>
      </c>
      <c r="H188" s="107" t="s">
        <v>1272</v>
      </c>
      <c r="I188" s="107" t="s">
        <v>1187</v>
      </c>
      <c r="J188" s="108">
        <v>40</v>
      </c>
      <c r="K188" s="108">
        <v>1060</v>
      </c>
      <c r="L188" s="108">
        <v>42400</v>
      </c>
      <c r="M188" s="108">
        <v>2.65</v>
      </c>
      <c r="N188" s="108">
        <v>106</v>
      </c>
      <c r="O188" s="108">
        <v>0</v>
      </c>
      <c r="P188" s="108">
        <v>0</v>
      </c>
      <c r="Q188" s="108">
        <v>1062.6500000000001</v>
      </c>
      <c r="R188" s="108">
        <v>42506</v>
      </c>
      <c r="S188" s="107" t="s">
        <v>1362</v>
      </c>
      <c r="T188" s="108"/>
      <c r="U188" s="108"/>
      <c r="V188" s="107"/>
      <c r="W188" s="107"/>
    </row>
    <row r="189" spans="1:23" ht="25.5">
      <c r="A189" s="107" t="s">
        <v>1670</v>
      </c>
      <c r="B189" s="112">
        <v>44230</v>
      </c>
      <c r="C189" s="107" t="s">
        <v>1671</v>
      </c>
      <c r="D189" s="112">
        <v>44230</v>
      </c>
      <c r="E189" s="107" t="s">
        <v>1267</v>
      </c>
      <c r="F189" s="107" t="s">
        <v>83</v>
      </c>
      <c r="G189" s="107" t="s">
        <v>1050</v>
      </c>
      <c r="H189" s="107" t="s">
        <v>1272</v>
      </c>
      <c r="I189" s="107" t="s">
        <v>1184</v>
      </c>
      <c r="J189" s="108">
        <v>40</v>
      </c>
      <c r="K189" s="108">
        <v>817</v>
      </c>
      <c r="L189" s="108">
        <v>32680</v>
      </c>
      <c r="M189" s="108">
        <v>2.0425</v>
      </c>
      <c r="N189" s="108">
        <v>81.7</v>
      </c>
      <c r="O189" s="108">
        <v>0</v>
      </c>
      <c r="P189" s="108">
        <v>0</v>
      </c>
      <c r="Q189" s="108">
        <v>819.04250000000002</v>
      </c>
      <c r="R189" s="108">
        <v>32761.7</v>
      </c>
      <c r="S189" s="107" t="s">
        <v>1362</v>
      </c>
      <c r="T189" s="108"/>
      <c r="U189" s="108"/>
      <c r="V189" s="107"/>
      <c r="W189" s="107"/>
    </row>
    <row r="190" spans="1:23" ht="25.5">
      <c r="A190" s="107" t="s">
        <v>1670</v>
      </c>
      <c r="B190" s="112">
        <v>44230</v>
      </c>
      <c r="C190" s="107" t="s">
        <v>1671</v>
      </c>
      <c r="D190" s="112">
        <v>44230</v>
      </c>
      <c r="E190" s="107" t="s">
        <v>1267</v>
      </c>
      <c r="F190" s="107" t="s">
        <v>83</v>
      </c>
      <c r="G190" s="107" t="s">
        <v>1050</v>
      </c>
      <c r="H190" s="107" t="s">
        <v>1272</v>
      </c>
      <c r="I190" s="107" t="s">
        <v>1190</v>
      </c>
      <c r="J190" s="108">
        <v>40</v>
      </c>
      <c r="K190" s="108">
        <v>797</v>
      </c>
      <c r="L190" s="108">
        <v>31880</v>
      </c>
      <c r="M190" s="108">
        <v>1.9924999999999999</v>
      </c>
      <c r="N190" s="108">
        <v>79.7</v>
      </c>
      <c r="O190" s="108">
        <v>0</v>
      </c>
      <c r="P190" s="108">
        <v>120</v>
      </c>
      <c r="Q190" s="108">
        <v>798.99249999999995</v>
      </c>
      <c r="R190" s="108">
        <v>31839.7</v>
      </c>
      <c r="S190" s="107" t="s">
        <v>1362</v>
      </c>
      <c r="T190" s="108"/>
      <c r="U190" s="108"/>
      <c r="V190" s="107"/>
      <c r="W190" s="107"/>
    </row>
    <row r="191" spans="1:23" ht="25.5">
      <c r="A191" s="107" t="s">
        <v>1670</v>
      </c>
      <c r="B191" s="112">
        <v>44230</v>
      </c>
      <c r="C191" s="107" t="s">
        <v>1671</v>
      </c>
      <c r="D191" s="112">
        <v>44230</v>
      </c>
      <c r="E191" s="107" t="s">
        <v>1267</v>
      </c>
      <c r="F191" s="107" t="s">
        <v>83</v>
      </c>
      <c r="G191" s="107" t="s">
        <v>1050</v>
      </c>
      <c r="H191" s="107" t="s">
        <v>1272</v>
      </c>
      <c r="I191" s="107" t="s">
        <v>1178</v>
      </c>
      <c r="J191" s="108">
        <v>20</v>
      </c>
      <c r="K191" s="108">
        <v>943</v>
      </c>
      <c r="L191" s="108">
        <v>18860</v>
      </c>
      <c r="M191" s="108">
        <v>2.3574999999999999</v>
      </c>
      <c r="N191" s="108">
        <v>47.15</v>
      </c>
      <c r="O191" s="108">
        <v>0</v>
      </c>
      <c r="P191" s="108">
        <v>0</v>
      </c>
      <c r="Q191" s="108">
        <v>945.35749999999996</v>
      </c>
      <c r="R191" s="108">
        <v>18907.150000000001</v>
      </c>
      <c r="S191" s="107" t="s">
        <v>1362</v>
      </c>
      <c r="T191" s="108"/>
      <c r="U191" s="108"/>
      <c r="V191" s="107"/>
      <c r="W191" s="107"/>
    </row>
    <row r="192" spans="1:23" ht="25.5">
      <c r="A192" s="107" t="s">
        <v>1670</v>
      </c>
      <c r="B192" s="112">
        <v>44230</v>
      </c>
      <c r="C192" s="107" t="s">
        <v>1671</v>
      </c>
      <c r="D192" s="112">
        <v>44230</v>
      </c>
      <c r="E192" s="107" t="s">
        <v>1267</v>
      </c>
      <c r="F192" s="107" t="s">
        <v>83</v>
      </c>
      <c r="G192" s="107" t="s">
        <v>1050</v>
      </c>
      <c r="H192" s="107" t="s">
        <v>1272</v>
      </c>
      <c r="I192" s="107" t="s">
        <v>1185</v>
      </c>
      <c r="J192" s="108">
        <v>20</v>
      </c>
      <c r="K192" s="108">
        <v>1060</v>
      </c>
      <c r="L192" s="108">
        <v>21200</v>
      </c>
      <c r="M192" s="108">
        <v>2.65</v>
      </c>
      <c r="N192" s="108">
        <v>53</v>
      </c>
      <c r="O192" s="108">
        <v>0</v>
      </c>
      <c r="P192" s="108">
        <v>0</v>
      </c>
      <c r="Q192" s="108">
        <v>1062.6500000000001</v>
      </c>
      <c r="R192" s="108">
        <v>21253</v>
      </c>
      <c r="S192" s="107" t="s">
        <v>1362</v>
      </c>
      <c r="T192" s="108"/>
      <c r="U192" s="108"/>
      <c r="V192" s="107"/>
      <c r="W192" s="107"/>
    </row>
    <row r="193" spans="1:23" ht="25.5">
      <c r="A193" s="107" t="s">
        <v>1670</v>
      </c>
      <c r="B193" s="112">
        <v>44230</v>
      </c>
      <c r="C193" s="107" t="s">
        <v>1671</v>
      </c>
      <c r="D193" s="112">
        <v>44230</v>
      </c>
      <c r="E193" s="107" t="s">
        <v>1267</v>
      </c>
      <c r="F193" s="107" t="s">
        <v>83</v>
      </c>
      <c r="G193" s="107" t="s">
        <v>1050</v>
      </c>
      <c r="H193" s="107" t="s">
        <v>1272</v>
      </c>
      <c r="I193" s="107" t="s">
        <v>1187</v>
      </c>
      <c r="J193" s="108">
        <v>250</v>
      </c>
      <c r="K193" s="108">
        <v>1060</v>
      </c>
      <c r="L193" s="108">
        <v>265000</v>
      </c>
      <c r="M193" s="108">
        <v>2.65</v>
      </c>
      <c r="N193" s="108">
        <v>662.5</v>
      </c>
      <c r="O193" s="108">
        <v>0</v>
      </c>
      <c r="P193" s="108">
        <v>0</v>
      </c>
      <c r="Q193" s="108">
        <v>1062.6500000000001</v>
      </c>
      <c r="R193" s="108">
        <v>265662.5</v>
      </c>
      <c r="S193" s="107" t="s">
        <v>1362</v>
      </c>
      <c r="T193" s="108"/>
      <c r="U193" s="108"/>
      <c r="V193" s="107"/>
      <c r="W193" s="107"/>
    </row>
    <row r="194" spans="1:23" ht="25.5">
      <c r="A194" s="107" t="s">
        <v>1670</v>
      </c>
      <c r="B194" s="112">
        <v>44230</v>
      </c>
      <c r="C194" s="107" t="s">
        <v>1671</v>
      </c>
      <c r="D194" s="112">
        <v>44230</v>
      </c>
      <c r="E194" s="107" t="s">
        <v>1267</v>
      </c>
      <c r="F194" s="107" t="s">
        <v>83</v>
      </c>
      <c r="G194" s="107" t="s">
        <v>1050</v>
      </c>
      <c r="H194" s="107" t="s">
        <v>1272</v>
      </c>
      <c r="I194" s="107" t="s">
        <v>1246</v>
      </c>
      <c r="J194" s="108">
        <v>20</v>
      </c>
      <c r="K194" s="108">
        <v>860</v>
      </c>
      <c r="L194" s="108">
        <v>17200</v>
      </c>
      <c r="M194" s="108">
        <v>2.15</v>
      </c>
      <c r="N194" s="108">
        <v>43</v>
      </c>
      <c r="O194" s="108">
        <v>0</v>
      </c>
      <c r="P194" s="108">
        <v>0</v>
      </c>
      <c r="Q194" s="108">
        <v>862.15</v>
      </c>
      <c r="R194" s="108">
        <v>17243</v>
      </c>
      <c r="S194" s="107" t="s">
        <v>1362</v>
      </c>
      <c r="T194" s="108"/>
      <c r="U194" s="108"/>
      <c r="V194" s="107"/>
      <c r="W194" s="107"/>
    </row>
    <row r="195" spans="1:23" ht="25.5">
      <c r="A195" s="107" t="s">
        <v>1672</v>
      </c>
      <c r="B195" s="112">
        <v>44230</v>
      </c>
      <c r="C195" s="107" t="s">
        <v>1673</v>
      </c>
      <c r="D195" s="112">
        <v>44230</v>
      </c>
      <c r="E195" s="107" t="s">
        <v>1267</v>
      </c>
      <c r="F195" s="107" t="s">
        <v>93</v>
      </c>
      <c r="G195" s="107" t="s">
        <v>1050</v>
      </c>
      <c r="H195" s="107" t="s">
        <v>1272</v>
      </c>
      <c r="I195" s="107" t="s">
        <v>1187</v>
      </c>
      <c r="J195" s="108">
        <v>79</v>
      </c>
      <c r="K195" s="108">
        <v>1060</v>
      </c>
      <c r="L195" s="108">
        <v>83740</v>
      </c>
      <c r="M195" s="108">
        <v>2.65</v>
      </c>
      <c r="N195" s="108">
        <v>209.35</v>
      </c>
      <c r="O195" s="108">
        <v>0</v>
      </c>
      <c r="P195" s="108">
        <v>0</v>
      </c>
      <c r="Q195" s="108">
        <v>1062.6500000000001</v>
      </c>
      <c r="R195" s="108">
        <v>83949.35</v>
      </c>
      <c r="S195" s="107" t="s">
        <v>1362</v>
      </c>
      <c r="T195" s="108"/>
      <c r="U195" s="108"/>
      <c r="V195" s="107"/>
      <c r="W195" s="107"/>
    </row>
    <row r="196" spans="1:23" ht="25.5">
      <c r="A196" s="107" t="s">
        <v>1674</v>
      </c>
      <c r="B196" s="112">
        <v>44230</v>
      </c>
      <c r="C196" s="107" t="s">
        <v>1675</v>
      </c>
      <c r="D196" s="112">
        <v>44230</v>
      </c>
      <c r="E196" s="107" t="s">
        <v>1267</v>
      </c>
      <c r="F196" s="107" t="s">
        <v>100</v>
      </c>
      <c r="G196" s="107" t="s">
        <v>1045</v>
      </c>
      <c r="H196" s="107" t="s">
        <v>1272</v>
      </c>
      <c r="I196" s="107" t="s">
        <v>1187</v>
      </c>
      <c r="J196" s="108">
        <v>116</v>
      </c>
      <c r="K196" s="108">
        <v>1060</v>
      </c>
      <c r="L196" s="108">
        <v>122960</v>
      </c>
      <c r="M196" s="108">
        <v>2.65</v>
      </c>
      <c r="N196" s="108">
        <v>307.39999999999998</v>
      </c>
      <c r="O196" s="108">
        <v>0</v>
      </c>
      <c r="P196" s="108">
        <v>0</v>
      </c>
      <c r="Q196" s="108">
        <v>1062.6500000000001</v>
      </c>
      <c r="R196" s="108">
        <v>123267.4</v>
      </c>
      <c r="S196" s="107" t="s">
        <v>1362</v>
      </c>
      <c r="T196" s="108"/>
      <c r="U196" s="108"/>
      <c r="V196" s="107"/>
      <c r="W196" s="107"/>
    </row>
    <row r="197" spans="1:23" ht="25.5">
      <c r="A197" s="107" t="s">
        <v>1676</v>
      </c>
      <c r="B197" s="112">
        <v>44230</v>
      </c>
      <c r="C197" s="107" t="s">
        <v>1677</v>
      </c>
      <c r="D197" s="112">
        <v>44230</v>
      </c>
      <c r="E197" s="107" t="s">
        <v>1267</v>
      </c>
      <c r="F197" s="107" t="s">
        <v>105</v>
      </c>
      <c r="G197" s="107" t="s">
        <v>1045</v>
      </c>
      <c r="H197" s="107" t="s">
        <v>1272</v>
      </c>
      <c r="I197" s="107" t="s">
        <v>1187</v>
      </c>
      <c r="J197" s="108">
        <v>114</v>
      </c>
      <c r="K197" s="108">
        <v>1060</v>
      </c>
      <c r="L197" s="108">
        <v>120840</v>
      </c>
      <c r="M197" s="108">
        <v>2.65</v>
      </c>
      <c r="N197" s="108">
        <v>302.10000000000002</v>
      </c>
      <c r="O197" s="108">
        <v>0</v>
      </c>
      <c r="P197" s="108">
        <v>0</v>
      </c>
      <c r="Q197" s="108">
        <v>1062.6500000000001</v>
      </c>
      <c r="R197" s="108">
        <v>121142.1</v>
      </c>
      <c r="S197" s="107" t="s">
        <v>1362</v>
      </c>
      <c r="T197" s="108"/>
      <c r="U197" s="108"/>
      <c r="V197" s="107"/>
      <c r="W197" s="107"/>
    </row>
    <row r="198" spans="1:23" ht="25.5">
      <c r="A198" s="107" t="s">
        <v>1676</v>
      </c>
      <c r="B198" s="112">
        <v>44230</v>
      </c>
      <c r="C198" s="107" t="s">
        <v>1677</v>
      </c>
      <c r="D198" s="112">
        <v>44230</v>
      </c>
      <c r="E198" s="107" t="s">
        <v>1267</v>
      </c>
      <c r="F198" s="107" t="s">
        <v>105</v>
      </c>
      <c r="G198" s="107" t="s">
        <v>1045</v>
      </c>
      <c r="H198" s="107" t="s">
        <v>1272</v>
      </c>
      <c r="I198" s="107" t="s">
        <v>1190</v>
      </c>
      <c r="J198" s="108">
        <v>40</v>
      </c>
      <c r="K198" s="108">
        <v>797</v>
      </c>
      <c r="L198" s="108">
        <v>31880</v>
      </c>
      <c r="M198" s="108">
        <v>1.9924999999999999</v>
      </c>
      <c r="N198" s="108">
        <v>79.7</v>
      </c>
      <c r="O198" s="108">
        <v>0</v>
      </c>
      <c r="P198" s="108">
        <v>120</v>
      </c>
      <c r="Q198" s="108">
        <v>798.99249999999995</v>
      </c>
      <c r="R198" s="108">
        <v>31839.7</v>
      </c>
      <c r="S198" s="107" t="s">
        <v>1362</v>
      </c>
      <c r="T198" s="108"/>
      <c r="U198" s="108"/>
      <c r="V198" s="107"/>
      <c r="W198" s="107"/>
    </row>
    <row r="199" spans="1:23" ht="25.5">
      <c r="A199" s="107" t="s">
        <v>1678</v>
      </c>
      <c r="B199" s="112">
        <v>44230</v>
      </c>
      <c r="C199" s="107" t="s">
        <v>1679</v>
      </c>
      <c r="D199" s="112">
        <v>44230</v>
      </c>
      <c r="E199" s="107" t="s">
        <v>1267</v>
      </c>
      <c r="F199" s="107" t="s">
        <v>878</v>
      </c>
      <c r="G199" s="107" t="s">
        <v>1045</v>
      </c>
      <c r="H199" s="107" t="s">
        <v>1272</v>
      </c>
      <c r="I199" s="107" t="s">
        <v>1187</v>
      </c>
      <c r="J199" s="108">
        <v>73</v>
      </c>
      <c r="K199" s="108">
        <v>1060</v>
      </c>
      <c r="L199" s="108">
        <v>77380</v>
      </c>
      <c r="M199" s="108">
        <v>2.65</v>
      </c>
      <c r="N199" s="108">
        <v>193.45</v>
      </c>
      <c r="O199" s="108">
        <v>0</v>
      </c>
      <c r="P199" s="108">
        <v>0</v>
      </c>
      <c r="Q199" s="108">
        <v>1062.6500000000001</v>
      </c>
      <c r="R199" s="108">
        <v>77573.45</v>
      </c>
      <c r="S199" s="107" t="s">
        <v>1362</v>
      </c>
      <c r="T199" s="108"/>
      <c r="U199" s="108"/>
      <c r="V199" s="107"/>
      <c r="W199" s="107"/>
    </row>
    <row r="200" spans="1:23" ht="25.5">
      <c r="A200" s="107" t="s">
        <v>1680</v>
      </c>
      <c r="B200" s="112">
        <v>44230</v>
      </c>
      <c r="C200" s="107" t="s">
        <v>1681</v>
      </c>
      <c r="D200" s="112">
        <v>44230</v>
      </c>
      <c r="E200" s="107" t="s">
        <v>1267</v>
      </c>
      <c r="F200" s="107" t="s">
        <v>831</v>
      </c>
      <c r="G200" s="107" t="s">
        <v>1046</v>
      </c>
      <c r="H200" s="107" t="s">
        <v>1272</v>
      </c>
      <c r="I200" s="107" t="s">
        <v>1187</v>
      </c>
      <c r="J200" s="108">
        <v>29</v>
      </c>
      <c r="K200" s="108">
        <v>1060</v>
      </c>
      <c r="L200" s="108">
        <v>30740</v>
      </c>
      <c r="M200" s="108">
        <v>2.65</v>
      </c>
      <c r="N200" s="108">
        <v>76.849999999999994</v>
      </c>
      <c r="O200" s="108">
        <v>0</v>
      </c>
      <c r="P200" s="108">
        <v>0</v>
      </c>
      <c r="Q200" s="108">
        <v>1062.6500000000001</v>
      </c>
      <c r="R200" s="108">
        <v>30816.85</v>
      </c>
      <c r="S200" s="107" t="s">
        <v>1362</v>
      </c>
      <c r="T200" s="108"/>
      <c r="U200" s="108"/>
      <c r="V200" s="107"/>
      <c r="W200" s="107"/>
    </row>
    <row r="201" spans="1:23" ht="25.5">
      <c r="A201" s="107" t="s">
        <v>1682</v>
      </c>
      <c r="B201" s="112">
        <v>44230</v>
      </c>
      <c r="C201" s="107" t="s">
        <v>1683</v>
      </c>
      <c r="D201" s="112">
        <v>44230</v>
      </c>
      <c r="E201" s="107" t="s">
        <v>1267</v>
      </c>
      <c r="F201" s="107" t="s">
        <v>96</v>
      </c>
      <c r="G201" s="107" t="s">
        <v>1291</v>
      </c>
      <c r="H201" s="107" t="s">
        <v>1272</v>
      </c>
      <c r="I201" s="107" t="s">
        <v>1187</v>
      </c>
      <c r="J201" s="108">
        <v>120</v>
      </c>
      <c r="K201" s="108">
        <v>1060</v>
      </c>
      <c r="L201" s="108">
        <v>127200</v>
      </c>
      <c r="M201" s="108">
        <v>2.65</v>
      </c>
      <c r="N201" s="108">
        <v>318</v>
      </c>
      <c r="O201" s="108">
        <v>0</v>
      </c>
      <c r="P201" s="108">
        <v>0</v>
      </c>
      <c r="Q201" s="108">
        <v>1062.6500000000001</v>
      </c>
      <c r="R201" s="108">
        <v>127518</v>
      </c>
      <c r="S201" s="107" t="s">
        <v>1362</v>
      </c>
      <c r="T201" s="108"/>
      <c r="U201" s="108"/>
      <c r="V201" s="107"/>
      <c r="W201" s="107"/>
    </row>
    <row r="202" spans="1:23" ht="25.5">
      <c r="A202" s="107" t="s">
        <v>1684</v>
      </c>
      <c r="B202" s="112">
        <v>44230</v>
      </c>
      <c r="C202" s="107" t="s">
        <v>1685</v>
      </c>
      <c r="D202" s="112">
        <v>44230</v>
      </c>
      <c r="E202" s="107" t="s">
        <v>1267</v>
      </c>
      <c r="F202" s="107" t="s">
        <v>17</v>
      </c>
      <c r="G202" s="107" t="s">
        <v>1081</v>
      </c>
      <c r="H202" s="107" t="s">
        <v>13</v>
      </c>
      <c r="I202" s="107" t="s">
        <v>1187</v>
      </c>
      <c r="J202" s="108">
        <v>100</v>
      </c>
      <c r="K202" s="108">
        <v>1060</v>
      </c>
      <c r="L202" s="108">
        <v>106000</v>
      </c>
      <c r="M202" s="108">
        <v>2.65</v>
      </c>
      <c r="N202" s="108">
        <v>265</v>
      </c>
      <c r="O202" s="108">
        <v>0</v>
      </c>
      <c r="P202" s="108">
        <v>0</v>
      </c>
      <c r="Q202" s="108">
        <v>1062.6500000000001</v>
      </c>
      <c r="R202" s="108">
        <v>106265</v>
      </c>
      <c r="S202" s="107" t="s">
        <v>1362</v>
      </c>
      <c r="T202" s="108"/>
      <c r="U202" s="108"/>
      <c r="V202" s="107"/>
      <c r="W202" s="107"/>
    </row>
    <row r="203" spans="1:23" ht="25.5">
      <c r="A203" s="107" t="s">
        <v>1686</v>
      </c>
      <c r="B203" s="112">
        <v>44230</v>
      </c>
      <c r="C203" s="107" t="s">
        <v>1687</v>
      </c>
      <c r="D203" s="112">
        <v>44230</v>
      </c>
      <c r="E203" s="107" t="s">
        <v>1267</v>
      </c>
      <c r="F203" s="107" t="s">
        <v>42</v>
      </c>
      <c r="G203" s="107" t="s">
        <v>1293</v>
      </c>
      <c r="H203" s="107" t="s">
        <v>13</v>
      </c>
      <c r="I203" s="107" t="s">
        <v>1187</v>
      </c>
      <c r="J203" s="108">
        <v>160</v>
      </c>
      <c r="K203" s="108">
        <v>1060</v>
      </c>
      <c r="L203" s="108">
        <v>169600</v>
      </c>
      <c r="M203" s="108">
        <v>2.65</v>
      </c>
      <c r="N203" s="108">
        <v>424</v>
      </c>
      <c r="O203" s="108">
        <v>0</v>
      </c>
      <c r="P203" s="108">
        <v>0</v>
      </c>
      <c r="Q203" s="108">
        <v>1062.6500000000001</v>
      </c>
      <c r="R203" s="108">
        <v>170024</v>
      </c>
      <c r="S203" s="107" t="s">
        <v>1362</v>
      </c>
      <c r="T203" s="108"/>
      <c r="U203" s="108"/>
      <c r="V203" s="107"/>
      <c r="W203" s="107"/>
    </row>
    <row r="204" spans="1:23" ht="25.5">
      <c r="A204" s="107" t="s">
        <v>1688</v>
      </c>
      <c r="B204" s="112">
        <v>44230</v>
      </c>
      <c r="C204" s="107" t="s">
        <v>1689</v>
      </c>
      <c r="D204" s="112">
        <v>44230</v>
      </c>
      <c r="E204" s="107" t="s">
        <v>1267</v>
      </c>
      <c r="F204" s="107" t="s">
        <v>41</v>
      </c>
      <c r="G204" s="107" t="s">
        <v>40</v>
      </c>
      <c r="H204" s="107" t="s">
        <v>13</v>
      </c>
      <c r="I204" s="107" t="s">
        <v>1187</v>
      </c>
      <c r="J204" s="108">
        <v>280</v>
      </c>
      <c r="K204" s="108">
        <v>1060</v>
      </c>
      <c r="L204" s="108">
        <v>296800</v>
      </c>
      <c r="M204" s="108">
        <v>2.65</v>
      </c>
      <c r="N204" s="108">
        <v>742</v>
      </c>
      <c r="O204" s="108">
        <v>0</v>
      </c>
      <c r="P204" s="108">
        <v>0</v>
      </c>
      <c r="Q204" s="108">
        <v>1062.6500000000001</v>
      </c>
      <c r="R204" s="108">
        <v>297542</v>
      </c>
      <c r="S204" s="107" t="s">
        <v>1362</v>
      </c>
      <c r="T204" s="108"/>
      <c r="U204" s="108"/>
      <c r="V204" s="107"/>
      <c r="W204" s="107"/>
    </row>
    <row r="205" spans="1:23" ht="25.5">
      <c r="A205" s="107" t="s">
        <v>1690</v>
      </c>
      <c r="B205" s="112">
        <v>44230</v>
      </c>
      <c r="C205" s="107" t="s">
        <v>1691</v>
      </c>
      <c r="D205" s="112">
        <v>44230</v>
      </c>
      <c r="E205" s="107" t="s">
        <v>1267</v>
      </c>
      <c r="F205" s="107" t="s">
        <v>49</v>
      </c>
      <c r="G205" s="107" t="s">
        <v>1268</v>
      </c>
      <c r="H205" s="107" t="s">
        <v>13</v>
      </c>
      <c r="I205" s="107" t="s">
        <v>1187</v>
      </c>
      <c r="J205" s="108">
        <v>40</v>
      </c>
      <c r="K205" s="108">
        <v>1060</v>
      </c>
      <c r="L205" s="108">
        <v>42400</v>
      </c>
      <c r="M205" s="108">
        <v>2.65</v>
      </c>
      <c r="N205" s="108">
        <v>106</v>
      </c>
      <c r="O205" s="108">
        <v>0</v>
      </c>
      <c r="P205" s="108">
        <v>0</v>
      </c>
      <c r="Q205" s="108">
        <v>1062.6500000000001</v>
      </c>
      <c r="R205" s="108">
        <v>42506</v>
      </c>
      <c r="S205" s="107" t="s">
        <v>1362</v>
      </c>
      <c r="T205" s="108"/>
      <c r="U205" s="108"/>
      <c r="V205" s="107"/>
      <c r="W205" s="107"/>
    </row>
    <row r="206" spans="1:23" ht="25.5">
      <c r="A206" s="107" t="s">
        <v>1690</v>
      </c>
      <c r="B206" s="112">
        <v>44230</v>
      </c>
      <c r="C206" s="107" t="s">
        <v>1691</v>
      </c>
      <c r="D206" s="112">
        <v>44230</v>
      </c>
      <c r="E206" s="107" t="s">
        <v>1267</v>
      </c>
      <c r="F206" s="107" t="s">
        <v>49</v>
      </c>
      <c r="G206" s="107" t="s">
        <v>1268</v>
      </c>
      <c r="H206" s="107" t="s">
        <v>13</v>
      </c>
      <c r="I206" s="107" t="s">
        <v>1190</v>
      </c>
      <c r="J206" s="108">
        <v>20</v>
      </c>
      <c r="K206" s="108">
        <v>797</v>
      </c>
      <c r="L206" s="108">
        <v>15940</v>
      </c>
      <c r="M206" s="108">
        <v>1.9924999999999999</v>
      </c>
      <c r="N206" s="108">
        <v>39.85</v>
      </c>
      <c r="O206" s="108">
        <v>0</v>
      </c>
      <c r="P206" s="108">
        <v>60</v>
      </c>
      <c r="Q206" s="108">
        <v>798.99249999999995</v>
      </c>
      <c r="R206" s="108">
        <v>15919.85</v>
      </c>
      <c r="S206" s="107" t="s">
        <v>1362</v>
      </c>
      <c r="T206" s="108"/>
      <c r="U206" s="108"/>
      <c r="V206" s="107"/>
      <c r="W206" s="107"/>
    </row>
    <row r="207" spans="1:23" ht="25.5">
      <c r="A207" s="107" t="s">
        <v>1692</v>
      </c>
      <c r="B207" s="112">
        <v>44230</v>
      </c>
      <c r="C207" s="107" t="s">
        <v>1693</v>
      </c>
      <c r="D207" s="112">
        <v>44230</v>
      </c>
      <c r="E207" s="107" t="s">
        <v>1267</v>
      </c>
      <c r="F207" s="107" t="s">
        <v>16</v>
      </c>
      <c r="G207" s="107" t="s">
        <v>1083</v>
      </c>
      <c r="H207" s="107" t="s">
        <v>13</v>
      </c>
      <c r="I207" s="107" t="s">
        <v>1187</v>
      </c>
      <c r="J207" s="108">
        <v>200</v>
      </c>
      <c r="K207" s="108">
        <v>1060</v>
      </c>
      <c r="L207" s="108">
        <v>212000</v>
      </c>
      <c r="M207" s="108">
        <v>2.65</v>
      </c>
      <c r="N207" s="108">
        <v>530</v>
      </c>
      <c r="O207" s="108">
        <v>0</v>
      </c>
      <c r="P207" s="108">
        <v>0</v>
      </c>
      <c r="Q207" s="108">
        <v>1062.6500000000001</v>
      </c>
      <c r="R207" s="108">
        <v>212530</v>
      </c>
      <c r="S207" s="107" t="s">
        <v>1362</v>
      </c>
      <c r="T207" s="108"/>
      <c r="U207" s="108"/>
      <c r="V207" s="107"/>
      <c r="W207" s="107"/>
    </row>
    <row r="208" spans="1:23" ht="25.5">
      <c r="A208" s="107" t="s">
        <v>1694</v>
      </c>
      <c r="B208" s="112">
        <v>44230</v>
      </c>
      <c r="C208" s="107" t="s">
        <v>1695</v>
      </c>
      <c r="D208" s="112">
        <v>44230</v>
      </c>
      <c r="E208" s="107" t="s">
        <v>1267</v>
      </c>
      <c r="F208" s="107" t="s">
        <v>21</v>
      </c>
      <c r="G208" s="107" t="s">
        <v>19</v>
      </c>
      <c r="H208" s="107" t="s">
        <v>13</v>
      </c>
      <c r="I208" s="107" t="s">
        <v>1187</v>
      </c>
      <c r="J208" s="108">
        <v>140</v>
      </c>
      <c r="K208" s="108">
        <v>1060</v>
      </c>
      <c r="L208" s="108">
        <v>148400</v>
      </c>
      <c r="M208" s="108">
        <v>2.65</v>
      </c>
      <c r="N208" s="108">
        <v>371</v>
      </c>
      <c r="O208" s="108">
        <v>0</v>
      </c>
      <c r="P208" s="108">
        <v>0</v>
      </c>
      <c r="Q208" s="108">
        <v>1062.6500000000001</v>
      </c>
      <c r="R208" s="108">
        <v>148771</v>
      </c>
      <c r="S208" s="107" t="s">
        <v>1362</v>
      </c>
      <c r="T208" s="108"/>
      <c r="U208" s="108"/>
      <c r="V208" s="107"/>
      <c r="W208" s="107"/>
    </row>
    <row r="209" spans="1:23" ht="25.5">
      <c r="A209" s="107" t="s">
        <v>1696</v>
      </c>
      <c r="B209" s="112">
        <v>44230</v>
      </c>
      <c r="C209" s="107" t="s">
        <v>1697</v>
      </c>
      <c r="D209" s="112">
        <v>44230</v>
      </c>
      <c r="E209" s="107" t="s">
        <v>1267</v>
      </c>
      <c r="F209" s="107" t="s">
        <v>107</v>
      </c>
      <c r="G209" s="107" t="s">
        <v>1273</v>
      </c>
      <c r="H209" s="107" t="s">
        <v>1272</v>
      </c>
      <c r="I209" s="107" t="s">
        <v>1187</v>
      </c>
      <c r="J209" s="108">
        <v>100</v>
      </c>
      <c r="K209" s="108">
        <v>1060</v>
      </c>
      <c r="L209" s="108">
        <v>106000</v>
      </c>
      <c r="M209" s="108">
        <v>2.65</v>
      </c>
      <c r="N209" s="108">
        <v>265</v>
      </c>
      <c r="O209" s="108">
        <v>0</v>
      </c>
      <c r="P209" s="108">
        <v>0</v>
      </c>
      <c r="Q209" s="108">
        <v>1062.6500000000001</v>
      </c>
      <c r="R209" s="108">
        <v>106265</v>
      </c>
      <c r="S209" s="107" t="s">
        <v>1362</v>
      </c>
      <c r="T209" s="108"/>
      <c r="U209" s="108"/>
      <c r="V209" s="107"/>
      <c r="W209" s="107"/>
    </row>
    <row r="210" spans="1:23" ht="25.5">
      <c r="A210" s="107" t="s">
        <v>1696</v>
      </c>
      <c r="B210" s="112">
        <v>44230</v>
      </c>
      <c r="C210" s="107" t="s">
        <v>1697</v>
      </c>
      <c r="D210" s="112">
        <v>44230</v>
      </c>
      <c r="E210" s="107" t="s">
        <v>1267</v>
      </c>
      <c r="F210" s="107" t="s">
        <v>107</v>
      </c>
      <c r="G210" s="107" t="s">
        <v>1273</v>
      </c>
      <c r="H210" s="107" t="s">
        <v>1272</v>
      </c>
      <c r="I210" s="107" t="s">
        <v>1178</v>
      </c>
      <c r="J210" s="108">
        <v>20</v>
      </c>
      <c r="K210" s="108">
        <v>943</v>
      </c>
      <c r="L210" s="108">
        <v>18860</v>
      </c>
      <c r="M210" s="108">
        <v>2.3574999999999999</v>
      </c>
      <c r="N210" s="108">
        <v>47.15</v>
      </c>
      <c r="O210" s="108">
        <v>0</v>
      </c>
      <c r="P210" s="108">
        <v>0</v>
      </c>
      <c r="Q210" s="108">
        <v>945.35749999999996</v>
      </c>
      <c r="R210" s="108">
        <v>18907.150000000001</v>
      </c>
      <c r="S210" s="107" t="s">
        <v>1362</v>
      </c>
      <c r="T210" s="108"/>
      <c r="U210" s="108"/>
      <c r="V210" s="107"/>
      <c r="W210" s="107"/>
    </row>
    <row r="211" spans="1:23" ht="25.5">
      <c r="A211" s="107" t="s">
        <v>1698</v>
      </c>
      <c r="B211" s="112">
        <v>44230</v>
      </c>
      <c r="C211" s="107" t="s">
        <v>1699</v>
      </c>
      <c r="D211" s="112">
        <v>44230</v>
      </c>
      <c r="E211" s="107" t="s">
        <v>1267</v>
      </c>
      <c r="F211" s="107" t="s">
        <v>106</v>
      </c>
      <c r="G211" s="107" t="s">
        <v>1274</v>
      </c>
      <c r="H211" s="107" t="s">
        <v>1272</v>
      </c>
      <c r="I211" s="107" t="s">
        <v>1187</v>
      </c>
      <c r="J211" s="108">
        <v>520</v>
      </c>
      <c r="K211" s="108">
        <v>1060</v>
      </c>
      <c r="L211" s="108">
        <v>551200</v>
      </c>
      <c r="M211" s="108">
        <v>2.65</v>
      </c>
      <c r="N211" s="108">
        <v>1378</v>
      </c>
      <c r="O211" s="108">
        <v>0</v>
      </c>
      <c r="P211" s="108">
        <v>0</v>
      </c>
      <c r="Q211" s="108">
        <v>1062.6500000000001</v>
      </c>
      <c r="R211" s="108">
        <v>552578</v>
      </c>
      <c r="S211" s="107" t="s">
        <v>1362</v>
      </c>
      <c r="T211" s="108"/>
      <c r="U211" s="108"/>
      <c r="V211" s="107"/>
      <c r="W211" s="107"/>
    </row>
    <row r="212" spans="1:23" ht="25.5">
      <c r="A212" s="107" t="s">
        <v>1700</v>
      </c>
      <c r="B212" s="112">
        <v>44230</v>
      </c>
      <c r="C212" s="107" t="s">
        <v>1701</v>
      </c>
      <c r="D212" s="112">
        <v>44230</v>
      </c>
      <c r="E212" s="107" t="s">
        <v>1267</v>
      </c>
      <c r="F212" s="107" t="s">
        <v>95</v>
      </c>
      <c r="G212" s="107" t="s">
        <v>1273</v>
      </c>
      <c r="H212" s="107" t="s">
        <v>1272</v>
      </c>
      <c r="I212" s="107" t="s">
        <v>1187</v>
      </c>
      <c r="J212" s="108">
        <v>80</v>
      </c>
      <c r="K212" s="108">
        <v>1060</v>
      </c>
      <c r="L212" s="108">
        <v>84800</v>
      </c>
      <c r="M212" s="108">
        <v>2.65</v>
      </c>
      <c r="N212" s="108">
        <v>212</v>
      </c>
      <c r="O212" s="108">
        <v>0</v>
      </c>
      <c r="P212" s="108">
        <v>0</v>
      </c>
      <c r="Q212" s="108">
        <v>1062.6500000000001</v>
      </c>
      <c r="R212" s="108">
        <v>85012</v>
      </c>
      <c r="S212" s="107" t="s">
        <v>1362</v>
      </c>
      <c r="T212" s="108"/>
      <c r="U212" s="108"/>
      <c r="V212" s="107"/>
      <c r="W212" s="107"/>
    </row>
    <row r="213" spans="1:23" ht="25.5">
      <c r="A213" s="107" t="s">
        <v>1702</v>
      </c>
      <c r="B213" s="112">
        <v>44230</v>
      </c>
      <c r="C213" s="107" t="s">
        <v>1703</v>
      </c>
      <c r="D213" s="112">
        <v>44230</v>
      </c>
      <c r="E213" s="107" t="s">
        <v>1267</v>
      </c>
      <c r="F213" s="107" t="s">
        <v>97</v>
      </c>
      <c r="G213" s="107" t="s">
        <v>1047</v>
      </c>
      <c r="H213" s="107" t="s">
        <v>1272</v>
      </c>
      <c r="I213" s="107" t="s">
        <v>1190</v>
      </c>
      <c r="J213" s="108">
        <v>20</v>
      </c>
      <c r="K213" s="108">
        <v>797</v>
      </c>
      <c r="L213" s="108">
        <v>15940</v>
      </c>
      <c r="M213" s="108">
        <v>1.9924999999999999</v>
      </c>
      <c r="N213" s="108">
        <v>39.85</v>
      </c>
      <c r="O213" s="108">
        <v>0</v>
      </c>
      <c r="P213" s="108">
        <v>60</v>
      </c>
      <c r="Q213" s="108">
        <v>798.99249999999995</v>
      </c>
      <c r="R213" s="108">
        <v>15919.85</v>
      </c>
      <c r="S213" s="107" t="s">
        <v>1362</v>
      </c>
      <c r="T213" s="108"/>
      <c r="U213" s="108"/>
      <c r="V213" s="107"/>
      <c r="W213" s="107"/>
    </row>
    <row r="214" spans="1:23" ht="25.5">
      <c r="A214" s="107" t="s">
        <v>1702</v>
      </c>
      <c r="B214" s="112">
        <v>44230</v>
      </c>
      <c r="C214" s="107" t="s">
        <v>1703</v>
      </c>
      <c r="D214" s="112">
        <v>44230</v>
      </c>
      <c r="E214" s="107" t="s">
        <v>1267</v>
      </c>
      <c r="F214" s="107" t="s">
        <v>97</v>
      </c>
      <c r="G214" s="107" t="s">
        <v>1047</v>
      </c>
      <c r="H214" s="107" t="s">
        <v>1272</v>
      </c>
      <c r="I214" s="107" t="s">
        <v>1187</v>
      </c>
      <c r="J214" s="108">
        <v>30</v>
      </c>
      <c r="K214" s="108">
        <v>1060</v>
      </c>
      <c r="L214" s="108">
        <v>31800</v>
      </c>
      <c r="M214" s="108">
        <v>2.65</v>
      </c>
      <c r="N214" s="108">
        <v>79.5</v>
      </c>
      <c r="O214" s="108">
        <v>0</v>
      </c>
      <c r="P214" s="108">
        <v>0</v>
      </c>
      <c r="Q214" s="108">
        <v>1062.6500000000001</v>
      </c>
      <c r="R214" s="108">
        <v>31879.5</v>
      </c>
      <c r="S214" s="107" t="s">
        <v>1362</v>
      </c>
      <c r="T214" s="108"/>
      <c r="U214" s="108"/>
      <c r="V214" s="107"/>
      <c r="W214" s="107"/>
    </row>
    <row r="215" spans="1:23" ht="25.5">
      <c r="A215" s="107" t="s">
        <v>1704</v>
      </c>
      <c r="B215" s="112">
        <v>44230</v>
      </c>
      <c r="C215" s="107" t="s">
        <v>1705</v>
      </c>
      <c r="D215" s="112">
        <v>44230</v>
      </c>
      <c r="E215" s="107" t="s">
        <v>1267</v>
      </c>
      <c r="F215" s="107" t="s">
        <v>99</v>
      </c>
      <c r="G215" s="107" t="s">
        <v>1046</v>
      </c>
      <c r="H215" s="107" t="s">
        <v>1272</v>
      </c>
      <c r="I215" s="107" t="s">
        <v>1187</v>
      </c>
      <c r="J215" s="108">
        <v>80</v>
      </c>
      <c r="K215" s="108">
        <v>1060</v>
      </c>
      <c r="L215" s="108">
        <v>84800</v>
      </c>
      <c r="M215" s="108">
        <v>2.65</v>
      </c>
      <c r="N215" s="108">
        <v>212</v>
      </c>
      <c r="O215" s="108">
        <v>0</v>
      </c>
      <c r="P215" s="108">
        <v>0</v>
      </c>
      <c r="Q215" s="108">
        <v>1062.6500000000001</v>
      </c>
      <c r="R215" s="108">
        <v>85012</v>
      </c>
      <c r="S215" s="107" t="s">
        <v>1362</v>
      </c>
      <c r="T215" s="108"/>
      <c r="U215" s="108"/>
      <c r="V215" s="107"/>
      <c r="W215" s="107"/>
    </row>
    <row r="216" spans="1:23" ht="25.5">
      <c r="A216" s="107" t="s">
        <v>1706</v>
      </c>
      <c r="B216" s="112">
        <v>44230</v>
      </c>
      <c r="C216" s="107" t="s">
        <v>1707</v>
      </c>
      <c r="D216" s="112">
        <v>44230</v>
      </c>
      <c r="E216" s="107" t="s">
        <v>1267</v>
      </c>
      <c r="F216" s="107" t="s">
        <v>961</v>
      </c>
      <c r="G216" s="107" t="s">
        <v>1047</v>
      </c>
      <c r="H216" s="107" t="s">
        <v>1272</v>
      </c>
      <c r="I216" s="107" t="s">
        <v>1187</v>
      </c>
      <c r="J216" s="108">
        <v>100</v>
      </c>
      <c r="K216" s="108">
        <v>1060</v>
      </c>
      <c r="L216" s="108">
        <v>106000</v>
      </c>
      <c r="M216" s="108">
        <v>2.65</v>
      </c>
      <c r="N216" s="108">
        <v>265</v>
      </c>
      <c r="O216" s="108">
        <v>0</v>
      </c>
      <c r="P216" s="108">
        <v>0</v>
      </c>
      <c r="Q216" s="108">
        <v>1062.6500000000001</v>
      </c>
      <c r="R216" s="108">
        <v>106265</v>
      </c>
      <c r="S216" s="107" t="s">
        <v>1362</v>
      </c>
      <c r="T216" s="108"/>
      <c r="U216" s="108"/>
      <c r="V216" s="107"/>
      <c r="W216" s="107"/>
    </row>
    <row r="217" spans="1:23" ht="25.5">
      <c r="A217" s="107" t="s">
        <v>1708</v>
      </c>
      <c r="B217" s="112">
        <v>44230</v>
      </c>
      <c r="C217" s="107" t="s">
        <v>1709</v>
      </c>
      <c r="D217" s="112">
        <v>44230</v>
      </c>
      <c r="E217" s="107" t="s">
        <v>1267</v>
      </c>
      <c r="F217" s="107" t="s">
        <v>51</v>
      </c>
      <c r="G217" s="107" t="s">
        <v>1277</v>
      </c>
      <c r="H217" s="107" t="s">
        <v>13</v>
      </c>
      <c r="I217" s="107" t="s">
        <v>1187</v>
      </c>
      <c r="J217" s="108">
        <v>155</v>
      </c>
      <c r="K217" s="108">
        <v>1060</v>
      </c>
      <c r="L217" s="108">
        <v>164300</v>
      </c>
      <c r="M217" s="108">
        <v>2.65</v>
      </c>
      <c r="N217" s="108">
        <v>410.75</v>
      </c>
      <c r="O217" s="108">
        <v>0</v>
      </c>
      <c r="P217" s="108">
        <v>0</v>
      </c>
      <c r="Q217" s="108">
        <v>1062.6500000000001</v>
      </c>
      <c r="R217" s="108">
        <v>164710.75</v>
      </c>
      <c r="S217" s="107" t="s">
        <v>1362</v>
      </c>
      <c r="T217" s="108"/>
      <c r="U217" s="108"/>
      <c r="V217" s="107"/>
      <c r="W217" s="107"/>
    </row>
    <row r="218" spans="1:23" ht="25.5">
      <c r="A218" s="107" t="s">
        <v>1710</v>
      </c>
      <c r="B218" s="112">
        <v>44230</v>
      </c>
      <c r="C218" s="107" t="s">
        <v>1711</v>
      </c>
      <c r="D218" s="112">
        <v>44230</v>
      </c>
      <c r="E218" s="107" t="s">
        <v>1267</v>
      </c>
      <c r="F218" s="107" t="s">
        <v>47</v>
      </c>
      <c r="G218" s="107" t="s">
        <v>1277</v>
      </c>
      <c r="H218" s="107" t="s">
        <v>13</v>
      </c>
      <c r="I218" s="107" t="s">
        <v>1187</v>
      </c>
      <c r="J218" s="108">
        <v>110</v>
      </c>
      <c r="K218" s="108">
        <v>1060</v>
      </c>
      <c r="L218" s="108">
        <v>116600</v>
      </c>
      <c r="M218" s="108">
        <v>2.65</v>
      </c>
      <c r="N218" s="108">
        <v>291.5</v>
      </c>
      <c r="O218" s="108">
        <v>0</v>
      </c>
      <c r="P218" s="108">
        <v>0</v>
      </c>
      <c r="Q218" s="108">
        <v>1062.6500000000001</v>
      </c>
      <c r="R218" s="108">
        <v>116891.5</v>
      </c>
      <c r="S218" s="107" t="s">
        <v>1362</v>
      </c>
      <c r="T218" s="108"/>
      <c r="U218" s="108"/>
      <c r="V218" s="107"/>
      <c r="W218" s="107"/>
    </row>
    <row r="219" spans="1:23" ht="25.5">
      <c r="A219" s="107" t="s">
        <v>1712</v>
      </c>
      <c r="B219" s="112">
        <v>44230</v>
      </c>
      <c r="C219" s="107" t="s">
        <v>1713</v>
      </c>
      <c r="D219" s="112">
        <v>44230</v>
      </c>
      <c r="E219" s="107" t="s">
        <v>1267</v>
      </c>
      <c r="F219" s="107" t="s">
        <v>50</v>
      </c>
      <c r="G219" s="107" t="s">
        <v>1277</v>
      </c>
      <c r="H219" s="107" t="s">
        <v>13</v>
      </c>
      <c r="I219" s="107" t="s">
        <v>1187</v>
      </c>
      <c r="J219" s="108">
        <v>150</v>
      </c>
      <c r="K219" s="108">
        <v>1060</v>
      </c>
      <c r="L219" s="108">
        <v>159000</v>
      </c>
      <c r="M219" s="108">
        <v>2.65</v>
      </c>
      <c r="N219" s="108">
        <v>397.5</v>
      </c>
      <c r="O219" s="108">
        <v>0</v>
      </c>
      <c r="P219" s="108">
        <v>0</v>
      </c>
      <c r="Q219" s="108">
        <v>1062.6500000000001</v>
      </c>
      <c r="R219" s="108">
        <v>159397.5</v>
      </c>
      <c r="S219" s="107" t="s">
        <v>1362</v>
      </c>
      <c r="T219" s="108"/>
      <c r="U219" s="108"/>
      <c r="V219" s="107"/>
      <c r="W219" s="107"/>
    </row>
    <row r="220" spans="1:23" ht="25.5">
      <c r="A220" s="107" t="s">
        <v>1714</v>
      </c>
      <c r="B220" s="112">
        <v>44230</v>
      </c>
      <c r="C220" s="107" t="s">
        <v>1715</v>
      </c>
      <c r="D220" s="112">
        <v>44230</v>
      </c>
      <c r="E220" s="107" t="s">
        <v>1267</v>
      </c>
      <c r="F220" s="107" t="s">
        <v>5</v>
      </c>
      <c r="G220" s="107" t="s">
        <v>1280</v>
      </c>
      <c r="H220" s="107" t="s">
        <v>120</v>
      </c>
      <c r="I220" s="107" t="s">
        <v>1187</v>
      </c>
      <c r="J220" s="108">
        <v>53</v>
      </c>
      <c r="K220" s="108">
        <v>1060</v>
      </c>
      <c r="L220" s="108">
        <v>56180</v>
      </c>
      <c r="M220" s="108">
        <v>2.65</v>
      </c>
      <c r="N220" s="108">
        <v>140.44999999999999</v>
      </c>
      <c r="O220" s="108">
        <v>0</v>
      </c>
      <c r="P220" s="108">
        <v>0</v>
      </c>
      <c r="Q220" s="108">
        <v>1062.6500000000001</v>
      </c>
      <c r="R220" s="108">
        <v>56320.45</v>
      </c>
      <c r="S220" s="107" t="s">
        <v>1362</v>
      </c>
      <c r="T220" s="108"/>
      <c r="U220" s="108"/>
      <c r="V220" s="107"/>
      <c r="W220" s="107"/>
    </row>
    <row r="221" spans="1:23" ht="25.5">
      <c r="A221" s="107" t="s">
        <v>1716</v>
      </c>
      <c r="B221" s="112">
        <v>44230</v>
      </c>
      <c r="C221" s="107" t="s">
        <v>1717</v>
      </c>
      <c r="D221" s="112">
        <v>44230</v>
      </c>
      <c r="E221" s="107" t="s">
        <v>1299</v>
      </c>
      <c r="F221" s="107" t="s">
        <v>1361</v>
      </c>
      <c r="G221" s="107" t="s">
        <v>1301</v>
      </c>
      <c r="H221" s="107" t="s">
        <v>1299</v>
      </c>
      <c r="I221" s="107" t="s">
        <v>1188</v>
      </c>
      <c r="J221" s="108">
        <v>2</v>
      </c>
      <c r="K221" s="108">
        <v>1025</v>
      </c>
      <c r="L221" s="108">
        <v>2050</v>
      </c>
      <c r="M221" s="108">
        <v>0</v>
      </c>
      <c r="N221" s="108">
        <v>0</v>
      </c>
      <c r="O221" s="108">
        <v>0</v>
      </c>
      <c r="P221" s="108">
        <v>0</v>
      </c>
      <c r="Q221" s="108">
        <v>1025</v>
      </c>
      <c r="R221" s="108">
        <v>2050</v>
      </c>
      <c r="S221" s="107" t="s">
        <v>1362</v>
      </c>
      <c r="T221" s="108"/>
      <c r="U221" s="108"/>
      <c r="V221" s="107"/>
      <c r="W221" s="107"/>
    </row>
    <row r="222" spans="1:23" ht="25.5">
      <c r="A222" s="107" t="s">
        <v>1718</v>
      </c>
      <c r="B222" s="112">
        <v>44230</v>
      </c>
      <c r="C222" s="107" t="s">
        <v>1719</v>
      </c>
      <c r="D222" s="112">
        <v>44230</v>
      </c>
      <c r="E222" s="107" t="s">
        <v>1267</v>
      </c>
      <c r="F222" s="107" t="s">
        <v>1041</v>
      </c>
      <c r="G222" s="107" t="s">
        <v>1046</v>
      </c>
      <c r="H222" s="107" t="s">
        <v>1272</v>
      </c>
      <c r="I222" s="107" t="s">
        <v>1187</v>
      </c>
      <c r="J222" s="108">
        <v>140</v>
      </c>
      <c r="K222" s="108">
        <v>1060</v>
      </c>
      <c r="L222" s="108">
        <v>148400</v>
      </c>
      <c r="M222" s="108">
        <v>2.65</v>
      </c>
      <c r="N222" s="108">
        <v>371</v>
      </c>
      <c r="O222" s="108">
        <v>0</v>
      </c>
      <c r="P222" s="108">
        <v>0</v>
      </c>
      <c r="Q222" s="108">
        <v>1062.6500000000001</v>
      </c>
      <c r="R222" s="108">
        <v>148771</v>
      </c>
      <c r="S222" s="107" t="s">
        <v>1362</v>
      </c>
      <c r="T222" s="108"/>
      <c r="U222" s="108"/>
      <c r="V222" s="107"/>
      <c r="W222" s="107"/>
    </row>
    <row r="223" spans="1:23" ht="25.5">
      <c r="A223" s="107" t="s">
        <v>1720</v>
      </c>
      <c r="B223" s="112">
        <v>44230</v>
      </c>
      <c r="C223" s="107" t="s">
        <v>1721</v>
      </c>
      <c r="D223" s="112">
        <v>44230</v>
      </c>
      <c r="E223" s="107" t="s">
        <v>1267</v>
      </c>
      <c r="F223" s="107" t="s">
        <v>98</v>
      </c>
      <c r="G223" s="107" t="s">
        <v>1047</v>
      </c>
      <c r="H223" s="107" t="s">
        <v>1272</v>
      </c>
      <c r="I223" s="107" t="s">
        <v>1187</v>
      </c>
      <c r="J223" s="108">
        <v>180</v>
      </c>
      <c r="K223" s="108">
        <v>1060</v>
      </c>
      <c r="L223" s="108">
        <v>190800</v>
      </c>
      <c r="M223" s="108">
        <v>2.65</v>
      </c>
      <c r="N223" s="108">
        <v>477</v>
      </c>
      <c r="O223" s="108">
        <v>0</v>
      </c>
      <c r="P223" s="108">
        <v>0</v>
      </c>
      <c r="Q223" s="108">
        <v>1062.6500000000001</v>
      </c>
      <c r="R223" s="108">
        <v>191277</v>
      </c>
      <c r="S223" s="107" t="s">
        <v>1362</v>
      </c>
      <c r="T223" s="108"/>
      <c r="U223" s="108"/>
      <c r="V223" s="107"/>
      <c r="W223" s="107"/>
    </row>
    <row r="224" spans="1:23" ht="25.5">
      <c r="A224" s="107" t="s">
        <v>1722</v>
      </c>
      <c r="B224" s="112">
        <v>44230</v>
      </c>
      <c r="C224" s="107" t="s">
        <v>1723</v>
      </c>
      <c r="D224" s="112">
        <v>44230</v>
      </c>
      <c r="E224" s="107" t="s">
        <v>1267</v>
      </c>
      <c r="F224" s="107" t="s">
        <v>94</v>
      </c>
      <c r="G224" s="107" t="s">
        <v>1047</v>
      </c>
      <c r="H224" s="107" t="s">
        <v>1272</v>
      </c>
      <c r="I224" s="107" t="s">
        <v>1187</v>
      </c>
      <c r="J224" s="108">
        <v>95</v>
      </c>
      <c r="K224" s="108">
        <v>1060</v>
      </c>
      <c r="L224" s="108">
        <v>100700</v>
      </c>
      <c r="M224" s="108">
        <v>2.65</v>
      </c>
      <c r="N224" s="108">
        <v>251.75</v>
      </c>
      <c r="O224" s="108">
        <v>0</v>
      </c>
      <c r="P224" s="108">
        <v>0</v>
      </c>
      <c r="Q224" s="108">
        <v>1062.6500000000001</v>
      </c>
      <c r="R224" s="108">
        <v>100951.75</v>
      </c>
      <c r="S224" s="107" t="s">
        <v>1362</v>
      </c>
      <c r="T224" s="108"/>
      <c r="U224" s="108"/>
      <c r="V224" s="107"/>
      <c r="W224" s="107"/>
    </row>
    <row r="225" spans="1:23" ht="25.5">
      <c r="A225" s="107" t="s">
        <v>1724</v>
      </c>
      <c r="B225" s="112">
        <v>44230</v>
      </c>
      <c r="C225" s="107" t="s">
        <v>1725</v>
      </c>
      <c r="D225" s="112">
        <v>44230</v>
      </c>
      <c r="E225" s="107" t="s">
        <v>1267</v>
      </c>
      <c r="F225" s="107" t="s">
        <v>104</v>
      </c>
      <c r="G225" s="107" t="s">
        <v>1047</v>
      </c>
      <c r="H225" s="107" t="s">
        <v>1272</v>
      </c>
      <c r="I225" s="107" t="s">
        <v>1190</v>
      </c>
      <c r="J225" s="108">
        <v>50</v>
      </c>
      <c r="K225" s="108">
        <v>797</v>
      </c>
      <c r="L225" s="108">
        <v>39850</v>
      </c>
      <c r="M225" s="108">
        <v>1.9924999999999999</v>
      </c>
      <c r="N225" s="108">
        <v>99.625</v>
      </c>
      <c r="O225" s="108">
        <v>0</v>
      </c>
      <c r="P225" s="108">
        <v>150</v>
      </c>
      <c r="Q225" s="108">
        <v>798.99249999999995</v>
      </c>
      <c r="R225" s="108">
        <v>39799.625</v>
      </c>
      <c r="S225" s="107" t="s">
        <v>1362</v>
      </c>
      <c r="T225" s="108"/>
      <c r="U225" s="108"/>
      <c r="V225" s="107"/>
      <c r="W225" s="107"/>
    </row>
    <row r="226" spans="1:23" ht="25.5">
      <c r="A226" s="107" t="s">
        <v>1724</v>
      </c>
      <c r="B226" s="112">
        <v>44230</v>
      </c>
      <c r="C226" s="107" t="s">
        <v>1725</v>
      </c>
      <c r="D226" s="112">
        <v>44230</v>
      </c>
      <c r="E226" s="107" t="s">
        <v>1267</v>
      </c>
      <c r="F226" s="107" t="s">
        <v>104</v>
      </c>
      <c r="G226" s="107" t="s">
        <v>1047</v>
      </c>
      <c r="H226" s="107" t="s">
        <v>1272</v>
      </c>
      <c r="I226" s="107" t="s">
        <v>1246</v>
      </c>
      <c r="J226" s="108">
        <v>40</v>
      </c>
      <c r="K226" s="108">
        <v>860</v>
      </c>
      <c r="L226" s="108">
        <v>34400</v>
      </c>
      <c r="M226" s="108">
        <v>2.15</v>
      </c>
      <c r="N226" s="108">
        <v>86</v>
      </c>
      <c r="O226" s="108">
        <v>0</v>
      </c>
      <c r="P226" s="108">
        <v>0</v>
      </c>
      <c r="Q226" s="108">
        <v>862.15</v>
      </c>
      <c r="R226" s="108">
        <v>34486</v>
      </c>
      <c r="S226" s="107" t="s">
        <v>1362</v>
      </c>
      <c r="T226" s="108"/>
      <c r="U226" s="108"/>
      <c r="V226" s="107"/>
      <c r="W226" s="107"/>
    </row>
    <row r="227" spans="1:23" ht="25.5">
      <c r="A227" s="107" t="s">
        <v>1726</v>
      </c>
      <c r="B227" s="112">
        <v>44231</v>
      </c>
      <c r="C227" s="107" t="s">
        <v>1727</v>
      </c>
      <c r="D227" s="112">
        <v>44231</v>
      </c>
      <c r="E227" s="107" t="s">
        <v>1267</v>
      </c>
      <c r="F227" s="107" t="s">
        <v>91</v>
      </c>
      <c r="G227" s="107" t="s">
        <v>1286</v>
      </c>
      <c r="H227" s="107" t="s">
        <v>24</v>
      </c>
      <c r="I227" s="107" t="s">
        <v>1187</v>
      </c>
      <c r="J227" s="108">
        <v>40</v>
      </c>
      <c r="K227" s="108">
        <v>1060</v>
      </c>
      <c r="L227" s="108">
        <v>42400</v>
      </c>
      <c r="M227" s="108">
        <v>2.65</v>
      </c>
      <c r="N227" s="108">
        <v>106</v>
      </c>
      <c r="O227" s="108">
        <v>0</v>
      </c>
      <c r="P227" s="108">
        <v>0</v>
      </c>
      <c r="Q227" s="108">
        <v>1062.6500000000001</v>
      </c>
      <c r="R227" s="108">
        <v>42506</v>
      </c>
      <c r="S227" s="107" t="s">
        <v>1362</v>
      </c>
      <c r="T227" s="108"/>
      <c r="U227" s="108"/>
      <c r="V227" s="107"/>
      <c r="W227" s="107"/>
    </row>
    <row r="228" spans="1:23" ht="25.5">
      <c r="A228" s="107" t="s">
        <v>1728</v>
      </c>
      <c r="B228" s="112">
        <v>44231</v>
      </c>
      <c r="C228" s="107" t="s">
        <v>1729</v>
      </c>
      <c r="D228" s="112">
        <v>44231</v>
      </c>
      <c r="E228" s="107" t="s">
        <v>1267</v>
      </c>
      <c r="F228" s="107" t="s">
        <v>1</v>
      </c>
      <c r="G228" s="107" t="s">
        <v>1079</v>
      </c>
      <c r="H228" s="107" t="s">
        <v>120</v>
      </c>
      <c r="I228" s="107" t="s">
        <v>1314</v>
      </c>
      <c r="J228" s="108">
        <v>20</v>
      </c>
      <c r="K228" s="108">
        <v>1138</v>
      </c>
      <c r="L228" s="108">
        <v>22760</v>
      </c>
      <c r="M228" s="108">
        <v>2.8450000000000002</v>
      </c>
      <c r="N228" s="108">
        <v>56.9</v>
      </c>
      <c r="O228" s="108">
        <v>0</v>
      </c>
      <c r="P228" s="108">
        <v>0</v>
      </c>
      <c r="Q228" s="108">
        <v>1140.845</v>
      </c>
      <c r="R228" s="108">
        <v>22816.9</v>
      </c>
      <c r="S228" s="107" t="s">
        <v>1362</v>
      </c>
      <c r="T228" s="108"/>
      <c r="U228" s="108"/>
      <c r="V228" s="107"/>
      <c r="W228" s="107"/>
    </row>
    <row r="229" spans="1:23" ht="25.5">
      <c r="A229" s="107" t="s">
        <v>1728</v>
      </c>
      <c r="B229" s="112">
        <v>44231</v>
      </c>
      <c r="C229" s="107" t="s">
        <v>1729</v>
      </c>
      <c r="D229" s="112">
        <v>44231</v>
      </c>
      <c r="E229" s="107" t="s">
        <v>1267</v>
      </c>
      <c r="F229" s="107" t="s">
        <v>1</v>
      </c>
      <c r="G229" s="107" t="s">
        <v>1079</v>
      </c>
      <c r="H229" s="107" t="s">
        <v>120</v>
      </c>
      <c r="I229" s="107" t="s">
        <v>1246</v>
      </c>
      <c r="J229" s="108">
        <v>20</v>
      </c>
      <c r="K229" s="108">
        <v>860</v>
      </c>
      <c r="L229" s="108">
        <v>17200</v>
      </c>
      <c r="M229" s="108">
        <v>2.15</v>
      </c>
      <c r="N229" s="108">
        <v>43</v>
      </c>
      <c r="O229" s="108">
        <v>0</v>
      </c>
      <c r="P229" s="108">
        <v>0</v>
      </c>
      <c r="Q229" s="108">
        <v>862.15</v>
      </c>
      <c r="R229" s="108">
        <v>17243</v>
      </c>
      <c r="S229" s="107" t="s">
        <v>1362</v>
      </c>
      <c r="T229" s="108"/>
      <c r="U229" s="108"/>
      <c r="V229" s="107"/>
      <c r="W229" s="107"/>
    </row>
    <row r="230" spans="1:23" ht="25.5">
      <c r="A230" s="107" t="s">
        <v>1730</v>
      </c>
      <c r="B230" s="112">
        <v>44231</v>
      </c>
      <c r="C230" s="107" t="s">
        <v>1731</v>
      </c>
      <c r="D230" s="112">
        <v>44231</v>
      </c>
      <c r="E230" s="107" t="s">
        <v>1267</v>
      </c>
      <c r="F230" s="107" t="s">
        <v>54</v>
      </c>
      <c r="G230" s="107" t="s">
        <v>1085</v>
      </c>
      <c r="H230" s="107" t="s">
        <v>57</v>
      </c>
      <c r="I230" s="107" t="s">
        <v>1187</v>
      </c>
      <c r="J230" s="108">
        <v>50</v>
      </c>
      <c r="K230" s="108">
        <v>1060</v>
      </c>
      <c r="L230" s="108">
        <v>53000</v>
      </c>
      <c r="M230" s="108">
        <v>2.65</v>
      </c>
      <c r="N230" s="108">
        <v>132.5</v>
      </c>
      <c r="O230" s="108">
        <v>0</v>
      </c>
      <c r="P230" s="108">
        <v>0</v>
      </c>
      <c r="Q230" s="108">
        <v>1062.6500000000001</v>
      </c>
      <c r="R230" s="108">
        <v>53132.5</v>
      </c>
      <c r="S230" s="107" t="s">
        <v>1362</v>
      </c>
      <c r="T230" s="108"/>
      <c r="U230" s="108"/>
      <c r="V230" s="107"/>
      <c r="W230" s="107"/>
    </row>
    <row r="231" spans="1:23" ht="25.5">
      <c r="A231" s="107" t="s">
        <v>1732</v>
      </c>
      <c r="B231" s="112">
        <v>44231</v>
      </c>
      <c r="C231" s="107" t="s">
        <v>1733</v>
      </c>
      <c r="D231" s="112">
        <v>44231</v>
      </c>
      <c r="E231" s="107" t="s">
        <v>1267</v>
      </c>
      <c r="F231" s="107" t="s">
        <v>58</v>
      </c>
      <c r="G231" s="107" t="s">
        <v>1086</v>
      </c>
      <c r="H231" s="107" t="s">
        <v>57</v>
      </c>
      <c r="I231" s="107" t="s">
        <v>1184</v>
      </c>
      <c r="J231" s="108">
        <v>40</v>
      </c>
      <c r="K231" s="108">
        <v>817</v>
      </c>
      <c r="L231" s="108">
        <v>32680</v>
      </c>
      <c r="M231" s="108">
        <v>2.0425</v>
      </c>
      <c r="N231" s="108">
        <v>81.7</v>
      </c>
      <c r="O231" s="108">
        <v>0</v>
      </c>
      <c r="P231" s="108">
        <v>0</v>
      </c>
      <c r="Q231" s="108">
        <v>819.04250000000002</v>
      </c>
      <c r="R231" s="108">
        <v>32761.7</v>
      </c>
      <c r="S231" s="107" t="s">
        <v>1362</v>
      </c>
      <c r="T231" s="108"/>
      <c r="U231" s="108"/>
      <c r="V231" s="107"/>
      <c r="W231" s="107"/>
    </row>
    <row r="232" spans="1:23" ht="25.5">
      <c r="A232" s="107" t="s">
        <v>1732</v>
      </c>
      <c r="B232" s="112">
        <v>44231</v>
      </c>
      <c r="C232" s="107" t="s">
        <v>1733</v>
      </c>
      <c r="D232" s="112">
        <v>44231</v>
      </c>
      <c r="E232" s="107" t="s">
        <v>1267</v>
      </c>
      <c r="F232" s="107" t="s">
        <v>58</v>
      </c>
      <c r="G232" s="107" t="s">
        <v>1086</v>
      </c>
      <c r="H232" s="107" t="s">
        <v>57</v>
      </c>
      <c r="I232" s="107" t="s">
        <v>1190</v>
      </c>
      <c r="J232" s="108">
        <v>60</v>
      </c>
      <c r="K232" s="108">
        <v>797</v>
      </c>
      <c r="L232" s="108">
        <v>47820</v>
      </c>
      <c r="M232" s="108">
        <v>1.9924999999999999</v>
      </c>
      <c r="N232" s="108">
        <v>119.55</v>
      </c>
      <c r="O232" s="108">
        <v>0</v>
      </c>
      <c r="P232" s="108">
        <v>180</v>
      </c>
      <c r="Q232" s="108">
        <v>798.99249999999995</v>
      </c>
      <c r="R232" s="108">
        <v>47759.55</v>
      </c>
      <c r="S232" s="107" t="s">
        <v>1362</v>
      </c>
      <c r="T232" s="108"/>
      <c r="U232" s="108"/>
      <c r="V232" s="107"/>
      <c r="W232" s="107"/>
    </row>
    <row r="233" spans="1:23" ht="25.5">
      <c r="A233" s="107" t="s">
        <v>1734</v>
      </c>
      <c r="B233" s="112">
        <v>44231</v>
      </c>
      <c r="C233" s="107" t="s">
        <v>1735</v>
      </c>
      <c r="D233" s="112">
        <v>44231</v>
      </c>
      <c r="E233" s="107" t="s">
        <v>1267</v>
      </c>
      <c r="F233" s="107" t="s">
        <v>64</v>
      </c>
      <c r="G233" s="107" t="s">
        <v>57</v>
      </c>
      <c r="H233" s="107" t="s">
        <v>57</v>
      </c>
      <c r="I233" s="107" t="s">
        <v>1178</v>
      </c>
      <c r="J233" s="108">
        <v>10</v>
      </c>
      <c r="K233" s="108">
        <v>943</v>
      </c>
      <c r="L233" s="108">
        <v>9430</v>
      </c>
      <c r="M233" s="108">
        <v>2.3574999999999999</v>
      </c>
      <c r="N233" s="108">
        <v>23.574999999999999</v>
      </c>
      <c r="O233" s="108">
        <v>0</v>
      </c>
      <c r="P233" s="108">
        <v>0</v>
      </c>
      <c r="Q233" s="108">
        <v>945.35749999999996</v>
      </c>
      <c r="R233" s="108">
        <v>9453.5750000000007</v>
      </c>
      <c r="S233" s="107" t="s">
        <v>1362</v>
      </c>
      <c r="T233" s="108"/>
      <c r="U233" s="108"/>
      <c r="V233" s="107"/>
      <c r="W233" s="107"/>
    </row>
    <row r="234" spans="1:23" ht="25.5">
      <c r="A234" s="107" t="s">
        <v>1734</v>
      </c>
      <c r="B234" s="112">
        <v>44231</v>
      </c>
      <c r="C234" s="107" t="s">
        <v>1735</v>
      </c>
      <c r="D234" s="112">
        <v>44231</v>
      </c>
      <c r="E234" s="107" t="s">
        <v>1267</v>
      </c>
      <c r="F234" s="107" t="s">
        <v>64</v>
      </c>
      <c r="G234" s="107" t="s">
        <v>57</v>
      </c>
      <c r="H234" s="107" t="s">
        <v>57</v>
      </c>
      <c r="I234" s="107" t="s">
        <v>1177</v>
      </c>
      <c r="J234" s="108">
        <v>20</v>
      </c>
      <c r="K234" s="108">
        <v>1148</v>
      </c>
      <c r="L234" s="108">
        <v>22960</v>
      </c>
      <c r="M234" s="108">
        <v>2.87</v>
      </c>
      <c r="N234" s="108">
        <v>57.4</v>
      </c>
      <c r="O234" s="108">
        <v>0</v>
      </c>
      <c r="P234" s="108">
        <v>0</v>
      </c>
      <c r="Q234" s="108">
        <v>1150.8699999999999</v>
      </c>
      <c r="R234" s="108">
        <v>23017.4</v>
      </c>
      <c r="S234" s="107" t="s">
        <v>1362</v>
      </c>
      <c r="T234" s="108"/>
      <c r="U234" s="108"/>
      <c r="V234" s="107"/>
      <c r="W234" s="107"/>
    </row>
    <row r="235" spans="1:23" ht="25.5">
      <c r="A235" s="107" t="s">
        <v>1734</v>
      </c>
      <c r="B235" s="112">
        <v>44231</v>
      </c>
      <c r="C235" s="107" t="s">
        <v>1735</v>
      </c>
      <c r="D235" s="112">
        <v>44231</v>
      </c>
      <c r="E235" s="107" t="s">
        <v>1267</v>
      </c>
      <c r="F235" s="107" t="s">
        <v>64</v>
      </c>
      <c r="G235" s="107" t="s">
        <v>57</v>
      </c>
      <c r="H235" s="107" t="s">
        <v>57</v>
      </c>
      <c r="I235" s="107" t="s">
        <v>1180</v>
      </c>
      <c r="J235" s="108">
        <v>20</v>
      </c>
      <c r="K235" s="108">
        <v>1040</v>
      </c>
      <c r="L235" s="108">
        <v>20800</v>
      </c>
      <c r="M235" s="108">
        <v>2.6</v>
      </c>
      <c r="N235" s="108">
        <v>52</v>
      </c>
      <c r="O235" s="108">
        <v>0</v>
      </c>
      <c r="P235" s="108">
        <v>0</v>
      </c>
      <c r="Q235" s="108">
        <v>1042.5999999999999</v>
      </c>
      <c r="R235" s="108">
        <v>20852</v>
      </c>
      <c r="S235" s="107" t="s">
        <v>1362</v>
      </c>
      <c r="T235" s="108"/>
      <c r="U235" s="108"/>
      <c r="V235" s="107"/>
      <c r="W235" s="107"/>
    </row>
    <row r="236" spans="1:23" ht="25.5">
      <c r="A236" s="107" t="s">
        <v>1734</v>
      </c>
      <c r="B236" s="112">
        <v>44231</v>
      </c>
      <c r="C236" s="107" t="s">
        <v>1735</v>
      </c>
      <c r="D236" s="112">
        <v>44231</v>
      </c>
      <c r="E236" s="107" t="s">
        <v>1267</v>
      </c>
      <c r="F236" s="107" t="s">
        <v>64</v>
      </c>
      <c r="G236" s="107" t="s">
        <v>57</v>
      </c>
      <c r="H236" s="107" t="s">
        <v>57</v>
      </c>
      <c r="I236" s="107" t="s">
        <v>1190</v>
      </c>
      <c r="J236" s="108">
        <v>40</v>
      </c>
      <c r="K236" s="108">
        <v>797</v>
      </c>
      <c r="L236" s="108">
        <v>31880</v>
      </c>
      <c r="M236" s="108">
        <v>1.9924999999999999</v>
      </c>
      <c r="N236" s="108">
        <v>79.7</v>
      </c>
      <c r="O236" s="108">
        <v>0</v>
      </c>
      <c r="P236" s="108">
        <v>120</v>
      </c>
      <c r="Q236" s="108">
        <v>798.99249999999995</v>
      </c>
      <c r="R236" s="108">
        <v>31839.7</v>
      </c>
      <c r="S236" s="107" t="s">
        <v>1362</v>
      </c>
      <c r="T236" s="108"/>
      <c r="U236" s="108"/>
      <c r="V236" s="107"/>
      <c r="W236" s="107"/>
    </row>
    <row r="237" spans="1:23" ht="25.5">
      <c r="A237" s="107" t="s">
        <v>1736</v>
      </c>
      <c r="B237" s="112">
        <v>44231</v>
      </c>
      <c r="C237" s="107" t="s">
        <v>1737</v>
      </c>
      <c r="D237" s="112">
        <v>44231</v>
      </c>
      <c r="E237" s="107" t="s">
        <v>1267</v>
      </c>
      <c r="F237" s="107" t="s">
        <v>108</v>
      </c>
      <c r="G237" s="107" t="s">
        <v>1279</v>
      </c>
      <c r="H237" s="107" t="s">
        <v>120</v>
      </c>
      <c r="I237" s="107" t="s">
        <v>1314</v>
      </c>
      <c r="J237" s="108">
        <v>30</v>
      </c>
      <c r="K237" s="108">
        <v>1138</v>
      </c>
      <c r="L237" s="108">
        <v>34140</v>
      </c>
      <c r="M237" s="108">
        <v>2.8450000000000002</v>
      </c>
      <c r="N237" s="108">
        <v>85.35</v>
      </c>
      <c r="O237" s="108">
        <v>0</v>
      </c>
      <c r="P237" s="108">
        <v>0</v>
      </c>
      <c r="Q237" s="108">
        <v>1140.845</v>
      </c>
      <c r="R237" s="108">
        <v>34225.35</v>
      </c>
      <c r="S237" s="107" t="s">
        <v>1362</v>
      </c>
      <c r="T237" s="108"/>
      <c r="U237" s="108"/>
      <c r="V237" s="107"/>
      <c r="W237" s="107"/>
    </row>
    <row r="238" spans="1:23" ht="25.5">
      <c r="A238" s="107" t="s">
        <v>1736</v>
      </c>
      <c r="B238" s="112">
        <v>44231</v>
      </c>
      <c r="C238" s="107" t="s">
        <v>1737</v>
      </c>
      <c r="D238" s="112">
        <v>44231</v>
      </c>
      <c r="E238" s="107" t="s">
        <v>1267</v>
      </c>
      <c r="F238" s="107" t="s">
        <v>108</v>
      </c>
      <c r="G238" s="107" t="s">
        <v>1279</v>
      </c>
      <c r="H238" s="107" t="s">
        <v>120</v>
      </c>
      <c r="I238" s="107" t="s">
        <v>1180</v>
      </c>
      <c r="J238" s="108">
        <v>30</v>
      </c>
      <c r="K238" s="108">
        <v>1040</v>
      </c>
      <c r="L238" s="108">
        <v>31200</v>
      </c>
      <c r="M238" s="108">
        <v>2.6</v>
      </c>
      <c r="N238" s="108">
        <v>78</v>
      </c>
      <c r="O238" s="108">
        <v>0</v>
      </c>
      <c r="P238" s="108">
        <v>0</v>
      </c>
      <c r="Q238" s="108">
        <v>1042.5999999999999</v>
      </c>
      <c r="R238" s="108">
        <v>31278</v>
      </c>
      <c r="S238" s="107" t="s">
        <v>1362</v>
      </c>
      <c r="T238" s="108"/>
      <c r="U238" s="108"/>
      <c r="V238" s="107"/>
      <c r="W238" s="107"/>
    </row>
    <row r="239" spans="1:23" ht="25.5">
      <c r="A239" s="107" t="s">
        <v>1738</v>
      </c>
      <c r="B239" s="112">
        <v>44231</v>
      </c>
      <c r="C239" s="107" t="s">
        <v>1739</v>
      </c>
      <c r="D239" s="112">
        <v>44231</v>
      </c>
      <c r="E239" s="107" t="s">
        <v>1267</v>
      </c>
      <c r="F239" s="107" t="s">
        <v>43</v>
      </c>
      <c r="G239" s="107" t="s">
        <v>44</v>
      </c>
      <c r="H239" s="107" t="s">
        <v>13</v>
      </c>
      <c r="I239" s="107" t="s">
        <v>1246</v>
      </c>
      <c r="J239" s="108">
        <v>100</v>
      </c>
      <c r="K239" s="108">
        <v>860</v>
      </c>
      <c r="L239" s="108">
        <v>86000</v>
      </c>
      <c r="M239" s="108">
        <v>2.15</v>
      </c>
      <c r="N239" s="108">
        <v>215</v>
      </c>
      <c r="O239" s="108">
        <v>0</v>
      </c>
      <c r="P239" s="108">
        <v>0</v>
      </c>
      <c r="Q239" s="108">
        <v>862.15</v>
      </c>
      <c r="R239" s="108">
        <v>86215</v>
      </c>
      <c r="S239" s="107" t="s">
        <v>1362</v>
      </c>
      <c r="T239" s="108"/>
      <c r="U239" s="108"/>
      <c r="V239" s="107"/>
      <c r="W239" s="107"/>
    </row>
    <row r="240" spans="1:23" ht="25.5">
      <c r="A240" s="107" t="s">
        <v>1738</v>
      </c>
      <c r="B240" s="112">
        <v>44231</v>
      </c>
      <c r="C240" s="107" t="s">
        <v>1739</v>
      </c>
      <c r="D240" s="112">
        <v>44231</v>
      </c>
      <c r="E240" s="107" t="s">
        <v>1267</v>
      </c>
      <c r="F240" s="107" t="s">
        <v>43</v>
      </c>
      <c r="G240" s="107" t="s">
        <v>44</v>
      </c>
      <c r="H240" s="107" t="s">
        <v>13</v>
      </c>
      <c r="I240" s="107" t="s">
        <v>1180</v>
      </c>
      <c r="J240" s="108">
        <v>160</v>
      </c>
      <c r="K240" s="108">
        <v>1040</v>
      </c>
      <c r="L240" s="108">
        <v>166400</v>
      </c>
      <c r="M240" s="108">
        <v>2.6</v>
      </c>
      <c r="N240" s="108">
        <v>416</v>
      </c>
      <c r="O240" s="108">
        <v>0</v>
      </c>
      <c r="P240" s="108">
        <v>0</v>
      </c>
      <c r="Q240" s="108">
        <v>1042.5999999999999</v>
      </c>
      <c r="R240" s="108">
        <v>166816</v>
      </c>
      <c r="S240" s="107" t="s">
        <v>1362</v>
      </c>
      <c r="T240" s="108"/>
      <c r="U240" s="108"/>
      <c r="V240" s="107"/>
      <c r="W240" s="107"/>
    </row>
    <row r="241" spans="1:23" ht="25.5">
      <c r="A241" s="107" t="s">
        <v>1740</v>
      </c>
      <c r="B241" s="112">
        <v>44231</v>
      </c>
      <c r="C241" s="107" t="s">
        <v>1741</v>
      </c>
      <c r="D241" s="112">
        <v>44231</v>
      </c>
      <c r="E241" s="107" t="s">
        <v>1267</v>
      </c>
      <c r="F241" s="107" t="s">
        <v>45</v>
      </c>
      <c r="G241" s="107" t="s">
        <v>44</v>
      </c>
      <c r="H241" s="107" t="s">
        <v>13</v>
      </c>
      <c r="I241" s="107" t="s">
        <v>1180</v>
      </c>
      <c r="J241" s="108">
        <v>140</v>
      </c>
      <c r="K241" s="108">
        <v>1040</v>
      </c>
      <c r="L241" s="108">
        <v>145600</v>
      </c>
      <c r="M241" s="108">
        <v>2.6</v>
      </c>
      <c r="N241" s="108">
        <v>364</v>
      </c>
      <c r="O241" s="108">
        <v>0</v>
      </c>
      <c r="P241" s="108">
        <v>0</v>
      </c>
      <c r="Q241" s="108">
        <v>1042.5999999999999</v>
      </c>
      <c r="R241" s="108">
        <v>145964</v>
      </c>
      <c r="S241" s="107" t="s">
        <v>1362</v>
      </c>
      <c r="T241" s="108"/>
      <c r="U241" s="108"/>
      <c r="V241" s="107"/>
      <c r="W241" s="107"/>
    </row>
    <row r="242" spans="1:23" ht="25.5">
      <c r="A242" s="107" t="s">
        <v>1742</v>
      </c>
      <c r="B242" s="112">
        <v>44231</v>
      </c>
      <c r="C242" s="107" t="s">
        <v>1743</v>
      </c>
      <c r="D242" s="112">
        <v>44231</v>
      </c>
      <c r="E242" s="107" t="s">
        <v>1267</v>
      </c>
      <c r="F242" s="107" t="s">
        <v>78</v>
      </c>
      <c r="G242" s="107" t="s">
        <v>79</v>
      </c>
      <c r="H242" s="107" t="s">
        <v>69</v>
      </c>
      <c r="I242" s="107" t="s">
        <v>1314</v>
      </c>
      <c r="J242" s="108">
        <v>23</v>
      </c>
      <c r="K242" s="108">
        <v>1138</v>
      </c>
      <c r="L242" s="108">
        <v>26174</v>
      </c>
      <c r="M242" s="108">
        <v>2.8450000000000002</v>
      </c>
      <c r="N242" s="108">
        <v>65.435000000000002</v>
      </c>
      <c r="O242" s="108">
        <v>0</v>
      </c>
      <c r="P242" s="108">
        <v>0</v>
      </c>
      <c r="Q242" s="108">
        <v>1140.845</v>
      </c>
      <c r="R242" s="108">
        <v>26239.435000000001</v>
      </c>
      <c r="S242" s="107" t="s">
        <v>1362</v>
      </c>
      <c r="T242" s="108"/>
      <c r="U242" s="108"/>
      <c r="V242" s="107"/>
      <c r="W242" s="107"/>
    </row>
    <row r="243" spans="1:23" ht="25.5">
      <c r="A243" s="107" t="s">
        <v>1744</v>
      </c>
      <c r="B243" s="112">
        <v>44231</v>
      </c>
      <c r="C243" s="107" t="s">
        <v>1745</v>
      </c>
      <c r="D243" s="112">
        <v>44231</v>
      </c>
      <c r="E243" s="107" t="s">
        <v>1267</v>
      </c>
      <c r="F243" s="107" t="s">
        <v>119</v>
      </c>
      <c r="G243" s="107" t="s">
        <v>1049</v>
      </c>
      <c r="H243" s="107" t="s">
        <v>57</v>
      </c>
      <c r="I243" s="107" t="s">
        <v>1178</v>
      </c>
      <c r="J243" s="108">
        <v>20</v>
      </c>
      <c r="K243" s="108">
        <v>943</v>
      </c>
      <c r="L243" s="108">
        <v>18860</v>
      </c>
      <c r="M243" s="108">
        <v>2.3574999999999999</v>
      </c>
      <c r="N243" s="108">
        <v>47.15</v>
      </c>
      <c r="O243" s="108">
        <v>0</v>
      </c>
      <c r="P243" s="108">
        <v>0</v>
      </c>
      <c r="Q243" s="108">
        <v>945.35749999999996</v>
      </c>
      <c r="R243" s="108">
        <v>18907.150000000001</v>
      </c>
      <c r="S243" s="107" t="s">
        <v>1362</v>
      </c>
      <c r="T243" s="108"/>
      <c r="U243" s="108"/>
      <c r="V243" s="107"/>
      <c r="W243" s="107"/>
    </row>
    <row r="244" spans="1:23" ht="25.5">
      <c r="A244" s="107" t="s">
        <v>1744</v>
      </c>
      <c r="B244" s="112">
        <v>44231</v>
      </c>
      <c r="C244" s="107" t="s">
        <v>1745</v>
      </c>
      <c r="D244" s="112">
        <v>44231</v>
      </c>
      <c r="E244" s="107" t="s">
        <v>1267</v>
      </c>
      <c r="F244" s="107" t="s">
        <v>119</v>
      </c>
      <c r="G244" s="107" t="s">
        <v>1049</v>
      </c>
      <c r="H244" s="107" t="s">
        <v>57</v>
      </c>
      <c r="I244" s="107" t="s">
        <v>1180</v>
      </c>
      <c r="J244" s="108">
        <v>20</v>
      </c>
      <c r="K244" s="108">
        <v>1040</v>
      </c>
      <c r="L244" s="108">
        <v>20800</v>
      </c>
      <c r="M244" s="108">
        <v>2.6</v>
      </c>
      <c r="N244" s="108">
        <v>52</v>
      </c>
      <c r="O244" s="108">
        <v>0</v>
      </c>
      <c r="P244" s="108">
        <v>0</v>
      </c>
      <c r="Q244" s="108">
        <v>1042.5999999999999</v>
      </c>
      <c r="R244" s="108">
        <v>20852</v>
      </c>
      <c r="S244" s="107" t="s">
        <v>1362</v>
      </c>
      <c r="T244" s="108"/>
      <c r="U244" s="108"/>
      <c r="V244" s="107"/>
      <c r="W244" s="107"/>
    </row>
    <row r="245" spans="1:23" ht="25.5">
      <c r="A245" s="107" t="s">
        <v>1746</v>
      </c>
      <c r="B245" s="112">
        <v>44231</v>
      </c>
      <c r="C245" s="107" t="s">
        <v>1747</v>
      </c>
      <c r="D245" s="112">
        <v>44231</v>
      </c>
      <c r="E245" s="107" t="s">
        <v>1267</v>
      </c>
      <c r="F245" s="107" t="s">
        <v>62</v>
      </c>
      <c r="G245" s="107" t="s">
        <v>57</v>
      </c>
      <c r="H245" s="107" t="s">
        <v>57</v>
      </c>
      <c r="I245" s="107" t="s">
        <v>1180</v>
      </c>
      <c r="J245" s="108">
        <v>40</v>
      </c>
      <c r="K245" s="108">
        <v>1040</v>
      </c>
      <c r="L245" s="108">
        <v>41600</v>
      </c>
      <c r="M245" s="108">
        <v>2.6</v>
      </c>
      <c r="N245" s="108">
        <v>104</v>
      </c>
      <c r="O245" s="108">
        <v>0</v>
      </c>
      <c r="P245" s="108">
        <v>0</v>
      </c>
      <c r="Q245" s="108">
        <v>1042.5999999999999</v>
      </c>
      <c r="R245" s="108">
        <v>41704</v>
      </c>
      <c r="S245" s="107" t="s">
        <v>1362</v>
      </c>
      <c r="T245" s="108"/>
      <c r="U245" s="108"/>
      <c r="V245" s="107"/>
      <c r="W245" s="107"/>
    </row>
    <row r="246" spans="1:23" ht="25.5">
      <c r="A246" s="107" t="s">
        <v>1748</v>
      </c>
      <c r="B246" s="112">
        <v>44231</v>
      </c>
      <c r="C246" s="107" t="s">
        <v>1749</v>
      </c>
      <c r="D246" s="112">
        <v>44231</v>
      </c>
      <c r="E246" s="107" t="s">
        <v>1267</v>
      </c>
      <c r="F246" s="107" t="s">
        <v>65</v>
      </c>
      <c r="G246" s="107" t="s">
        <v>1270</v>
      </c>
      <c r="H246" s="107" t="s">
        <v>57</v>
      </c>
      <c r="I246" s="107" t="s">
        <v>1180</v>
      </c>
      <c r="J246" s="108">
        <v>28</v>
      </c>
      <c r="K246" s="108">
        <v>1040</v>
      </c>
      <c r="L246" s="108">
        <v>29120</v>
      </c>
      <c r="M246" s="108">
        <v>2.6</v>
      </c>
      <c r="N246" s="108">
        <v>72.8</v>
      </c>
      <c r="O246" s="108">
        <v>0</v>
      </c>
      <c r="P246" s="108">
        <v>0</v>
      </c>
      <c r="Q246" s="108">
        <v>1042.5999999999999</v>
      </c>
      <c r="R246" s="108">
        <v>29192.799999999999</v>
      </c>
      <c r="S246" s="107" t="s">
        <v>1362</v>
      </c>
      <c r="T246" s="108"/>
      <c r="U246" s="108"/>
      <c r="V246" s="107"/>
      <c r="W246" s="107"/>
    </row>
    <row r="247" spans="1:23" ht="25.5">
      <c r="A247" s="107" t="s">
        <v>1750</v>
      </c>
      <c r="B247" s="112">
        <v>44231</v>
      </c>
      <c r="C247" s="107" t="s">
        <v>1751</v>
      </c>
      <c r="D247" s="112">
        <v>44231</v>
      </c>
      <c r="E247" s="107" t="s">
        <v>1267</v>
      </c>
      <c r="F247" s="107" t="s">
        <v>992</v>
      </c>
      <c r="G247" s="107" t="s">
        <v>1271</v>
      </c>
      <c r="H247" s="107" t="s">
        <v>57</v>
      </c>
      <c r="I247" s="107" t="s">
        <v>1187</v>
      </c>
      <c r="J247" s="108">
        <v>50</v>
      </c>
      <c r="K247" s="108">
        <v>1060</v>
      </c>
      <c r="L247" s="108">
        <v>53000</v>
      </c>
      <c r="M247" s="108">
        <v>2.65</v>
      </c>
      <c r="N247" s="108">
        <v>132.5</v>
      </c>
      <c r="O247" s="108">
        <v>0</v>
      </c>
      <c r="P247" s="108">
        <v>0</v>
      </c>
      <c r="Q247" s="108">
        <v>1062.6500000000001</v>
      </c>
      <c r="R247" s="108">
        <v>53132.5</v>
      </c>
      <c r="S247" s="107" t="s">
        <v>1362</v>
      </c>
      <c r="T247" s="108"/>
      <c r="U247" s="108"/>
      <c r="V247" s="107"/>
      <c r="W247" s="107"/>
    </row>
    <row r="248" spans="1:23" ht="25.5">
      <c r="A248" s="107" t="s">
        <v>1752</v>
      </c>
      <c r="B248" s="112">
        <v>44231</v>
      </c>
      <c r="C248" s="107" t="s">
        <v>1753</v>
      </c>
      <c r="D248" s="112">
        <v>44231</v>
      </c>
      <c r="E248" s="107" t="s">
        <v>1179</v>
      </c>
      <c r="F248" s="107" t="s">
        <v>1360</v>
      </c>
      <c r="G248" s="107" t="s">
        <v>1179</v>
      </c>
      <c r="H248" s="107" t="s">
        <v>1179</v>
      </c>
      <c r="I248" s="107" t="s">
        <v>1314</v>
      </c>
      <c r="J248" s="108">
        <v>3</v>
      </c>
      <c r="K248" s="108">
        <v>1154</v>
      </c>
      <c r="L248" s="108">
        <v>3462</v>
      </c>
      <c r="M248" s="108">
        <v>2.8849999999999998</v>
      </c>
      <c r="N248" s="108">
        <v>8.6549999999999994</v>
      </c>
      <c r="O248" s="108">
        <v>0</v>
      </c>
      <c r="P248" s="108">
        <v>0</v>
      </c>
      <c r="Q248" s="108">
        <v>1156.885</v>
      </c>
      <c r="R248" s="108">
        <v>3470.6550000000002</v>
      </c>
      <c r="S248" s="107" t="s">
        <v>1362</v>
      </c>
      <c r="T248" s="108"/>
      <c r="U248" s="108"/>
      <c r="V248" s="107"/>
      <c r="W248" s="107"/>
    </row>
    <row r="249" spans="1:23" ht="25.5">
      <c r="A249" s="107" t="s">
        <v>1754</v>
      </c>
      <c r="B249" s="112">
        <v>44231</v>
      </c>
      <c r="C249" s="107" t="s">
        <v>1755</v>
      </c>
      <c r="D249" s="112">
        <v>44231</v>
      </c>
      <c r="E249" s="107" t="s">
        <v>1179</v>
      </c>
      <c r="F249" s="107" t="s">
        <v>1294</v>
      </c>
      <c r="G249" s="107" t="s">
        <v>1179</v>
      </c>
      <c r="H249" s="107" t="s">
        <v>1179</v>
      </c>
      <c r="I249" s="107" t="s">
        <v>1187</v>
      </c>
      <c r="J249" s="108">
        <v>6</v>
      </c>
      <c r="K249" s="108">
        <v>1075</v>
      </c>
      <c r="L249" s="108">
        <v>6450</v>
      </c>
      <c r="M249" s="108">
        <v>2.6875</v>
      </c>
      <c r="N249" s="108">
        <v>16.125</v>
      </c>
      <c r="O249" s="108">
        <v>0</v>
      </c>
      <c r="P249" s="108">
        <v>0</v>
      </c>
      <c r="Q249" s="108">
        <v>1077.6875</v>
      </c>
      <c r="R249" s="108">
        <v>6466.125</v>
      </c>
      <c r="S249" s="107" t="s">
        <v>1362</v>
      </c>
      <c r="T249" s="108"/>
      <c r="U249" s="108"/>
      <c r="V249" s="107"/>
      <c r="W249" s="107"/>
    </row>
    <row r="250" spans="1:23" ht="25.5">
      <c r="A250" s="107" t="s">
        <v>1756</v>
      </c>
      <c r="B250" s="112">
        <v>44231</v>
      </c>
      <c r="C250" s="107" t="s">
        <v>1757</v>
      </c>
      <c r="D250" s="112">
        <v>44231</v>
      </c>
      <c r="E250" s="107" t="s">
        <v>1179</v>
      </c>
      <c r="F250" s="107" t="s">
        <v>1197</v>
      </c>
      <c r="G250" s="107" t="s">
        <v>1179</v>
      </c>
      <c r="H250" s="107" t="s">
        <v>1179</v>
      </c>
      <c r="I250" s="107" t="s">
        <v>1246</v>
      </c>
      <c r="J250" s="108">
        <v>3</v>
      </c>
      <c r="K250" s="108">
        <v>872.5</v>
      </c>
      <c r="L250" s="108">
        <v>2617.5</v>
      </c>
      <c r="M250" s="108">
        <v>2.1812</v>
      </c>
      <c r="N250" s="108">
        <v>6.5435999999999996</v>
      </c>
      <c r="O250" s="108">
        <v>0</v>
      </c>
      <c r="P250" s="108">
        <v>0</v>
      </c>
      <c r="Q250" s="108">
        <v>874.68119999999999</v>
      </c>
      <c r="R250" s="108">
        <v>2624.0436</v>
      </c>
      <c r="S250" s="107" t="s">
        <v>1362</v>
      </c>
      <c r="T250" s="108"/>
      <c r="U250" s="108"/>
      <c r="V250" s="107"/>
      <c r="W250" s="107"/>
    </row>
    <row r="251" spans="1:23" ht="25.5">
      <c r="A251" s="107" t="s">
        <v>1756</v>
      </c>
      <c r="B251" s="112">
        <v>44231</v>
      </c>
      <c r="C251" s="107" t="s">
        <v>1757</v>
      </c>
      <c r="D251" s="112">
        <v>44231</v>
      </c>
      <c r="E251" s="107" t="s">
        <v>1179</v>
      </c>
      <c r="F251" s="107" t="s">
        <v>1197</v>
      </c>
      <c r="G251" s="107" t="s">
        <v>1179</v>
      </c>
      <c r="H251" s="107" t="s">
        <v>1179</v>
      </c>
      <c r="I251" s="107" t="s">
        <v>1314</v>
      </c>
      <c r="J251" s="108">
        <v>2</v>
      </c>
      <c r="K251" s="108">
        <v>1154</v>
      </c>
      <c r="L251" s="108">
        <v>2308</v>
      </c>
      <c r="M251" s="108">
        <v>2.8849999999999998</v>
      </c>
      <c r="N251" s="108">
        <v>5.77</v>
      </c>
      <c r="O251" s="108">
        <v>0</v>
      </c>
      <c r="P251" s="108">
        <v>0</v>
      </c>
      <c r="Q251" s="108">
        <v>1156.885</v>
      </c>
      <c r="R251" s="108">
        <v>2313.77</v>
      </c>
      <c r="S251" s="107" t="s">
        <v>1362</v>
      </c>
      <c r="T251" s="108"/>
      <c r="U251" s="108"/>
      <c r="V251" s="107"/>
      <c r="W251" s="107"/>
    </row>
    <row r="252" spans="1:23" ht="25.5">
      <c r="A252" s="107" t="s">
        <v>1758</v>
      </c>
      <c r="B252" s="112">
        <v>44231</v>
      </c>
      <c r="C252" s="107" t="s">
        <v>1759</v>
      </c>
      <c r="D252" s="112">
        <v>44231</v>
      </c>
      <c r="E252" s="107" t="s">
        <v>1267</v>
      </c>
      <c r="F252" s="107" t="s">
        <v>926</v>
      </c>
      <c r="G252" s="107" t="s">
        <v>1288</v>
      </c>
      <c r="H252" s="107" t="s">
        <v>120</v>
      </c>
      <c r="I252" s="107" t="s">
        <v>1187</v>
      </c>
      <c r="J252" s="108">
        <v>60</v>
      </c>
      <c r="K252" s="108">
        <v>1060</v>
      </c>
      <c r="L252" s="108">
        <v>63600</v>
      </c>
      <c r="M252" s="108">
        <v>2.65</v>
      </c>
      <c r="N252" s="108">
        <v>159</v>
      </c>
      <c r="O252" s="108">
        <v>0</v>
      </c>
      <c r="P252" s="108">
        <v>0</v>
      </c>
      <c r="Q252" s="108">
        <v>1062.6500000000001</v>
      </c>
      <c r="R252" s="108">
        <v>63759</v>
      </c>
      <c r="S252" s="107" t="s">
        <v>1362</v>
      </c>
      <c r="T252" s="108"/>
      <c r="U252" s="108"/>
      <c r="V252" s="107"/>
      <c r="W252" s="107"/>
    </row>
    <row r="253" spans="1:23" ht="25.5">
      <c r="A253" s="107" t="s">
        <v>1760</v>
      </c>
      <c r="B253" s="112">
        <v>44231</v>
      </c>
      <c r="C253" s="107" t="s">
        <v>1761</v>
      </c>
      <c r="D253" s="112">
        <v>44231</v>
      </c>
      <c r="E253" s="107" t="s">
        <v>1267</v>
      </c>
      <c r="F253" s="107" t="s">
        <v>11</v>
      </c>
      <c r="G253" s="107" t="s">
        <v>1288</v>
      </c>
      <c r="H253" s="107" t="s">
        <v>120</v>
      </c>
      <c r="I253" s="107" t="s">
        <v>1187</v>
      </c>
      <c r="J253" s="108">
        <v>25</v>
      </c>
      <c r="K253" s="108">
        <v>1060</v>
      </c>
      <c r="L253" s="108">
        <v>26500</v>
      </c>
      <c r="M253" s="108">
        <v>2.65</v>
      </c>
      <c r="N253" s="108">
        <v>66.25</v>
      </c>
      <c r="O253" s="108">
        <v>0</v>
      </c>
      <c r="P253" s="108">
        <v>0</v>
      </c>
      <c r="Q253" s="108">
        <v>1062.6500000000001</v>
      </c>
      <c r="R253" s="108">
        <v>26566.25</v>
      </c>
      <c r="S253" s="107" t="s">
        <v>1362</v>
      </c>
      <c r="T253" s="108"/>
      <c r="U253" s="108"/>
      <c r="V253" s="107"/>
      <c r="W253" s="107"/>
    </row>
    <row r="254" spans="1:23" ht="25.5">
      <c r="A254" s="107" t="s">
        <v>1762</v>
      </c>
      <c r="B254" s="112">
        <v>44231</v>
      </c>
      <c r="C254" s="107" t="s">
        <v>1763</v>
      </c>
      <c r="D254" s="112">
        <v>44231</v>
      </c>
      <c r="E254" s="107" t="s">
        <v>1267</v>
      </c>
      <c r="F254" s="107" t="s">
        <v>35</v>
      </c>
      <c r="G254" s="107" t="s">
        <v>1292</v>
      </c>
      <c r="H254" s="107" t="s">
        <v>24</v>
      </c>
      <c r="I254" s="107" t="s">
        <v>1187</v>
      </c>
      <c r="J254" s="108">
        <v>20</v>
      </c>
      <c r="K254" s="108">
        <v>1060</v>
      </c>
      <c r="L254" s="108">
        <v>21200</v>
      </c>
      <c r="M254" s="108">
        <v>2.65</v>
      </c>
      <c r="N254" s="108">
        <v>53</v>
      </c>
      <c r="O254" s="108">
        <v>0</v>
      </c>
      <c r="P254" s="108">
        <v>0</v>
      </c>
      <c r="Q254" s="108">
        <v>1062.6500000000001</v>
      </c>
      <c r="R254" s="108">
        <v>21253</v>
      </c>
      <c r="S254" s="107" t="s">
        <v>1362</v>
      </c>
      <c r="T254" s="108"/>
      <c r="U254" s="108"/>
      <c r="V254" s="107"/>
      <c r="W254" s="107"/>
    </row>
    <row r="255" spans="1:23" ht="25.5">
      <c r="A255" s="107" t="s">
        <v>1764</v>
      </c>
      <c r="B255" s="112">
        <v>44231</v>
      </c>
      <c r="C255" s="107" t="s">
        <v>1765</v>
      </c>
      <c r="D255" s="112">
        <v>44231</v>
      </c>
      <c r="E255" s="107" t="s">
        <v>1267</v>
      </c>
      <c r="F255" s="107" t="s">
        <v>23</v>
      </c>
      <c r="G255" s="107" t="s">
        <v>1292</v>
      </c>
      <c r="H255" s="107" t="s">
        <v>24</v>
      </c>
      <c r="I255" s="107" t="s">
        <v>1180</v>
      </c>
      <c r="J255" s="108">
        <v>100</v>
      </c>
      <c r="K255" s="108">
        <v>1040</v>
      </c>
      <c r="L255" s="108">
        <v>104000</v>
      </c>
      <c r="M255" s="108">
        <v>2.6</v>
      </c>
      <c r="N255" s="108">
        <v>260</v>
      </c>
      <c r="O255" s="108">
        <v>0</v>
      </c>
      <c r="P255" s="108">
        <v>0</v>
      </c>
      <c r="Q255" s="108">
        <v>1042.5999999999999</v>
      </c>
      <c r="R255" s="108">
        <v>104260</v>
      </c>
      <c r="S255" s="107" t="s">
        <v>1362</v>
      </c>
      <c r="T255" s="108"/>
      <c r="U255" s="108"/>
      <c r="V255" s="107"/>
      <c r="W255" s="107"/>
    </row>
    <row r="256" spans="1:23" ht="25.5">
      <c r="A256" s="107" t="s">
        <v>1766</v>
      </c>
      <c r="B256" s="112">
        <v>44231</v>
      </c>
      <c r="C256" s="107" t="s">
        <v>1767</v>
      </c>
      <c r="D256" s="112">
        <v>44231</v>
      </c>
      <c r="E256" s="107" t="s">
        <v>1267</v>
      </c>
      <c r="F256" s="107" t="s">
        <v>28</v>
      </c>
      <c r="G256" s="107" t="s">
        <v>1127</v>
      </c>
      <c r="H256" s="107" t="s">
        <v>24</v>
      </c>
      <c r="I256" s="107" t="s">
        <v>1187</v>
      </c>
      <c r="J256" s="108">
        <v>30</v>
      </c>
      <c r="K256" s="108">
        <v>1060</v>
      </c>
      <c r="L256" s="108">
        <v>31800</v>
      </c>
      <c r="M256" s="108">
        <v>2.65</v>
      </c>
      <c r="N256" s="108">
        <v>79.5</v>
      </c>
      <c r="O256" s="108">
        <v>0</v>
      </c>
      <c r="P256" s="108">
        <v>0</v>
      </c>
      <c r="Q256" s="108">
        <v>1062.6500000000001</v>
      </c>
      <c r="R256" s="108">
        <v>31879.5</v>
      </c>
      <c r="S256" s="107" t="s">
        <v>1362</v>
      </c>
      <c r="T256" s="108"/>
      <c r="U256" s="108"/>
      <c r="V256" s="107"/>
      <c r="W256" s="107"/>
    </row>
    <row r="257" spans="1:23" ht="25.5">
      <c r="A257" s="107" t="s">
        <v>1768</v>
      </c>
      <c r="B257" s="112">
        <v>44231</v>
      </c>
      <c r="C257" s="107" t="s">
        <v>1769</v>
      </c>
      <c r="D257" s="112">
        <v>44231</v>
      </c>
      <c r="E257" s="107" t="s">
        <v>1267</v>
      </c>
      <c r="F257" s="107" t="s">
        <v>68</v>
      </c>
      <c r="G257" s="107" t="s">
        <v>69</v>
      </c>
      <c r="H257" s="107" t="s">
        <v>69</v>
      </c>
      <c r="I257" s="107" t="s">
        <v>1187</v>
      </c>
      <c r="J257" s="108">
        <v>60</v>
      </c>
      <c r="K257" s="108">
        <v>1060</v>
      </c>
      <c r="L257" s="108">
        <v>63600</v>
      </c>
      <c r="M257" s="108">
        <v>2.65</v>
      </c>
      <c r="N257" s="108">
        <v>159</v>
      </c>
      <c r="O257" s="108">
        <v>0</v>
      </c>
      <c r="P257" s="108">
        <v>0</v>
      </c>
      <c r="Q257" s="108">
        <v>1062.6500000000001</v>
      </c>
      <c r="R257" s="108">
        <v>63759</v>
      </c>
      <c r="S257" s="107" t="s">
        <v>1362</v>
      </c>
      <c r="T257" s="108"/>
      <c r="U257" s="108"/>
      <c r="V257" s="107"/>
      <c r="W257" s="107"/>
    </row>
    <row r="258" spans="1:23" ht="25.5">
      <c r="A258" s="107" t="s">
        <v>1770</v>
      </c>
      <c r="B258" s="112">
        <v>44231</v>
      </c>
      <c r="C258" s="107" t="s">
        <v>1771</v>
      </c>
      <c r="D258" s="112">
        <v>44231</v>
      </c>
      <c r="E258" s="107" t="s">
        <v>1267</v>
      </c>
      <c r="F258" s="107" t="s">
        <v>1216</v>
      </c>
      <c r="G258" s="107" t="s">
        <v>26</v>
      </c>
      <c r="H258" s="107" t="s">
        <v>24</v>
      </c>
      <c r="I258" s="107" t="s">
        <v>1246</v>
      </c>
      <c r="J258" s="108">
        <v>40</v>
      </c>
      <c r="K258" s="108">
        <v>860</v>
      </c>
      <c r="L258" s="108">
        <v>34400</v>
      </c>
      <c r="M258" s="108">
        <v>2.15</v>
      </c>
      <c r="N258" s="108">
        <v>86</v>
      </c>
      <c r="O258" s="108">
        <v>0</v>
      </c>
      <c r="P258" s="108">
        <v>0</v>
      </c>
      <c r="Q258" s="108">
        <v>862.15</v>
      </c>
      <c r="R258" s="108">
        <v>34486</v>
      </c>
      <c r="S258" s="107" t="s">
        <v>1362</v>
      </c>
      <c r="T258" s="108"/>
      <c r="U258" s="108"/>
      <c r="V258" s="107"/>
      <c r="W258" s="107"/>
    </row>
    <row r="259" spans="1:23" ht="25.5">
      <c r="A259" s="107" t="s">
        <v>1770</v>
      </c>
      <c r="B259" s="112">
        <v>44231</v>
      </c>
      <c r="C259" s="107" t="s">
        <v>1771</v>
      </c>
      <c r="D259" s="112">
        <v>44231</v>
      </c>
      <c r="E259" s="107" t="s">
        <v>1267</v>
      </c>
      <c r="F259" s="107" t="s">
        <v>1216</v>
      </c>
      <c r="G259" s="107" t="s">
        <v>26</v>
      </c>
      <c r="H259" s="107" t="s">
        <v>24</v>
      </c>
      <c r="I259" s="107" t="s">
        <v>1187</v>
      </c>
      <c r="J259" s="108">
        <v>100</v>
      </c>
      <c r="K259" s="108">
        <v>1060</v>
      </c>
      <c r="L259" s="108">
        <v>106000</v>
      </c>
      <c r="M259" s="108">
        <v>2.65</v>
      </c>
      <c r="N259" s="108">
        <v>265</v>
      </c>
      <c r="O259" s="108">
        <v>0</v>
      </c>
      <c r="P259" s="108">
        <v>0</v>
      </c>
      <c r="Q259" s="108">
        <v>1062.6500000000001</v>
      </c>
      <c r="R259" s="108">
        <v>106265</v>
      </c>
      <c r="S259" s="107" t="s">
        <v>1362</v>
      </c>
      <c r="T259" s="108"/>
      <c r="U259" s="108"/>
      <c r="V259" s="107"/>
      <c r="W259" s="107"/>
    </row>
    <row r="260" spans="1:23" ht="25.5">
      <c r="A260" s="107" t="s">
        <v>1772</v>
      </c>
      <c r="B260" s="112">
        <v>44231</v>
      </c>
      <c r="C260" s="107" t="s">
        <v>1773</v>
      </c>
      <c r="D260" s="112">
        <v>44231</v>
      </c>
      <c r="E260" s="107" t="s">
        <v>1267</v>
      </c>
      <c r="F260" s="107" t="s">
        <v>14</v>
      </c>
      <c r="G260" s="107" t="s">
        <v>1275</v>
      </c>
      <c r="H260" s="107" t="s">
        <v>24</v>
      </c>
      <c r="I260" s="107" t="s">
        <v>1187</v>
      </c>
      <c r="J260" s="108">
        <v>20</v>
      </c>
      <c r="K260" s="108">
        <v>1060</v>
      </c>
      <c r="L260" s="108">
        <v>21200</v>
      </c>
      <c r="M260" s="108">
        <v>2.65</v>
      </c>
      <c r="N260" s="108">
        <v>53</v>
      </c>
      <c r="O260" s="108">
        <v>0</v>
      </c>
      <c r="P260" s="108">
        <v>0</v>
      </c>
      <c r="Q260" s="108">
        <v>1062.6500000000001</v>
      </c>
      <c r="R260" s="108">
        <v>21253</v>
      </c>
      <c r="S260" s="107" t="s">
        <v>1362</v>
      </c>
      <c r="T260" s="108"/>
      <c r="U260" s="108"/>
      <c r="V260" s="107"/>
      <c r="W260" s="107"/>
    </row>
    <row r="261" spans="1:23" ht="25.5">
      <c r="A261" s="107" t="s">
        <v>1774</v>
      </c>
      <c r="B261" s="112">
        <v>44231</v>
      </c>
      <c r="C261" s="107" t="s">
        <v>1775</v>
      </c>
      <c r="D261" s="112">
        <v>44231</v>
      </c>
      <c r="E261" s="107" t="s">
        <v>1267</v>
      </c>
      <c r="F261" s="107" t="s">
        <v>56</v>
      </c>
      <c r="G261" s="107" t="s">
        <v>1086</v>
      </c>
      <c r="H261" s="107" t="s">
        <v>57</v>
      </c>
      <c r="I261" s="107" t="s">
        <v>1312</v>
      </c>
      <c r="J261" s="108">
        <v>20</v>
      </c>
      <c r="K261" s="108">
        <v>997</v>
      </c>
      <c r="L261" s="108">
        <v>19940</v>
      </c>
      <c r="M261" s="108">
        <v>2.4925000000000002</v>
      </c>
      <c r="N261" s="108">
        <v>49.85</v>
      </c>
      <c r="O261" s="108">
        <v>0</v>
      </c>
      <c r="P261" s="108">
        <v>0</v>
      </c>
      <c r="Q261" s="108">
        <v>999.49249999999995</v>
      </c>
      <c r="R261" s="108">
        <v>19989.849999999999</v>
      </c>
      <c r="S261" s="107" t="s">
        <v>1362</v>
      </c>
      <c r="T261" s="108"/>
      <c r="U261" s="108"/>
      <c r="V261" s="107"/>
      <c r="W261" s="107"/>
    </row>
    <row r="262" spans="1:23" ht="25.5">
      <c r="A262" s="107" t="s">
        <v>1776</v>
      </c>
      <c r="B262" s="112">
        <v>44231</v>
      </c>
      <c r="C262" s="107" t="s">
        <v>1777</v>
      </c>
      <c r="D262" s="112">
        <v>44231</v>
      </c>
      <c r="E262" s="107" t="s">
        <v>1267</v>
      </c>
      <c r="F262" s="107" t="s">
        <v>93</v>
      </c>
      <c r="G262" s="107" t="s">
        <v>1050</v>
      </c>
      <c r="H262" s="107" t="s">
        <v>1272</v>
      </c>
      <c r="I262" s="107" t="s">
        <v>1314</v>
      </c>
      <c r="J262" s="108">
        <v>20</v>
      </c>
      <c r="K262" s="108">
        <v>1138</v>
      </c>
      <c r="L262" s="108">
        <v>22760</v>
      </c>
      <c r="M262" s="108">
        <v>2.8450000000000002</v>
      </c>
      <c r="N262" s="108">
        <v>56.9</v>
      </c>
      <c r="O262" s="108">
        <v>0</v>
      </c>
      <c r="P262" s="108">
        <v>0</v>
      </c>
      <c r="Q262" s="108">
        <v>1140.845</v>
      </c>
      <c r="R262" s="108">
        <v>22816.9</v>
      </c>
      <c r="S262" s="107" t="s">
        <v>1362</v>
      </c>
      <c r="T262" s="108"/>
      <c r="U262" s="108"/>
      <c r="V262" s="107"/>
      <c r="W262" s="107"/>
    </row>
    <row r="263" spans="1:23" ht="25.5">
      <c r="A263" s="107" t="s">
        <v>1778</v>
      </c>
      <c r="B263" s="112">
        <v>44231</v>
      </c>
      <c r="C263" s="107" t="s">
        <v>1779</v>
      </c>
      <c r="D263" s="112">
        <v>44231</v>
      </c>
      <c r="E263" s="107" t="s">
        <v>1267</v>
      </c>
      <c r="F263" s="107" t="s">
        <v>878</v>
      </c>
      <c r="G263" s="107" t="s">
        <v>1045</v>
      </c>
      <c r="H263" s="107" t="s">
        <v>1272</v>
      </c>
      <c r="I263" s="107" t="s">
        <v>1187</v>
      </c>
      <c r="J263" s="108">
        <v>100</v>
      </c>
      <c r="K263" s="108">
        <v>1060</v>
      </c>
      <c r="L263" s="108">
        <v>106000</v>
      </c>
      <c r="M263" s="108">
        <v>2.65</v>
      </c>
      <c r="N263" s="108">
        <v>265</v>
      </c>
      <c r="O263" s="108">
        <v>0</v>
      </c>
      <c r="P263" s="108">
        <v>0</v>
      </c>
      <c r="Q263" s="108">
        <v>1062.6500000000001</v>
      </c>
      <c r="R263" s="108">
        <v>106265</v>
      </c>
      <c r="S263" s="107" t="s">
        <v>1362</v>
      </c>
      <c r="T263" s="108"/>
      <c r="U263" s="108"/>
      <c r="V263" s="107"/>
      <c r="W263" s="107"/>
    </row>
    <row r="264" spans="1:23" ht="25.5">
      <c r="A264" s="107" t="s">
        <v>1780</v>
      </c>
      <c r="B264" s="112">
        <v>44231</v>
      </c>
      <c r="C264" s="107" t="s">
        <v>1781</v>
      </c>
      <c r="D264" s="112">
        <v>44231</v>
      </c>
      <c r="E264" s="107" t="s">
        <v>1267</v>
      </c>
      <c r="F264" s="107" t="s">
        <v>831</v>
      </c>
      <c r="G264" s="107" t="s">
        <v>1046</v>
      </c>
      <c r="H264" s="107" t="s">
        <v>1272</v>
      </c>
      <c r="I264" s="107" t="s">
        <v>1246</v>
      </c>
      <c r="J264" s="108">
        <v>15</v>
      </c>
      <c r="K264" s="108">
        <v>860</v>
      </c>
      <c r="L264" s="108">
        <v>12900</v>
      </c>
      <c r="M264" s="108">
        <v>2.15</v>
      </c>
      <c r="N264" s="108">
        <v>32.25</v>
      </c>
      <c r="O264" s="108">
        <v>0</v>
      </c>
      <c r="P264" s="108">
        <v>0</v>
      </c>
      <c r="Q264" s="108">
        <v>862.15</v>
      </c>
      <c r="R264" s="108">
        <v>12932.25</v>
      </c>
      <c r="S264" s="107" t="s">
        <v>1362</v>
      </c>
      <c r="T264" s="108"/>
      <c r="U264" s="108"/>
      <c r="V264" s="107"/>
      <c r="W264" s="107"/>
    </row>
    <row r="265" spans="1:23" ht="25.5">
      <c r="A265" s="107" t="s">
        <v>1782</v>
      </c>
      <c r="B265" s="112">
        <v>44231</v>
      </c>
      <c r="C265" s="107" t="s">
        <v>1783</v>
      </c>
      <c r="D265" s="112">
        <v>44231</v>
      </c>
      <c r="E265" s="107" t="s">
        <v>1267</v>
      </c>
      <c r="F265" s="107" t="s">
        <v>96</v>
      </c>
      <c r="G265" s="107" t="s">
        <v>1291</v>
      </c>
      <c r="H265" s="107" t="s">
        <v>1272</v>
      </c>
      <c r="I265" s="107" t="s">
        <v>1246</v>
      </c>
      <c r="J265" s="108">
        <v>50</v>
      </c>
      <c r="K265" s="108">
        <v>860</v>
      </c>
      <c r="L265" s="108">
        <v>43000</v>
      </c>
      <c r="M265" s="108">
        <v>2.15</v>
      </c>
      <c r="N265" s="108">
        <v>107.5</v>
      </c>
      <c r="O265" s="108">
        <v>0</v>
      </c>
      <c r="P265" s="108">
        <v>0</v>
      </c>
      <c r="Q265" s="108">
        <v>862.15</v>
      </c>
      <c r="R265" s="108">
        <v>43107.5</v>
      </c>
      <c r="S265" s="107" t="s">
        <v>1362</v>
      </c>
      <c r="T265" s="108"/>
      <c r="U265" s="108"/>
      <c r="V265" s="107"/>
      <c r="W265" s="107"/>
    </row>
    <row r="266" spans="1:23" ht="25.5">
      <c r="A266" s="107" t="s">
        <v>1784</v>
      </c>
      <c r="B266" s="112">
        <v>44231</v>
      </c>
      <c r="C266" s="107" t="s">
        <v>1785</v>
      </c>
      <c r="D266" s="112">
        <v>44231</v>
      </c>
      <c r="E266" s="107" t="s">
        <v>1267</v>
      </c>
      <c r="F266" s="107" t="s">
        <v>95</v>
      </c>
      <c r="G266" s="107" t="s">
        <v>1273</v>
      </c>
      <c r="H266" s="107" t="s">
        <v>1272</v>
      </c>
      <c r="I266" s="107" t="s">
        <v>1246</v>
      </c>
      <c r="J266" s="108">
        <v>20</v>
      </c>
      <c r="K266" s="108">
        <v>860</v>
      </c>
      <c r="L266" s="108">
        <v>17200</v>
      </c>
      <c r="M266" s="108">
        <v>2.15</v>
      </c>
      <c r="N266" s="108">
        <v>43</v>
      </c>
      <c r="O266" s="108">
        <v>0</v>
      </c>
      <c r="P266" s="108">
        <v>0</v>
      </c>
      <c r="Q266" s="108">
        <v>862.15</v>
      </c>
      <c r="R266" s="108">
        <v>17243</v>
      </c>
      <c r="S266" s="107" t="s">
        <v>1362</v>
      </c>
      <c r="T266" s="108"/>
      <c r="U266" s="108"/>
      <c r="V266" s="107"/>
      <c r="W266" s="107"/>
    </row>
    <row r="267" spans="1:23" ht="25.5">
      <c r="A267" s="107" t="s">
        <v>1786</v>
      </c>
      <c r="B267" s="112">
        <v>44231</v>
      </c>
      <c r="C267" s="107" t="s">
        <v>1787</v>
      </c>
      <c r="D267" s="112">
        <v>44231</v>
      </c>
      <c r="E267" s="107" t="s">
        <v>1267</v>
      </c>
      <c r="F267" s="107" t="s">
        <v>97</v>
      </c>
      <c r="G267" s="107" t="s">
        <v>1047</v>
      </c>
      <c r="H267" s="107" t="s">
        <v>1272</v>
      </c>
      <c r="I267" s="107" t="s">
        <v>1190</v>
      </c>
      <c r="J267" s="108">
        <v>40</v>
      </c>
      <c r="K267" s="108">
        <v>797</v>
      </c>
      <c r="L267" s="108">
        <v>31880</v>
      </c>
      <c r="M267" s="108">
        <v>1.9924999999999999</v>
      </c>
      <c r="N267" s="108">
        <v>79.7</v>
      </c>
      <c r="O267" s="108">
        <v>0</v>
      </c>
      <c r="P267" s="108">
        <v>120</v>
      </c>
      <c r="Q267" s="108">
        <v>798.99249999999995</v>
      </c>
      <c r="R267" s="108">
        <v>31839.7</v>
      </c>
      <c r="S267" s="107" t="s">
        <v>1362</v>
      </c>
      <c r="T267" s="108"/>
      <c r="U267" s="108"/>
      <c r="V267" s="107"/>
      <c r="W267" s="107"/>
    </row>
    <row r="268" spans="1:23" ht="25.5">
      <c r="A268" s="107" t="s">
        <v>1786</v>
      </c>
      <c r="B268" s="112">
        <v>44231</v>
      </c>
      <c r="C268" s="107" t="s">
        <v>1787</v>
      </c>
      <c r="D268" s="112">
        <v>44231</v>
      </c>
      <c r="E268" s="107" t="s">
        <v>1267</v>
      </c>
      <c r="F268" s="107" t="s">
        <v>97</v>
      </c>
      <c r="G268" s="107" t="s">
        <v>1047</v>
      </c>
      <c r="H268" s="107" t="s">
        <v>1272</v>
      </c>
      <c r="I268" s="107" t="s">
        <v>1246</v>
      </c>
      <c r="J268" s="108">
        <v>20</v>
      </c>
      <c r="K268" s="108">
        <v>860</v>
      </c>
      <c r="L268" s="108">
        <v>17200</v>
      </c>
      <c r="M268" s="108">
        <v>2.15</v>
      </c>
      <c r="N268" s="108">
        <v>43</v>
      </c>
      <c r="O268" s="108">
        <v>0</v>
      </c>
      <c r="P268" s="108">
        <v>0</v>
      </c>
      <c r="Q268" s="108">
        <v>862.15</v>
      </c>
      <c r="R268" s="108">
        <v>17243</v>
      </c>
      <c r="S268" s="107" t="s">
        <v>1362</v>
      </c>
      <c r="T268" s="108"/>
      <c r="U268" s="108"/>
      <c r="V268" s="107"/>
      <c r="W268" s="107"/>
    </row>
    <row r="269" spans="1:23" ht="25.5">
      <c r="A269" s="107" t="s">
        <v>1786</v>
      </c>
      <c r="B269" s="112">
        <v>44231</v>
      </c>
      <c r="C269" s="107" t="s">
        <v>1787</v>
      </c>
      <c r="D269" s="112">
        <v>44231</v>
      </c>
      <c r="E269" s="107" t="s">
        <v>1267</v>
      </c>
      <c r="F269" s="107" t="s">
        <v>97</v>
      </c>
      <c r="G269" s="107" t="s">
        <v>1047</v>
      </c>
      <c r="H269" s="107" t="s">
        <v>1272</v>
      </c>
      <c r="I269" s="107" t="s">
        <v>1178</v>
      </c>
      <c r="J269" s="108">
        <v>30</v>
      </c>
      <c r="K269" s="108">
        <v>943</v>
      </c>
      <c r="L269" s="108">
        <v>28290</v>
      </c>
      <c r="M269" s="108">
        <v>2.3574999999999999</v>
      </c>
      <c r="N269" s="108">
        <v>70.724999999999994</v>
      </c>
      <c r="O269" s="108">
        <v>0</v>
      </c>
      <c r="P269" s="108">
        <v>0</v>
      </c>
      <c r="Q269" s="108">
        <v>945.35749999999996</v>
      </c>
      <c r="R269" s="108">
        <v>28360.724999999999</v>
      </c>
      <c r="S269" s="107" t="s">
        <v>1362</v>
      </c>
      <c r="T269" s="108"/>
      <c r="U269" s="108"/>
      <c r="V269" s="107"/>
      <c r="W269" s="107"/>
    </row>
    <row r="270" spans="1:23" ht="25.5">
      <c r="A270" s="107" t="s">
        <v>1786</v>
      </c>
      <c r="B270" s="112">
        <v>44231</v>
      </c>
      <c r="C270" s="107" t="s">
        <v>1787</v>
      </c>
      <c r="D270" s="112">
        <v>44231</v>
      </c>
      <c r="E270" s="107" t="s">
        <v>1267</v>
      </c>
      <c r="F270" s="107" t="s">
        <v>97</v>
      </c>
      <c r="G270" s="107" t="s">
        <v>1047</v>
      </c>
      <c r="H270" s="107" t="s">
        <v>1272</v>
      </c>
      <c r="I270" s="107" t="s">
        <v>1314</v>
      </c>
      <c r="J270" s="108">
        <v>30</v>
      </c>
      <c r="K270" s="108">
        <v>1138</v>
      </c>
      <c r="L270" s="108">
        <v>34140</v>
      </c>
      <c r="M270" s="108">
        <v>2.8450000000000002</v>
      </c>
      <c r="N270" s="108">
        <v>85.35</v>
      </c>
      <c r="O270" s="108">
        <v>0</v>
      </c>
      <c r="P270" s="108">
        <v>0</v>
      </c>
      <c r="Q270" s="108">
        <v>1140.845</v>
      </c>
      <c r="R270" s="108">
        <v>34225.35</v>
      </c>
      <c r="S270" s="107" t="s">
        <v>1362</v>
      </c>
      <c r="T270" s="108"/>
      <c r="U270" s="108"/>
      <c r="V270" s="107"/>
      <c r="W270" s="107"/>
    </row>
    <row r="271" spans="1:23" ht="25.5">
      <c r="A271" s="107" t="s">
        <v>1786</v>
      </c>
      <c r="B271" s="112">
        <v>44231</v>
      </c>
      <c r="C271" s="107" t="s">
        <v>1787</v>
      </c>
      <c r="D271" s="112">
        <v>44231</v>
      </c>
      <c r="E271" s="107" t="s">
        <v>1267</v>
      </c>
      <c r="F271" s="107" t="s">
        <v>97</v>
      </c>
      <c r="G271" s="107" t="s">
        <v>1047</v>
      </c>
      <c r="H271" s="107" t="s">
        <v>1272</v>
      </c>
      <c r="I271" s="107" t="s">
        <v>1187</v>
      </c>
      <c r="J271" s="108">
        <v>20</v>
      </c>
      <c r="K271" s="108">
        <v>1060</v>
      </c>
      <c r="L271" s="108">
        <v>21200</v>
      </c>
      <c r="M271" s="108">
        <v>2.65</v>
      </c>
      <c r="N271" s="108">
        <v>53</v>
      </c>
      <c r="O271" s="108">
        <v>0</v>
      </c>
      <c r="P271" s="108">
        <v>0</v>
      </c>
      <c r="Q271" s="108">
        <v>1062.6500000000001</v>
      </c>
      <c r="R271" s="108">
        <v>21253</v>
      </c>
      <c r="S271" s="107" t="s">
        <v>1362</v>
      </c>
      <c r="T271" s="108"/>
      <c r="U271" s="108"/>
      <c r="V271" s="107"/>
      <c r="W271" s="107"/>
    </row>
    <row r="272" spans="1:23" ht="25.5">
      <c r="A272" s="107" t="s">
        <v>1788</v>
      </c>
      <c r="B272" s="112">
        <v>44231</v>
      </c>
      <c r="C272" s="107" t="s">
        <v>1789</v>
      </c>
      <c r="D272" s="112">
        <v>44231</v>
      </c>
      <c r="E272" s="107" t="s">
        <v>1267</v>
      </c>
      <c r="F272" s="107" t="s">
        <v>107</v>
      </c>
      <c r="G272" s="107" t="s">
        <v>1273</v>
      </c>
      <c r="H272" s="107" t="s">
        <v>1272</v>
      </c>
      <c r="I272" s="107" t="s">
        <v>1187</v>
      </c>
      <c r="J272" s="108">
        <v>100</v>
      </c>
      <c r="K272" s="108">
        <v>1060</v>
      </c>
      <c r="L272" s="108">
        <v>106000</v>
      </c>
      <c r="M272" s="108">
        <v>2.65</v>
      </c>
      <c r="N272" s="108">
        <v>265</v>
      </c>
      <c r="O272" s="108">
        <v>0</v>
      </c>
      <c r="P272" s="108">
        <v>0</v>
      </c>
      <c r="Q272" s="108">
        <v>1062.6500000000001</v>
      </c>
      <c r="R272" s="108">
        <v>106265</v>
      </c>
      <c r="S272" s="107" t="s">
        <v>1362</v>
      </c>
      <c r="T272" s="108"/>
      <c r="U272" s="108"/>
      <c r="V272" s="107"/>
      <c r="W272" s="107"/>
    </row>
    <row r="273" spans="1:23" ht="25.5">
      <c r="A273" s="107" t="s">
        <v>1788</v>
      </c>
      <c r="B273" s="112">
        <v>44231</v>
      </c>
      <c r="C273" s="107" t="s">
        <v>1789</v>
      </c>
      <c r="D273" s="112">
        <v>44231</v>
      </c>
      <c r="E273" s="107" t="s">
        <v>1267</v>
      </c>
      <c r="F273" s="107" t="s">
        <v>107</v>
      </c>
      <c r="G273" s="107" t="s">
        <v>1273</v>
      </c>
      <c r="H273" s="107" t="s">
        <v>1272</v>
      </c>
      <c r="I273" s="107" t="s">
        <v>1178</v>
      </c>
      <c r="J273" s="108">
        <v>40</v>
      </c>
      <c r="K273" s="108">
        <v>943</v>
      </c>
      <c r="L273" s="108">
        <v>37720</v>
      </c>
      <c r="M273" s="108">
        <v>2.3574999999999999</v>
      </c>
      <c r="N273" s="108">
        <v>94.3</v>
      </c>
      <c r="O273" s="108">
        <v>0</v>
      </c>
      <c r="P273" s="108">
        <v>0</v>
      </c>
      <c r="Q273" s="108">
        <v>945.35749999999996</v>
      </c>
      <c r="R273" s="108">
        <v>37814.300000000003</v>
      </c>
      <c r="S273" s="107" t="s">
        <v>1362</v>
      </c>
      <c r="T273" s="108"/>
      <c r="U273" s="108"/>
      <c r="V273" s="107"/>
      <c r="W273" s="107"/>
    </row>
    <row r="274" spans="1:23" ht="25.5">
      <c r="A274" s="107" t="s">
        <v>1790</v>
      </c>
      <c r="B274" s="112">
        <v>44231</v>
      </c>
      <c r="C274" s="107" t="s">
        <v>1791</v>
      </c>
      <c r="D274" s="112">
        <v>44231</v>
      </c>
      <c r="E274" s="107" t="s">
        <v>1267</v>
      </c>
      <c r="F274" s="107" t="s">
        <v>106</v>
      </c>
      <c r="G274" s="107" t="s">
        <v>1274</v>
      </c>
      <c r="H274" s="107" t="s">
        <v>1272</v>
      </c>
      <c r="I274" s="107" t="s">
        <v>1187</v>
      </c>
      <c r="J274" s="108">
        <v>100</v>
      </c>
      <c r="K274" s="108">
        <v>1060</v>
      </c>
      <c r="L274" s="108">
        <v>106000</v>
      </c>
      <c r="M274" s="108">
        <v>2.65</v>
      </c>
      <c r="N274" s="108">
        <v>265</v>
      </c>
      <c r="O274" s="108">
        <v>0</v>
      </c>
      <c r="P274" s="108">
        <v>0</v>
      </c>
      <c r="Q274" s="108">
        <v>1062.6500000000001</v>
      </c>
      <c r="R274" s="108">
        <v>106265</v>
      </c>
      <c r="S274" s="107" t="s">
        <v>1362</v>
      </c>
      <c r="T274" s="108"/>
      <c r="U274" s="108"/>
      <c r="V274" s="107"/>
      <c r="W274" s="107"/>
    </row>
    <row r="275" spans="1:23" ht="25.5">
      <c r="A275" s="107" t="s">
        <v>1792</v>
      </c>
      <c r="B275" s="112">
        <v>44231</v>
      </c>
      <c r="C275" s="107" t="s">
        <v>1793</v>
      </c>
      <c r="D275" s="112">
        <v>44231</v>
      </c>
      <c r="E275" s="107" t="s">
        <v>1267</v>
      </c>
      <c r="F275" s="107" t="s">
        <v>41</v>
      </c>
      <c r="G275" s="107" t="s">
        <v>40</v>
      </c>
      <c r="H275" s="107" t="s">
        <v>13</v>
      </c>
      <c r="I275" s="107" t="s">
        <v>1187</v>
      </c>
      <c r="J275" s="108">
        <v>140</v>
      </c>
      <c r="K275" s="108">
        <v>1060</v>
      </c>
      <c r="L275" s="108">
        <v>148400</v>
      </c>
      <c r="M275" s="108">
        <v>2.65</v>
      </c>
      <c r="N275" s="108">
        <v>371</v>
      </c>
      <c r="O275" s="108">
        <v>0</v>
      </c>
      <c r="P275" s="108">
        <v>0</v>
      </c>
      <c r="Q275" s="108">
        <v>1062.6500000000001</v>
      </c>
      <c r="R275" s="108">
        <v>148771</v>
      </c>
      <c r="S275" s="107" t="s">
        <v>1362</v>
      </c>
      <c r="T275" s="108"/>
      <c r="U275" s="108"/>
      <c r="V275" s="107"/>
      <c r="W275" s="107"/>
    </row>
    <row r="276" spans="1:23" ht="25.5">
      <c r="A276" s="107" t="s">
        <v>1794</v>
      </c>
      <c r="B276" s="112">
        <v>44231</v>
      </c>
      <c r="C276" s="107" t="s">
        <v>1795</v>
      </c>
      <c r="D276" s="112">
        <v>44231</v>
      </c>
      <c r="E276" s="107" t="s">
        <v>1267</v>
      </c>
      <c r="F276" s="107" t="s">
        <v>102</v>
      </c>
      <c r="G276" s="107" t="s">
        <v>1080</v>
      </c>
      <c r="H276" s="107" t="s">
        <v>1272</v>
      </c>
      <c r="I276" s="107" t="s">
        <v>1187</v>
      </c>
      <c r="J276" s="108">
        <v>180</v>
      </c>
      <c r="K276" s="108">
        <v>1060</v>
      </c>
      <c r="L276" s="108">
        <v>190800</v>
      </c>
      <c r="M276" s="108">
        <v>2.65</v>
      </c>
      <c r="N276" s="108">
        <v>477</v>
      </c>
      <c r="O276" s="108">
        <v>0</v>
      </c>
      <c r="P276" s="108">
        <v>0</v>
      </c>
      <c r="Q276" s="108">
        <v>1062.6500000000001</v>
      </c>
      <c r="R276" s="108">
        <v>191277</v>
      </c>
      <c r="S276" s="107" t="s">
        <v>1362</v>
      </c>
      <c r="T276" s="108"/>
      <c r="U276" s="108"/>
      <c r="V276" s="107"/>
      <c r="W276" s="107"/>
    </row>
    <row r="277" spans="1:23" ht="25.5">
      <c r="A277" s="107" t="s">
        <v>1796</v>
      </c>
      <c r="B277" s="112">
        <v>44231</v>
      </c>
      <c r="C277" s="107" t="s">
        <v>1797</v>
      </c>
      <c r="D277" s="112">
        <v>44231</v>
      </c>
      <c r="E277" s="107" t="s">
        <v>1179</v>
      </c>
      <c r="F277" s="107" t="s">
        <v>1282</v>
      </c>
      <c r="G277" s="107" t="s">
        <v>1179</v>
      </c>
      <c r="H277" s="107" t="s">
        <v>1179</v>
      </c>
      <c r="I277" s="107" t="s">
        <v>1180</v>
      </c>
      <c r="J277" s="108">
        <v>5</v>
      </c>
      <c r="K277" s="108">
        <v>1055</v>
      </c>
      <c r="L277" s="108">
        <v>5275</v>
      </c>
      <c r="M277" s="108">
        <v>2.6375000000000002</v>
      </c>
      <c r="N277" s="108">
        <v>13.1875</v>
      </c>
      <c r="O277" s="108">
        <v>0</v>
      </c>
      <c r="P277" s="108">
        <v>0</v>
      </c>
      <c r="Q277" s="108">
        <v>1057.6375</v>
      </c>
      <c r="R277" s="108">
        <v>5288.1875</v>
      </c>
      <c r="S277" s="107" t="s">
        <v>1362</v>
      </c>
      <c r="T277" s="108"/>
      <c r="U277" s="108"/>
      <c r="V277" s="107"/>
      <c r="W277" s="107"/>
    </row>
    <row r="278" spans="1:23" ht="25.5">
      <c r="A278" s="107" t="s">
        <v>1798</v>
      </c>
      <c r="B278" s="112">
        <v>44231</v>
      </c>
      <c r="C278" s="107" t="s">
        <v>1799</v>
      </c>
      <c r="D278" s="112">
        <v>44231</v>
      </c>
      <c r="E278" s="107" t="s">
        <v>1179</v>
      </c>
      <c r="F278" s="107" t="s">
        <v>1285</v>
      </c>
      <c r="G278" s="107" t="s">
        <v>1179</v>
      </c>
      <c r="H278" s="107" t="s">
        <v>1179</v>
      </c>
      <c r="I278" s="107" t="s">
        <v>1180</v>
      </c>
      <c r="J278" s="108">
        <v>2</v>
      </c>
      <c r="K278" s="108">
        <v>1055</v>
      </c>
      <c r="L278" s="108">
        <v>2110</v>
      </c>
      <c r="M278" s="108">
        <v>2.6375000000000002</v>
      </c>
      <c r="N278" s="108">
        <v>5.2750000000000004</v>
      </c>
      <c r="O278" s="108">
        <v>0</v>
      </c>
      <c r="P278" s="108">
        <v>0</v>
      </c>
      <c r="Q278" s="108">
        <v>1057.6375</v>
      </c>
      <c r="R278" s="108">
        <v>2115.2750000000001</v>
      </c>
      <c r="S278" s="107" t="s">
        <v>1362</v>
      </c>
      <c r="T278" s="108"/>
      <c r="U278" s="108"/>
      <c r="V278" s="107"/>
      <c r="W278" s="107"/>
    </row>
    <row r="279" spans="1:23" ht="25.5">
      <c r="A279" s="107" t="s">
        <v>1800</v>
      </c>
      <c r="B279" s="112">
        <v>44231</v>
      </c>
      <c r="C279" s="107" t="s">
        <v>1801</v>
      </c>
      <c r="D279" s="112">
        <v>44231</v>
      </c>
      <c r="E279" s="107" t="s">
        <v>1267</v>
      </c>
      <c r="F279" s="107" t="s">
        <v>61</v>
      </c>
      <c r="G279" s="107" t="s">
        <v>60</v>
      </c>
      <c r="H279" s="107" t="s">
        <v>57</v>
      </c>
      <c r="I279" s="107" t="s">
        <v>1232</v>
      </c>
      <c r="J279" s="108">
        <v>32</v>
      </c>
      <c r="K279" s="108">
        <v>992</v>
      </c>
      <c r="L279" s="108">
        <v>31744</v>
      </c>
      <c r="M279" s="108">
        <v>2.48</v>
      </c>
      <c r="N279" s="108">
        <v>79.36</v>
      </c>
      <c r="O279" s="108">
        <v>0</v>
      </c>
      <c r="P279" s="108">
        <v>0</v>
      </c>
      <c r="Q279" s="108">
        <v>994.48</v>
      </c>
      <c r="R279" s="108">
        <v>31823.360000000001</v>
      </c>
      <c r="S279" s="107" t="s">
        <v>1362</v>
      </c>
      <c r="T279" s="108"/>
      <c r="U279" s="108"/>
      <c r="V279" s="107"/>
      <c r="W279" s="107"/>
    </row>
    <row r="280" spans="1:23" ht="25.5">
      <c r="A280" s="107" t="s">
        <v>1802</v>
      </c>
      <c r="B280" s="112">
        <v>44231</v>
      </c>
      <c r="C280" s="107" t="s">
        <v>1803</v>
      </c>
      <c r="D280" s="112">
        <v>44231</v>
      </c>
      <c r="E280" s="107" t="s">
        <v>1267</v>
      </c>
      <c r="F280" s="107" t="s">
        <v>1296</v>
      </c>
      <c r="G280" s="107" t="s">
        <v>1274</v>
      </c>
      <c r="H280" s="107" t="s">
        <v>1272</v>
      </c>
      <c r="I280" s="107" t="s">
        <v>1187</v>
      </c>
      <c r="J280" s="108">
        <v>10</v>
      </c>
      <c r="K280" s="108">
        <v>1060</v>
      </c>
      <c r="L280" s="108">
        <v>10600</v>
      </c>
      <c r="M280" s="108">
        <v>2.65</v>
      </c>
      <c r="N280" s="108">
        <v>26.5</v>
      </c>
      <c r="O280" s="108">
        <v>0</v>
      </c>
      <c r="P280" s="108">
        <v>0</v>
      </c>
      <c r="Q280" s="108">
        <v>1062.6500000000001</v>
      </c>
      <c r="R280" s="108">
        <v>10626.5</v>
      </c>
      <c r="S280" s="107" t="s">
        <v>1362</v>
      </c>
      <c r="T280" s="108"/>
      <c r="U280" s="108"/>
      <c r="V280" s="107"/>
      <c r="W280" s="107"/>
    </row>
    <row r="281" spans="1:23" ht="25.5">
      <c r="A281" s="107" t="s">
        <v>1804</v>
      </c>
      <c r="B281" s="112">
        <v>44231</v>
      </c>
      <c r="C281" s="107" t="s">
        <v>1805</v>
      </c>
      <c r="D281" s="112">
        <v>44231</v>
      </c>
      <c r="E281" s="107" t="s">
        <v>1267</v>
      </c>
      <c r="F281" s="107" t="s">
        <v>99</v>
      </c>
      <c r="G281" s="107" t="s">
        <v>1046</v>
      </c>
      <c r="H281" s="107" t="s">
        <v>1272</v>
      </c>
      <c r="I281" s="107" t="s">
        <v>1246</v>
      </c>
      <c r="J281" s="108">
        <v>40</v>
      </c>
      <c r="K281" s="108">
        <v>860</v>
      </c>
      <c r="L281" s="108">
        <v>34400</v>
      </c>
      <c r="M281" s="108">
        <v>2.15</v>
      </c>
      <c r="N281" s="108">
        <v>86</v>
      </c>
      <c r="O281" s="108">
        <v>0</v>
      </c>
      <c r="P281" s="108">
        <v>0</v>
      </c>
      <c r="Q281" s="108">
        <v>862.15</v>
      </c>
      <c r="R281" s="108">
        <v>34486</v>
      </c>
      <c r="S281" s="107" t="s">
        <v>1362</v>
      </c>
      <c r="T281" s="108"/>
      <c r="U281" s="108"/>
      <c r="V281" s="107"/>
      <c r="W281" s="107"/>
    </row>
    <row r="282" spans="1:23" ht="25.5">
      <c r="A282" s="107" t="s">
        <v>1804</v>
      </c>
      <c r="B282" s="112">
        <v>44231</v>
      </c>
      <c r="C282" s="107" t="s">
        <v>1805</v>
      </c>
      <c r="D282" s="112">
        <v>44231</v>
      </c>
      <c r="E282" s="107" t="s">
        <v>1267</v>
      </c>
      <c r="F282" s="107" t="s">
        <v>99</v>
      </c>
      <c r="G282" s="107" t="s">
        <v>1046</v>
      </c>
      <c r="H282" s="107" t="s">
        <v>1272</v>
      </c>
      <c r="I282" s="107" t="s">
        <v>1180</v>
      </c>
      <c r="J282" s="108">
        <v>10</v>
      </c>
      <c r="K282" s="108">
        <v>1040</v>
      </c>
      <c r="L282" s="108">
        <v>10400</v>
      </c>
      <c r="M282" s="108">
        <v>2.6</v>
      </c>
      <c r="N282" s="108">
        <v>26</v>
      </c>
      <c r="O282" s="108">
        <v>0</v>
      </c>
      <c r="P282" s="108">
        <v>0</v>
      </c>
      <c r="Q282" s="108">
        <v>1042.5999999999999</v>
      </c>
      <c r="R282" s="108">
        <v>10426</v>
      </c>
      <c r="S282" s="107" t="s">
        <v>1362</v>
      </c>
      <c r="T282" s="108"/>
      <c r="U282" s="108"/>
      <c r="V282" s="107"/>
      <c r="W282" s="107"/>
    </row>
    <row r="283" spans="1:23" ht="25.5">
      <c r="A283" s="107" t="s">
        <v>1806</v>
      </c>
      <c r="B283" s="112">
        <v>44231</v>
      </c>
      <c r="C283" s="107" t="s">
        <v>1807</v>
      </c>
      <c r="D283" s="112">
        <v>44231</v>
      </c>
      <c r="E283" s="107" t="s">
        <v>1267</v>
      </c>
      <c r="F283" s="107" t="s">
        <v>94</v>
      </c>
      <c r="G283" s="107" t="s">
        <v>1047</v>
      </c>
      <c r="H283" s="107" t="s">
        <v>1272</v>
      </c>
      <c r="I283" s="107" t="s">
        <v>1178</v>
      </c>
      <c r="J283" s="108">
        <v>20</v>
      </c>
      <c r="K283" s="108">
        <v>943</v>
      </c>
      <c r="L283" s="108">
        <v>18860</v>
      </c>
      <c r="M283" s="108">
        <v>2.3574999999999999</v>
      </c>
      <c r="N283" s="108">
        <v>47.15</v>
      </c>
      <c r="O283" s="108">
        <v>0</v>
      </c>
      <c r="P283" s="108">
        <v>0</v>
      </c>
      <c r="Q283" s="108">
        <v>945.35749999999996</v>
      </c>
      <c r="R283" s="108">
        <v>18907.150000000001</v>
      </c>
      <c r="S283" s="107" t="s">
        <v>1362</v>
      </c>
      <c r="T283" s="108"/>
      <c r="U283" s="108"/>
      <c r="V283" s="107"/>
      <c r="W283" s="107"/>
    </row>
    <row r="284" spans="1:23" ht="25.5">
      <c r="A284" s="107" t="s">
        <v>1806</v>
      </c>
      <c r="B284" s="112">
        <v>44231</v>
      </c>
      <c r="C284" s="107" t="s">
        <v>1807</v>
      </c>
      <c r="D284" s="112">
        <v>44231</v>
      </c>
      <c r="E284" s="107" t="s">
        <v>1267</v>
      </c>
      <c r="F284" s="107" t="s">
        <v>94</v>
      </c>
      <c r="G284" s="107" t="s">
        <v>1047</v>
      </c>
      <c r="H284" s="107" t="s">
        <v>1272</v>
      </c>
      <c r="I284" s="107" t="s">
        <v>1246</v>
      </c>
      <c r="J284" s="108">
        <v>40</v>
      </c>
      <c r="K284" s="108">
        <v>860</v>
      </c>
      <c r="L284" s="108">
        <v>34400</v>
      </c>
      <c r="M284" s="108">
        <v>2.15</v>
      </c>
      <c r="N284" s="108">
        <v>86</v>
      </c>
      <c r="O284" s="108">
        <v>0</v>
      </c>
      <c r="P284" s="108">
        <v>0</v>
      </c>
      <c r="Q284" s="108">
        <v>862.15</v>
      </c>
      <c r="R284" s="108">
        <v>34486</v>
      </c>
      <c r="S284" s="107" t="s">
        <v>1362</v>
      </c>
      <c r="T284" s="108"/>
      <c r="U284" s="108"/>
      <c r="V284" s="107"/>
      <c r="W284" s="107"/>
    </row>
    <row r="285" spans="1:23" ht="25.5">
      <c r="A285" s="107" t="s">
        <v>1806</v>
      </c>
      <c r="B285" s="112">
        <v>44231</v>
      </c>
      <c r="C285" s="107" t="s">
        <v>1807</v>
      </c>
      <c r="D285" s="112">
        <v>44231</v>
      </c>
      <c r="E285" s="107" t="s">
        <v>1267</v>
      </c>
      <c r="F285" s="107" t="s">
        <v>94</v>
      </c>
      <c r="G285" s="107" t="s">
        <v>1047</v>
      </c>
      <c r="H285" s="107" t="s">
        <v>1272</v>
      </c>
      <c r="I285" s="107" t="s">
        <v>1190</v>
      </c>
      <c r="J285" s="108">
        <v>75</v>
      </c>
      <c r="K285" s="108">
        <v>797</v>
      </c>
      <c r="L285" s="108">
        <v>59775</v>
      </c>
      <c r="M285" s="108">
        <v>1.9924999999999999</v>
      </c>
      <c r="N285" s="108">
        <v>149.4375</v>
      </c>
      <c r="O285" s="108">
        <v>0</v>
      </c>
      <c r="P285" s="108">
        <v>225</v>
      </c>
      <c r="Q285" s="108">
        <v>798.99249999999995</v>
      </c>
      <c r="R285" s="108">
        <v>59699.4375</v>
      </c>
      <c r="S285" s="107" t="s">
        <v>1362</v>
      </c>
      <c r="T285" s="108"/>
      <c r="U285" s="108"/>
      <c r="V285" s="107"/>
      <c r="W285" s="107"/>
    </row>
    <row r="286" spans="1:23" ht="25.5">
      <c r="A286" s="107" t="s">
        <v>1806</v>
      </c>
      <c r="B286" s="112">
        <v>44231</v>
      </c>
      <c r="C286" s="107" t="s">
        <v>1807</v>
      </c>
      <c r="D286" s="112">
        <v>44231</v>
      </c>
      <c r="E286" s="107" t="s">
        <v>1267</v>
      </c>
      <c r="F286" s="107" t="s">
        <v>94</v>
      </c>
      <c r="G286" s="107" t="s">
        <v>1047</v>
      </c>
      <c r="H286" s="107" t="s">
        <v>1272</v>
      </c>
      <c r="I286" s="107" t="s">
        <v>1314</v>
      </c>
      <c r="J286" s="108">
        <v>20</v>
      </c>
      <c r="K286" s="108">
        <v>1138</v>
      </c>
      <c r="L286" s="108">
        <v>22760</v>
      </c>
      <c r="M286" s="108">
        <v>2.8450000000000002</v>
      </c>
      <c r="N286" s="108">
        <v>56.9</v>
      </c>
      <c r="O286" s="108">
        <v>0</v>
      </c>
      <c r="P286" s="108">
        <v>0</v>
      </c>
      <c r="Q286" s="108">
        <v>1140.845</v>
      </c>
      <c r="R286" s="108">
        <v>22816.9</v>
      </c>
      <c r="S286" s="107" t="s">
        <v>1362</v>
      </c>
      <c r="T286" s="108"/>
      <c r="U286" s="108"/>
      <c r="V286" s="107"/>
      <c r="W286" s="107"/>
    </row>
    <row r="287" spans="1:23" ht="25.5">
      <c r="A287" s="107" t="s">
        <v>1808</v>
      </c>
      <c r="B287" s="112">
        <v>44231</v>
      </c>
      <c r="C287" s="107" t="s">
        <v>1809</v>
      </c>
      <c r="D287" s="112">
        <v>44231</v>
      </c>
      <c r="E287" s="107" t="s">
        <v>1267</v>
      </c>
      <c r="F287" s="107" t="s">
        <v>961</v>
      </c>
      <c r="G287" s="107" t="s">
        <v>1047</v>
      </c>
      <c r="H287" s="107" t="s">
        <v>1272</v>
      </c>
      <c r="I287" s="107" t="s">
        <v>1246</v>
      </c>
      <c r="J287" s="108">
        <v>100</v>
      </c>
      <c r="K287" s="108">
        <v>860</v>
      </c>
      <c r="L287" s="108">
        <v>86000</v>
      </c>
      <c r="M287" s="108">
        <v>2.15</v>
      </c>
      <c r="N287" s="108">
        <v>215</v>
      </c>
      <c r="O287" s="108">
        <v>0</v>
      </c>
      <c r="P287" s="108">
        <v>0</v>
      </c>
      <c r="Q287" s="108">
        <v>862.15</v>
      </c>
      <c r="R287" s="108">
        <v>86215</v>
      </c>
      <c r="S287" s="107" t="s">
        <v>1362</v>
      </c>
      <c r="T287" s="108"/>
      <c r="U287" s="108"/>
      <c r="V287" s="107"/>
      <c r="W287" s="107"/>
    </row>
    <row r="288" spans="1:23" ht="25.5">
      <c r="A288" s="107" t="s">
        <v>1808</v>
      </c>
      <c r="B288" s="112">
        <v>44231</v>
      </c>
      <c r="C288" s="107" t="s">
        <v>1809</v>
      </c>
      <c r="D288" s="112">
        <v>44231</v>
      </c>
      <c r="E288" s="107" t="s">
        <v>1267</v>
      </c>
      <c r="F288" s="107" t="s">
        <v>961</v>
      </c>
      <c r="G288" s="107" t="s">
        <v>1047</v>
      </c>
      <c r="H288" s="107" t="s">
        <v>1272</v>
      </c>
      <c r="I288" s="107" t="s">
        <v>1187</v>
      </c>
      <c r="J288" s="108">
        <v>100</v>
      </c>
      <c r="K288" s="108">
        <v>1060</v>
      </c>
      <c r="L288" s="108">
        <v>106000</v>
      </c>
      <c r="M288" s="108">
        <v>2.65</v>
      </c>
      <c r="N288" s="108">
        <v>265</v>
      </c>
      <c r="O288" s="108">
        <v>0</v>
      </c>
      <c r="P288" s="108">
        <v>0</v>
      </c>
      <c r="Q288" s="108">
        <v>1062.6500000000001</v>
      </c>
      <c r="R288" s="108">
        <v>106265</v>
      </c>
      <c r="S288" s="107" t="s">
        <v>1362</v>
      </c>
      <c r="T288" s="108"/>
      <c r="U288" s="108"/>
      <c r="V288" s="107"/>
      <c r="W288" s="107"/>
    </row>
    <row r="289" spans="1:23" ht="25.5">
      <c r="A289" s="107" t="s">
        <v>1810</v>
      </c>
      <c r="B289" s="112">
        <v>44231</v>
      </c>
      <c r="C289" s="107" t="s">
        <v>1811</v>
      </c>
      <c r="D289" s="112">
        <v>44231</v>
      </c>
      <c r="E289" s="107" t="s">
        <v>1267</v>
      </c>
      <c r="F289" s="107" t="s">
        <v>98</v>
      </c>
      <c r="G289" s="107" t="s">
        <v>1047</v>
      </c>
      <c r="H289" s="107" t="s">
        <v>1272</v>
      </c>
      <c r="I289" s="107" t="s">
        <v>1190</v>
      </c>
      <c r="J289" s="108">
        <v>20</v>
      </c>
      <c r="K289" s="108">
        <v>797</v>
      </c>
      <c r="L289" s="108">
        <v>15940</v>
      </c>
      <c r="M289" s="108">
        <v>1.9924999999999999</v>
      </c>
      <c r="N289" s="108">
        <v>39.85</v>
      </c>
      <c r="O289" s="108">
        <v>0</v>
      </c>
      <c r="P289" s="108">
        <v>60</v>
      </c>
      <c r="Q289" s="108">
        <v>798.99249999999995</v>
      </c>
      <c r="R289" s="108">
        <v>15919.85</v>
      </c>
      <c r="S289" s="107" t="s">
        <v>1362</v>
      </c>
      <c r="T289" s="108"/>
      <c r="U289" s="108"/>
      <c r="V289" s="107"/>
      <c r="W289" s="107"/>
    </row>
    <row r="290" spans="1:23" ht="25.5">
      <c r="A290" s="107" t="s">
        <v>1812</v>
      </c>
      <c r="B290" s="112">
        <v>44231</v>
      </c>
      <c r="C290" s="107" t="s">
        <v>1813</v>
      </c>
      <c r="D290" s="112">
        <v>44231</v>
      </c>
      <c r="E290" s="107" t="s">
        <v>1186</v>
      </c>
      <c r="F290" s="107" t="s">
        <v>1814</v>
      </c>
      <c r="G290" s="107" t="s">
        <v>1358</v>
      </c>
      <c r="H290" s="107" t="s">
        <v>1186</v>
      </c>
      <c r="I290" s="107" t="s">
        <v>1232</v>
      </c>
      <c r="J290" s="108">
        <v>15</v>
      </c>
      <c r="K290" s="108">
        <v>918</v>
      </c>
      <c r="L290" s="108">
        <v>13770</v>
      </c>
      <c r="M290" s="108">
        <v>0</v>
      </c>
      <c r="N290" s="108">
        <v>0</v>
      </c>
      <c r="O290" s="108">
        <v>0</v>
      </c>
      <c r="P290" s="108">
        <v>0</v>
      </c>
      <c r="Q290" s="108">
        <v>918</v>
      </c>
      <c r="R290" s="108">
        <v>13770</v>
      </c>
      <c r="S290" s="107" t="s">
        <v>1362</v>
      </c>
      <c r="T290" s="108"/>
      <c r="U290" s="108"/>
      <c r="V290" s="107"/>
      <c r="W290" s="107"/>
    </row>
    <row r="291" spans="1:23" ht="25.5">
      <c r="A291" s="107" t="s">
        <v>1815</v>
      </c>
      <c r="B291" s="112">
        <v>44231</v>
      </c>
      <c r="C291" s="107" t="s">
        <v>1816</v>
      </c>
      <c r="D291" s="112">
        <v>44231</v>
      </c>
      <c r="E291" s="107" t="s">
        <v>1267</v>
      </c>
      <c r="F291" s="107" t="s">
        <v>55</v>
      </c>
      <c r="G291" s="107" t="s">
        <v>1085</v>
      </c>
      <c r="H291" s="107" t="s">
        <v>57</v>
      </c>
      <c r="I291" s="107" t="s">
        <v>1187</v>
      </c>
      <c r="J291" s="108">
        <v>100</v>
      </c>
      <c r="K291" s="108">
        <v>1060</v>
      </c>
      <c r="L291" s="108">
        <v>106000</v>
      </c>
      <c r="M291" s="108">
        <v>2.65</v>
      </c>
      <c r="N291" s="108">
        <v>265</v>
      </c>
      <c r="O291" s="108">
        <v>0</v>
      </c>
      <c r="P291" s="108">
        <v>0</v>
      </c>
      <c r="Q291" s="108">
        <v>1062.6500000000001</v>
      </c>
      <c r="R291" s="108">
        <v>106265</v>
      </c>
      <c r="S291" s="107" t="s">
        <v>1362</v>
      </c>
      <c r="T291" s="108"/>
      <c r="U291" s="108"/>
      <c r="V291" s="107"/>
      <c r="W291" s="107"/>
    </row>
    <row r="292" spans="1:23" ht="25.5">
      <c r="A292" s="107" t="s">
        <v>1817</v>
      </c>
      <c r="B292" s="112">
        <v>44231</v>
      </c>
      <c r="C292" s="107" t="s">
        <v>1818</v>
      </c>
      <c r="D292" s="112">
        <v>44231</v>
      </c>
      <c r="E292" s="107" t="s">
        <v>1299</v>
      </c>
      <c r="F292" s="107" t="s">
        <v>1365</v>
      </c>
      <c r="G292" s="107" t="s">
        <v>1303</v>
      </c>
      <c r="H292" s="107" t="s">
        <v>1299</v>
      </c>
      <c r="I292" s="107" t="s">
        <v>1190</v>
      </c>
      <c r="J292" s="108">
        <v>20</v>
      </c>
      <c r="K292" s="108">
        <v>790</v>
      </c>
      <c r="L292" s="108">
        <v>15800</v>
      </c>
      <c r="M292" s="108">
        <v>0</v>
      </c>
      <c r="N292" s="108">
        <v>0</v>
      </c>
      <c r="O292" s="108">
        <v>0</v>
      </c>
      <c r="P292" s="108">
        <v>0</v>
      </c>
      <c r="Q292" s="108">
        <v>790</v>
      </c>
      <c r="R292" s="108">
        <v>15800</v>
      </c>
      <c r="S292" s="107" t="s">
        <v>1362</v>
      </c>
      <c r="T292" s="108"/>
      <c r="U292" s="108"/>
      <c r="V292" s="107"/>
      <c r="W292" s="107"/>
    </row>
    <row r="293" spans="1:23" ht="25.5">
      <c r="A293" s="107" t="s">
        <v>1819</v>
      </c>
      <c r="B293" s="112">
        <v>44234</v>
      </c>
      <c r="C293" s="107" t="s">
        <v>1820</v>
      </c>
      <c r="D293" s="112">
        <v>44234</v>
      </c>
      <c r="E293" s="107" t="s">
        <v>1267</v>
      </c>
      <c r="F293" s="107" t="s">
        <v>39</v>
      </c>
      <c r="G293" s="107" t="s">
        <v>40</v>
      </c>
      <c r="H293" s="107" t="s">
        <v>13</v>
      </c>
      <c r="I293" s="107" t="s">
        <v>1178</v>
      </c>
      <c r="J293" s="108">
        <v>40</v>
      </c>
      <c r="K293" s="108">
        <v>943</v>
      </c>
      <c r="L293" s="108">
        <v>37720</v>
      </c>
      <c r="M293" s="108">
        <v>2.3580000000000001</v>
      </c>
      <c r="N293" s="108">
        <v>94.32</v>
      </c>
      <c r="O293" s="108">
        <v>0</v>
      </c>
      <c r="P293" s="108">
        <v>0</v>
      </c>
      <c r="Q293" s="108">
        <v>945.35749999999996</v>
      </c>
      <c r="R293" s="108">
        <v>37814.300000000003</v>
      </c>
      <c r="S293" s="107" t="s">
        <v>1362</v>
      </c>
      <c r="T293" s="108"/>
      <c r="U293" s="108"/>
      <c r="V293" s="107"/>
      <c r="W293" s="107"/>
    </row>
    <row r="294" spans="1:23" ht="25.5">
      <c r="A294" s="107" t="s">
        <v>1819</v>
      </c>
      <c r="B294" s="112">
        <v>44234</v>
      </c>
      <c r="C294" s="107" t="s">
        <v>1820</v>
      </c>
      <c r="D294" s="112">
        <v>44234</v>
      </c>
      <c r="E294" s="107" t="s">
        <v>1267</v>
      </c>
      <c r="F294" s="107" t="s">
        <v>39</v>
      </c>
      <c r="G294" s="107" t="s">
        <v>40</v>
      </c>
      <c r="H294" s="107" t="s">
        <v>13</v>
      </c>
      <c r="I294" s="107" t="s">
        <v>1184</v>
      </c>
      <c r="J294" s="108">
        <v>40</v>
      </c>
      <c r="K294" s="108">
        <v>817</v>
      </c>
      <c r="L294" s="108">
        <v>32680</v>
      </c>
      <c r="M294" s="108">
        <v>2.0419999999999998</v>
      </c>
      <c r="N294" s="108">
        <v>81.680000000000007</v>
      </c>
      <c r="O294" s="108">
        <v>0</v>
      </c>
      <c r="P294" s="108">
        <v>0</v>
      </c>
      <c r="Q294" s="108">
        <v>819.04250000000002</v>
      </c>
      <c r="R294" s="108">
        <v>32761.7</v>
      </c>
      <c r="S294" s="107" t="s">
        <v>1362</v>
      </c>
      <c r="T294" s="108"/>
      <c r="U294" s="108"/>
      <c r="V294" s="107"/>
      <c r="W294" s="107"/>
    </row>
    <row r="295" spans="1:23" ht="25.5">
      <c r="A295" s="107" t="s">
        <v>1821</v>
      </c>
      <c r="B295" s="112">
        <v>44234</v>
      </c>
      <c r="C295" s="107" t="s">
        <v>1822</v>
      </c>
      <c r="D295" s="112">
        <v>44234</v>
      </c>
      <c r="E295" s="107" t="s">
        <v>1267</v>
      </c>
      <c r="F295" s="107" t="s">
        <v>1</v>
      </c>
      <c r="G295" s="107" t="s">
        <v>1079</v>
      </c>
      <c r="H295" s="107" t="s">
        <v>120</v>
      </c>
      <c r="I295" s="107" t="s">
        <v>1184</v>
      </c>
      <c r="J295" s="108">
        <v>24</v>
      </c>
      <c r="K295" s="108">
        <v>817</v>
      </c>
      <c r="L295" s="108">
        <v>19608</v>
      </c>
      <c r="M295" s="108">
        <v>2.0425</v>
      </c>
      <c r="N295" s="108">
        <v>49.02</v>
      </c>
      <c r="O295" s="108">
        <v>0</v>
      </c>
      <c r="P295" s="108">
        <v>0</v>
      </c>
      <c r="Q295" s="108">
        <v>819.04250000000002</v>
      </c>
      <c r="R295" s="108">
        <v>19657.02</v>
      </c>
      <c r="S295" s="107" t="s">
        <v>1362</v>
      </c>
      <c r="T295" s="108"/>
      <c r="U295" s="108"/>
      <c r="V295" s="107"/>
      <c r="W295" s="107"/>
    </row>
    <row r="296" spans="1:23" ht="25.5">
      <c r="A296" s="107" t="s">
        <v>1821</v>
      </c>
      <c r="B296" s="112">
        <v>44234</v>
      </c>
      <c r="C296" s="107" t="s">
        <v>1822</v>
      </c>
      <c r="D296" s="112">
        <v>44234</v>
      </c>
      <c r="E296" s="107" t="s">
        <v>1267</v>
      </c>
      <c r="F296" s="107" t="s">
        <v>1</v>
      </c>
      <c r="G296" s="107" t="s">
        <v>1079</v>
      </c>
      <c r="H296" s="107" t="s">
        <v>120</v>
      </c>
      <c r="I296" s="107" t="s">
        <v>1187</v>
      </c>
      <c r="J296" s="108">
        <v>300</v>
      </c>
      <c r="K296" s="108">
        <v>1060</v>
      </c>
      <c r="L296" s="108">
        <v>318000</v>
      </c>
      <c r="M296" s="108">
        <v>2.65</v>
      </c>
      <c r="N296" s="108">
        <v>795</v>
      </c>
      <c r="O296" s="108">
        <v>0</v>
      </c>
      <c r="P296" s="108">
        <v>0</v>
      </c>
      <c r="Q296" s="108">
        <v>1062.6500000000001</v>
      </c>
      <c r="R296" s="108">
        <v>318795</v>
      </c>
      <c r="S296" s="107" t="s">
        <v>1362</v>
      </c>
      <c r="T296" s="108"/>
      <c r="U296" s="108"/>
      <c r="V296" s="107"/>
      <c r="W296" s="107"/>
    </row>
    <row r="297" spans="1:23" ht="25.5">
      <c r="A297" s="107" t="s">
        <v>1821</v>
      </c>
      <c r="B297" s="112">
        <v>44234</v>
      </c>
      <c r="C297" s="107" t="s">
        <v>1822</v>
      </c>
      <c r="D297" s="112">
        <v>44234</v>
      </c>
      <c r="E297" s="107" t="s">
        <v>1267</v>
      </c>
      <c r="F297" s="107" t="s">
        <v>1</v>
      </c>
      <c r="G297" s="107" t="s">
        <v>1079</v>
      </c>
      <c r="H297" s="107" t="s">
        <v>120</v>
      </c>
      <c r="I297" s="107" t="s">
        <v>1185</v>
      </c>
      <c r="J297" s="108">
        <v>20</v>
      </c>
      <c r="K297" s="108">
        <v>1060</v>
      </c>
      <c r="L297" s="108">
        <v>21200</v>
      </c>
      <c r="M297" s="108">
        <v>2.65</v>
      </c>
      <c r="N297" s="108">
        <v>53</v>
      </c>
      <c r="O297" s="108">
        <v>0</v>
      </c>
      <c r="P297" s="108">
        <v>0</v>
      </c>
      <c r="Q297" s="108">
        <v>1062.6500000000001</v>
      </c>
      <c r="R297" s="108">
        <v>21253</v>
      </c>
      <c r="S297" s="107" t="s">
        <v>1362</v>
      </c>
      <c r="T297" s="108"/>
      <c r="U297" s="108"/>
      <c r="V297" s="107"/>
      <c r="W297" s="107"/>
    </row>
    <row r="298" spans="1:23" ht="25.5">
      <c r="A298" s="107" t="s">
        <v>1823</v>
      </c>
      <c r="B298" s="112">
        <v>44234</v>
      </c>
      <c r="C298" s="107" t="s">
        <v>1824</v>
      </c>
      <c r="D298" s="112">
        <v>44234</v>
      </c>
      <c r="E298" s="107" t="s">
        <v>1267</v>
      </c>
      <c r="F298" s="107" t="s">
        <v>111</v>
      </c>
      <c r="G298" s="107" t="s">
        <v>1132</v>
      </c>
      <c r="H298" s="107" t="s">
        <v>120</v>
      </c>
      <c r="I298" s="107" t="s">
        <v>1178</v>
      </c>
      <c r="J298" s="108">
        <v>40</v>
      </c>
      <c r="K298" s="108">
        <v>943</v>
      </c>
      <c r="L298" s="108">
        <v>37720</v>
      </c>
      <c r="M298" s="108">
        <v>2.3574999999999999</v>
      </c>
      <c r="N298" s="108">
        <v>94.3</v>
      </c>
      <c r="O298" s="108">
        <v>0</v>
      </c>
      <c r="P298" s="108">
        <v>0</v>
      </c>
      <c r="Q298" s="108">
        <v>945.35749999999996</v>
      </c>
      <c r="R298" s="108">
        <v>37814.300000000003</v>
      </c>
      <c r="S298" s="107" t="s">
        <v>1362</v>
      </c>
      <c r="T298" s="108"/>
      <c r="U298" s="108"/>
      <c r="V298" s="107"/>
      <c r="W298" s="107"/>
    </row>
    <row r="299" spans="1:23" ht="25.5">
      <c r="A299" s="107" t="s">
        <v>1823</v>
      </c>
      <c r="B299" s="112">
        <v>44234</v>
      </c>
      <c r="C299" s="107" t="s">
        <v>1824</v>
      </c>
      <c r="D299" s="112">
        <v>44234</v>
      </c>
      <c r="E299" s="107" t="s">
        <v>1267</v>
      </c>
      <c r="F299" s="107" t="s">
        <v>111</v>
      </c>
      <c r="G299" s="107" t="s">
        <v>1132</v>
      </c>
      <c r="H299" s="107" t="s">
        <v>120</v>
      </c>
      <c r="I299" s="107" t="s">
        <v>1185</v>
      </c>
      <c r="J299" s="108">
        <v>40</v>
      </c>
      <c r="K299" s="108">
        <v>1060</v>
      </c>
      <c r="L299" s="108">
        <v>42400</v>
      </c>
      <c r="M299" s="108">
        <v>2.65</v>
      </c>
      <c r="N299" s="108">
        <v>106</v>
      </c>
      <c r="O299" s="108">
        <v>0</v>
      </c>
      <c r="P299" s="108">
        <v>0</v>
      </c>
      <c r="Q299" s="108">
        <v>1062.6500000000001</v>
      </c>
      <c r="R299" s="108">
        <v>42506</v>
      </c>
      <c r="S299" s="107" t="s">
        <v>1362</v>
      </c>
      <c r="T299" s="108"/>
      <c r="U299" s="108"/>
      <c r="V299" s="107"/>
      <c r="W299" s="107"/>
    </row>
    <row r="300" spans="1:23" ht="25.5">
      <c r="A300" s="107" t="s">
        <v>1823</v>
      </c>
      <c r="B300" s="112">
        <v>44234</v>
      </c>
      <c r="C300" s="107" t="s">
        <v>1824</v>
      </c>
      <c r="D300" s="112">
        <v>44234</v>
      </c>
      <c r="E300" s="107" t="s">
        <v>1267</v>
      </c>
      <c r="F300" s="107" t="s">
        <v>111</v>
      </c>
      <c r="G300" s="107" t="s">
        <v>1132</v>
      </c>
      <c r="H300" s="107" t="s">
        <v>120</v>
      </c>
      <c r="I300" s="107" t="s">
        <v>1184</v>
      </c>
      <c r="J300" s="108">
        <v>20</v>
      </c>
      <c r="K300" s="108">
        <v>817</v>
      </c>
      <c r="L300" s="108">
        <v>16340</v>
      </c>
      <c r="M300" s="108">
        <v>2.0425</v>
      </c>
      <c r="N300" s="108">
        <v>40.85</v>
      </c>
      <c r="O300" s="108">
        <v>0</v>
      </c>
      <c r="P300" s="108">
        <v>0</v>
      </c>
      <c r="Q300" s="108">
        <v>819.04250000000002</v>
      </c>
      <c r="R300" s="108">
        <v>16380.85</v>
      </c>
      <c r="S300" s="107" t="s">
        <v>1362</v>
      </c>
      <c r="T300" s="108"/>
      <c r="U300" s="108"/>
      <c r="V300" s="107"/>
      <c r="W300" s="107"/>
    </row>
    <row r="301" spans="1:23" ht="25.5">
      <c r="A301" s="107" t="s">
        <v>1825</v>
      </c>
      <c r="B301" s="112">
        <v>44234</v>
      </c>
      <c r="C301" s="107" t="s">
        <v>1826</v>
      </c>
      <c r="D301" s="112">
        <v>44234</v>
      </c>
      <c r="E301" s="107" t="s">
        <v>1267</v>
      </c>
      <c r="F301" s="107" t="s">
        <v>110</v>
      </c>
      <c r="G301" s="107" t="s">
        <v>1132</v>
      </c>
      <c r="H301" s="107" t="s">
        <v>120</v>
      </c>
      <c r="I301" s="107" t="s">
        <v>1178</v>
      </c>
      <c r="J301" s="108">
        <v>190</v>
      </c>
      <c r="K301" s="108">
        <v>943</v>
      </c>
      <c r="L301" s="108">
        <v>179170</v>
      </c>
      <c r="M301" s="108">
        <v>2.3574999999999999</v>
      </c>
      <c r="N301" s="108">
        <v>447.92500000000001</v>
      </c>
      <c r="O301" s="108">
        <v>0</v>
      </c>
      <c r="P301" s="108">
        <v>0</v>
      </c>
      <c r="Q301" s="108">
        <v>945.35749999999996</v>
      </c>
      <c r="R301" s="108">
        <v>179617.92499999999</v>
      </c>
      <c r="S301" s="107" t="s">
        <v>1362</v>
      </c>
      <c r="T301" s="108"/>
      <c r="U301" s="108"/>
      <c r="V301" s="107"/>
      <c r="W301" s="107"/>
    </row>
    <row r="302" spans="1:23" ht="25.5">
      <c r="A302" s="107" t="s">
        <v>1827</v>
      </c>
      <c r="B302" s="112">
        <v>44234</v>
      </c>
      <c r="C302" s="107" t="s">
        <v>1828</v>
      </c>
      <c r="D302" s="112">
        <v>44234</v>
      </c>
      <c r="E302" s="107" t="s">
        <v>1267</v>
      </c>
      <c r="F302" s="107" t="s">
        <v>9</v>
      </c>
      <c r="G302" s="107" t="s">
        <v>1078</v>
      </c>
      <c r="H302" s="107" t="s">
        <v>120</v>
      </c>
      <c r="I302" s="107" t="s">
        <v>1184</v>
      </c>
      <c r="J302" s="108">
        <v>10</v>
      </c>
      <c r="K302" s="108">
        <v>817</v>
      </c>
      <c r="L302" s="108">
        <v>8170</v>
      </c>
      <c r="M302" s="108">
        <v>2.0425</v>
      </c>
      <c r="N302" s="108">
        <v>20.425000000000001</v>
      </c>
      <c r="O302" s="108">
        <v>0</v>
      </c>
      <c r="P302" s="108">
        <v>0</v>
      </c>
      <c r="Q302" s="108">
        <v>819.04250000000002</v>
      </c>
      <c r="R302" s="108">
        <v>8190.4250000000002</v>
      </c>
      <c r="S302" s="107" t="s">
        <v>1362</v>
      </c>
      <c r="T302" s="108"/>
      <c r="U302" s="108"/>
      <c r="V302" s="107"/>
      <c r="W302" s="107"/>
    </row>
    <row r="303" spans="1:23" ht="25.5">
      <c r="A303" s="107" t="s">
        <v>1827</v>
      </c>
      <c r="B303" s="112">
        <v>44234</v>
      </c>
      <c r="C303" s="107" t="s">
        <v>1828</v>
      </c>
      <c r="D303" s="112">
        <v>44234</v>
      </c>
      <c r="E303" s="107" t="s">
        <v>1267</v>
      </c>
      <c r="F303" s="107" t="s">
        <v>9</v>
      </c>
      <c r="G303" s="107" t="s">
        <v>1078</v>
      </c>
      <c r="H303" s="107" t="s">
        <v>120</v>
      </c>
      <c r="I303" s="107" t="s">
        <v>1178</v>
      </c>
      <c r="J303" s="108">
        <v>20</v>
      </c>
      <c r="K303" s="108">
        <v>943</v>
      </c>
      <c r="L303" s="108">
        <v>18860</v>
      </c>
      <c r="M303" s="108">
        <v>2.3574999999999999</v>
      </c>
      <c r="N303" s="108">
        <v>47.15</v>
      </c>
      <c r="O303" s="108">
        <v>0</v>
      </c>
      <c r="P303" s="108">
        <v>0</v>
      </c>
      <c r="Q303" s="108">
        <v>945.35749999999996</v>
      </c>
      <c r="R303" s="108">
        <v>18907.150000000001</v>
      </c>
      <c r="S303" s="107" t="s">
        <v>1362</v>
      </c>
      <c r="T303" s="108"/>
      <c r="U303" s="108"/>
      <c r="V303" s="107"/>
      <c r="W303" s="107"/>
    </row>
    <row r="304" spans="1:23" ht="25.5">
      <c r="A304" s="107" t="s">
        <v>1827</v>
      </c>
      <c r="B304" s="112">
        <v>44234</v>
      </c>
      <c r="C304" s="107" t="s">
        <v>1828</v>
      </c>
      <c r="D304" s="112">
        <v>44234</v>
      </c>
      <c r="E304" s="107" t="s">
        <v>1267</v>
      </c>
      <c r="F304" s="107" t="s">
        <v>9</v>
      </c>
      <c r="G304" s="107" t="s">
        <v>1078</v>
      </c>
      <c r="H304" s="107" t="s">
        <v>120</v>
      </c>
      <c r="I304" s="107" t="s">
        <v>1185</v>
      </c>
      <c r="J304" s="108">
        <v>10</v>
      </c>
      <c r="K304" s="108">
        <v>1060</v>
      </c>
      <c r="L304" s="108">
        <v>10600</v>
      </c>
      <c r="M304" s="108">
        <v>2.65</v>
      </c>
      <c r="N304" s="108">
        <v>26.5</v>
      </c>
      <c r="O304" s="108">
        <v>0</v>
      </c>
      <c r="P304" s="108">
        <v>0</v>
      </c>
      <c r="Q304" s="108">
        <v>1062.6500000000001</v>
      </c>
      <c r="R304" s="108">
        <v>10626.5</v>
      </c>
      <c r="S304" s="107" t="s">
        <v>1362</v>
      </c>
      <c r="T304" s="108"/>
      <c r="U304" s="108"/>
      <c r="V304" s="107"/>
      <c r="W304" s="107"/>
    </row>
    <row r="305" spans="1:23" ht="25.5">
      <c r="A305" s="107" t="s">
        <v>1829</v>
      </c>
      <c r="B305" s="112">
        <v>44234</v>
      </c>
      <c r="C305" s="107" t="s">
        <v>1830</v>
      </c>
      <c r="D305" s="112">
        <v>44234</v>
      </c>
      <c r="E305" s="107" t="s">
        <v>1267</v>
      </c>
      <c r="F305" s="107" t="s">
        <v>62</v>
      </c>
      <c r="G305" s="107" t="s">
        <v>57</v>
      </c>
      <c r="H305" s="107" t="s">
        <v>57</v>
      </c>
      <c r="I305" s="107" t="s">
        <v>1178</v>
      </c>
      <c r="J305" s="108">
        <v>40</v>
      </c>
      <c r="K305" s="108">
        <v>943</v>
      </c>
      <c r="L305" s="108">
        <v>37720</v>
      </c>
      <c r="M305" s="108">
        <v>2.3574999999999999</v>
      </c>
      <c r="N305" s="108">
        <v>94.3</v>
      </c>
      <c r="O305" s="108">
        <v>0</v>
      </c>
      <c r="P305" s="108">
        <v>0</v>
      </c>
      <c r="Q305" s="108">
        <v>945.35749999999996</v>
      </c>
      <c r="R305" s="108">
        <v>37814.300000000003</v>
      </c>
      <c r="S305" s="107" t="s">
        <v>1362</v>
      </c>
      <c r="T305" s="108"/>
      <c r="U305" s="108"/>
      <c r="V305" s="107"/>
      <c r="W305" s="107"/>
    </row>
    <row r="306" spans="1:23" ht="25.5">
      <c r="A306" s="107" t="s">
        <v>1829</v>
      </c>
      <c r="B306" s="112">
        <v>44234</v>
      </c>
      <c r="C306" s="107" t="s">
        <v>1830</v>
      </c>
      <c r="D306" s="112">
        <v>44234</v>
      </c>
      <c r="E306" s="107" t="s">
        <v>1267</v>
      </c>
      <c r="F306" s="107" t="s">
        <v>62</v>
      </c>
      <c r="G306" s="107" t="s">
        <v>57</v>
      </c>
      <c r="H306" s="107" t="s">
        <v>57</v>
      </c>
      <c r="I306" s="107" t="s">
        <v>1184</v>
      </c>
      <c r="J306" s="108">
        <v>40</v>
      </c>
      <c r="K306" s="108">
        <v>817</v>
      </c>
      <c r="L306" s="108">
        <v>32680</v>
      </c>
      <c r="M306" s="108">
        <v>2.0425</v>
      </c>
      <c r="N306" s="108">
        <v>81.7</v>
      </c>
      <c r="O306" s="108">
        <v>0</v>
      </c>
      <c r="P306" s="108">
        <v>0</v>
      </c>
      <c r="Q306" s="108">
        <v>819.04250000000002</v>
      </c>
      <c r="R306" s="108">
        <v>32761.7</v>
      </c>
      <c r="S306" s="107" t="s">
        <v>1362</v>
      </c>
      <c r="T306" s="108"/>
      <c r="U306" s="108"/>
      <c r="V306" s="107"/>
      <c r="W306" s="107"/>
    </row>
    <row r="307" spans="1:23" ht="25.5">
      <c r="A307" s="107" t="s">
        <v>1831</v>
      </c>
      <c r="B307" s="112">
        <v>44234</v>
      </c>
      <c r="C307" s="107" t="s">
        <v>1832</v>
      </c>
      <c r="D307" s="112">
        <v>44234</v>
      </c>
      <c r="E307" s="107" t="s">
        <v>1267</v>
      </c>
      <c r="F307" s="107" t="s">
        <v>115</v>
      </c>
      <c r="G307" s="107" t="s">
        <v>1044</v>
      </c>
      <c r="H307" s="107" t="s">
        <v>57</v>
      </c>
      <c r="I307" s="107" t="s">
        <v>1185</v>
      </c>
      <c r="J307" s="108">
        <v>64</v>
      </c>
      <c r="K307" s="108">
        <v>1060</v>
      </c>
      <c r="L307" s="108">
        <v>67840</v>
      </c>
      <c r="M307" s="108">
        <v>2.65</v>
      </c>
      <c r="N307" s="108">
        <v>169.6</v>
      </c>
      <c r="O307" s="108">
        <v>0</v>
      </c>
      <c r="P307" s="108">
        <v>0</v>
      </c>
      <c r="Q307" s="108">
        <v>1062.6500000000001</v>
      </c>
      <c r="R307" s="108">
        <v>68009.600000000006</v>
      </c>
      <c r="S307" s="107" t="s">
        <v>1362</v>
      </c>
      <c r="T307" s="108"/>
      <c r="U307" s="108"/>
      <c r="V307" s="107"/>
      <c r="W307" s="107"/>
    </row>
    <row r="308" spans="1:23" ht="25.5">
      <c r="A308" s="107" t="s">
        <v>1833</v>
      </c>
      <c r="B308" s="112">
        <v>44234</v>
      </c>
      <c r="C308" s="107" t="s">
        <v>1834</v>
      </c>
      <c r="D308" s="112">
        <v>44234</v>
      </c>
      <c r="E308" s="107" t="s">
        <v>1267</v>
      </c>
      <c r="F308" s="107" t="s">
        <v>992</v>
      </c>
      <c r="G308" s="107" t="s">
        <v>1271</v>
      </c>
      <c r="H308" s="107" t="s">
        <v>57</v>
      </c>
      <c r="I308" s="107" t="s">
        <v>1178</v>
      </c>
      <c r="J308" s="108">
        <v>40</v>
      </c>
      <c r="K308" s="108">
        <v>943</v>
      </c>
      <c r="L308" s="108">
        <v>37720</v>
      </c>
      <c r="M308" s="108">
        <v>2.3574999999999999</v>
      </c>
      <c r="N308" s="108">
        <v>94.3</v>
      </c>
      <c r="O308" s="108">
        <v>0</v>
      </c>
      <c r="P308" s="108">
        <v>0</v>
      </c>
      <c r="Q308" s="108">
        <v>945.35749999999996</v>
      </c>
      <c r="R308" s="108">
        <v>37814.300000000003</v>
      </c>
      <c r="S308" s="107" t="s">
        <v>1362</v>
      </c>
      <c r="T308" s="108"/>
      <c r="U308" s="108"/>
      <c r="V308" s="107"/>
      <c r="W308" s="107"/>
    </row>
    <row r="309" spans="1:23" ht="25.5">
      <c r="A309" s="107" t="s">
        <v>1833</v>
      </c>
      <c r="B309" s="112">
        <v>44234</v>
      </c>
      <c r="C309" s="107" t="s">
        <v>1834</v>
      </c>
      <c r="D309" s="112">
        <v>44234</v>
      </c>
      <c r="E309" s="107" t="s">
        <v>1267</v>
      </c>
      <c r="F309" s="107" t="s">
        <v>992</v>
      </c>
      <c r="G309" s="107" t="s">
        <v>1271</v>
      </c>
      <c r="H309" s="107" t="s">
        <v>57</v>
      </c>
      <c r="I309" s="107" t="s">
        <v>1246</v>
      </c>
      <c r="J309" s="108">
        <v>40</v>
      </c>
      <c r="K309" s="108">
        <v>860</v>
      </c>
      <c r="L309" s="108">
        <v>34400</v>
      </c>
      <c r="M309" s="108">
        <v>2.15</v>
      </c>
      <c r="N309" s="108">
        <v>86</v>
      </c>
      <c r="O309" s="108">
        <v>0</v>
      </c>
      <c r="P309" s="108">
        <v>0</v>
      </c>
      <c r="Q309" s="108">
        <v>862.15</v>
      </c>
      <c r="R309" s="108">
        <v>34486</v>
      </c>
      <c r="S309" s="107" t="s">
        <v>1362</v>
      </c>
      <c r="T309" s="108"/>
      <c r="U309" s="108"/>
      <c r="V309" s="107"/>
      <c r="W309" s="107"/>
    </row>
    <row r="310" spans="1:23" ht="25.5">
      <c r="A310" s="107" t="s">
        <v>1835</v>
      </c>
      <c r="B310" s="112">
        <v>44234</v>
      </c>
      <c r="C310" s="107" t="s">
        <v>1836</v>
      </c>
      <c r="D310" s="112">
        <v>44234</v>
      </c>
      <c r="E310" s="107" t="s">
        <v>1267</v>
      </c>
      <c r="F310" s="107" t="s">
        <v>58</v>
      </c>
      <c r="G310" s="107" t="s">
        <v>1086</v>
      </c>
      <c r="H310" s="107" t="s">
        <v>57</v>
      </c>
      <c r="I310" s="107" t="s">
        <v>1184</v>
      </c>
      <c r="J310" s="108">
        <v>20</v>
      </c>
      <c r="K310" s="108">
        <v>817</v>
      </c>
      <c r="L310" s="108">
        <v>16340</v>
      </c>
      <c r="M310" s="108">
        <v>2.0425</v>
      </c>
      <c r="N310" s="108">
        <v>40.85</v>
      </c>
      <c r="O310" s="108">
        <v>0</v>
      </c>
      <c r="P310" s="108">
        <v>0</v>
      </c>
      <c r="Q310" s="108">
        <v>819.04250000000002</v>
      </c>
      <c r="R310" s="108">
        <v>16380.85</v>
      </c>
      <c r="S310" s="107" t="s">
        <v>1362</v>
      </c>
      <c r="T310" s="108"/>
      <c r="U310" s="108"/>
      <c r="V310" s="107"/>
      <c r="W310" s="107"/>
    </row>
    <row r="311" spans="1:23" ht="25.5">
      <c r="A311" s="107" t="s">
        <v>1835</v>
      </c>
      <c r="B311" s="112">
        <v>44234</v>
      </c>
      <c r="C311" s="107" t="s">
        <v>1836</v>
      </c>
      <c r="D311" s="112">
        <v>44234</v>
      </c>
      <c r="E311" s="107" t="s">
        <v>1267</v>
      </c>
      <c r="F311" s="107" t="s">
        <v>58</v>
      </c>
      <c r="G311" s="107" t="s">
        <v>1086</v>
      </c>
      <c r="H311" s="107" t="s">
        <v>57</v>
      </c>
      <c r="I311" s="107" t="s">
        <v>1185</v>
      </c>
      <c r="J311" s="108">
        <v>20</v>
      </c>
      <c r="K311" s="108">
        <v>1060</v>
      </c>
      <c r="L311" s="108">
        <v>21200</v>
      </c>
      <c r="M311" s="108">
        <v>2.65</v>
      </c>
      <c r="N311" s="108">
        <v>53</v>
      </c>
      <c r="O311" s="108">
        <v>0</v>
      </c>
      <c r="P311" s="108">
        <v>0</v>
      </c>
      <c r="Q311" s="108">
        <v>1062.6500000000001</v>
      </c>
      <c r="R311" s="108">
        <v>21253</v>
      </c>
      <c r="S311" s="107" t="s">
        <v>1362</v>
      </c>
      <c r="T311" s="108"/>
      <c r="U311" s="108"/>
      <c r="V311" s="107"/>
      <c r="W311" s="107"/>
    </row>
    <row r="312" spans="1:23" ht="25.5">
      <c r="A312" s="107" t="s">
        <v>1835</v>
      </c>
      <c r="B312" s="112">
        <v>44234</v>
      </c>
      <c r="C312" s="107" t="s">
        <v>1836</v>
      </c>
      <c r="D312" s="112">
        <v>44234</v>
      </c>
      <c r="E312" s="107" t="s">
        <v>1267</v>
      </c>
      <c r="F312" s="107" t="s">
        <v>58</v>
      </c>
      <c r="G312" s="107" t="s">
        <v>1086</v>
      </c>
      <c r="H312" s="107" t="s">
        <v>57</v>
      </c>
      <c r="I312" s="107" t="s">
        <v>1178</v>
      </c>
      <c r="J312" s="108">
        <v>40</v>
      </c>
      <c r="K312" s="108">
        <v>943</v>
      </c>
      <c r="L312" s="108">
        <v>37720</v>
      </c>
      <c r="M312" s="108">
        <v>2.3574999999999999</v>
      </c>
      <c r="N312" s="108">
        <v>94.3</v>
      </c>
      <c r="O312" s="108">
        <v>0</v>
      </c>
      <c r="P312" s="108">
        <v>0</v>
      </c>
      <c r="Q312" s="108">
        <v>945.35749999999996</v>
      </c>
      <c r="R312" s="108">
        <v>37814.300000000003</v>
      </c>
      <c r="S312" s="107" t="s">
        <v>1362</v>
      </c>
      <c r="T312" s="108"/>
      <c r="U312" s="108"/>
      <c r="V312" s="107"/>
      <c r="W312" s="107"/>
    </row>
    <row r="313" spans="1:23" ht="25.5">
      <c r="A313" s="107" t="s">
        <v>1837</v>
      </c>
      <c r="B313" s="112">
        <v>44234</v>
      </c>
      <c r="C313" s="107" t="s">
        <v>1838</v>
      </c>
      <c r="D313" s="112">
        <v>44234</v>
      </c>
      <c r="E313" s="107" t="s">
        <v>1267</v>
      </c>
      <c r="F313" s="107" t="s">
        <v>77</v>
      </c>
      <c r="G313" s="107" t="s">
        <v>1088</v>
      </c>
      <c r="H313" s="107" t="s">
        <v>69</v>
      </c>
      <c r="I313" s="107" t="s">
        <v>1178</v>
      </c>
      <c r="J313" s="108">
        <v>20</v>
      </c>
      <c r="K313" s="108">
        <v>943</v>
      </c>
      <c r="L313" s="108">
        <v>18860</v>
      </c>
      <c r="M313" s="108">
        <v>2.3574999999999999</v>
      </c>
      <c r="N313" s="108">
        <v>47.15</v>
      </c>
      <c r="O313" s="108">
        <v>0</v>
      </c>
      <c r="P313" s="108">
        <v>0</v>
      </c>
      <c r="Q313" s="108">
        <v>945.35749999999996</v>
      </c>
      <c r="R313" s="108">
        <v>18907.150000000001</v>
      </c>
      <c r="S313" s="107" t="s">
        <v>1362</v>
      </c>
      <c r="T313" s="108"/>
      <c r="U313" s="108"/>
      <c r="V313" s="107"/>
      <c r="W313" s="107"/>
    </row>
    <row r="314" spans="1:23" ht="25.5">
      <c r="A314" s="107" t="s">
        <v>1839</v>
      </c>
      <c r="B314" s="112">
        <v>44234</v>
      </c>
      <c r="C314" s="107" t="s">
        <v>1840</v>
      </c>
      <c r="D314" s="112">
        <v>44234</v>
      </c>
      <c r="E314" s="107" t="s">
        <v>1267</v>
      </c>
      <c r="F314" s="107" t="s">
        <v>75</v>
      </c>
      <c r="G314" s="107" t="s">
        <v>1088</v>
      </c>
      <c r="H314" s="107" t="s">
        <v>69</v>
      </c>
      <c r="I314" s="107" t="s">
        <v>1178</v>
      </c>
      <c r="J314" s="108">
        <v>40</v>
      </c>
      <c r="K314" s="108">
        <v>943</v>
      </c>
      <c r="L314" s="108">
        <v>37720</v>
      </c>
      <c r="M314" s="108">
        <v>2.3574999999999999</v>
      </c>
      <c r="N314" s="108">
        <v>94.3</v>
      </c>
      <c r="O314" s="108">
        <v>0</v>
      </c>
      <c r="P314" s="108">
        <v>0</v>
      </c>
      <c r="Q314" s="108">
        <v>945.35749999999996</v>
      </c>
      <c r="R314" s="108">
        <v>37814.300000000003</v>
      </c>
      <c r="S314" s="107" t="s">
        <v>1362</v>
      </c>
      <c r="T314" s="108"/>
      <c r="U314" s="108"/>
      <c r="V314" s="107"/>
      <c r="W314" s="107"/>
    </row>
    <row r="315" spans="1:23" ht="25.5">
      <c r="A315" s="107" t="s">
        <v>1841</v>
      </c>
      <c r="B315" s="112">
        <v>44234</v>
      </c>
      <c r="C315" s="107" t="s">
        <v>1842</v>
      </c>
      <c r="D315" s="112">
        <v>44234</v>
      </c>
      <c r="E315" s="107" t="s">
        <v>1267</v>
      </c>
      <c r="F315" s="107" t="s">
        <v>942</v>
      </c>
      <c r="G315" s="107" t="s">
        <v>120</v>
      </c>
      <c r="H315" s="107" t="s">
        <v>120</v>
      </c>
      <c r="I315" s="107" t="s">
        <v>1184</v>
      </c>
      <c r="J315" s="108">
        <v>20</v>
      </c>
      <c r="K315" s="108">
        <v>817</v>
      </c>
      <c r="L315" s="108">
        <v>16340</v>
      </c>
      <c r="M315" s="108">
        <v>2.0425</v>
      </c>
      <c r="N315" s="108">
        <v>40.85</v>
      </c>
      <c r="O315" s="108">
        <v>0</v>
      </c>
      <c r="P315" s="108">
        <v>0</v>
      </c>
      <c r="Q315" s="108">
        <v>819.04250000000002</v>
      </c>
      <c r="R315" s="108">
        <v>16380.85</v>
      </c>
      <c r="S315" s="107" t="s">
        <v>1362</v>
      </c>
      <c r="T315" s="108"/>
      <c r="U315" s="108"/>
      <c r="V315" s="107"/>
      <c r="W315" s="107"/>
    </row>
    <row r="316" spans="1:23" ht="25.5">
      <c r="A316" s="107" t="s">
        <v>1841</v>
      </c>
      <c r="B316" s="112">
        <v>44234</v>
      </c>
      <c r="C316" s="107" t="s">
        <v>1842</v>
      </c>
      <c r="D316" s="112">
        <v>44234</v>
      </c>
      <c r="E316" s="107" t="s">
        <v>1267</v>
      </c>
      <c r="F316" s="107" t="s">
        <v>942</v>
      </c>
      <c r="G316" s="107" t="s">
        <v>120</v>
      </c>
      <c r="H316" s="107" t="s">
        <v>120</v>
      </c>
      <c r="I316" s="107" t="s">
        <v>1178</v>
      </c>
      <c r="J316" s="108">
        <v>20</v>
      </c>
      <c r="K316" s="108">
        <v>943</v>
      </c>
      <c r="L316" s="108">
        <v>18860</v>
      </c>
      <c r="M316" s="108">
        <v>2.3574999999999999</v>
      </c>
      <c r="N316" s="108">
        <v>47.15</v>
      </c>
      <c r="O316" s="108">
        <v>0</v>
      </c>
      <c r="P316" s="108">
        <v>0</v>
      </c>
      <c r="Q316" s="108">
        <v>945.35749999999996</v>
      </c>
      <c r="R316" s="108">
        <v>18907.150000000001</v>
      </c>
      <c r="S316" s="107" t="s">
        <v>1362</v>
      </c>
      <c r="T316" s="108"/>
      <c r="U316" s="108"/>
      <c r="V316" s="107"/>
      <c r="W316" s="107"/>
    </row>
    <row r="317" spans="1:23" ht="25.5">
      <c r="A317" s="107" t="s">
        <v>1843</v>
      </c>
      <c r="B317" s="112">
        <v>44234</v>
      </c>
      <c r="C317" s="107" t="s">
        <v>1844</v>
      </c>
      <c r="D317" s="112">
        <v>44234</v>
      </c>
      <c r="E317" s="107" t="s">
        <v>1267</v>
      </c>
      <c r="F317" s="107" t="s">
        <v>117</v>
      </c>
      <c r="G317" s="107" t="s">
        <v>1278</v>
      </c>
      <c r="H317" s="107" t="s">
        <v>120</v>
      </c>
      <c r="I317" s="107" t="s">
        <v>1185</v>
      </c>
      <c r="J317" s="108">
        <v>60</v>
      </c>
      <c r="K317" s="108">
        <v>1060</v>
      </c>
      <c r="L317" s="108">
        <v>63600</v>
      </c>
      <c r="M317" s="108">
        <v>2.65</v>
      </c>
      <c r="N317" s="108">
        <v>159</v>
      </c>
      <c r="O317" s="108">
        <v>0</v>
      </c>
      <c r="P317" s="108">
        <v>0</v>
      </c>
      <c r="Q317" s="108">
        <v>1062.6500000000001</v>
      </c>
      <c r="R317" s="108">
        <v>63759</v>
      </c>
      <c r="S317" s="107" t="s">
        <v>1362</v>
      </c>
      <c r="T317" s="108"/>
      <c r="U317" s="108"/>
      <c r="V317" s="107"/>
      <c r="W317" s="107"/>
    </row>
    <row r="318" spans="1:23" ht="25.5">
      <c r="A318" s="107" t="s">
        <v>1845</v>
      </c>
      <c r="B318" s="112">
        <v>44234</v>
      </c>
      <c r="C318" s="107" t="s">
        <v>1846</v>
      </c>
      <c r="D318" s="112">
        <v>44234</v>
      </c>
      <c r="E318" s="107" t="s">
        <v>1267</v>
      </c>
      <c r="F318" s="107" t="s">
        <v>8</v>
      </c>
      <c r="G318" s="107" t="s">
        <v>1079</v>
      </c>
      <c r="H318" s="107" t="s">
        <v>120</v>
      </c>
      <c r="I318" s="107" t="s">
        <v>1187</v>
      </c>
      <c r="J318" s="108">
        <v>300</v>
      </c>
      <c r="K318" s="108">
        <v>1060</v>
      </c>
      <c r="L318" s="108">
        <v>318000</v>
      </c>
      <c r="M318" s="108">
        <v>2.65</v>
      </c>
      <c r="N318" s="108">
        <v>795</v>
      </c>
      <c r="O318" s="108">
        <v>0</v>
      </c>
      <c r="P318" s="108">
        <v>0</v>
      </c>
      <c r="Q318" s="108">
        <v>1062.6500000000001</v>
      </c>
      <c r="R318" s="108">
        <v>318795</v>
      </c>
      <c r="S318" s="107" t="s">
        <v>1362</v>
      </c>
      <c r="T318" s="108"/>
      <c r="U318" s="108"/>
      <c r="V318" s="107"/>
      <c r="W318" s="107"/>
    </row>
    <row r="319" spans="1:23" ht="25.5">
      <c r="A319" s="107" t="s">
        <v>1847</v>
      </c>
      <c r="B319" s="112">
        <v>44234</v>
      </c>
      <c r="C319" s="107" t="s">
        <v>1848</v>
      </c>
      <c r="D319" s="112">
        <v>44234</v>
      </c>
      <c r="E319" s="107" t="s">
        <v>1267</v>
      </c>
      <c r="F319" s="107" t="s">
        <v>1077</v>
      </c>
      <c r="G319" s="107" t="s">
        <v>1079</v>
      </c>
      <c r="H319" s="107" t="s">
        <v>120</v>
      </c>
      <c r="I319" s="107" t="s">
        <v>1187</v>
      </c>
      <c r="J319" s="108">
        <v>40</v>
      </c>
      <c r="K319" s="108">
        <v>1060</v>
      </c>
      <c r="L319" s="108">
        <v>42400</v>
      </c>
      <c r="M319" s="108">
        <v>2.65</v>
      </c>
      <c r="N319" s="108">
        <v>106</v>
      </c>
      <c r="O319" s="108">
        <v>0</v>
      </c>
      <c r="P319" s="108">
        <v>0</v>
      </c>
      <c r="Q319" s="108">
        <v>1062.6500000000001</v>
      </c>
      <c r="R319" s="108">
        <v>42506</v>
      </c>
      <c r="S319" s="107" t="s">
        <v>1362</v>
      </c>
      <c r="T319" s="108"/>
      <c r="U319" s="108"/>
      <c r="V319" s="107"/>
      <c r="W319" s="107"/>
    </row>
    <row r="320" spans="1:23" ht="25.5">
      <c r="A320" s="107" t="s">
        <v>1847</v>
      </c>
      <c r="B320" s="112">
        <v>44234</v>
      </c>
      <c r="C320" s="107" t="s">
        <v>1848</v>
      </c>
      <c r="D320" s="112">
        <v>44234</v>
      </c>
      <c r="E320" s="107" t="s">
        <v>1267</v>
      </c>
      <c r="F320" s="107" t="s">
        <v>1077</v>
      </c>
      <c r="G320" s="107" t="s">
        <v>1079</v>
      </c>
      <c r="H320" s="107" t="s">
        <v>120</v>
      </c>
      <c r="I320" s="107" t="s">
        <v>1184</v>
      </c>
      <c r="J320" s="108">
        <v>20</v>
      </c>
      <c r="K320" s="108">
        <v>817</v>
      </c>
      <c r="L320" s="108">
        <v>16340</v>
      </c>
      <c r="M320" s="108">
        <v>2.0425</v>
      </c>
      <c r="N320" s="108">
        <v>40.85</v>
      </c>
      <c r="O320" s="108">
        <v>0</v>
      </c>
      <c r="P320" s="108">
        <v>0</v>
      </c>
      <c r="Q320" s="108">
        <v>819.04250000000002</v>
      </c>
      <c r="R320" s="108">
        <v>16380.85</v>
      </c>
      <c r="S320" s="107" t="s">
        <v>1362</v>
      </c>
      <c r="T320" s="108"/>
      <c r="U320" s="108"/>
      <c r="V320" s="107"/>
      <c r="W320" s="107"/>
    </row>
    <row r="321" spans="1:23" ht="25.5">
      <c r="A321" s="107" t="s">
        <v>1849</v>
      </c>
      <c r="B321" s="112">
        <v>44234</v>
      </c>
      <c r="C321" s="107" t="s">
        <v>1850</v>
      </c>
      <c r="D321" s="112">
        <v>44234</v>
      </c>
      <c r="E321" s="107" t="s">
        <v>1267</v>
      </c>
      <c r="F321" s="107" t="s">
        <v>2</v>
      </c>
      <c r="G321" s="107" t="s">
        <v>1078</v>
      </c>
      <c r="H321" s="107" t="s">
        <v>120</v>
      </c>
      <c r="I321" s="107" t="s">
        <v>1184</v>
      </c>
      <c r="J321" s="108">
        <v>20</v>
      </c>
      <c r="K321" s="108">
        <v>817</v>
      </c>
      <c r="L321" s="108">
        <v>16340</v>
      </c>
      <c r="M321" s="108">
        <v>2.0425</v>
      </c>
      <c r="N321" s="108">
        <v>40.85</v>
      </c>
      <c r="O321" s="108">
        <v>0</v>
      </c>
      <c r="P321" s="108">
        <v>0</v>
      </c>
      <c r="Q321" s="108">
        <v>819.04250000000002</v>
      </c>
      <c r="R321" s="108">
        <v>16380.85</v>
      </c>
      <c r="S321" s="107" t="s">
        <v>1362</v>
      </c>
      <c r="T321" s="108"/>
      <c r="U321" s="108"/>
      <c r="V321" s="107"/>
      <c r="W321" s="107"/>
    </row>
    <row r="322" spans="1:23" ht="25.5">
      <c r="A322" s="107" t="s">
        <v>1851</v>
      </c>
      <c r="B322" s="112">
        <v>44234</v>
      </c>
      <c r="C322" s="107" t="s">
        <v>1852</v>
      </c>
      <c r="D322" s="112">
        <v>44234</v>
      </c>
      <c r="E322" s="107" t="s">
        <v>1267</v>
      </c>
      <c r="F322" s="107" t="s">
        <v>84</v>
      </c>
      <c r="G322" s="107" t="s">
        <v>1286</v>
      </c>
      <c r="H322" s="107" t="s">
        <v>24</v>
      </c>
      <c r="I322" s="107" t="s">
        <v>1178</v>
      </c>
      <c r="J322" s="108">
        <v>40</v>
      </c>
      <c r="K322" s="108">
        <v>943</v>
      </c>
      <c r="L322" s="108">
        <v>37720</v>
      </c>
      <c r="M322" s="108">
        <v>2.3574999999999999</v>
      </c>
      <c r="N322" s="108">
        <v>94.3</v>
      </c>
      <c r="O322" s="108">
        <v>0</v>
      </c>
      <c r="P322" s="108">
        <v>0</v>
      </c>
      <c r="Q322" s="108">
        <v>945.35749999999996</v>
      </c>
      <c r="R322" s="108">
        <v>37814.300000000003</v>
      </c>
      <c r="S322" s="107" t="s">
        <v>1362</v>
      </c>
      <c r="T322" s="108"/>
      <c r="U322" s="108"/>
      <c r="V322" s="107"/>
      <c r="W322" s="107"/>
    </row>
    <row r="323" spans="1:23" ht="25.5">
      <c r="A323" s="107" t="s">
        <v>1853</v>
      </c>
      <c r="B323" s="112">
        <v>44234</v>
      </c>
      <c r="C323" s="107" t="s">
        <v>1854</v>
      </c>
      <c r="D323" s="112">
        <v>44234</v>
      </c>
      <c r="E323" s="107" t="s">
        <v>1267</v>
      </c>
      <c r="F323" s="107" t="s">
        <v>35</v>
      </c>
      <c r="G323" s="107" t="s">
        <v>1292</v>
      </c>
      <c r="H323" s="107" t="s">
        <v>24</v>
      </c>
      <c r="I323" s="107" t="s">
        <v>1184</v>
      </c>
      <c r="J323" s="108">
        <v>120</v>
      </c>
      <c r="K323" s="108">
        <v>817</v>
      </c>
      <c r="L323" s="108">
        <v>98040</v>
      </c>
      <c r="M323" s="108">
        <v>2.0425</v>
      </c>
      <c r="N323" s="108">
        <v>245.1</v>
      </c>
      <c r="O323" s="108">
        <v>0</v>
      </c>
      <c r="P323" s="108">
        <v>0</v>
      </c>
      <c r="Q323" s="108">
        <v>819.04250000000002</v>
      </c>
      <c r="R323" s="108">
        <v>98285.1</v>
      </c>
      <c r="S323" s="107" t="s">
        <v>1362</v>
      </c>
      <c r="T323" s="108"/>
      <c r="U323" s="108"/>
      <c r="V323" s="107"/>
      <c r="W323" s="107"/>
    </row>
    <row r="324" spans="1:23" ht="25.5">
      <c r="A324" s="107" t="s">
        <v>1855</v>
      </c>
      <c r="B324" s="112">
        <v>44234</v>
      </c>
      <c r="C324" s="107" t="s">
        <v>1856</v>
      </c>
      <c r="D324" s="112">
        <v>44234</v>
      </c>
      <c r="E324" s="107" t="s">
        <v>1267</v>
      </c>
      <c r="F324" s="107" t="s">
        <v>66</v>
      </c>
      <c r="G324" s="107" t="s">
        <v>1270</v>
      </c>
      <c r="H324" s="107" t="s">
        <v>57</v>
      </c>
      <c r="I324" s="107" t="s">
        <v>1184</v>
      </c>
      <c r="J324" s="108">
        <v>40</v>
      </c>
      <c r="K324" s="108">
        <v>817</v>
      </c>
      <c r="L324" s="108">
        <v>32680</v>
      </c>
      <c r="M324" s="108">
        <v>2.0425</v>
      </c>
      <c r="N324" s="108">
        <v>81.7</v>
      </c>
      <c r="O324" s="108">
        <v>0</v>
      </c>
      <c r="P324" s="108">
        <v>0</v>
      </c>
      <c r="Q324" s="108">
        <v>819.04250000000002</v>
      </c>
      <c r="R324" s="108">
        <v>32761.7</v>
      </c>
      <c r="S324" s="107" t="s">
        <v>1362</v>
      </c>
      <c r="T324" s="108"/>
      <c r="U324" s="108"/>
      <c r="V324" s="107"/>
      <c r="W324" s="107"/>
    </row>
    <row r="325" spans="1:23" ht="25.5">
      <c r="A325" s="107" t="s">
        <v>1855</v>
      </c>
      <c r="B325" s="112">
        <v>44234</v>
      </c>
      <c r="C325" s="107" t="s">
        <v>1856</v>
      </c>
      <c r="D325" s="112">
        <v>44234</v>
      </c>
      <c r="E325" s="107" t="s">
        <v>1267</v>
      </c>
      <c r="F325" s="107" t="s">
        <v>66</v>
      </c>
      <c r="G325" s="107" t="s">
        <v>1270</v>
      </c>
      <c r="H325" s="107" t="s">
        <v>57</v>
      </c>
      <c r="I325" s="107" t="s">
        <v>1178</v>
      </c>
      <c r="J325" s="108">
        <v>40</v>
      </c>
      <c r="K325" s="108">
        <v>943</v>
      </c>
      <c r="L325" s="108">
        <v>37720</v>
      </c>
      <c r="M325" s="108">
        <v>2.3574999999999999</v>
      </c>
      <c r="N325" s="108">
        <v>94.3</v>
      </c>
      <c r="O325" s="108">
        <v>0</v>
      </c>
      <c r="P325" s="108">
        <v>0</v>
      </c>
      <c r="Q325" s="108">
        <v>945.35749999999996</v>
      </c>
      <c r="R325" s="108">
        <v>37814.300000000003</v>
      </c>
      <c r="S325" s="107" t="s">
        <v>1362</v>
      </c>
      <c r="T325" s="108"/>
      <c r="U325" s="108"/>
      <c r="V325" s="107"/>
      <c r="W325" s="107"/>
    </row>
    <row r="326" spans="1:23" ht="25.5">
      <c r="A326" s="107" t="s">
        <v>1855</v>
      </c>
      <c r="B326" s="112">
        <v>44234</v>
      </c>
      <c r="C326" s="107" t="s">
        <v>1856</v>
      </c>
      <c r="D326" s="112">
        <v>44234</v>
      </c>
      <c r="E326" s="107" t="s">
        <v>1267</v>
      </c>
      <c r="F326" s="107" t="s">
        <v>66</v>
      </c>
      <c r="G326" s="107" t="s">
        <v>1270</v>
      </c>
      <c r="H326" s="107" t="s">
        <v>57</v>
      </c>
      <c r="I326" s="107" t="s">
        <v>1232</v>
      </c>
      <c r="J326" s="108">
        <v>20</v>
      </c>
      <c r="K326" s="108">
        <v>992</v>
      </c>
      <c r="L326" s="108">
        <v>19840</v>
      </c>
      <c r="M326" s="108">
        <v>2.48</v>
      </c>
      <c r="N326" s="108">
        <v>49.6</v>
      </c>
      <c r="O326" s="108">
        <v>0</v>
      </c>
      <c r="P326" s="108">
        <v>0</v>
      </c>
      <c r="Q326" s="108">
        <v>994.48</v>
      </c>
      <c r="R326" s="108">
        <v>19889.599999999999</v>
      </c>
      <c r="S326" s="107" t="s">
        <v>1362</v>
      </c>
      <c r="T326" s="108"/>
      <c r="U326" s="108"/>
      <c r="V326" s="107"/>
      <c r="W326" s="107"/>
    </row>
    <row r="327" spans="1:23" ht="25.5">
      <c r="A327" s="107" t="s">
        <v>1857</v>
      </c>
      <c r="B327" s="112">
        <v>44234</v>
      </c>
      <c r="C327" s="107" t="s">
        <v>1858</v>
      </c>
      <c r="D327" s="112">
        <v>44234</v>
      </c>
      <c r="E327" s="107" t="s">
        <v>1267</v>
      </c>
      <c r="F327" s="107" t="s">
        <v>119</v>
      </c>
      <c r="G327" s="107" t="s">
        <v>1049</v>
      </c>
      <c r="H327" s="107" t="s">
        <v>57</v>
      </c>
      <c r="I327" s="107" t="s">
        <v>1246</v>
      </c>
      <c r="J327" s="108">
        <v>40</v>
      </c>
      <c r="K327" s="108">
        <v>860</v>
      </c>
      <c r="L327" s="108">
        <v>34400</v>
      </c>
      <c r="M327" s="108">
        <v>2.15</v>
      </c>
      <c r="N327" s="108">
        <v>86</v>
      </c>
      <c r="O327" s="108">
        <v>0</v>
      </c>
      <c r="P327" s="108">
        <v>0</v>
      </c>
      <c r="Q327" s="108">
        <v>862.15</v>
      </c>
      <c r="R327" s="108">
        <v>34486</v>
      </c>
      <c r="S327" s="107" t="s">
        <v>1362</v>
      </c>
      <c r="T327" s="108"/>
      <c r="U327" s="108"/>
      <c r="V327" s="107"/>
      <c r="W327" s="107"/>
    </row>
    <row r="328" spans="1:23" ht="25.5">
      <c r="A328" s="107" t="s">
        <v>1857</v>
      </c>
      <c r="B328" s="112">
        <v>44234</v>
      </c>
      <c r="C328" s="107" t="s">
        <v>1858</v>
      </c>
      <c r="D328" s="112">
        <v>44234</v>
      </c>
      <c r="E328" s="107" t="s">
        <v>1267</v>
      </c>
      <c r="F328" s="107" t="s">
        <v>119</v>
      </c>
      <c r="G328" s="107" t="s">
        <v>1049</v>
      </c>
      <c r="H328" s="107" t="s">
        <v>57</v>
      </c>
      <c r="I328" s="107" t="s">
        <v>1178</v>
      </c>
      <c r="J328" s="108">
        <v>60</v>
      </c>
      <c r="K328" s="108">
        <v>943</v>
      </c>
      <c r="L328" s="108">
        <v>56580</v>
      </c>
      <c r="M328" s="108">
        <v>2.3574999999999999</v>
      </c>
      <c r="N328" s="108">
        <v>141.44999999999999</v>
      </c>
      <c r="O328" s="108">
        <v>0</v>
      </c>
      <c r="P328" s="108">
        <v>0</v>
      </c>
      <c r="Q328" s="108">
        <v>945.35749999999996</v>
      </c>
      <c r="R328" s="108">
        <v>56721.45</v>
      </c>
      <c r="S328" s="107" t="s">
        <v>1362</v>
      </c>
      <c r="T328" s="108"/>
      <c r="U328" s="108"/>
      <c r="V328" s="107"/>
      <c r="W328" s="107"/>
    </row>
    <row r="329" spans="1:23" ht="25.5">
      <c r="A329" s="107" t="s">
        <v>1859</v>
      </c>
      <c r="B329" s="112">
        <v>44234</v>
      </c>
      <c r="C329" s="107" t="s">
        <v>1860</v>
      </c>
      <c r="D329" s="112">
        <v>44234</v>
      </c>
      <c r="E329" s="107" t="s">
        <v>1267</v>
      </c>
      <c r="F329" s="107" t="s">
        <v>73</v>
      </c>
      <c r="G329" s="107" t="s">
        <v>1269</v>
      </c>
      <c r="H329" s="107" t="s">
        <v>69</v>
      </c>
      <c r="I329" s="107" t="s">
        <v>1190</v>
      </c>
      <c r="J329" s="108">
        <v>17</v>
      </c>
      <c r="K329" s="108">
        <v>797</v>
      </c>
      <c r="L329" s="108">
        <v>13549</v>
      </c>
      <c r="M329" s="108">
        <v>1.9924999999999999</v>
      </c>
      <c r="N329" s="108">
        <v>33.872500000000002</v>
      </c>
      <c r="O329" s="108">
        <v>0</v>
      </c>
      <c r="P329" s="108">
        <v>51</v>
      </c>
      <c r="Q329" s="108">
        <v>798.99249999999995</v>
      </c>
      <c r="R329" s="108">
        <v>13531.872499999999</v>
      </c>
      <c r="S329" s="107" t="s">
        <v>1362</v>
      </c>
      <c r="T329" s="108"/>
      <c r="U329" s="108"/>
      <c r="V329" s="107"/>
      <c r="W329" s="107"/>
    </row>
    <row r="330" spans="1:23" ht="25.5">
      <c r="A330" s="107" t="s">
        <v>1861</v>
      </c>
      <c r="B330" s="112">
        <v>44234</v>
      </c>
      <c r="C330" s="107" t="s">
        <v>1862</v>
      </c>
      <c r="D330" s="112">
        <v>44234</v>
      </c>
      <c r="E330" s="107" t="s">
        <v>1267</v>
      </c>
      <c r="F330" s="107" t="s">
        <v>78</v>
      </c>
      <c r="G330" s="107" t="s">
        <v>79</v>
      </c>
      <c r="H330" s="107" t="s">
        <v>69</v>
      </c>
      <c r="I330" s="107" t="s">
        <v>1190</v>
      </c>
      <c r="J330" s="108">
        <v>61</v>
      </c>
      <c r="K330" s="108">
        <v>797</v>
      </c>
      <c r="L330" s="108">
        <v>48617</v>
      </c>
      <c r="M330" s="108">
        <v>1.9924999999999999</v>
      </c>
      <c r="N330" s="108">
        <v>121.5425</v>
      </c>
      <c r="O330" s="108">
        <v>0</v>
      </c>
      <c r="P330" s="108">
        <v>183</v>
      </c>
      <c r="Q330" s="108">
        <v>798.99249999999995</v>
      </c>
      <c r="R330" s="108">
        <v>48555.542500000003</v>
      </c>
      <c r="S330" s="107" t="s">
        <v>1362</v>
      </c>
      <c r="T330" s="108"/>
      <c r="U330" s="108"/>
      <c r="V330" s="107"/>
      <c r="W330" s="107"/>
    </row>
    <row r="331" spans="1:23" ht="25.5">
      <c r="A331" s="107" t="s">
        <v>1861</v>
      </c>
      <c r="B331" s="112">
        <v>44234</v>
      </c>
      <c r="C331" s="107" t="s">
        <v>1862</v>
      </c>
      <c r="D331" s="112">
        <v>44234</v>
      </c>
      <c r="E331" s="107" t="s">
        <v>1267</v>
      </c>
      <c r="F331" s="107" t="s">
        <v>78</v>
      </c>
      <c r="G331" s="107" t="s">
        <v>79</v>
      </c>
      <c r="H331" s="107" t="s">
        <v>69</v>
      </c>
      <c r="I331" s="107" t="s">
        <v>1185</v>
      </c>
      <c r="J331" s="108">
        <v>20</v>
      </c>
      <c r="K331" s="108">
        <v>1060</v>
      </c>
      <c r="L331" s="108">
        <v>21200</v>
      </c>
      <c r="M331" s="108">
        <v>2.65</v>
      </c>
      <c r="N331" s="108">
        <v>53</v>
      </c>
      <c r="O331" s="108">
        <v>0</v>
      </c>
      <c r="P331" s="108">
        <v>0</v>
      </c>
      <c r="Q331" s="108">
        <v>1062.6500000000001</v>
      </c>
      <c r="R331" s="108">
        <v>21253</v>
      </c>
      <c r="S331" s="107" t="s">
        <v>1362</v>
      </c>
      <c r="T331" s="108"/>
      <c r="U331" s="108"/>
      <c r="V331" s="107"/>
      <c r="W331" s="107"/>
    </row>
    <row r="332" spans="1:23" ht="25.5">
      <c r="A332" s="107" t="s">
        <v>1861</v>
      </c>
      <c r="B332" s="112">
        <v>44234</v>
      </c>
      <c r="C332" s="107" t="s">
        <v>1862</v>
      </c>
      <c r="D332" s="112">
        <v>44234</v>
      </c>
      <c r="E332" s="107" t="s">
        <v>1267</v>
      </c>
      <c r="F332" s="107" t="s">
        <v>78</v>
      </c>
      <c r="G332" s="107" t="s">
        <v>79</v>
      </c>
      <c r="H332" s="107" t="s">
        <v>69</v>
      </c>
      <c r="I332" s="107" t="s">
        <v>1178</v>
      </c>
      <c r="J332" s="108">
        <v>20</v>
      </c>
      <c r="K332" s="108">
        <v>943</v>
      </c>
      <c r="L332" s="108">
        <v>18860</v>
      </c>
      <c r="M332" s="108">
        <v>2.3574999999999999</v>
      </c>
      <c r="N332" s="108">
        <v>47.15</v>
      </c>
      <c r="O332" s="108">
        <v>0</v>
      </c>
      <c r="P332" s="108">
        <v>0</v>
      </c>
      <c r="Q332" s="108">
        <v>945.35749999999996</v>
      </c>
      <c r="R332" s="108">
        <v>18907.150000000001</v>
      </c>
      <c r="S332" s="107" t="s">
        <v>1362</v>
      </c>
      <c r="T332" s="108"/>
      <c r="U332" s="108"/>
      <c r="V332" s="107"/>
      <c r="W332" s="107"/>
    </row>
    <row r="333" spans="1:23" ht="25.5">
      <c r="A333" s="107" t="s">
        <v>1863</v>
      </c>
      <c r="B333" s="112">
        <v>44234</v>
      </c>
      <c r="C333" s="107" t="s">
        <v>1864</v>
      </c>
      <c r="D333" s="112">
        <v>44234</v>
      </c>
      <c r="E333" s="107" t="s">
        <v>1267</v>
      </c>
      <c r="F333" s="107" t="s">
        <v>28</v>
      </c>
      <c r="G333" s="107" t="s">
        <v>1127</v>
      </c>
      <c r="H333" s="107" t="s">
        <v>24</v>
      </c>
      <c r="I333" s="107" t="s">
        <v>1184</v>
      </c>
      <c r="J333" s="108">
        <v>20</v>
      </c>
      <c r="K333" s="108">
        <v>817</v>
      </c>
      <c r="L333" s="108">
        <v>16340</v>
      </c>
      <c r="M333" s="108">
        <v>2.0425</v>
      </c>
      <c r="N333" s="108">
        <v>40.85</v>
      </c>
      <c r="O333" s="108">
        <v>0</v>
      </c>
      <c r="P333" s="108">
        <v>0</v>
      </c>
      <c r="Q333" s="108">
        <v>819.04250000000002</v>
      </c>
      <c r="R333" s="108">
        <v>16380.85</v>
      </c>
      <c r="S333" s="107" t="s">
        <v>1362</v>
      </c>
      <c r="T333" s="108"/>
      <c r="U333" s="108"/>
      <c r="V333" s="107"/>
      <c r="W333" s="107"/>
    </row>
    <row r="334" spans="1:23" ht="25.5">
      <c r="A334" s="107" t="s">
        <v>1863</v>
      </c>
      <c r="B334" s="112">
        <v>44234</v>
      </c>
      <c r="C334" s="107" t="s">
        <v>1864</v>
      </c>
      <c r="D334" s="112">
        <v>44234</v>
      </c>
      <c r="E334" s="107" t="s">
        <v>1267</v>
      </c>
      <c r="F334" s="107" t="s">
        <v>28</v>
      </c>
      <c r="G334" s="107" t="s">
        <v>1127</v>
      </c>
      <c r="H334" s="107" t="s">
        <v>24</v>
      </c>
      <c r="I334" s="107" t="s">
        <v>1178</v>
      </c>
      <c r="J334" s="108">
        <v>20</v>
      </c>
      <c r="K334" s="108">
        <v>943</v>
      </c>
      <c r="L334" s="108">
        <v>18860</v>
      </c>
      <c r="M334" s="108">
        <v>2.3574999999999999</v>
      </c>
      <c r="N334" s="108">
        <v>47.15</v>
      </c>
      <c r="O334" s="108">
        <v>0</v>
      </c>
      <c r="P334" s="108">
        <v>0</v>
      </c>
      <c r="Q334" s="108">
        <v>945.35749999999996</v>
      </c>
      <c r="R334" s="108">
        <v>18907.150000000001</v>
      </c>
      <c r="S334" s="107" t="s">
        <v>1362</v>
      </c>
      <c r="T334" s="108"/>
      <c r="U334" s="108"/>
      <c r="V334" s="107"/>
      <c r="W334" s="107"/>
    </row>
    <row r="335" spans="1:23" ht="25.5">
      <c r="A335" s="107" t="s">
        <v>1863</v>
      </c>
      <c r="B335" s="112">
        <v>44234</v>
      </c>
      <c r="C335" s="107" t="s">
        <v>1864</v>
      </c>
      <c r="D335" s="112">
        <v>44234</v>
      </c>
      <c r="E335" s="107" t="s">
        <v>1267</v>
      </c>
      <c r="F335" s="107" t="s">
        <v>28</v>
      </c>
      <c r="G335" s="107" t="s">
        <v>1127</v>
      </c>
      <c r="H335" s="107" t="s">
        <v>24</v>
      </c>
      <c r="I335" s="107" t="s">
        <v>1187</v>
      </c>
      <c r="J335" s="108">
        <v>60</v>
      </c>
      <c r="K335" s="108">
        <v>1060</v>
      </c>
      <c r="L335" s="108">
        <v>63600</v>
      </c>
      <c r="M335" s="108">
        <v>2.65</v>
      </c>
      <c r="N335" s="108">
        <v>159</v>
      </c>
      <c r="O335" s="108">
        <v>0</v>
      </c>
      <c r="P335" s="108">
        <v>0</v>
      </c>
      <c r="Q335" s="108">
        <v>1062.6500000000001</v>
      </c>
      <c r="R335" s="108">
        <v>63759</v>
      </c>
      <c r="S335" s="107" t="s">
        <v>1362</v>
      </c>
      <c r="T335" s="108"/>
      <c r="U335" s="108"/>
      <c r="V335" s="107"/>
      <c r="W335" s="107"/>
    </row>
    <row r="336" spans="1:23" ht="25.5">
      <c r="A336" s="107" t="s">
        <v>1865</v>
      </c>
      <c r="B336" s="112">
        <v>44234</v>
      </c>
      <c r="C336" s="107" t="s">
        <v>1866</v>
      </c>
      <c r="D336" s="112">
        <v>44234</v>
      </c>
      <c r="E336" s="107" t="s">
        <v>1267</v>
      </c>
      <c r="F336" s="107" t="s">
        <v>74</v>
      </c>
      <c r="G336" s="107" t="s">
        <v>1269</v>
      </c>
      <c r="H336" s="107" t="s">
        <v>69</v>
      </c>
      <c r="I336" s="107" t="s">
        <v>1185</v>
      </c>
      <c r="J336" s="108">
        <v>135</v>
      </c>
      <c r="K336" s="108">
        <v>1060</v>
      </c>
      <c r="L336" s="108">
        <v>143100</v>
      </c>
      <c r="M336" s="108">
        <v>2.65</v>
      </c>
      <c r="N336" s="108">
        <v>357.75</v>
      </c>
      <c r="O336" s="108">
        <v>0</v>
      </c>
      <c r="P336" s="108">
        <v>0</v>
      </c>
      <c r="Q336" s="108">
        <v>1062.6500000000001</v>
      </c>
      <c r="R336" s="108">
        <v>143457.75</v>
      </c>
      <c r="S336" s="107" t="s">
        <v>1362</v>
      </c>
      <c r="T336" s="108"/>
      <c r="U336" s="108"/>
      <c r="V336" s="107"/>
      <c r="W336" s="107"/>
    </row>
    <row r="337" spans="1:23" ht="25.5">
      <c r="A337" s="107" t="s">
        <v>1865</v>
      </c>
      <c r="B337" s="112">
        <v>44234</v>
      </c>
      <c r="C337" s="107" t="s">
        <v>1866</v>
      </c>
      <c r="D337" s="112">
        <v>44234</v>
      </c>
      <c r="E337" s="107" t="s">
        <v>1267</v>
      </c>
      <c r="F337" s="107" t="s">
        <v>74</v>
      </c>
      <c r="G337" s="107" t="s">
        <v>1269</v>
      </c>
      <c r="H337" s="107" t="s">
        <v>69</v>
      </c>
      <c r="I337" s="107" t="s">
        <v>1190</v>
      </c>
      <c r="J337" s="108">
        <v>100</v>
      </c>
      <c r="K337" s="108">
        <v>797</v>
      </c>
      <c r="L337" s="108">
        <v>79700</v>
      </c>
      <c r="M337" s="108">
        <v>1.9924999999999999</v>
      </c>
      <c r="N337" s="108">
        <v>199.25</v>
      </c>
      <c r="O337" s="108">
        <v>0</v>
      </c>
      <c r="P337" s="108">
        <v>300</v>
      </c>
      <c r="Q337" s="108">
        <v>798.99249999999995</v>
      </c>
      <c r="R337" s="108">
        <v>79599.25</v>
      </c>
      <c r="S337" s="107" t="s">
        <v>1362</v>
      </c>
      <c r="T337" s="108"/>
      <c r="U337" s="108"/>
      <c r="V337" s="107"/>
      <c r="W337" s="107"/>
    </row>
    <row r="338" spans="1:23" ht="25.5">
      <c r="A338" s="107" t="s">
        <v>1867</v>
      </c>
      <c r="B338" s="112">
        <v>44234</v>
      </c>
      <c r="C338" s="107" t="s">
        <v>1868</v>
      </c>
      <c r="D338" s="112">
        <v>44234</v>
      </c>
      <c r="E338" s="107" t="s">
        <v>1267</v>
      </c>
      <c r="F338" s="107" t="s">
        <v>64</v>
      </c>
      <c r="G338" s="107" t="s">
        <v>57</v>
      </c>
      <c r="H338" s="107" t="s">
        <v>57</v>
      </c>
      <c r="I338" s="107" t="s">
        <v>1180</v>
      </c>
      <c r="J338" s="108">
        <v>20</v>
      </c>
      <c r="K338" s="108">
        <v>1040</v>
      </c>
      <c r="L338" s="108">
        <v>20800</v>
      </c>
      <c r="M338" s="108">
        <v>2.6</v>
      </c>
      <c r="N338" s="108">
        <v>52</v>
      </c>
      <c r="O338" s="108">
        <v>0</v>
      </c>
      <c r="P338" s="108">
        <v>0</v>
      </c>
      <c r="Q338" s="108">
        <v>1042.5999999999999</v>
      </c>
      <c r="R338" s="108">
        <v>20852</v>
      </c>
      <c r="S338" s="107" t="s">
        <v>1362</v>
      </c>
      <c r="T338" s="108"/>
      <c r="U338" s="108"/>
      <c r="V338" s="107"/>
      <c r="W338" s="107"/>
    </row>
    <row r="339" spans="1:23" ht="25.5">
      <c r="A339" s="107" t="s">
        <v>1867</v>
      </c>
      <c r="B339" s="112">
        <v>44234</v>
      </c>
      <c r="C339" s="107" t="s">
        <v>1868</v>
      </c>
      <c r="D339" s="112">
        <v>44234</v>
      </c>
      <c r="E339" s="107" t="s">
        <v>1267</v>
      </c>
      <c r="F339" s="107" t="s">
        <v>64</v>
      </c>
      <c r="G339" s="107" t="s">
        <v>57</v>
      </c>
      <c r="H339" s="107" t="s">
        <v>57</v>
      </c>
      <c r="I339" s="107" t="s">
        <v>1184</v>
      </c>
      <c r="J339" s="108">
        <v>20</v>
      </c>
      <c r="K339" s="108">
        <v>817</v>
      </c>
      <c r="L339" s="108">
        <v>16340</v>
      </c>
      <c r="M339" s="108">
        <v>2.0425</v>
      </c>
      <c r="N339" s="108">
        <v>40.85</v>
      </c>
      <c r="O339" s="108">
        <v>0</v>
      </c>
      <c r="P339" s="108">
        <v>0</v>
      </c>
      <c r="Q339" s="108">
        <v>819.04250000000002</v>
      </c>
      <c r="R339" s="108">
        <v>16380.85</v>
      </c>
      <c r="S339" s="107" t="s">
        <v>1362</v>
      </c>
      <c r="T339" s="108"/>
      <c r="U339" s="108"/>
      <c r="V339" s="107"/>
      <c r="W339" s="107"/>
    </row>
    <row r="340" spans="1:23" ht="25.5">
      <c r="A340" s="107" t="s">
        <v>1869</v>
      </c>
      <c r="B340" s="112">
        <v>44234</v>
      </c>
      <c r="C340" s="107" t="s">
        <v>1870</v>
      </c>
      <c r="D340" s="112">
        <v>44234</v>
      </c>
      <c r="E340" s="107" t="s">
        <v>1267</v>
      </c>
      <c r="F340" s="107" t="s">
        <v>109</v>
      </c>
      <c r="G340" s="107" t="s">
        <v>1279</v>
      </c>
      <c r="H340" s="107" t="s">
        <v>120</v>
      </c>
      <c r="I340" s="107" t="s">
        <v>1232</v>
      </c>
      <c r="J340" s="108">
        <v>300</v>
      </c>
      <c r="K340" s="108">
        <v>992</v>
      </c>
      <c r="L340" s="108">
        <v>297600</v>
      </c>
      <c r="M340" s="108">
        <v>2.48</v>
      </c>
      <c r="N340" s="108">
        <v>744</v>
      </c>
      <c r="O340" s="108">
        <v>0</v>
      </c>
      <c r="P340" s="108">
        <v>0</v>
      </c>
      <c r="Q340" s="108">
        <v>994.48</v>
      </c>
      <c r="R340" s="108">
        <v>298344</v>
      </c>
      <c r="S340" s="107" t="s">
        <v>1362</v>
      </c>
      <c r="T340" s="108"/>
      <c r="U340" s="108"/>
      <c r="V340" s="107"/>
      <c r="W340" s="107"/>
    </row>
    <row r="341" spans="1:23" ht="25.5">
      <c r="A341" s="107" t="s">
        <v>1871</v>
      </c>
      <c r="B341" s="112">
        <v>44234</v>
      </c>
      <c r="C341" s="107" t="s">
        <v>1872</v>
      </c>
      <c r="D341" s="112">
        <v>44234</v>
      </c>
      <c r="E341" s="107" t="s">
        <v>1267</v>
      </c>
      <c r="F341" s="107" t="s">
        <v>11</v>
      </c>
      <c r="G341" s="107" t="s">
        <v>1288</v>
      </c>
      <c r="H341" s="107" t="s">
        <v>120</v>
      </c>
      <c r="I341" s="107" t="s">
        <v>1184</v>
      </c>
      <c r="J341" s="108">
        <v>20</v>
      </c>
      <c r="K341" s="108">
        <v>817</v>
      </c>
      <c r="L341" s="108">
        <v>16340</v>
      </c>
      <c r="M341" s="108">
        <v>2.0425</v>
      </c>
      <c r="N341" s="108">
        <v>40.85</v>
      </c>
      <c r="O341" s="108">
        <v>0</v>
      </c>
      <c r="P341" s="108">
        <v>0</v>
      </c>
      <c r="Q341" s="108">
        <v>819.04250000000002</v>
      </c>
      <c r="R341" s="108">
        <v>16380.85</v>
      </c>
      <c r="S341" s="107" t="s">
        <v>1362</v>
      </c>
      <c r="T341" s="108"/>
      <c r="U341" s="108"/>
      <c r="V341" s="107"/>
      <c r="W341" s="107"/>
    </row>
    <row r="342" spans="1:23" ht="25.5">
      <c r="A342" s="107" t="s">
        <v>1871</v>
      </c>
      <c r="B342" s="112">
        <v>44234</v>
      </c>
      <c r="C342" s="107" t="s">
        <v>1872</v>
      </c>
      <c r="D342" s="112">
        <v>44234</v>
      </c>
      <c r="E342" s="107" t="s">
        <v>1267</v>
      </c>
      <c r="F342" s="107" t="s">
        <v>11</v>
      </c>
      <c r="G342" s="107" t="s">
        <v>1288</v>
      </c>
      <c r="H342" s="107" t="s">
        <v>120</v>
      </c>
      <c r="I342" s="107" t="s">
        <v>1178</v>
      </c>
      <c r="J342" s="108">
        <v>10</v>
      </c>
      <c r="K342" s="108">
        <v>943</v>
      </c>
      <c r="L342" s="108">
        <v>9430</v>
      </c>
      <c r="M342" s="108">
        <v>2.3574999999999999</v>
      </c>
      <c r="N342" s="108">
        <v>23.574999999999999</v>
      </c>
      <c r="O342" s="108">
        <v>0</v>
      </c>
      <c r="P342" s="108">
        <v>0</v>
      </c>
      <c r="Q342" s="108">
        <v>945.35749999999996</v>
      </c>
      <c r="R342" s="108">
        <v>9453.5750000000007</v>
      </c>
      <c r="S342" s="107" t="s">
        <v>1362</v>
      </c>
      <c r="T342" s="108"/>
      <c r="U342" s="108"/>
      <c r="V342" s="107"/>
      <c r="W342" s="107"/>
    </row>
    <row r="343" spans="1:23" ht="25.5">
      <c r="A343" s="107" t="s">
        <v>1871</v>
      </c>
      <c r="B343" s="112">
        <v>44234</v>
      </c>
      <c r="C343" s="107" t="s">
        <v>1872</v>
      </c>
      <c r="D343" s="112">
        <v>44234</v>
      </c>
      <c r="E343" s="107" t="s">
        <v>1267</v>
      </c>
      <c r="F343" s="107" t="s">
        <v>11</v>
      </c>
      <c r="G343" s="107" t="s">
        <v>1288</v>
      </c>
      <c r="H343" s="107" t="s">
        <v>120</v>
      </c>
      <c r="I343" s="107" t="s">
        <v>1187</v>
      </c>
      <c r="J343" s="108">
        <v>40</v>
      </c>
      <c r="K343" s="108">
        <v>1060</v>
      </c>
      <c r="L343" s="108">
        <v>42400</v>
      </c>
      <c r="M343" s="108">
        <v>2.65</v>
      </c>
      <c r="N343" s="108">
        <v>106</v>
      </c>
      <c r="O343" s="108">
        <v>0</v>
      </c>
      <c r="P343" s="108">
        <v>0</v>
      </c>
      <c r="Q343" s="108">
        <v>1062.6500000000001</v>
      </c>
      <c r="R343" s="108">
        <v>42506</v>
      </c>
      <c r="S343" s="107" t="s">
        <v>1362</v>
      </c>
      <c r="T343" s="108"/>
      <c r="U343" s="108"/>
      <c r="V343" s="107"/>
      <c r="W343" s="107"/>
    </row>
    <row r="344" spans="1:23" ht="25.5">
      <c r="A344" s="107" t="s">
        <v>1873</v>
      </c>
      <c r="B344" s="112">
        <v>44234</v>
      </c>
      <c r="C344" s="107" t="s">
        <v>1874</v>
      </c>
      <c r="D344" s="112">
        <v>44234</v>
      </c>
      <c r="E344" s="107" t="s">
        <v>1267</v>
      </c>
      <c r="F344" s="107" t="s">
        <v>1051</v>
      </c>
      <c r="G344" s="107" t="s">
        <v>1276</v>
      </c>
      <c r="H344" s="107" t="s">
        <v>69</v>
      </c>
      <c r="I344" s="107" t="s">
        <v>1184</v>
      </c>
      <c r="J344" s="108">
        <v>50</v>
      </c>
      <c r="K344" s="108">
        <v>817</v>
      </c>
      <c r="L344" s="108">
        <v>40850</v>
      </c>
      <c r="M344" s="108">
        <v>2.0425</v>
      </c>
      <c r="N344" s="108">
        <v>102.125</v>
      </c>
      <c r="O344" s="108">
        <v>0</v>
      </c>
      <c r="P344" s="108">
        <v>0</v>
      </c>
      <c r="Q344" s="108">
        <v>819.04250000000002</v>
      </c>
      <c r="R344" s="108">
        <v>40952.125</v>
      </c>
      <c r="S344" s="107" t="s">
        <v>1362</v>
      </c>
      <c r="T344" s="108"/>
      <c r="U344" s="108"/>
      <c r="V344" s="107"/>
      <c r="W344" s="107"/>
    </row>
    <row r="345" spans="1:23" ht="25.5">
      <c r="A345" s="107" t="s">
        <v>1873</v>
      </c>
      <c r="B345" s="112">
        <v>44234</v>
      </c>
      <c r="C345" s="107" t="s">
        <v>1874</v>
      </c>
      <c r="D345" s="112">
        <v>44234</v>
      </c>
      <c r="E345" s="107" t="s">
        <v>1267</v>
      </c>
      <c r="F345" s="107" t="s">
        <v>1051</v>
      </c>
      <c r="G345" s="107" t="s">
        <v>1276</v>
      </c>
      <c r="H345" s="107" t="s">
        <v>69</v>
      </c>
      <c r="I345" s="107" t="s">
        <v>1178</v>
      </c>
      <c r="J345" s="108">
        <v>50</v>
      </c>
      <c r="K345" s="108">
        <v>943</v>
      </c>
      <c r="L345" s="108">
        <v>47150</v>
      </c>
      <c r="M345" s="108">
        <v>2.3574999999999999</v>
      </c>
      <c r="N345" s="108">
        <v>117.875</v>
      </c>
      <c r="O345" s="108">
        <v>0</v>
      </c>
      <c r="P345" s="108">
        <v>0</v>
      </c>
      <c r="Q345" s="108">
        <v>945.35749999999996</v>
      </c>
      <c r="R345" s="108">
        <v>47267.875</v>
      </c>
      <c r="S345" s="107" t="s">
        <v>1362</v>
      </c>
      <c r="T345" s="108"/>
      <c r="U345" s="108"/>
      <c r="V345" s="107"/>
      <c r="W345" s="107"/>
    </row>
    <row r="346" spans="1:23" ht="25.5">
      <c r="A346" s="107" t="s">
        <v>1873</v>
      </c>
      <c r="B346" s="112">
        <v>44234</v>
      </c>
      <c r="C346" s="107" t="s">
        <v>1874</v>
      </c>
      <c r="D346" s="112">
        <v>44234</v>
      </c>
      <c r="E346" s="107" t="s">
        <v>1267</v>
      </c>
      <c r="F346" s="107" t="s">
        <v>1051</v>
      </c>
      <c r="G346" s="107" t="s">
        <v>1276</v>
      </c>
      <c r="H346" s="107" t="s">
        <v>69</v>
      </c>
      <c r="I346" s="107" t="s">
        <v>1185</v>
      </c>
      <c r="J346" s="108">
        <v>62</v>
      </c>
      <c r="K346" s="108">
        <v>1060</v>
      </c>
      <c r="L346" s="108">
        <v>65720</v>
      </c>
      <c r="M346" s="108">
        <v>2.65</v>
      </c>
      <c r="N346" s="108">
        <v>164.3</v>
      </c>
      <c r="O346" s="108">
        <v>0</v>
      </c>
      <c r="P346" s="108">
        <v>0</v>
      </c>
      <c r="Q346" s="108">
        <v>1062.6500000000001</v>
      </c>
      <c r="R346" s="108">
        <v>65884.3</v>
      </c>
      <c r="S346" s="107" t="s">
        <v>1362</v>
      </c>
      <c r="T346" s="108"/>
      <c r="U346" s="108"/>
      <c r="V346" s="107"/>
      <c r="W346" s="107"/>
    </row>
    <row r="347" spans="1:23" ht="25.5">
      <c r="A347" s="107" t="s">
        <v>1875</v>
      </c>
      <c r="B347" s="112">
        <v>44234</v>
      </c>
      <c r="C347" s="107" t="s">
        <v>1876</v>
      </c>
      <c r="D347" s="112">
        <v>44234</v>
      </c>
      <c r="E347" s="107" t="s">
        <v>1267</v>
      </c>
      <c r="F347" s="107" t="s">
        <v>56</v>
      </c>
      <c r="G347" s="107" t="s">
        <v>1086</v>
      </c>
      <c r="H347" s="107" t="s">
        <v>57</v>
      </c>
      <c r="I347" s="107" t="s">
        <v>1185</v>
      </c>
      <c r="J347" s="108">
        <v>20</v>
      </c>
      <c r="K347" s="108">
        <v>1060</v>
      </c>
      <c r="L347" s="108">
        <v>21200</v>
      </c>
      <c r="M347" s="108">
        <v>2.65</v>
      </c>
      <c r="N347" s="108">
        <v>53</v>
      </c>
      <c r="O347" s="108">
        <v>0</v>
      </c>
      <c r="P347" s="108">
        <v>0</v>
      </c>
      <c r="Q347" s="108">
        <v>1062.6500000000001</v>
      </c>
      <c r="R347" s="108">
        <v>21253</v>
      </c>
      <c r="S347" s="107" t="s">
        <v>1362</v>
      </c>
      <c r="T347" s="108"/>
      <c r="U347" s="108"/>
      <c r="V347" s="107"/>
      <c r="W347" s="107"/>
    </row>
    <row r="348" spans="1:23" ht="25.5">
      <c r="A348" s="107" t="s">
        <v>1875</v>
      </c>
      <c r="B348" s="112">
        <v>44234</v>
      </c>
      <c r="C348" s="107" t="s">
        <v>1876</v>
      </c>
      <c r="D348" s="112">
        <v>44234</v>
      </c>
      <c r="E348" s="107" t="s">
        <v>1267</v>
      </c>
      <c r="F348" s="107" t="s">
        <v>56</v>
      </c>
      <c r="G348" s="107" t="s">
        <v>1086</v>
      </c>
      <c r="H348" s="107" t="s">
        <v>57</v>
      </c>
      <c r="I348" s="107" t="s">
        <v>1184</v>
      </c>
      <c r="J348" s="108">
        <v>65</v>
      </c>
      <c r="K348" s="108">
        <v>817</v>
      </c>
      <c r="L348" s="108">
        <v>53105</v>
      </c>
      <c r="M348" s="108">
        <v>2.0425</v>
      </c>
      <c r="N348" s="108">
        <v>132.76249999999999</v>
      </c>
      <c r="O348" s="108">
        <v>0</v>
      </c>
      <c r="P348" s="108">
        <v>0</v>
      </c>
      <c r="Q348" s="108">
        <v>819.04250000000002</v>
      </c>
      <c r="R348" s="108">
        <v>53237.762499999997</v>
      </c>
      <c r="S348" s="107" t="s">
        <v>1362</v>
      </c>
      <c r="T348" s="108"/>
      <c r="U348" s="108"/>
      <c r="V348" s="107"/>
      <c r="W348" s="107"/>
    </row>
    <row r="349" spans="1:23" ht="25.5">
      <c r="A349" s="107" t="s">
        <v>1875</v>
      </c>
      <c r="B349" s="112">
        <v>44234</v>
      </c>
      <c r="C349" s="107" t="s">
        <v>1876</v>
      </c>
      <c r="D349" s="112">
        <v>44234</v>
      </c>
      <c r="E349" s="107" t="s">
        <v>1267</v>
      </c>
      <c r="F349" s="107" t="s">
        <v>56</v>
      </c>
      <c r="G349" s="107" t="s">
        <v>1086</v>
      </c>
      <c r="H349" s="107" t="s">
        <v>57</v>
      </c>
      <c r="I349" s="107" t="s">
        <v>1178</v>
      </c>
      <c r="J349" s="108">
        <v>40</v>
      </c>
      <c r="K349" s="108">
        <v>943</v>
      </c>
      <c r="L349" s="108">
        <v>37720</v>
      </c>
      <c r="M349" s="108">
        <v>2.3574999999999999</v>
      </c>
      <c r="N349" s="108">
        <v>94.3</v>
      </c>
      <c r="O349" s="108">
        <v>0</v>
      </c>
      <c r="P349" s="108">
        <v>0</v>
      </c>
      <c r="Q349" s="108">
        <v>945.35749999999996</v>
      </c>
      <c r="R349" s="108">
        <v>37814.300000000003</v>
      </c>
      <c r="S349" s="107" t="s">
        <v>1362</v>
      </c>
      <c r="T349" s="108"/>
      <c r="U349" s="108"/>
      <c r="V349" s="107"/>
      <c r="W349" s="107"/>
    </row>
    <row r="350" spans="1:23" ht="25.5">
      <c r="A350" s="107" t="s">
        <v>1877</v>
      </c>
      <c r="B350" s="112">
        <v>44234</v>
      </c>
      <c r="C350" s="107" t="s">
        <v>1878</v>
      </c>
      <c r="D350" s="112">
        <v>44234</v>
      </c>
      <c r="E350" s="107" t="s">
        <v>1267</v>
      </c>
      <c r="F350" s="107" t="s">
        <v>6</v>
      </c>
      <c r="G350" s="107" t="s">
        <v>1280</v>
      </c>
      <c r="H350" s="107" t="s">
        <v>120</v>
      </c>
      <c r="I350" s="107" t="s">
        <v>1185</v>
      </c>
      <c r="J350" s="108">
        <v>25</v>
      </c>
      <c r="K350" s="108">
        <v>1060</v>
      </c>
      <c r="L350" s="108">
        <v>26500</v>
      </c>
      <c r="M350" s="108">
        <v>2.65</v>
      </c>
      <c r="N350" s="108">
        <v>66.25</v>
      </c>
      <c r="O350" s="108">
        <v>0</v>
      </c>
      <c r="P350" s="108">
        <v>0</v>
      </c>
      <c r="Q350" s="108">
        <v>1062.6500000000001</v>
      </c>
      <c r="R350" s="108">
        <v>26566.25</v>
      </c>
      <c r="S350" s="107" t="s">
        <v>1362</v>
      </c>
      <c r="T350" s="108"/>
      <c r="U350" s="108"/>
      <c r="V350" s="107"/>
      <c r="W350" s="107"/>
    </row>
    <row r="351" spans="1:23" ht="25.5">
      <c r="A351" s="107" t="s">
        <v>1877</v>
      </c>
      <c r="B351" s="112">
        <v>44234</v>
      </c>
      <c r="C351" s="107" t="s">
        <v>1878</v>
      </c>
      <c r="D351" s="112">
        <v>44234</v>
      </c>
      <c r="E351" s="107" t="s">
        <v>1267</v>
      </c>
      <c r="F351" s="107" t="s">
        <v>6</v>
      </c>
      <c r="G351" s="107" t="s">
        <v>1280</v>
      </c>
      <c r="H351" s="107" t="s">
        <v>120</v>
      </c>
      <c r="I351" s="107" t="s">
        <v>1187</v>
      </c>
      <c r="J351" s="108">
        <v>70</v>
      </c>
      <c r="K351" s="108">
        <v>1060</v>
      </c>
      <c r="L351" s="108">
        <v>74200</v>
      </c>
      <c r="M351" s="108">
        <v>2.65</v>
      </c>
      <c r="N351" s="108">
        <v>185.5</v>
      </c>
      <c r="O351" s="108">
        <v>0</v>
      </c>
      <c r="P351" s="108">
        <v>0</v>
      </c>
      <c r="Q351" s="108">
        <v>1062.6500000000001</v>
      </c>
      <c r="R351" s="108">
        <v>74385.5</v>
      </c>
      <c r="S351" s="107" t="s">
        <v>1362</v>
      </c>
      <c r="T351" s="108"/>
      <c r="U351" s="108"/>
      <c r="V351" s="107"/>
      <c r="W351" s="107"/>
    </row>
    <row r="352" spans="1:23" ht="25.5">
      <c r="A352" s="107" t="s">
        <v>1879</v>
      </c>
      <c r="B352" s="112">
        <v>44234</v>
      </c>
      <c r="C352" s="107" t="s">
        <v>1880</v>
      </c>
      <c r="D352" s="112">
        <v>44234</v>
      </c>
      <c r="E352" s="107" t="s">
        <v>1267</v>
      </c>
      <c r="F352" s="107" t="s">
        <v>7</v>
      </c>
      <c r="G352" s="107" t="s">
        <v>1280</v>
      </c>
      <c r="H352" s="107" t="s">
        <v>120</v>
      </c>
      <c r="I352" s="107" t="s">
        <v>1185</v>
      </c>
      <c r="J352" s="108">
        <v>13</v>
      </c>
      <c r="K352" s="108">
        <v>1060</v>
      </c>
      <c r="L352" s="108">
        <v>13780</v>
      </c>
      <c r="M352" s="108">
        <v>2.65</v>
      </c>
      <c r="N352" s="108">
        <v>34.450000000000003</v>
      </c>
      <c r="O352" s="108">
        <v>0</v>
      </c>
      <c r="P352" s="108">
        <v>0</v>
      </c>
      <c r="Q352" s="108">
        <v>1062.6500000000001</v>
      </c>
      <c r="R352" s="108">
        <v>13814.45</v>
      </c>
      <c r="S352" s="107" t="s">
        <v>1362</v>
      </c>
      <c r="T352" s="108"/>
      <c r="U352" s="108"/>
      <c r="V352" s="107"/>
      <c r="W352" s="107"/>
    </row>
    <row r="353" spans="1:23" ht="25.5">
      <c r="A353" s="107" t="s">
        <v>1879</v>
      </c>
      <c r="B353" s="112">
        <v>44234</v>
      </c>
      <c r="C353" s="107" t="s">
        <v>1880</v>
      </c>
      <c r="D353" s="112">
        <v>44234</v>
      </c>
      <c r="E353" s="107" t="s">
        <v>1267</v>
      </c>
      <c r="F353" s="107" t="s">
        <v>7</v>
      </c>
      <c r="G353" s="107" t="s">
        <v>1280</v>
      </c>
      <c r="H353" s="107" t="s">
        <v>120</v>
      </c>
      <c r="I353" s="107" t="s">
        <v>1187</v>
      </c>
      <c r="J353" s="108">
        <v>200</v>
      </c>
      <c r="K353" s="108">
        <v>1060</v>
      </c>
      <c r="L353" s="108">
        <v>212000</v>
      </c>
      <c r="M353" s="108">
        <v>2.65</v>
      </c>
      <c r="N353" s="108">
        <v>530</v>
      </c>
      <c r="O353" s="108">
        <v>0</v>
      </c>
      <c r="P353" s="108">
        <v>0</v>
      </c>
      <c r="Q353" s="108">
        <v>1062.6500000000001</v>
      </c>
      <c r="R353" s="108">
        <v>212530</v>
      </c>
      <c r="S353" s="107" t="s">
        <v>1362</v>
      </c>
      <c r="T353" s="108"/>
      <c r="U353" s="108"/>
      <c r="V353" s="107"/>
      <c r="W353" s="107"/>
    </row>
    <row r="354" spans="1:23" ht="25.5">
      <c r="A354" s="107" t="s">
        <v>1881</v>
      </c>
      <c r="B354" s="112">
        <v>44234</v>
      </c>
      <c r="C354" s="107" t="s">
        <v>1882</v>
      </c>
      <c r="D354" s="112">
        <v>44234</v>
      </c>
      <c r="E354" s="107" t="s">
        <v>1267</v>
      </c>
      <c r="F354" s="107" t="s">
        <v>108</v>
      </c>
      <c r="G354" s="107" t="s">
        <v>1279</v>
      </c>
      <c r="H354" s="107" t="s">
        <v>120</v>
      </c>
      <c r="I354" s="107" t="s">
        <v>1178</v>
      </c>
      <c r="J354" s="108">
        <v>20</v>
      </c>
      <c r="K354" s="108">
        <v>943</v>
      </c>
      <c r="L354" s="108">
        <v>18860</v>
      </c>
      <c r="M354" s="108">
        <v>2.3574999999999999</v>
      </c>
      <c r="N354" s="108">
        <v>47.15</v>
      </c>
      <c r="O354" s="108">
        <v>0</v>
      </c>
      <c r="P354" s="108">
        <v>0</v>
      </c>
      <c r="Q354" s="108">
        <v>945.35749999999996</v>
      </c>
      <c r="R354" s="108">
        <v>18907.150000000001</v>
      </c>
      <c r="S354" s="107" t="s">
        <v>1362</v>
      </c>
      <c r="T354" s="108"/>
      <c r="U354" s="108"/>
      <c r="V354" s="107"/>
      <c r="W354" s="107"/>
    </row>
    <row r="355" spans="1:23" ht="25.5">
      <c r="A355" s="107" t="s">
        <v>1881</v>
      </c>
      <c r="B355" s="112">
        <v>44234</v>
      </c>
      <c r="C355" s="107" t="s">
        <v>1882</v>
      </c>
      <c r="D355" s="112">
        <v>44234</v>
      </c>
      <c r="E355" s="107" t="s">
        <v>1267</v>
      </c>
      <c r="F355" s="107" t="s">
        <v>108</v>
      </c>
      <c r="G355" s="107" t="s">
        <v>1279</v>
      </c>
      <c r="H355" s="107" t="s">
        <v>120</v>
      </c>
      <c r="I355" s="107" t="s">
        <v>1185</v>
      </c>
      <c r="J355" s="108">
        <v>17</v>
      </c>
      <c r="K355" s="108">
        <v>1060</v>
      </c>
      <c r="L355" s="108">
        <v>18020</v>
      </c>
      <c r="M355" s="108">
        <v>2.65</v>
      </c>
      <c r="N355" s="108">
        <v>45.05</v>
      </c>
      <c r="O355" s="108">
        <v>0</v>
      </c>
      <c r="P355" s="108">
        <v>0</v>
      </c>
      <c r="Q355" s="108">
        <v>1062.6500000000001</v>
      </c>
      <c r="R355" s="108">
        <v>18065.05</v>
      </c>
      <c r="S355" s="107" t="s">
        <v>1362</v>
      </c>
      <c r="T355" s="108"/>
      <c r="U355" s="108"/>
      <c r="V355" s="107"/>
      <c r="W355" s="107"/>
    </row>
    <row r="356" spans="1:23" ht="25.5">
      <c r="A356" s="107" t="s">
        <v>1883</v>
      </c>
      <c r="B356" s="112">
        <v>44234</v>
      </c>
      <c r="C356" s="107" t="s">
        <v>1884</v>
      </c>
      <c r="D356" s="112">
        <v>44234</v>
      </c>
      <c r="E356" s="107" t="s">
        <v>1267</v>
      </c>
      <c r="F356" s="107" t="s">
        <v>10</v>
      </c>
      <c r="G356" s="107" t="s">
        <v>1280</v>
      </c>
      <c r="H356" s="107" t="s">
        <v>120</v>
      </c>
      <c r="I356" s="107" t="s">
        <v>1187</v>
      </c>
      <c r="J356" s="108">
        <v>80</v>
      </c>
      <c r="K356" s="108">
        <v>1060</v>
      </c>
      <c r="L356" s="108">
        <v>84800</v>
      </c>
      <c r="M356" s="108">
        <v>2.65</v>
      </c>
      <c r="N356" s="108">
        <v>212</v>
      </c>
      <c r="O356" s="108">
        <v>0</v>
      </c>
      <c r="P356" s="108">
        <v>0</v>
      </c>
      <c r="Q356" s="108">
        <v>1062.6500000000001</v>
      </c>
      <c r="R356" s="108">
        <v>85012</v>
      </c>
      <c r="S356" s="107" t="s">
        <v>1362</v>
      </c>
      <c r="T356" s="108"/>
      <c r="U356" s="108"/>
      <c r="V356" s="107"/>
      <c r="W356" s="107"/>
    </row>
    <row r="357" spans="1:23" ht="25.5">
      <c r="A357" s="107" t="s">
        <v>1883</v>
      </c>
      <c r="B357" s="112">
        <v>44234</v>
      </c>
      <c r="C357" s="107" t="s">
        <v>1884</v>
      </c>
      <c r="D357" s="112">
        <v>44234</v>
      </c>
      <c r="E357" s="107" t="s">
        <v>1267</v>
      </c>
      <c r="F357" s="107" t="s">
        <v>10</v>
      </c>
      <c r="G357" s="107" t="s">
        <v>1280</v>
      </c>
      <c r="H357" s="107" t="s">
        <v>120</v>
      </c>
      <c r="I357" s="107" t="s">
        <v>1185</v>
      </c>
      <c r="J357" s="108">
        <v>20</v>
      </c>
      <c r="K357" s="108">
        <v>1060</v>
      </c>
      <c r="L357" s="108">
        <v>21200</v>
      </c>
      <c r="M357" s="108">
        <v>2.65</v>
      </c>
      <c r="N357" s="108">
        <v>53</v>
      </c>
      <c r="O357" s="108">
        <v>0</v>
      </c>
      <c r="P357" s="108">
        <v>0</v>
      </c>
      <c r="Q357" s="108">
        <v>1062.6500000000001</v>
      </c>
      <c r="R357" s="108">
        <v>21253</v>
      </c>
      <c r="S357" s="107" t="s">
        <v>1362</v>
      </c>
      <c r="T357" s="108"/>
      <c r="U357" s="108"/>
      <c r="V357" s="107"/>
      <c r="W357" s="107"/>
    </row>
    <row r="358" spans="1:23" ht="25.5">
      <c r="A358" s="107" t="s">
        <v>1885</v>
      </c>
      <c r="B358" s="112">
        <v>44234</v>
      </c>
      <c r="C358" s="107" t="s">
        <v>1886</v>
      </c>
      <c r="D358" s="112">
        <v>44234</v>
      </c>
      <c r="E358" s="107" t="s">
        <v>1179</v>
      </c>
      <c r="F358" s="107" t="s">
        <v>1295</v>
      </c>
      <c r="G358" s="107" t="s">
        <v>1179</v>
      </c>
      <c r="H358" s="107" t="s">
        <v>1179</v>
      </c>
      <c r="I358" s="107" t="s">
        <v>1190</v>
      </c>
      <c r="J358" s="108">
        <v>5</v>
      </c>
      <c r="K358" s="108">
        <v>808.5</v>
      </c>
      <c r="L358" s="108">
        <v>4042.5</v>
      </c>
      <c r="M358" s="108">
        <v>2.0211999999999999</v>
      </c>
      <c r="N358" s="108">
        <v>10.106</v>
      </c>
      <c r="O358" s="108">
        <v>0</v>
      </c>
      <c r="P358" s="108">
        <v>0</v>
      </c>
      <c r="Q358" s="108">
        <v>810.52120000000002</v>
      </c>
      <c r="R358" s="108">
        <v>4052.6060000000002</v>
      </c>
      <c r="S358" s="107" t="s">
        <v>1362</v>
      </c>
      <c r="T358" s="108"/>
      <c r="U358" s="108"/>
      <c r="V358" s="107"/>
      <c r="W358" s="107"/>
    </row>
    <row r="359" spans="1:23" ht="25.5">
      <c r="A359" s="107" t="s">
        <v>1885</v>
      </c>
      <c r="B359" s="112">
        <v>44234</v>
      </c>
      <c r="C359" s="107" t="s">
        <v>1886</v>
      </c>
      <c r="D359" s="112">
        <v>44234</v>
      </c>
      <c r="E359" s="107" t="s">
        <v>1179</v>
      </c>
      <c r="F359" s="107" t="s">
        <v>1295</v>
      </c>
      <c r="G359" s="107" t="s">
        <v>1179</v>
      </c>
      <c r="H359" s="107" t="s">
        <v>1179</v>
      </c>
      <c r="I359" s="107" t="s">
        <v>1246</v>
      </c>
      <c r="J359" s="108">
        <v>5</v>
      </c>
      <c r="K359" s="108">
        <v>872.5</v>
      </c>
      <c r="L359" s="108">
        <v>4362.5</v>
      </c>
      <c r="M359" s="108">
        <v>2.1812</v>
      </c>
      <c r="N359" s="108">
        <v>10.906000000000001</v>
      </c>
      <c r="O359" s="108">
        <v>0</v>
      </c>
      <c r="P359" s="108">
        <v>0</v>
      </c>
      <c r="Q359" s="108">
        <v>874.68119999999999</v>
      </c>
      <c r="R359" s="108">
        <v>4373.4059999999999</v>
      </c>
      <c r="S359" s="107" t="s">
        <v>1362</v>
      </c>
      <c r="T359" s="108"/>
      <c r="U359" s="108"/>
      <c r="V359" s="107"/>
      <c r="W359" s="107"/>
    </row>
    <row r="360" spans="1:23" ht="25.5">
      <c r="A360" s="107" t="s">
        <v>1885</v>
      </c>
      <c r="B360" s="112">
        <v>44234</v>
      </c>
      <c r="C360" s="107" t="s">
        <v>1886</v>
      </c>
      <c r="D360" s="112">
        <v>44234</v>
      </c>
      <c r="E360" s="107" t="s">
        <v>1179</v>
      </c>
      <c r="F360" s="107" t="s">
        <v>1295</v>
      </c>
      <c r="G360" s="107" t="s">
        <v>1179</v>
      </c>
      <c r="H360" s="107" t="s">
        <v>1179</v>
      </c>
      <c r="I360" s="107" t="s">
        <v>1312</v>
      </c>
      <c r="J360" s="108">
        <v>5</v>
      </c>
      <c r="K360" s="108">
        <v>1011</v>
      </c>
      <c r="L360" s="108">
        <v>5055</v>
      </c>
      <c r="M360" s="108">
        <v>2.5274999999999999</v>
      </c>
      <c r="N360" s="108">
        <v>12.637499999999999</v>
      </c>
      <c r="O360" s="108">
        <v>0</v>
      </c>
      <c r="P360" s="108">
        <v>0</v>
      </c>
      <c r="Q360" s="108">
        <v>1013.5275</v>
      </c>
      <c r="R360" s="108">
        <v>5067.6374999999998</v>
      </c>
      <c r="S360" s="107" t="s">
        <v>1362</v>
      </c>
      <c r="T360" s="108"/>
      <c r="U360" s="108"/>
      <c r="V360" s="107"/>
      <c r="W360" s="107"/>
    </row>
    <row r="361" spans="1:23" ht="25.5">
      <c r="A361" s="107" t="s">
        <v>1885</v>
      </c>
      <c r="B361" s="112">
        <v>44234</v>
      </c>
      <c r="C361" s="107" t="s">
        <v>1886</v>
      </c>
      <c r="D361" s="112">
        <v>44234</v>
      </c>
      <c r="E361" s="107" t="s">
        <v>1179</v>
      </c>
      <c r="F361" s="107" t="s">
        <v>1295</v>
      </c>
      <c r="G361" s="107" t="s">
        <v>1179</v>
      </c>
      <c r="H361" s="107" t="s">
        <v>1179</v>
      </c>
      <c r="I361" s="107" t="s">
        <v>1178</v>
      </c>
      <c r="J361" s="108">
        <v>5</v>
      </c>
      <c r="K361" s="108">
        <v>956.5</v>
      </c>
      <c r="L361" s="108">
        <v>4782.5</v>
      </c>
      <c r="M361" s="108">
        <v>2.3913000000000002</v>
      </c>
      <c r="N361" s="108">
        <v>11.9565</v>
      </c>
      <c r="O361" s="108">
        <v>0</v>
      </c>
      <c r="P361" s="108">
        <v>0</v>
      </c>
      <c r="Q361" s="108">
        <v>958.8913</v>
      </c>
      <c r="R361" s="108">
        <v>4794.4565000000002</v>
      </c>
      <c r="S361" s="107" t="s">
        <v>1362</v>
      </c>
      <c r="T361" s="108"/>
      <c r="U361" s="108"/>
      <c r="V361" s="107"/>
      <c r="W361" s="107"/>
    </row>
    <row r="362" spans="1:23" ht="25.5">
      <c r="A362" s="107" t="s">
        <v>1885</v>
      </c>
      <c r="B362" s="112">
        <v>44234</v>
      </c>
      <c r="C362" s="107" t="s">
        <v>1886</v>
      </c>
      <c r="D362" s="112">
        <v>44234</v>
      </c>
      <c r="E362" s="107" t="s">
        <v>1179</v>
      </c>
      <c r="F362" s="107" t="s">
        <v>1295</v>
      </c>
      <c r="G362" s="107" t="s">
        <v>1179</v>
      </c>
      <c r="H362" s="107" t="s">
        <v>1179</v>
      </c>
      <c r="I362" s="107" t="s">
        <v>1184</v>
      </c>
      <c r="J362" s="108">
        <v>5</v>
      </c>
      <c r="K362" s="108">
        <v>828.5</v>
      </c>
      <c r="L362" s="108">
        <v>4142.5</v>
      </c>
      <c r="M362" s="108">
        <v>2.0712999999999999</v>
      </c>
      <c r="N362" s="108">
        <v>10.3565</v>
      </c>
      <c r="O362" s="108">
        <v>0</v>
      </c>
      <c r="P362" s="108">
        <v>0</v>
      </c>
      <c r="Q362" s="108">
        <v>830.57129999999995</v>
      </c>
      <c r="R362" s="108">
        <v>4152.8564999999999</v>
      </c>
      <c r="S362" s="107" t="s">
        <v>1362</v>
      </c>
      <c r="T362" s="108"/>
      <c r="U362" s="108"/>
      <c r="V362" s="107"/>
      <c r="W362" s="107"/>
    </row>
    <row r="363" spans="1:23" ht="25.5">
      <c r="A363" s="107" t="s">
        <v>1887</v>
      </c>
      <c r="B363" s="112">
        <v>44234</v>
      </c>
      <c r="C363" s="107" t="s">
        <v>1888</v>
      </c>
      <c r="D363" s="112">
        <v>44234</v>
      </c>
      <c r="E363" s="107" t="s">
        <v>1179</v>
      </c>
      <c r="F363" s="107" t="s">
        <v>1360</v>
      </c>
      <c r="G363" s="107" t="s">
        <v>1179</v>
      </c>
      <c r="H363" s="107" t="s">
        <v>1179</v>
      </c>
      <c r="I363" s="107" t="s">
        <v>1184</v>
      </c>
      <c r="J363" s="108">
        <v>5</v>
      </c>
      <c r="K363" s="108">
        <v>828.5</v>
      </c>
      <c r="L363" s="108">
        <v>4142.5</v>
      </c>
      <c r="M363" s="108">
        <v>2.0712999999999999</v>
      </c>
      <c r="N363" s="108">
        <v>10.3565</v>
      </c>
      <c r="O363" s="108">
        <v>0</v>
      </c>
      <c r="P363" s="108">
        <v>0</v>
      </c>
      <c r="Q363" s="108">
        <v>830.57129999999995</v>
      </c>
      <c r="R363" s="108">
        <v>4152.8564999999999</v>
      </c>
      <c r="S363" s="107" t="s">
        <v>1362</v>
      </c>
      <c r="T363" s="108"/>
      <c r="U363" s="108"/>
      <c r="V363" s="107"/>
      <c r="W363" s="107"/>
    </row>
    <row r="364" spans="1:23" ht="25.5">
      <c r="A364" s="107" t="s">
        <v>1887</v>
      </c>
      <c r="B364" s="112">
        <v>44234</v>
      </c>
      <c r="C364" s="107" t="s">
        <v>1888</v>
      </c>
      <c r="D364" s="112">
        <v>44234</v>
      </c>
      <c r="E364" s="107" t="s">
        <v>1179</v>
      </c>
      <c r="F364" s="107" t="s">
        <v>1360</v>
      </c>
      <c r="G364" s="107" t="s">
        <v>1179</v>
      </c>
      <c r="H364" s="107" t="s">
        <v>1179</v>
      </c>
      <c r="I364" s="107" t="s">
        <v>1185</v>
      </c>
      <c r="J364" s="108">
        <v>3</v>
      </c>
      <c r="K364" s="108">
        <v>1075</v>
      </c>
      <c r="L364" s="108">
        <v>3225</v>
      </c>
      <c r="M364" s="108">
        <v>2.6875</v>
      </c>
      <c r="N364" s="108">
        <v>8.0625</v>
      </c>
      <c r="O364" s="108">
        <v>0</v>
      </c>
      <c r="P364" s="108">
        <v>0</v>
      </c>
      <c r="Q364" s="108">
        <v>1077.6875</v>
      </c>
      <c r="R364" s="108">
        <v>3233.0625</v>
      </c>
      <c r="S364" s="107" t="s">
        <v>1362</v>
      </c>
      <c r="T364" s="108"/>
      <c r="U364" s="108"/>
      <c r="V364" s="107"/>
      <c r="W364" s="107"/>
    </row>
    <row r="365" spans="1:23" ht="25.5">
      <c r="A365" s="107" t="s">
        <v>1889</v>
      </c>
      <c r="B365" s="112">
        <v>44234</v>
      </c>
      <c r="C365" s="107" t="s">
        <v>1890</v>
      </c>
      <c r="D365" s="112">
        <v>44234</v>
      </c>
      <c r="E365" s="107" t="s">
        <v>1179</v>
      </c>
      <c r="F365" s="107" t="s">
        <v>1285</v>
      </c>
      <c r="G365" s="107" t="s">
        <v>1179</v>
      </c>
      <c r="H365" s="107" t="s">
        <v>1179</v>
      </c>
      <c r="I365" s="107" t="s">
        <v>1184</v>
      </c>
      <c r="J365" s="108">
        <v>5</v>
      </c>
      <c r="K365" s="108">
        <v>828.5</v>
      </c>
      <c r="L365" s="108">
        <v>4142.5</v>
      </c>
      <c r="M365" s="108">
        <v>2.0712999999999999</v>
      </c>
      <c r="N365" s="108">
        <v>10.3565</v>
      </c>
      <c r="O365" s="108">
        <v>0</v>
      </c>
      <c r="P365" s="108">
        <v>0</v>
      </c>
      <c r="Q365" s="108">
        <v>830.57129999999995</v>
      </c>
      <c r="R365" s="108">
        <v>4152.8564999999999</v>
      </c>
      <c r="S365" s="107" t="s">
        <v>1362</v>
      </c>
      <c r="T365" s="108"/>
      <c r="U365" s="108"/>
      <c r="V365" s="107"/>
      <c r="W365" s="107"/>
    </row>
    <row r="366" spans="1:23" ht="25.5">
      <c r="A366" s="107" t="s">
        <v>1889</v>
      </c>
      <c r="B366" s="112">
        <v>44234</v>
      </c>
      <c r="C366" s="107" t="s">
        <v>1890</v>
      </c>
      <c r="D366" s="112">
        <v>44234</v>
      </c>
      <c r="E366" s="107" t="s">
        <v>1179</v>
      </c>
      <c r="F366" s="107" t="s">
        <v>1285</v>
      </c>
      <c r="G366" s="107" t="s">
        <v>1179</v>
      </c>
      <c r="H366" s="107" t="s">
        <v>1179</v>
      </c>
      <c r="I366" s="107" t="s">
        <v>1178</v>
      </c>
      <c r="J366" s="108">
        <v>2</v>
      </c>
      <c r="K366" s="108">
        <v>956.5</v>
      </c>
      <c r="L366" s="108">
        <v>1913</v>
      </c>
      <c r="M366" s="108">
        <v>2.3913000000000002</v>
      </c>
      <c r="N366" s="108">
        <v>4.7826000000000004</v>
      </c>
      <c r="O366" s="108">
        <v>0</v>
      </c>
      <c r="P366" s="108">
        <v>0</v>
      </c>
      <c r="Q366" s="108">
        <v>958.8913</v>
      </c>
      <c r="R366" s="108">
        <v>1917.7826</v>
      </c>
      <c r="S366" s="107" t="s">
        <v>1362</v>
      </c>
      <c r="T366" s="108"/>
      <c r="U366" s="108"/>
      <c r="V366" s="107"/>
      <c r="W366" s="107"/>
    </row>
    <row r="367" spans="1:23" ht="25.5">
      <c r="A367" s="107" t="s">
        <v>1889</v>
      </c>
      <c r="B367" s="112">
        <v>44234</v>
      </c>
      <c r="C367" s="107" t="s">
        <v>1890</v>
      </c>
      <c r="D367" s="112">
        <v>44234</v>
      </c>
      <c r="E367" s="107" t="s">
        <v>1179</v>
      </c>
      <c r="F367" s="107" t="s">
        <v>1285</v>
      </c>
      <c r="G367" s="107" t="s">
        <v>1179</v>
      </c>
      <c r="H367" s="107" t="s">
        <v>1179</v>
      </c>
      <c r="I367" s="107" t="s">
        <v>1246</v>
      </c>
      <c r="J367" s="108">
        <v>4</v>
      </c>
      <c r="K367" s="108">
        <v>872.5</v>
      </c>
      <c r="L367" s="108">
        <v>3490</v>
      </c>
      <c r="M367" s="108">
        <v>2.1812</v>
      </c>
      <c r="N367" s="108">
        <v>8.7248000000000001</v>
      </c>
      <c r="O367" s="108">
        <v>0</v>
      </c>
      <c r="P367" s="108">
        <v>0</v>
      </c>
      <c r="Q367" s="108">
        <v>874.68119999999999</v>
      </c>
      <c r="R367" s="108">
        <v>3498.7248</v>
      </c>
      <c r="S367" s="107" t="s">
        <v>1362</v>
      </c>
      <c r="T367" s="108"/>
      <c r="U367" s="108"/>
      <c r="V367" s="107"/>
      <c r="W367" s="107"/>
    </row>
    <row r="368" spans="1:23" ht="25.5">
      <c r="A368" s="107" t="s">
        <v>1891</v>
      </c>
      <c r="B368" s="112">
        <v>44234</v>
      </c>
      <c r="C368" s="107" t="s">
        <v>1892</v>
      </c>
      <c r="D368" s="112">
        <v>44234</v>
      </c>
      <c r="E368" s="107" t="s">
        <v>1267</v>
      </c>
      <c r="F368" s="107" t="s">
        <v>14</v>
      </c>
      <c r="G368" s="107" t="s">
        <v>1275</v>
      </c>
      <c r="H368" s="107" t="s">
        <v>24</v>
      </c>
      <c r="I368" s="107" t="s">
        <v>1312</v>
      </c>
      <c r="J368" s="108">
        <v>40</v>
      </c>
      <c r="K368" s="108">
        <v>997</v>
      </c>
      <c r="L368" s="108">
        <v>39880</v>
      </c>
      <c r="M368" s="108">
        <v>2.4925000000000002</v>
      </c>
      <c r="N368" s="108">
        <v>99.7</v>
      </c>
      <c r="O368" s="108">
        <v>0</v>
      </c>
      <c r="P368" s="108">
        <v>0</v>
      </c>
      <c r="Q368" s="108">
        <v>999.49249999999995</v>
      </c>
      <c r="R368" s="108">
        <v>39979.699999999997</v>
      </c>
      <c r="S368" s="107" t="s">
        <v>1362</v>
      </c>
      <c r="T368" s="108"/>
      <c r="U368" s="108"/>
      <c r="V368" s="107"/>
      <c r="W368" s="107"/>
    </row>
    <row r="369" spans="1:23" ht="25.5">
      <c r="A369" s="107" t="s">
        <v>1891</v>
      </c>
      <c r="B369" s="112">
        <v>44234</v>
      </c>
      <c r="C369" s="107" t="s">
        <v>1892</v>
      </c>
      <c r="D369" s="112">
        <v>44234</v>
      </c>
      <c r="E369" s="107" t="s">
        <v>1267</v>
      </c>
      <c r="F369" s="107" t="s">
        <v>14</v>
      </c>
      <c r="G369" s="107" t="s">
        <v>1275</v>
      </c>
      <c r="H369" s="107" t="s">
        <v>24</v>
      </c>
      <c r="I369" s="107" t="s">
        <v>1246</v>
      </c>
      <c r="J369" s="108">
        <v>100</v>
      </c>
      <c r="K369" s="108">
        <v>860</v>
      </c>
      <c r="L369" s="108">
        <v>86000</v>
      </c>
      <c r="M369" s="108">
        <v>2.15</v>
      </c>
      <c r="N369" s="108">
        <v>215</v>
      </c>
      <c r="O369" s="108">
        <v>0</v>
      </c>
      <c r="P369" s="108">
        <v>0</v>
      </c>
      <c r="Q369" s="108">
        <v>862.15</v>
      </c>
      <c r="R369" s="108">
        <v>86215</v>
      </c>
      <c r="S369" s="107" t="s">
        <v>1362</v>
      </c>
      <c r="T369" s="108"/>
      <c r="U369" s="108"/>
      <c r="V369" s="107"/>
      <c r="W369" s="107"/>
    </row>
    <row r="370" spans="1:23" ht="25.5">
      <c r="A370" s="107" t="s">
        <v>1891</v>
      </c>
      <c r="B370" s="112">
        <v>44234</v>
      </c>
      <c r="C370" s="107" t="s">
        <v>1892</v>
      </c>
      <c r="D370" s="112">
        <v>44234</v>
      </c>
      <c r="E370" s="107" t="s">
        <v>1267</v>
      </c>
      <c r="F370" s="107" t="s">
        <v>14</v>
      </c>
      <c r="G370" s="107" t="s">
        <v>1275</v>
      </c>
      <c r="H370" s="107" t="s">
        <v>24</v>
      </c>
      <c r="I370" s="107" t="s">
        <v>1185</v>
      </c>
      <c r="J370" s="108">
        <v>50</v>
      </c>
      <c r="K370" s="108">
        <v>1060</v>
      </c>
      <c r="L370" s="108">
        <v>53000</v>
      </c>
      <c r="M370" s="108">
        <v>2.65</v>
      </c>
      <c r="N370" s="108">
        <v>132.5</v>
      </c>
      <c r="O370" s="108">
        <v>0</v>
      </c>
      <c r="P370" s="108">
        <v>0</v>
      </c>
      <c r="Q370" s="108">
        <v>1062.6500000000001</v>
      </c>
      <c r="R370" s="108">
        <v>53132.5</v>
      </c>
      <c r="S370" s="107" t="s">
        <v>1362</v>
      </c>
      <c r="T370" s="108"/>
      <c r="U370" s="108"/>
      <c r="V370" s="107"/>
      <c r="W370" s="107"/>
    </row>
    <row r="371" spans="1:23" ht="25.5">
      <c r="A371" s="107" t="s">
        <v>1891</v>
      </c>
      <c r="B371" s="112">
        <v>44234</v>
      </c>
      <c r="C371" s="107" t="s">
        <v>1892</v>
      </c>
      <c r="D371" s="112">
        <v>44234</v>
      </c>
      <c r="E371" s="107" t="s">
        <v>1267</v>
      </c>
      <c r="F371" s="107" t="s">
        <v>14</v>
      </c>
      <c r="G371" s="107" t="s">
        <v>1275</v>
      </c>
      <c r="H371" s="107" t="s">
        <v>24</v>
      </c>
      <c r="I371" s="107" t="s">
        <v>1184</v>
      </c>
      <c r="J371" s="108">
        <v>60</v>
      </c>
      <c r="K371" s="108">
        <v>817</v>
      </c>
      <c r="L371" s="108">
        <v>49020</v>
      </c>
      <c r="M371" s="108">
        <v>2.0425</v>
      </c>
      <c r="N371" s="108">
        <v>122.55</v>
      </c>
      <c r="O371" s="108">
        <v>0</v>
      </c>
      <c r="P371" s="108">
        <v>0</v>
      </c>
      <c r="Q371" s="108">
        <v>819.04250000000002</v>
      </c>
      <c r="R371" s="108">
        <v>49142.55</v>
      </c>
      <c r="S371" s="107" t="s">
        <v>1362</v>
      </c>
      <c r="T371" s="108"/>
      <c r="U371" s="108"/>
      <c r="V371" s="107"/>
      <c r="W371" s="107"/>
    </row>
    <row r="372" spans="1:23" ht="25.5">
      <c r="A372" s="107" t="s">
        <v>1891</v>
      </c>
      <c r="B372" s="112">
        <v>44234</v>
      </c>
      <c r="C372" s="107" t="s">
        <v>1892</v>
      </c>
      <c r="D372" s="112">
        <v>44234</v>
      </c>
      <c r="E372" s="107" t="s">
        <v>1267</v>
      </c>
      <c r="F372" s="107" t="s">
        <v>14</v>
      </c>
      <c r="G372" s="107" t="s">
        <v>1275</v>
      </c>
      <c r="H372" s="107" t="s">
        <v>24</v>
      </c>
      <c r="I372" s="107" t="s">
        <v>1178</v>
      </c>
      <c r="J372" s="108">
        <v>40</v>
      </c>
      <c r="K372" s="108">
        <v>943</v>
      </c>
      <c r="L372" s="108">
        <v>37720</v>
      </c>
      <c r="M372" s="108">
        <v>2.3574999999999999</v>
      </c>
      <c r="N372" s="108">
        <v>94.3</v>
      </c>
      <c r="O372" s="108">
        <v>0</v>
      </c>
      <c r="P372" s="108">
        <v>0</v>
      </c>
      <c r="Q372" s="108">
        <v>945.35749999999996</v>
      </c>
      <c r="R372" s="108">
        <v>37814.300000000003</v>
      </c>
      <c r="S372" s="107" t="s">
        <v>1362</v>
      </c>
      <c r="T372" s="108"/>
      <c r="U372" s="108"/>
      <c r="V372" s="107"/>
      <c r="W372" s="107"/>
    </row>
    <row r="373" spans="1:23" ht="25.5">
      <c r="A373" s="107" t="s">
        <v>1893</v>
      </c>
      <c r="B373" s="112">
        <v>44234</v>
      </c>
      <c r="C373" s="107" t="s">
        <v>1894</v>
      </c>
      <c r="D373" s="112">
        <v>44234</v>
      </c>
      <c r="E373" s="107" t="s">
        <v>1179</v>
      </c>
      <c r="F373" s="107" t="s">
        <v>1282</v>
      </c>
      <c r="G373" s="107" t="s">
        <v>1179</v>
      </c>
      <c r="H373" s="107" t="s">
        <v>1179</v>
      </c>
      <c r="I373" s="107" t="s">
        <v>1184</v>
      </c>
      <c r="J373" s="108">
        <v>10</v>
      </c>
      <c r="K373" s="108">
        <v>828.5</v>
      </c>
      <c r="L373" s="108">
        <v>8285</v>
      </c>
      <c r="M373" s="108">
        <v>2.0712999999999999</v>
      </c>
      <c r="N373" s="108">
        <v>20.713000000000001</v>
      </c>
      <c r="O373" s="108">
        <v>0</v>
      </c>
      <c r="P373" s="108">
        <v>0</v>
      </c>
      <c r="Q373" s="108">
        <v>830.57129999999995</v>
      </c>
      <c r="R373" s="108">
        <v>8305.7129999999997</v>
      </c>
      <c r="S373" s="107" t="s">
        <v>1362</v>
      </c>
      <c r="T373" s="108"/>
      <c r="U373" s="108"/>
      <c r="V373" s="107"/>
      <c r="W373" s="107"/>
    </row>
    <row r="374" spans="1:23" ht="25.5">
      <c r="A374" s="107" t="s">
        <v>1893</v>
      </c>
      <c r="B374" s="112">
        <v>44234</v>
      </c>
      <c r="C374" s="107" t="s">
        <v>1894</v>
      </c>
      <c r="D374" s="112">
        <v>44234</v>
      </c>
      <c r="E374" s="107" t="s">
        <v>1179</v>
      </c>
      <c r="F374" s="107" t="s">
        <v>1282</v>
      </c>
      <c r="G374" s="107" t="s">
        <v>1179</v>
      </c>
      <c r="H374" s="107" t="s">
        <v>1179</v>
      </c>
      <c r="I374" s="107" t="s">
        <v>1178</v>
      </c>
      <c r="J374" s="108">
        <v>5</v>
      </c>
      <c r="K374" s="108">
        <v>956.5</v>
      </c>
      <c r="L374" s="108">
        <v>4782.5</v>
      </c>
      <c r="M374" s="108">
        <v>2.3913000000000002</v>
      </c>
      <c r="N374" s="108">
        <v>11.9565</v>
      </c>
      <c r="O374" s="108">
        <v>0</v>
      </c>
      <c r="P374" s="108">
        <v>0</v>
      </c>
      <c r="Q374" s="108">
        <v>958.8913</v>
      </c>
      <c r="R374" s="108">
        <v>4794.4565000000002</v>
      </c>
      <c r="S374" s="107" t="s">
        <v>1362</v>
      </c>
      <c r="T374" s="108"/>
      <c r="U374" s="108"/>
      <c r="V374" s="107"/>
      <c r="W374" s="107"/>
    </row>
    <row r="375" spans="1:23" ht="25.5">
      <c r="A375" s="107" t="s">
        <v>1895</v>
      </c>
      <c r="B375" s="112">
        <v>44234</v>
      </c>
      <c r="C375" s="107" t="s">
        <v>1896</v>
      </c>
      <c r="D375" s="112">
        <v>44234</v>
      </c>
      <c r="E375" s="107" t="s">
        <v>1267</v>
      </c>
      <c r="F375" s="107" t="s">
        <v>82</v>
      </c>
      <c r="G375" s="107" t="s">
        <v>1050</v>
      </c>
      <c r="H375" s="107" t="s">
        <v>1272</v>
      </c>
      <c r="I375" s="107" t="s">
        <v>1184</v>
      </c>
      <c r="J375" s="108">
        <v>80</v>
      </c>
      <c r="K375" s="108">
        <v>817</v>
      </c>
      <c r="L375" s="108">
        <v>65360</v>
      </c>
      <c r="M375" s="108">
        <v>2.0425</v>
      </c>
      <c r="N375" s="108">
        <v>163.4</v>
      </c>
      <c r="O375" s="108">
        <v>0</v>
      </c>
      <c r="P375" s="108">
        <v>0</v>
      </c>
      <c r="Q375" s="108">
        <v>819.04250000000002</v>
      </c>
      <c r="R375" s="108">
        <v>65523.4</v>
      </c>
      <c r="S375" s="107" t="s">
        <v>1362</v>
      </c>
      <c r="T375" s="108"/>
      <c r="U375" s="108"/>
      <c r="V375" s="107"/>
      <c r="W375" s="107"/>
    </row>
    <row r="376" spans="1:23" ht="25.5">
      <c r="A376" s="107" t="s">
        <v>1895</v>
      </c>
      <c r="B376" s="112">
        <v>44234</v>
      </c>
      <c r="C376" s="107" t="s">
        <v>1896</v>
      </c>
      <c r="D376" s="112">
        <v>44234</v>
      </c>
      <c r="E376" s="107" t="s">
        <v>1267</v>
      </c>
      <c r="F376" s="107" t="s">
        <v>82</v>
      </c>
      <c r="G376" s="107" t="s">
        <v>1050</v>
      </c>
      <c r="H376" s="107" t="s">
        <v>1272</v>
      </c>
      <c r="I376" s="107" t="s">
        <v>1178</v>
      </c>
      <c r="J376" s="108">
        <v>10</v>
      </c>
      <c r="K376" s="108">
        <v>943</v>
      </c>
      <c r="L376" s="108">
        <v>9430</v>
      </c>
      <c r="M376" s="108">
        <v>2.3574999999999999</v>
      </c>
      <c r="N376" s="108">
        <v>23.574999999999999</v>
      </c>
      <c r="O376" s="108">
        <v>0</v>
      </c>
      <c r="P376" s="108">
        <v>0</v>
      </c>
      <c r="Q376" s="108">
        <v>945.35749999999996</v>
      </c>
      <c r="R376" s="108">
        <v>9453.5750000000007</v>
      </c>
      <c r="S376" s="107" t="s">
        <v>1362</v>
      </c>
      <c r="T376" s="108"/>
      <c r="U376" s="108"/>
      <c r="V376" s="107"/>
      <c r="W376" s="107"/>
    </row>
    <row r="377" spans="1:23" ht="25.5">
      <c r="A377" s="107" t="s">
        <v>1897</v>
      </c>
      <c r="B377" s="112">
        <v>44234</v>
      </c>
      <c r="C377" s="107" t="s">
        <v>1898</v>
      </c>
      <c r="D377" s="112">
        <v>44234</v>
      </c>
      <c r="E377" s="107" t="s">
        <v>1267</v>
      </c>
      <c r="F377" s="107" t="s">
        <v>83</v>
      </c>
      <c r="G377" s="107" t="s">
        <v>1050</v>
      </c>
      <c r="H377" s="107" t="s">
        <v>1272</v>
      </c>
      <c r="I377" s="107" t="s">
        <v>1178</v>
      </c>
      <c r="J377" s="108">
        <v>20</v>
      </c>
      <c r="K377" s="108">
        <v>943</v>
      </c>
      <c r="L377" s="108">
        <v>18860</v>
      </c>
      <c r="M377" s="108">
        <v>2.3574999999999999</v>
      </c>
      <c r="N377" s="108">
        <v>47.15</v>
      </c>
      <c r="O377" s="108">
        <v>0</v>
      </c>
      <c r="P377" s="108">
        <v>0</v>
      </c>
      <c r="Q377" s="108">
        <v>945.35749999999996</v>
      </c>
      <c r="R377" s="108">
        <v>18907.150000000001</v>
      </c>
      <c r="S377" s="107" t="s">
        <v>1362</v>
      </c>
      <c r="T377" s="108"/>
      <c r="U377" s="108"/>
      <c r="V377" s="107"/>
      <c r="W377" s="107"/>
    </row>
    <row r="378" spans="1:23" ht="25.5">
      <c r="A378" s="107" t="s">
        <v>1897</v>
      </c>
      <c r="B378" s="112">
        <v>44234</v>
      </c>
      <c r="C378" s="107" t="s">
        <v>1898</v>
      </c>
      <c r="D378" s="112">
        <v>44234</v>
      </c>
      <c r="E378" s="107" t="s">
        <v>1267</v>
      </c>
      <c r="F378" s="107" t="s">
        <v>83</v>
      </c>
      <c r="G378" s="107" t="s">
        <v>1050</v>
      </c>
      <c r="H378" s="107" t="s">
        <v>1272</v>
      </c>
      <c r="I378" s="107" t="s">
        <v>1185</v>
      </c>
      <c r="J378" s="108">
        <v>40</v>
      </c>
      <c r="K378" s="108">
        <v>1060</v>
      </c>
      <c r="L378" s="108">
        <v>42400</v>
      </c>
      <c r="M378" s="108">
        <v>2.65</v>
      </c>
      <c r="N378" s="108">
        <v>106</v>
      </c>
      <c r="O378" s="108">
        <v>0</v>
      </c>
      <c r="P378" s="108">
        <v>0</v>
      </c>
      <c r="Q378" s="108">
        <v>1062.6500000000001</v>
      </c>
      <c r="R378" s="108">
        <v>42506</v>
      </c>
      <c r="S378" s="107" t="s">
        <v>1362</v>
      </c>
      <c r="T378" s="108"/>
      <c r="U378" s="108"/>
      <c r="V378" s="107"/>
      <c r="W378" s="107"/>
    </row>
    <row r="379" spans="1:23" ht="25.5">
      <c r="A379" s="107" t="s">
        <v>1897</v>
      </c>
      <c r="B379" s="112">
        <v>44234</v>
      </c>
      <c r="C379" s="107" t="s">
        <v>1898</v>
      </c>
      <c r="D379" s="112">
        <v>44234</v>
      </c>
      <c r="E379" s="107" t="s">
        <v>1267</v>
      </c>
      <c r="F379" s="107" t="s">
        <v>83</v>
      </c>
      <c r="G379" s="107" t="s">
        <v>1050</v>
      </c>
      <c r="H379" s="107" t="s">
        <v>1272</v>
      </c>
      <c r="I379" s="107" t="s">
        <v>1184</v>
      </c>
      <c r="J379" s="108">
        <v>40</v>
      </c>
      <c r="K379" s="108">
        <v>817</v>
      </c>
      <c r="L379" s="108">
        <v>32680</v>
      </c>
      <c r="M379" s="108">
        <v>2.0425</v>
      </c>
      <c r="N379" s="108">
        <v>81.7</v>
      </c>
      <c r="O379" s="108">
        <v>0</v>
      </c>
      <c r="P379" s="108">
        <v>0</v>
      </c>
      <c r="Q379" s="108">
        <v>819.04250000000002</v>
      </c>
      <c r="R379" s="108">
        <v>32761.7</v>
      </c>
      <c r="S379" s="107" t="s">
        <v>1362</v>
      </c>
      <c r="T379" s="108"/>
      <c r="U379" s="108"/>
      <c r="V379" s="107"/>
      <c r="W379" s="107"/>
    </row>
    <row r="380" spans="1:23" ht="25.5">
      <c r="A380" s="107" t="s">
        <v>1899</v>
      </c>
      <c r="B380" s="112">
        <v>44234</v>
      </c>
      <c r="C380" s="107" t="s">
        <v>1900</v>
      </c>
      <c r="D380" s="112">
        <v>44234</v>
      </c>
      <c r="E380" s="107" t="s">
        <v>1267</v>
      </c>
      <c r="F380" s="107" t="s">
        <v>99</v>
      </c>
      <c r="G380" s="107" t="s">
        <v>1046</v>
      </c>
      <c r="H380" s="107" t="s">
        <v>1272</v>
      </c>
      <c r="I380" s="107" t="s">
        <v>1184</v>
      </c>
      <c r="J380" s="108">
        <v>100</v>
      </c>
      <c r="K380" s="108">
        <v>817</v>
      </c>
      <c r="L380" s="108">
        <v>81700</v>
      </c>
      <c r="M380" s="108">
        <v>2.0425</v>
      </c>
      <c r="N380" s="108">
        <v>204.25</v>
      </c>
      <c r="O380" s="108">
        <v>0</v>
      </c>
      <c r="P380" s="108">
        <v>0</v>
      </c>
      <c r="Q380" s="108">
        <v>819.04250000000002</v>
      </c>
      <c r="R380" s="108">
        <v>81904.25</v>
      </c>
      <c r="S380" s="107" t="s">
        <v>1362</v>
      </c>
      <c r="T380" s="108"/>
      <c r="U380" s="108"/>
      <c r="V380" s="107"/>
      <c r="W380" s="107"/>
    </row>
    <row r="381" spans="1:23" ht="25.5">
      <c r="A381" s="107" t="s">
        <v>1901</v>
      </c>
      <c r="B381" s="112">
        <v>44234</v>
      </c>
      <c r="C381" s="107" t="s">
        <v>1902</v>
      </c>
      <c r="D381" s="112">
        <v>44234</v>
      </c>
      <c r="E381" s="107" t="s">
        <v>1267</v>
      </c>
      <c r="F381" s="107" t="s">
        <v>96</v>
      </c>
      <c r="G381" s="107" t="s">
        <v>1291</v>
      </c>
      <c r="H381" s="107" t="s">
        <v>1272</v>
      </c>
      <c r="I381" s="107" t="s">
        <v>1184</v>
      </c>
      <c r="J381" s="108">
        <v>60</v>
      </c>
      <c r="K381" s="108">
        <v>817</v>
      </c>
      <c r="L381" s="108">
        <v>49020</v>
      </c>
      <c r="M381" s="108">
        <v>2.0425</v>
      </c>
      <c r="N381" s="108">
        <v>122.55</v>
      </c>
      <c r="O381" s="108">
        <v>0</v>
      </c>
      <c r="P381" s="108">
        <v>0</v>
      </c>
      <c r="Q381" s="108">
        <v>819.04250000000002</v>
      </c>
      <c r="R381" s="108">
        <v>49142.55</v>
      </c>
      <c r="S381" s="107" t="s">
        <v>1362</v>
      </c>
      <c r="T381" s="108"/>
      <c r="U381" s="108"/>
      <c r="V381" s="107"/>
      <c r="W381" s="107"/>
    </row>
    <row r="382" spans="1:23" ht="25.5">
      <c r="A382" s="107" t="s">
        <v>1903</v>
      </c>
      <c r="B382" s="112">
        <v>44234</v>
      </c>
      <c r="C382" s="107" t="s">
        <v>1904</v>
      </c>
      <c r="D382" s="112">
        <v>44234</v>
      </c>
      <c r="E382" s="107" t="s">
        <v>1267</v>
      </c>
      <c r="F382" s="107" t="s">
        <v>1041</v>
      </c>
      <c r="G382" s="107" t="s">
        <v>1046</v>
      </c>
      <c r="H382" s="107" t="s">
        <v>1272</v>
      </c>
      <c r="I382" s="107" t="s">
        <v>1185</v>
      </c>
      <c r="J382" s="108">
        <v>60</v>
      </c>
      <c r="K382" s="108">
        <v>1060</v>
      </c>
      <c r="L382" s="108">
        <v>63600</v>
      </c>
      <c r="M382" s="108">
        <v>2.65</v>
      </c>
      <c r="N382" s="108">
        <v>159</v>
      </c>
      <c r="O382" s="108">
        <v>0</v>
      </c>
      <c r="P382" s="108">
        <v>0</v>
      </c>
      <c r="Q382" s="108">
        <v>1062.6500000000001</v>
      </c>
      <c r="R382" s="108">
        <v>63759</v>
      </c>
      <c r="S382" s="107" t="s">
        <v>1362</v>
      </c>
      <c r="T382" s="108"/>
      <c r="U382" s="108"/>
      <c r="V382" s="107"/>
      <c r="W382" s="107"/>
    </row>
    <row r="383" spans="1:23" ht="25.5">
      <c r="A383" s="107" t="s">
        <v>1903</v>
      </c>
      <c r="B383" s="112">
        <v>44234</v>
      </c>
      <c r="C383" s="107" t="s">
        <v>1904</v>
      </c>
      <c r="D383" s="112">
        <v>44234</v>
      </c>
      <c r="E383" s="107" t="s">
        <v>1267</v>
      </c>
      <c r="F383" s="107" t="s">
        <v>1041</v>
      </c>
      <c r="G383" s="107" t="s">
        <v>1046</v>
      </c>
      <c r="H383" s="107" t="s">
        <v>1272</v>
      </c>
      <c r="I383" s="107" t="s">
        <v>1178</v>
      </c>
      <c r="J383" s="108">
        <v>40</v>
      </c>
      <c r="K383" s="108">
        <v>943</v>
      </c>
      <c r="L383" s="108">
        <v>37720</v>
      </c>
      <c r="M383" s="108">
        <v>2.3574999999999999</v>
      </c>
      <c r="N383" s="108">
        <v>94.3</v>
      </c>
      <c r="O383" s="108">
        <v>0</v>
      </c>
      <c r="P383" s="108">
        <v>0</v>
      </c>
      <c r="Q383" s="108">
        <v>945.35749999999996</v>
      </c>
      <c r="R383" s="108">
        <v>37814.300000000003</v>
      </c>
      <c r="S383" s="107" t="s">
        <v>1362</v>
      </c>
      <c r="T383" s="108"/>
      <c r="U383" s="108"/>
      <c r="V383" s="107"/>
      <c r="W383" s="107"/>
    </row>
    <row r="384" spans="1:23" ht="25.5">
      <c r="A384" s="107" t="s">
        <v>1905</v>
      </c>
      <c r="B384" s="112">
        <v>44234</v>
      </c>
      <c r="C384" s="107" t="s">
        <v>1906</v>
      </c>
      <c r="D384" s="112">
        <v>44234</v>
      </c>
      <c r="E384" s="107" t="s">
        <v>1267</v>
      </c>
      <c r="F384" s="107" t="s">
        <v>103</v>
      </c>
      <c r="G384" s="107" t="s">
        <v>1080</v>
      </c>
      <c r="H384" s="107" t="s">
        <v>1272</v>
      </c>
      <c r="I384" s="107" t="s">
        <v>1178</v>
      </c>
      <c r="J384" s="108">
        <v>20</v>
      </c>
      <c r="K384" s="108">
        <v>943</v>
      </c>
      <c r="L384" s="108">
        <v>18860</v>
      </c>
      <c r="M384" s="108">
        <v>2.3574999999999999</v>
      </c>
      <c r="N384" s="108">
        <v>47.15</v>
      </c>
      <c r="O384" s="108">
        <v>0</v>
      </c>
      <c r="P384" s="108">
        <v>0</v>
      </c>
      <c r="Q384" s="108">
        <v>945.35749999999996</v>
      </c>
      <c r="R384" s="108">
        <v>18907.150000000001</v>
      </c>
      <c r="S384" s="107" t="s">
        <v>1362</v>
      </c>
      <c r="T384" s="108"/>
      <c r="U384" s="108"/>
      <c r="V384" s="107"/>
      <c r="W384" s="107"/>
    </row>
    <row r="385" spans="1:23" ht="25.5">
      <c r="A385" s="107" t="s">
        <v>1905</v>
      </c>
      <c r="B385" s="112">
        <v>44234</v>
      </c>
      <c r="C385" s="107" t="s">
        <v>1906</v>
      </c>
      <c r="D385" s="112">
        <v>44234</v>
      </c>
      <c r="E385" s="107" t="s">
        <v>1267</v>
      </c>
      <c r="F385" s="107" t="s">
        <v>103</v>
      </c>
      <c r="G385" s="107" t="s">
        <v>1080</v>
      </c>
      <c r="H385" s="107" t="s">
        <v>1272</v>
      </c>
      <c r="I385" s="107" t="s">
        <v>1187</v>
      </c>
      <c r="J385" s="108">
        <v>60</v>
      </c>
      <c r="K385" s="108">
        <v>1060</v>
      </c>
      <c r="L385" s="108">
        <v>63600</v>
      </c>
      <c r="M385" s="108">
        <v>2.65</v>
      </c>
      <c r="N385" s="108">
        <v>159</v>
      </c>
      <c r="O385" s="108">
        <v>0</v>
      </c>
      <c r="P385" s="108">
        <v>0</v>
      </c>
      <c r="Q385" s="108">
        <v>1062.6500000000001</v>
      </c>
      <c r="R385" s="108">
        <v>63759</v>
      </c>
      <c r="S385" s="107" t="s">
        <v>1362</v>
      </c>
      <c r="T385" s="108"/>
      <c r="U385" s="108"/>
      <c r="V385" s="107"/>
      <c r="W385" s="107"/>
    </row>
    <row r="386" spans="1:23" ht="25.5">
      <c r="A386" s="107" t="s">
        <v>1905</v>
      </c>
      <c r="B386" s="112">
        <v>44234</v>
      </c>
      <c r="C386" s="107" t="s">
        <v>1906</v>
      </c>
      <c r="D386" s="112">
        <v>44234</v>
      </c>
      <c r="E386" s="107" t="s">
        <v>1267</v>
      </c>
      <c r="F386" s="107" t="s">
        <v>103</v>
      </c>
      <c r="G386" s="107" t="s">
        <v>1080</v>
      </c>
      <c r="H386" s="107" t="s">
        <v>1272</v>
      </c>
      <c r="I386" s="107" t="s">
        <v>1184</v>
      </c>
      <c r="J386" s="108">
        <v>20</v>
      </c>
      <c r="K386" s="108">
        <v>817</v>
      </c>
      <c r="L386" s="108">
        <v>16340</v>
      </c>
      <c r="M386" s="108">
        <v>2.0425</v>
      </c>
      <c r="N386" s="108">
        <v>40.85</v>
      </c>
      <c r="O386" s="108">
        <v>0</v>
      </c>
      <c r="P386" s="108">
        <v>0</v>
      </c>
      <c r="Q386" s="108">
        <v>819.04250000000002</v>
      </c>
      <c r="R386" s="108">
        <v>16380.85</v>
      </c>
      <c r="S386" s="107" t="s">
        <v>1362</v>
      </c>
      <c r="T386" s="108"/>
      <c r="U386" s="108"/>
      <c r="V386" s="107"/>
      <c r="W386" s="107"/>
    </row>
    <row r="387" spans="1:23" ht="25.5">
      <c r="A387" s="107" t="s">
        <v>1907</v>
      </c>
      <c r="B387" s="112">
        <v>44234</v>
      </c>
      <c r="C387" s="107" t="s">
        <v>1908</v>
      </c>
      <c r="D387" s="112">
        <v>44234</v>
      </c>
      <c r="E387" s="107" t="s">
        <v>1267</v>
      </c>
      <c r="F387" s="107" t="s">
        <v>95</v>
      </c>
      <c r="G387" s="107" t="s">
        <v>1273</v>
      </c>
      <c r="H387" s="107" t="s">
        <v>1272</v>
      </c>
      <c r="I387" s="107" t="s">
        <v>1184</v>
      </c>
      <c r="J387" s="108">
        <v>20</v>
      </c>
      <c r="K387" s="108">
        <v>817</v>
      </c>
      <c r="L387" s="108">
        <v>16340</v>
      </c>
      <c r="M387" s="108">
        <v>2.0425</v>
      </c>
      <c r="N387" s="108">
        <v>40.85</v>
      </c>
      <c r="O387" s="108">
        <v>0</v>
      </c>
      <c r="P387" s="108">
        <v>0</v>
      </c>
      <c r="Q387" s="108">
        <v>819.04250000000002</v>
      </c>
      <c r="R387" s="108">
        <v>16380.85</v>
      </c>
      <c r="S387" s="107" t="s">
        <v>1362</v>
      </c>
      <c r="T387" s="108"/>
      <c r="U387" s="108"/>
      <c r="V387" s="107"/>
      <c r="W387" s="107"/>
    </row>
    <row r="388" spans="1:23" ht="25.5">
      <c r="A388" s="107" t="s">
        <v>1909</v>
      </c>
      <c r="B388" s="112">
        <v>44234</v>
      </c>
      <c r="C388" s="107" t="s">
        <v>1910</v>
      </c>
      <c r="D388" s="112">
        <v>44234</v>
      </c>
      <c r="E388" s="107" t="s">
        <v>1267</v>
      </c>
      <c r="F388" s="107" t="s">
        <v>98</v>
      </c>
      <c r="G388" s="107" t="s">
        <v>1047</v>
      </c>
      <c r="H388" s="107" t="s">
        <v>1272</v>
      </c>
      <c r="I388" s="107" t="s">
        <v>1185</v>
      </c>
      <c r="J388" s="108">
        <v>20</v>
      </c>
      <c r="K388" s="108">
        <v>1060</v>
      </c>
      <c r="L388" s="108">
        <v>21200</v>
      </c>
      <c r="M388" s="108">
        <v>2.65</v>
      </c>
      <c r="N388" s="108">
        <v>53</v>
      </c>
      <c r="O388" s="108">
        <v>0</v>
      </c>
      <c r="P388" s="108">
        <v>0</v>
      </c>
      <c r="Q388" s="108">
        <v>1062.6500000000001</v>
      </c>
      <c r="R388" s="108">
        <v>21253</v>
      </c>
      <c r="S388" s="107" t="s">
        <v>1362</v>
      </c>
      <c r="T388" s="108"/>
      <c r="U388" s="108"/>
      <c r="V388" s="107"/>
      <c r="W388" s="107"/>
    </row>
    <row r="389" spans="1:23" ht="25.5">
      <c r="A389" s="107" t="s">
        <v>1909</v>
      </c>
      <c r="B389" s="112">
        <v>44234</v>
      </c>
      <c r="C389" s="107" t="s">
        <v>1910</v>
      </c>
      <c r="D389" s="112">
        <v>44234</v>
      </c>
      <c r="E389" s="107" t="s">
        <v>1267</v>
      </c>
      <c r="F389" s="107" t="s">
        <v>98</v>
      </c>
      <c r="G389" s="107" t="s">
        <v>1047</v>
      </c>
      <c r="H389" s="107" t="s">
        <v>1272</v>
      </c>
      <c r="I389" s="107" t="s">
        <v>1178</v>
      </c>
      <c r="J389" s="108">
        <v>50</v>
      </c>
      <c r="K389" s="108">
        <v>943</v>
      </c>
      <c r="L389" s="108">
        <v>47150</v>
      </c>
      <c r="M389" s="108">
        <v>2.3574999999999999</v>
      </c>
      <c r="N389" s="108">
        <v>117.875</v>
      </c>
      <c r="O389" s="108">
        <v>0</v>
      </c>
      <c r="P389" s="108">
        <v>0</v>
      </c>
      <c r="Q389" s="108">
        <v>945.35749999999996</v>
      </c>
      <c r="R389" s="108">
        <v>47267.875</v>
      </c>
      <c r="S389" s="107" t="s">
        <v>1362</v>
      </c>
      <c r="T389" s="108"/>
      <c r="U389" s="108"/>
      <c r="V389" s="107"/>
      <c r="W389" s="107"/>
    </row>
    <row r="390" spans="1:23" ht="25.5">
      <c r="A390" s="107" t="s">
        <v>1911</v>
      </c>
      <c r="B390" s="112">
        <v>44234</v>
      </c>
      <c r="C390" s="107" t="s">
        <v>1912</v>
      </c>
      <c r="D390" s="112">
        <v>44234</v>
      </c>
      <c r="E390" s="107" t="s">
        <v>1267</v>
      </c>
      <c r="F390" s="107" t="s">
        <v>94</v>
      </c>
      <c r="G390" s="107" t="s">
        <v>1047</v>
      </c>
      <c r="H390" s="107" t="s">
        <v>1272</v>
      </c>
      <c r="I390" s="107" t="s">
        <v>1184</v>
      </c>
      <c r="J390" s="108">
        <v>40</v>
      </c>
      <c r="K390" s="108">
        <v>817</v>
      </c>
      <c r="L390" s="108">
        <v>32680</v>
      </c>
      <c r="M390" s="108">
        <v>2.0425</v>
      </c>
      <c r="N390" s="108">
        <v>81.7</v>
      </c>
      <c r="O390" s="108">
        <v>0</v>
      </c>
      <c r="P390" s="108">
        <v>0</v>
      </c>
      <c r="Q390" s="108">
        <v>819.04250000000002</v>
      </c>
      <c r="R390" s="108">
        <v>32761.7</v>
      </c>
      <c r="S390" s="107" t="s">
        <v>1362</v>
      </c>
      <c r="T390" s="108"/>
      <c r="U390" s="108"/>
      <c r="V390" s="107"/>
      <c r="W390" s="107"/>
    </row>
    <row r="391" spans="1:23" ht="25.5">
      <c r="A391" s="107" t="s">
        <v>1911</v>
      </c>
      <c r="B391" s="112">
        <v>44234</v>
      </c>
      <c r="C391" s="107" t="s">
        <v>1912</v>
      </c>
      <c r="D391" s="112">
        <v>44234</v>
      </c>
      <c r="E391" s="107" t="s">
        <v>1267</v>
      </c>
      <c r="F391" s="107" t="s">
        <v>94</v>
      </c>
      <c r="G391" s="107" t="s">
        <v>1047</v>
      </c>
      <c r="H391" s="107" t="s">
        <v>1272</v>
      </c>
      <c r="I391" s="107" t="s">
        <v>1185</v>
      </c>
      <c r="J391" s="108">
        <v>20</v>
      </c>
      <c r="K391" s="108">
        <v>1060</v>
      </c>
      <c r="L391" s="108">
        <v>21200</v>
      </c>
      <c r="M391" s="108">
        <v>2.65</v>
      </c>
      <c r="N391" s="108">
        <v>53</v>
      </c>
      <c r="O391" s="108">
        <v>0</v>
      </c>
      <c r="P391" s="108">
        <v>0</v>
      </c>
      <c r="Q391" s="108">
        <v>1062.6500000000001</v>
      </c>
      <c r="R391" s="108">
        <v>21253</v>
      </c>
      <c r="S391" s="107" t="s">
        <v>1362</v>
      </c>
      <c r="T391" s="108"/>
      <c r="U391" s="108"/>
      <c r="V391" s="107"/>
      <c r="W391" s="107"/>
    </row>
    <row r="392" spans="1:23" ht="25.5">
      <c r="A392" s="107" t="s">
        <v>1913</v>
      </c>
      <c r="B392" s="112">
        <v>44234</v>
      </c>
      <c r="C392" s="107" t="s">
        <v>1914</v>
      </c>
      <c r="D392" s="112">
        <v>44234</v>
      </c>
      <c r="E392" s="107" t="s">
        <v>1267</v>
      </c>
      <c r="F392" s="107" t="s">
        <v>104</v>
      </c>
      <c r="G392" s="107" t="s">
        <v>1047</v>
      </c>
      <c r="H392" s="107" t="s">
        <v>1272</v>
      </c>
      <c r="I392" s="107" t="s">
        <v>1178</v>
      </c>
      <c r="J392" s="108">
        <v>50</v>
      </c>
      <c r="K392" s="108">
        <v>943</v>
      </c>
      <c r="L392" s="108">
        <v>47150</v>
      </c>
      <c r="M392" s="108">
        <v>2.3574999999999999</v>
      </c>
      <c r="N392" s="108">
        <v>117.875</v>
      </c>
      <c r="O392" s="108">
        <v>0</v>
      </c>
      <c r="P392" s="108">
        <v>0</v>
      </c>
      <c r="Q392" s="108">
        <v>945.35749999999996</v>
      </c>
      <c r="R392" s="108">
        <v>47267.875</v>
      </c>
      <c r="S392" s="107" t="s">
        <v>1362</v>
      </c>
      <c r="T392" s="108"/>
      <c r="U392" s="108"/>
      <c r="V392" s="107"/>
      <c r="W392" s="107"/>
    </row>
    <row r="393" spans="1:23" ht="25.5">
      <c r="A393" s="107" t="s">
        <v>1915</v>
      </c>
      <c r="B393" s="112">
        <v>44234</v>
      </c>
      <c r="C393" s="107" t="s">
        <v>1916</v>
      </c>
      <c r="D393" s="112">
        <v>44234</v>
      </c>
      <c r="E393" s="107" t="s">
        <v>1267</v>
      </c>
      <c r="F393" s="107" t="s">
        <v>1296</v>
      </c>
      <c r="G393" s="107" t="s">
        <v>1274</v>
      </c>
      <c r="H393" s="107" t="s">
        <v>1272</v>
      </c>
      <c r="I393" s="107" t="s">
        <v>1185</v>
      </c>
      <c r="J393" s="108">
        <v>20</v>
      </c>
      <c r="K393" s="108">
        <v>1060</v>
      </c>
      <c r="L393" s="108">
        <v>21200</v>
      </c>
      <c r="M393" s="108">
        <v>2.65</v>
      </c>
      <c r="N393" s="108">
        <v>53</v>
      </c>
      <c r="O393" s="108">
        <v>0</v>
      </c>
      <c r="P393" s="108">
        <v>0</v>
      </c>
      <c r="Q393" s="108">
        <v>1062.6500000000001</v>
      </c>
      <c r="R393" s="108">
        <v>21253</v>
      </c>
      <c r="S393" s="107" t="s">
        <v>1362</v>
      </c>
      <c r="T393" s="108"/>
      <c r="U393" s="108"/>
      <c r="V393" s="107"/>
      <c r="W393" s="107"/>
    </row>
    <row r="394" spans="1:23" ht="25.5">
      <c r="A394" s="107" t="s">
        <v>1915</v>
      </c>
      <c r="B394" s="112">
        <v>44234</v>
      </c>
      <c r="C394" s="107" t="s">
        <v>1916</v>
      </c>
      <c r="D394" s="112">
        <v>44234</v>
      </c>
      <c r="E394" s="107" t="s">
        <v>1267</v>
      </c>
      <c r="F394" s="107" t="s">
        <v>1296</v>
      </c>
      <c r="G394" s="107" t="s">
        <v>1274</v>
      </c>
      <c r="H394" s="107" t="s">
        <v>1272</v>
      </c>
      <c r="I394" s="107" t="s">
        <v>1184</v>
      </c>
      <c r="J394" s="108">
        <v>20</v>
      </c>
      <c r="K394" s="108">
        <v>817</v>
      </c>
      <c r="L394" s="108">
        <v>16340</v>
      </c>
      <c r="M394" s="108">
        <v>2.0425</v>
      </c>
      <c r="N394" s="108">
        <v>40.85</v>
      </c>
      <c r="O394" s="108">
        <v>0</v>
      </c>
      <c r="P394" s="108">
        <v>0</v>
      </c>
      <c r="Q394" s="108">
        <v>819.04250000000002</v>
      </c>
      <c r="R394" s="108">
        <v>16380.85</v>
      </c>
      <c r="S394" s="107" t="s">
        <v>1362</v>
      </c>
      <c r="T394" s="108"/>
      <c r="U394" s="108"/>
      <c r="V394" s="107"/>
      <c r="W394" s="107"/>
    </row>
    <row r="395" spans="1:23" ht="25.5">
      <c r="A395" s="107" t="s">
        <v>1915</v>
      </c>
      <c r="B395" s="112">
        <v>44234</v>
      </c>
      <c r="C395" s="107" t="s">
        <v>1916</v>
      </c>
      <c r="D395" s="112">
        <v>44234</v>
      </c>
      <c r="E395" s="107" t="s">
        <v>1267</v>
      </c>
      <c r="F395" s="107" t="s">
        <v>1296</v>
      </c>
      <c r="G395" s="107" t="s">
        <v>1274</v>
      </c>
      <c r="H395" s="107" t="s">
        <v>1272</v>
      </c>
      <c r="I395" s="107" t="s">
        <v>1190</v>
      </c>
      <c r="J395" s="108">
        <v>20</v>
      </c>
      <c r="K395" s="108">
        <v>797</v>
      </c>
      <c r="L395" s="108">
        <v>15940</v>
      </c>
      <c r="M395" s="108">
        <v>1.9924999999999999</v>
      </c>
      <c r="N395" s="108">
        <v>39.85</v>
      </c>
      <c r="O395" s="108">
        <v>0</v>
      </c>
      <c r="P395" s="108">
        <v>60</v>
      </c>
      <c r="Q395" s="108">
        <v>798.99249999999995</v>
      </c>
      <c r="R395" s="108">
        <v>15919.85</v>
      </c>
      <c r="S395" s="107" t="s">
        <v>1362</v>
      </c>
      <c r="T395" s="108"/>
      <c r="U395" s="108"/>
      <c r="V395" s="107"/>
      <c r="W395" s="107"/>
    </row>
    <row r="396" spans="1:23" ht="25.5">
      <c r="A396" s="107" t="s">
        <v>1917</v>
      </c>
      <c r="B396" s="112">
        <v>44234</v>
      </c>
      <c r="C396" s="107" t="s">
        <v>1918</v>
      </c>
      <c r="D396" s="112">
        <v>44234</v>
      </c>
      <c r="E396" s="107" t="s">
        <v>1267</v>
      </c>
      <c r="F396" s="107" t="s">
        <v>107</v>
      </c>
      <c r="G396" s="107" t="s">
        <v>1273</v>
      </c>
      <c r="H396" s="107" t="s">
        <v>1272</v>
      </c>
      <c r="I396" s="107" t="s">
        <v>1312</v>
      </c>
      <c r="J396" s="108">
        <v>40</v>
      </c>
      <c r="K396" s="108">
        <v>997</v>
      </c>
      <c r="L396" s="108">
        <v>39880</v>
      </c>
      <c r="M396" s="108">
        <v>2.4925000000000002</v>
      </c>
      <c r="N396" s="108">
        <v>99.7</v>
      </c>
      <c r="O396" s="108">
        <v>0</v>
      </c>
      <c r="P396" s="108">
        <v>0</v>
      </c>
      <c r="Q396" s="108">
        <v>999.49249999999995</v>
      </c>
      <c r="R396" s="108">
        <v>39979.699999999997</v>
      </c>
      <c r="S396" s="107" t="s">
        <v>1362</v>
      </c>
      <c r="T396" s="108"/>
      <c r="U396" s="108"/>
      <c r="V396" s="107"/>
      <c r="W396" s="107"/>
    </row>
    <row r="397" spans="1:23" ht="25.5">
      <c r="A397" s="107" t="s">
        <v>1917</v>
      </c>
      <c r="B397" s="112">
        <v>44234</v>
      </c>
      <c r="C397" s="107" t="s">
        <v>1918</v>
      </c>
      <c r="D397" s="112">
        <v>44234</v>
      </c>
      <c r="E397" s="107" t="s">
        <v>1267</v>
      </c>
      <c r="F397" s="107" t="s">
        <v>107</v>
      </c>
      <c r="G397" s="107" t="s">
        <v>1273</v>
      </c>
      <c r="H397" s="107" t="s">
        <v>1272</v>
      </c>
      <c r="I397" s="107" t="s">
        <v>1178</v>
      </c>
      <c r="J397" s="108">
        <v>40</v>
      </c>
      <c r="K397" s="108">
        <v>943</v>
      </c>
      <c r="L397" s="108">
        <v>37720</v>
      </c>
      <c r="M397" s="108">
        <v>2.3574999999999999</v>
      </c>
      <c r="N397" s="108">
        <v>94.3</v>
      </c>
      <c r="O397" s="108">
        <v>0</v>
      </c>
      <c r="P397" s="108">
        <v>0</v>
      </c>
      <c r="Q397" s="108">
        <v>945.35749999999996</v>
      </c>
      <c r="R397" s="108">
        <v>37814.300000000003</v>
      </c>
      <c r="S397" s="107" t="s">
        <v>1362</v>
      </c>
      <c r="T397" s="108"/>
      <c r="U397" s="108"/>
      <c r="V397" s="107"/>
      <c r="W397" s="107"/>
    </row>
    <row r="398" spans="1:23" ht="25.5">
      <c r="A398" s="107" t="s">
        <v>1917</v>
      </c>
      <c r="B398" s="112">
        <v>44234</v>
      </c>
      <c r="C398" s="107" t="s">
        <v>1918</v>
      </c>
      <c r="D398" s="112">
        <v>44234</v>
      </c>
      <c r="E398" s="107" t="s">
        <v>1267</v>
      </c>
      <c r="F398" s="107" t="s">
        <v>107</v>
      </c>
      <c r="G398" s="107" t="s">
        <v>1273</v>
      </c>
      <c r="H398" s="107" t="s">
        <v>1272</v>
      </c>
      <c r="I398" s="107" t="s">
        <v>1184</v>
      </c>
      <c r="J398" s="108">
        <v>100</v>
      </c>
      <c r="K398" s="108">
        <v>817</v>
      </c>
      <c r="L398" s="108">
        <v>81700</v>
      </c>
      <c r="M398" s="108">
        <v>2.0425</v>
      </c>
      <c r="N398" s="108">
        <v>204.25</v>
      </c>
      <c r="O398" s="108">
        <v>0</v>
      </c>
      <c r="P398" s="108">
        <v>0</v>
      </c>
      <c r="Q398" s="108">
        <v>819.04250000000002</v>
      </c>
      <c r="R398" s="108">
        <v>81904.25</v>
      </c>
      <c r="S398" s="107" t="s">
        <v>1362</v>
      </c>
      <c r="T398" s="108"/>
      <c r="U398" s="108"/>
      <c r="V398" s="107"/>
      <c r="W398" s="107"/>
    </row>
    <row r="399" spans="1:23" ht="25.5">
      <c r="A399" s="107" t="s">
        <v>1919</v>
      </c>
      <c r="B399" s="112">
        <v>44234</v>
      </c>
      <c r="C399" s="107" t="s">
        <v>1920</v>
      </c>
      <c r="D399" s="112">
        <v>44234</v>
      </c>
      <c r="E399" s="107" t="s">
        <v>1267</v>
      </c>
      <c r="F399" s="107" t="s">
        <v>43</v>
      </c>
      <c r="G399" s="107" t="s">
        <v>44</v>
      </c>
      <c r="H399" s="107" t="s">
        <v>13</v>
      </c>
      <c r="I399" s="107" t="s">
        <v>1185</v>
      </c>
      <c r="J399" s="108">
        <v>200</v>
      </c>
      <c r="K399" s="108">
        <v>1060</v>
      </c>
      <c r="L399" s="108">
        <v>212000</v>
      </c>
      <c r="M399" s="108">
        <v>2.65</v>
      </c>
      <c r="N399" s="108">
        <v>530</v>
      </c>
      <c r="O399" s="108">
        <v>0</v>
      </c>
      <c r="P399" s="108">
        <v>0</v>
      </c>
      <c r="Q399" s="108">
        <v>1062.6500000000001</v>
      </c>
      <c r="R399" s="108">
        <v>212530</v>
      </c>
      <c r="S399" s="107" t="s">
        <v>1362</v>
      </c>
      <c r="T399" s="108"/>
      <c r="U399" s="108"/>
      <c r="V399" s="107"/>
      <c r="W399" s="107"/>
    </row>
    <row r="400" spans="1:23" ht="25.5">
      <c r="A400" s="107" t="s">
        <v>1921</v>
      </c>
      <c r="B400" s="112">
        <v>44234</v>
      </c>
      <c r="C400" s="107" t="s">
        <v>1922</v>
      </c>
      <c r="D400" s="112">
        <v>44234</v>
      </c>
      <c r="E400" s="107" t="s">
        <v>1267</v>
      </c>
      <c r="F400" s="107" t="s">
        <v>53</v>
      </c>
      <c r="G400" s="107" t="s">
        <v>1268</v>
      </c>
      <c r="H400" s="107" t="s">
        <v>13</v>
      </c>
      <c r="I400" s="107" t="s">
        <v>1184</v>
      </c>
      <c r="J400" s="108">
        <v>60</v>
      </c>
      <c r="K400" s="108">
        <v>817</v>
      </c>
      <c r="L400" s="108">
        <v>49020</v>
      </c>
      <c r="M400" s="108">
        <v>2.0425</v>
      </c>
      <c r="N400" s="108">
        <v>122.55</v>
      </c>
      <c r="O400" s="108">
        <v>0</v>
      </c>
      <c r="P400" s="108">
        <v>0</v>
      </c>
      <c r="Q400" s="108">
        <v>819.04250000000002</v>
      </c>
      <c r="R400" s="108">
        <v>49142.55</v>
      </c>
      <c r="S400" s="107" t="s">
        <v>1362</v>
      </c>
      <c r="T400" s="108"/>
      <c r="U400" s="108"/>
      <c r="V400" s="107"/>
      <c r="W400" s="107"/>
    </row>
    <row r="401" spans="1:23" ht="25.5">
      <c r="A401" s="107" t="s">
        <v>1921</v>
      </c>
      <c r="B401" s="112">
        <v>44234</v>
      </c>
      <c r="C401" s="107" t="s">
        <v>1922</v>
      </c>
      <c r="D401" s="112">
        <v>44234</v>
      </c>
      <c r="E401" s="107" t="s">
        <v>1267</v>
      </c>
      <c r="F401" s="107" t="s">
        <v>53</v>
      </c>
      <c r="G401" s="107" t="s">
        <v>1268</v>
      </c>
      <c r="H401" s="107" t="s">
        <v>13</v>
      </c>
      <c r="I401" s="107" t="s">
        <v>1187</v>
      </c>
      <c r="J401" s="108">
        <v>100</v>
      </c>
      <c r="K401" s="108">
        <v>1060</v>
      </c>
      <c r="L401" s="108">
        <v>106000</v>
      </c>
      <c r="M401" s="108">
        <v>2.65</v>
      </c>
      <c r="N401" s="108">
        <v>265</v>
      </c>
      <c r="O401" s="108">
        <v>0</v>
      </c>
      <c r="P401" s="108">
        <v>0</v>
      </c>
      <c r="Q401" s="108">
        <v>1062.6500000000001</v>
      </c>
      <c r="R401" s="108">
        <v>106265</v>
      </c>
      <c r="S401" s="107" t="s">
        <v>1362</v>
      </c>
      <c r="T401" s="108"/>
      <c r="U401" s="108"/>
      <c r="V401" s="107"/>
      <c r="W401" s="107"/>
    </row>
    <row r="402" spans="1:23" ht="25.5">
      <c r="A402" s="107" t="s">
        <v>1923</v>
      </c>
      <c r="B402" s="112">
        <v>44234</v>
      </c>
      <c r="C402" s="107" t="s">
        <v>1924</v>
      </c>
      <c r="D402" s="112">
        <v>44234</v>
      </c>
      <c r="E402" s="107" t="s">
        <v>1267</v>
      </c>
      <c r="F402" s="107" t="s">
        <v>831</v>
      </c>
      <c r="G402" s="107" t="s">
        <v>1046</v>
      </c>
      <c r="H402" s="107" t="s">
        <v>1272</v>
      </c>
      <c r="I402" s="107" t="s">
        <v>1185</v>
      </c>
      <c r="J402" s="108">
        <v>30</v>
      </c>
      <c r="K402" s="108">
        <v>1060</v>
      </c>
      <c r="L402" s="108">
        <v>31800</v>
      </c>
      <c r="M402" s="108">
        <v>2.65</v>
      </c>
      <c r="N402" s="108">
        <v>79.5</v>
      </c>
      <c r="O402" s="108">
        <v>0</v>
      </c>
      <c r="P402" s="108">
        <v>0</v>
      </c>
      <c r="Q402" s="108">
        <v>1062.6500000000001</v>
      </c>
      <c r="R402" s="108">
        <v>31879.5</v>
      </c>
      <c r="S402" s="107" t="s">
        <v>1362</v>
      </c>
      <c r="T402" s="108"/>
      <c r="U402" s="108"/>
      <c r="V402" s="107"/>
      <c r="W402" s="107"/>
    </row>
    <row r="403" spans="1:23" ht="25.5">
      <c r="A403" s="107" t="s">
        <v>1925</v>
      </c>
      <c r="B403" s="112">
        <v>44234</v>
      </c>
      <c r="C403" s="107" t="s">
        <v>1926</v>
      </c>
      <c r="D403" s="112">
        <v>44234</v>
      </c>
      <c r="E403" s="107" t="s">
        <v>1267</v>
      </c>
      <c r="F403" s="107" t="s">
        <v>15</v>
      </c>
      <c r="G403" s="107" t="s">
        <v>1275</v>
      </c>
      <c r="H403" s="107" t="s">
        <v>13</v>
      </c>
      <c r="I403" s="107" t="s">
        <v>1232</v>
      </c>
      <c r="J403" s="108">
        <v>20</v>
      </c>
      <c r="K403" s="108">
        <v>992</v>
      </c>
      <c r="L403" s="108">
        <v>19840</v>
      </c>
      <c r="M403" s="108">
        <v>2.48</v>
      </c>
      <c r="N403" s="108">
        <v>49.6</v>
      </c>
      <c r="O403" s="108">
        <v>0</v>
      </c>
      <c r="P403" s="108">
        <v>0</v>
      </c>
      <c r="Q403" s="108">
        <v>994.48</v>
      </c>
      <c r="R403" s="108">
        <v>19889.599999999999</v>
      </c>
      <c r="S403" s="107" t="s">
        <v>1362</v>
      </c>
      <c r="T403" s="108"/>
      <c r="U403" s="108"/>
      <c r="V403" s="107"/>
      <c r="W403" s="107"/>
    </row>
    <row r="404" spans="1:23" ht="25.5">
      <c r="A404" s="107" t="s">
        <v>1925</v>
      </c>
      <c r="B404" s="112">
        <v>44234</v>
      </c>
      <c r="C404" s="107" t="s">
        <v>1926</v>
      </c>
      <c r="D404" s="112">
        <v>44234</v>
      </c>
      <c r="E404" s="107" t="s">
        <v>1267</v>
      </c>
      <c r="F404" s="107" t="s">
        <v>15</v>
      </c>
      <c r="G404" s="107" t="s">
        <v>1275</v>
      </c>
      <c r="H404" s="107" t="s">
        <v>13</v>
      </c>
      <c r="I404" s="107" t="s">
        <v>1180</v>
      </c>
      <c r="J404" s="108">
        <v>40</v>
      </c>
      <c r="K404" s="108">
        <v>1040</v>
      </c>
      <c r="L404" s="108">
        <v>41600</v>
      </c>
      <c r="M404" s="108">
        <v>2.6</v>
      </c>
      <c r="N404" s="108">
        <v>104</v>
      </c>
      <c r="O404" s="108">
        <v>0</v>
      </c>
      <c r="P404" s="108">
        <v>0</v>
      </c>
      <c r="Q404" s="108">
        <v>1042.5999999999999</v>
      </c>
      <c r="R404" s="108">
        <v>41704</v>
      </c>
      <c r="S404" s="107" t="s">
        <v>1362</v>
      </c>
      <c r="T404" s="108"/>
      <c r="U404" s="108"/>
      <c r="V404" s="107"/>
      <c r="W404" s="107"/>
    </row>
    <row r="405" spans="1:23" ht="25.5">
      <c r="A405" s="107" t="s">
        <v>1927</v>
      </c>
      <c r="B405" s="112">
        <v>44234</v>
      </c>
      <c r="C405" s="107" t="s">
        <v>1928</v>
      </c>
      <c r="D405" s="112">
        <v>44234</v>
      </c>
      <c r="E405" s="107" t="s">
        <v>1267</v>
      </c>
      <c r="F405" s="107" t="s">
        <v>118</v>
      </c>
      <c r="G405" s="107" t="s">
        <v>1278</v>
      </c>
      <c r="H405" s="107" t="s">
        <v>120</v>
      </c>
      <c r="I405" s="107" t="s">
        <v>1184</v>
      </c>
      <c r="J405" s="108">
        <v>20</v>
      </c>
      <c r="K405" s="108">
        <v>817</v>
      </c>
      <c r="L405" s="108">
        <v>16340</v>
      </c>
      <c r="M405" s="108">
        <v>2.0425</v>
      </c>
      <c r="N405" s="108">
        <v>40.85</v>
      </c>
      <c r="O405" s="108">
        <v>0</v>
      </c>
      <c r="P405" s="108">
        <v>0</v>
      </c>
      <c r="Q405" s="108">
        <v>819.04250000000002</v>
      </c>
      <c r="R405" s="108">
        <v>16380.85</v>
      </c>
      <c r="S405" s="107" t="s">
        <v>1362</v>
      </c>
      <c r="T405" s="108"/>
      <c r="U405" s="108"/>
      <c r="V405" s="107"/>
      <c r="W405" s="107"/>
    </row>
    <row r="406" spans="1:23" ht="25.5">
      <c r="A406" s="107" t="s">
        <v>1929</v>
      </c>
      <c r="B406" s="112">
        <v>44234</v>
      </c>
      <c r="C406" s="107" t="s">
        <v>1930</v>
      </c>
      <c r="D406" s="112">
        <v>44234</v>
      </c>
      <c r="E406" s="107" t="s">
        <v>1267</v>
      </c>
      <c r="F406" s="107" t="s">
        <v>5</v>
      </c>
      <c r="G406" s="107" t="s">
        <v>1280</v>
      </c>
      <c r="H406" s="107" t="s">
        <v>120</v>
      </c>
      <c r="I406" s="107" t="s">
        <v>1187</v>
      </c>
      <c r="J406" s="108">
        <v>60</v>
      </c>
      <c r="K406" s="108">
        <v>1060</v>
      </c>
      <c r="L406" s="108">
        <v>63600</v>
      </c>
      <c r="M406" s="108">
        <v>2.65</v>
      </c>
      <c r="N406" s="108">
        <v>159</v>
      </c>
      <c r="O406" s="108">
        <v>0</v>
      </c>
      <c r="P406" s="108">
        <v>0</v>
      </c>
      <c r="Q406" s="108">
        <v>1062.6500000000001</v>
      </c>
      <c r="R406" s="108">
        <v>63759</v>
      </c>
      <c r="S406" s="107" t="s">
        <v>1362</v>
      </c>
      <c r="T406" s="108"/>
      <c r="U406" s="108"/>
      <c r="V406" s="107"/>
      <c r="W406" s="107"/>
    </row>
    <row r="407" spans="1:23" ht="25.5">
      <c r="A407" s="107" t="s">
        <v>1931</v>
      </c>
      <c r="B407" s="112">
        <v>44234</v>
      </c>
      <c r="C407" s="107" t="s">
        <v>1932</v>
      </c>
      <c r="D407" s="112">
        <v>44234</v>
      </c>
      <c r="E407" s="107" t="s">
        <v>1267</v>
      </c>
      <c r="F407" s="107" t="s">
        <v>80</v>
      </c>
      <c r="G407" s="107" t="s">
        <v>1050</v>
      </c>
      <c r="H407" s="107" t="s">
        <v>1272</v>
      </c>
      <c r="I407" s="107" t="s">
        <v>1180</v>
      </c>
      <c r="J407" s="108">
        <v>20</v>
      </c>
      <c r="K407" s="108">
        <v>1040</v>
      </c>
      <c r="L407" s="108">
        <v>20800</v>
      </c>
      <c r="M407" s="108">
        <v>2.6</v>
      </c>
      <c r="N407" s="108">
        <v>52</v>
      </c>
      <c r="O407" s="108">
        <v>0</v>
      </c>
      <c r="P407" s="108">
        <v>0</v>
      </c>
      <c r="Q407" s="108">
        <v>1042.5999999999999</v>
      </c>
      <c r="R407" s="108">
        <v>20852</v>
      </c>
      <c r="S407" s="107" t="s">
        <v>1362</v>
      </c>
      <c r="T407" s="108"/>
      <c r="U407" s="108"/>
      <c r="V407" s="107"/>
      <c r="W407" s="107"/>
    </row>
    <row r="408" spans="1:23" ht="25.5">
      <c r="A408" s="107" t="s">
        <v>1931</v>
      </c>
      <c r="B408" s="112">
        <v>44234</v>
      </c>
      <c r="C408" s="107" t="s">
        <v>1932</v>
      </c>
      <c r="D408" s="112">
        <v>44234</v>
      </c>
      <c r="E408" s="107" t="s">
        <v>1267</v>
      </c>
      <c r="F408" s="107" t="s">
        <v>80</v>
      </c>
      <c r="G408" s="107" t="s">
        <v>1050</v>
      </c>
      <c r="H408" s="107" t="s">
        <v>1272</v>
      </c>
      <c r="I408" s="107" t="s">
        <v>1184</v>
      </c>
      <c r="J408" s="108">
        <v>20</v>
      </c>
      <c r="K408" s="108">
        <v>817</v>
      </c>
      <c r="L408" s="108">
        <v>16340</v>
      </c>
      <c r="M408" s="108">
        <v>2.0425</v>
      </c>
      <c r="N408" s="108">
        <v>40.85</v>
      </c>
      <c r="O408" s="108">
        <v>0</v>
      </c>
      <c r="P408" s="108">
        <v>0</v>
      </c>
      <c r="Q408" s="108">
        <v>819.04250000000002</v>
      </c>
      <c r="R408" s="108">
        <v>16380.85</v>
      </c>
      <c r="S408" s="107" t="s">
        <v>1362</v>
      </c>
      <c r="T408" s="108"/>
      <c r="U408" s="108"/>
      <c r="V408" s="107"/>
      <c r="W408" s="107"/>
    </row>
    <row r="409" spans="1:23" ht="25.5">
      <c r="A409" s="107" t="s">
        <v>1933</v>
      </c>
      <c r="B409" s="112">
        <v>44234</v>
      </c>
      <c r="C409" s="107" t="s">
        <v>1934</v>
      </c>
      <c r="D409" s="112">
        <v>44234</v>
      </c>
      <c r="E409" s="107" t="s">
        <v>1267</v>
      </c>
      <c r="F409" s="107" t="s">
        <v>961</v>
      </c>
      <c r="G409" s="107" t="s">
        <v>1047</v>
      </c>
      <c r="H409" s="107" t="s">
        <v>1272</v>
      </c>
      <c r="I409" s="107" t="s">
        <v>1184</v>
      </c>
      <c r="J409" s="108">
        <v>40</v>
      </c>
      <c r="K409" s="108">
        <v>817</v>
      </c>
      <c r="L409" s="108">
        <v>32680</v>
      </c>
      <c r="M409" s="108">
        <v>2.0425</v>
      </c>
      <c r="N409" s="108">
        <v>81.7</v>
      </c>
      <c r="O409" s="108">
        <v>0</v>
      </c>
      <c r="P409" s="108">
        <v>0</v>
      </c>
      <c r="Q409" s="108">
        <v>819.04250000000002</v>
      </c>
      <c r="R409" s="108">
        <v>32761.7</v>
      </c>
      <c r="S409" s="107" t="s">
        <v>1362</v>
      </c>
      <c r="T409" s="108"/>
      <c r="U409" s="108"/>
      <c r="V409" s="107"/>
      <c r="W409" s="107"/>
    </row>
    <row r="410" spans="1:23" ht="25.5">
      <c r="A410" s="107" t="s">
        <v>1935</v>
      </c>
      <c r="B410" s="112">
        <v>44234</v>
      </c>
      <c r="C410" s="107" t="s">
        <v>1936</v>
      </c>
      <c r="D410" s="112">
        <v>44234</v>
      </c>
      <c r="E410" s="107" t="s">
        <v>1267</v>
      </c>
      <c r="F410" s="107" t="s">
        <v>114</v>
      </c>
      <c r="G410" s="107" t="s">
        <v>1044</v>
      </c>
      <c r="H410" s="107" t="s">
        <v>57</v>
      </c>
      <c r="I410" s="107" t="s">
        <v>1246</v>
      </c>
      <c r="J410" s="108">
        <v>20</v>
      </c>
      <c r="K410" s="108">
        <v>860</v>
      </c>
      <c r="L410" s="108">
        <v>17200</v>
      </c>
      <c r="M410" s="108">
        <v>2.15</v>
      </c>
      <c r="N410" s="108">
        <v>43</v>
      </c>
      <c r="O410" s="108">
        <v>0</v>
      </c>
      <c r="P410" s="108">
        <v>0</v>
      </c>
      <c r="Q410" s="108">
        <v>862.15</v>
      </c>
      <c r="R410" s="108">
        <v>17243</v>
      </c>
      <c r="S410" s="107" t="s">
        <v>1362</v>
      </c>
      <c r="T410" s="108"/>
      <c r="U410" s="108"/>
      <c r="V410" s="107"/>
      <c r="W410" s="107"/>
    </row>
    <row r="411" spans="1:23" ht="25.5">
      <c r="A411" s="107" t="s">
        <v>1937</v>
      </c>
      <c r="B411" s="112">
        <v>44235</v>
      </c>
      <c r="C411" s="107" t="s">
        <v>1938</v>
      </c>
      <c r="D411" s="112">
        <v>44235</v>
      </c>
      <c r="E411" s="107" t="s">
        <v>1267</v>
      </c>
      <c r="F411" s="107" t="s">
        <v>22</v>
      </c>
      <c r="G411" s="107" t="s">
        <v>1082</v>
      </c>
      <c r="H411" s="107" t="s">
        <v>13</v>
      </c>
      <c r="I411" s="107" t="s">
        <v>1312</v>
      </c>
      <c r="J411" s="108">
        <v>120</v>
      </c>
      <c r="K411" s="108">
        <v>997</v>
      </c>
      <c r="L411" s="108">
        <v>119640</v>
      </c>
      <c r="M411" s="108">
        <v>2.492</v>
      </c>
      <c r="N411" s="108">
        <v>299.04000000000002</v>
      </c>
      <c r="O411" s="108">
        <v>0</v>
      </c>
      <c r="P411" s="108">
        <v>0</v>
      </c>
      <c r="Q411" s="108">
        <v>999.49249999999995</v>
      </c>
      <c r="R411" s="108">
        <v>119939.1</v>
      </c>
      <c r="S411" s="107" t="s">
        <v>1362</v>
      </c>
      <c r="T411" s="108"/>
      <c r="U411" s="108"/>
      <c r="V411" s="107"/>
      <c r="W411" s="107"/>
    </row>
    <row r="412" spans="1:23" ht="25.5">
      <c r="A412" s="107" t="s">
        <v>1939</v>
      </c>
      <c r="B412" s="112">
        <v>44235</v>
      </c>
      <c r="C412" s="107" t="s">
        <v>1940</v>
      </c>
      <c r="D412" s="112">
        <v>44235</v>
      </c>
      <c r="E412" s="107" t="s">
        <v>1267</v>
      </c>
      <c r="F412" s="107" t="s">
        <v>63</v>
      </c>
      <c r="G412" s="107" t="s">
        <v>57</v>
      </c>
      <c r="H412" s="107" t="s">
        <v>57</v>
      </c>
      <c r="I412" s="107" t="s">
        <v>1177</v>
      </c>
      <c r="J412" s="108">
        <v>60</v>
      </c>
      <c r="K412" s="108">
        <v>1148</v>
      </c>
      <c r="L412" s="108">
        <v>68880</v>
      </c>
      <c r="M412" s="108">
        <v>2.87</v>
      </c>
      <c r="N412" s="108">
        <v>172.2</v>
      </c>
      <c r="O412" s="108">
        <v>0</v>
      </c>
      <c r="P412" s="108">
        <v>0</v>
      </c>
      <c r="Q412" s="108">
        <v>1150.8699999999999</v>
      </c>
      <c r="R412" s="108">
        <v>69052.2</v>
      </c>
      <c r="S412" s="107" t="s">
        <v>1362</v>
      </c>
      <c r="T412" s="108"/>
      <c r="U412" s="108"/>
      <c r="V412" s="107"/>
      <c r="W412" s="107"/>
    </row>
    <row r="413" spans="1:23" ht="25.5">
      <c r="A413" s="107" t="s">
        <v>1939</v>
      </c>
      <c r="B413" s="112">
        <v>44235</v>
      </c>
      <c r="C413" s="107" t="s">
        <v>1940</v>
      </c>
      <c r="D413" s="112">
        <v>44235</v>
      </c>
      <c r="E413" s="107" t="s">
        <v>1267</v>
      </c>
      <c r="F413" s="107" t="s">
        <v>63</v>
      </c>
      <c r="G413" s="107" t="s">
        <v>57</v>
      </c>
      <c r="H413" s="107" t="s">
        <v>57</v>
      </c>
      <c r="I413" s="107" t="s">
        <v>1232</v>
      </c>
      <c r="J413" s="108">
        <v>60</v>
      </c>
      <c r="K413" s="108">
        <v>992</v>
      </c>
      <c r="L413" s="108">
        <v>59520</v>
      </c>
      <c r="M413" s="108">
        <v>2.48</v>
      </c>
      <c r="N413" s="108">
        <v>148.80000000000001</v>
      </c>
      <c r="O413" s="108">
        <v>0</v>
      </c>
      <c r="P413" s="108">
        <v>0</v>
      </c>
      <c r="Q413" s="108">
        <v>994.48</v>
      </c>
      <c r="R413" s="108">
        <v>59668.800000000003</v>
      </c>
      <c r="S413" s="107" t="s">
        <v>1362</v>
      </c>
      <c r="T413" s="108"/>
      <c r="U413" s="108"/>
      <c r="V413" s="107"/>
      <c r="W413" s="107"/>
    </row>
    <row r="414" spans="1:23" ht="25.5">
      <c r="A414" s="107" t="s">
        <v>1941</v>
      </c>
      <c r="B414" s="112">
        <v>44235</v>
      </c>
      <c r="C414" s="107" t="s">
        <v>1942</v>
      </c>
      <c r="D414" s="112">
        <v>44235</v>
      </c>
      <c r="E414" s="107" t="s">
        <v>1267</v>
      </c>
      <c r="F414" s="107" t="s">
        <v>108</v>
      </c>
      <c r="G414" s="107" t="s">
        <v>1279</v>
      </c>
      <c r="H414" s="107" t="s">
        <v>120</v>
      </c>
      <c r="I414" s="107" t="s">
        <v>1190</v>
      </c>
      <c r="J414" s="108">
        <v>20</v>
      </c>
      <c r="K414" s="108">
        <v>797</v>
      </c>
      <c r="L414" s="108">
        <v>15940</v>
      </c>
      <c r="M414" s="108">
        <v>1.9924999999999999</v>
      </c>
      <c r="N414" s="108">
        <v>39.85</v>
      </c>
      <c r="O414" s="108">
        <v>0</v>
      </c>
      <c r="P414" s="108">
        <v>60</v>
      </c>
      <c r="Q414" s="108">
        <v>798.99249999999995</v>
      </c>
      <c r="R414" s="108">
        <v>15919.85</v>
      </c>
      <c r="S414" s="107" t="s">
        <v>1362</v>
      </c>
      <c r="T414" s="108"/>
      <c r="U414" s="108"/>
      <c r="V414" s="107"/>
      <c r="W414" s="107"/>
    </row>
    <row r="415" spans="1:23" ht="25.5">
      <c r="A415" s="107" t="s">
        <v>1943</v>
      </c>
      <c r="B415" s="112">
        <v>44235</v>
      </c>
      <c r="C415" s="107" t="s">
        <v>1944</v>
      </c>
      <c r="D415" s="112">
        <v>44235</v>
      </c>
      <c r="E415" s="107" t="s">
        <v>1267</v>
      </c>
      <c r="F415" s="107" t="s">
        <v>110</v>
      </c>
      <c r="G415" s="107" t="s">
        <v>1132</v>
      </c>
      <c r="H415" s="107" t="s">
        <v>120</v>
      </c>
      <c r="I415" s="107" t="s">
        <v>1246</v>
      </c>
      <c r="J415" s="108">
        <v>200</v>
      </c>
      <c r="K415" s="108">
        <v>860</v>
      </c>
      <c r="L415" s="108">
        <v>172000</v>
      </c>
      <c r="M415" s="108">
        <v>2.15</v>
      </c>
      <c r="N415" s="108">
        <v>430</v>
      </c>
      <c r="O415" s="108">
        <v>0</v>
      </c>
      <c r="P415" s="108">
        <v>0</v>
      </c>
      <c r="Q415" s="108">
        <v>862.15</v>
      </c>
      <c r="R415" s="108">
        <v>172430</v>
      </c>
      <c r="S415" s="107" t="s">
        <v>1362</v>
      </c>
      <c r="T415" s="108"/>
      <c r="U415" s="108"/>
      <c r="V415" s="107"/>
      <c r="W415" s="107"/>
    </row>
    <row r="416" spans="1:23" ht="25.5">
      <c r="A416" s="107" t="s">
        <v>1945</v>
      </c>
      <c r="B416" s="112">
        <v>44235</v>
      </c>
      <c r="C416" s="107" t="s">
        <v>1946</v>
      </c>
      <c r="D416" s="112">
        <v>44235</v>
      </c>
      <c r="E416" s="107" t="s">
        <v>1267</v>
      </c>
      <c r="F416" s="107" t="s">
        <v>20</v>
      </c>
      <c r="G416" s="107" t="s">
        <v>1082</v>
      </c>
      <c r="H416" s="107" t="s">
        <v>13</v>
      </c>
      <c r="I416" s="107" t="s">
        <v>1246</v>
      </c>
      <c r="J416" s="108">
        <v>100</v>
      </c>
      <c r="K416" s="108">
        <v>860</v>
      </c>
      <c r="L416" s="108">
        <v>86000</v>
      </c>
      <c r="M416" s="108">
        <v>2.15</v>
      </c>
      <c r="N416" s="108">
        <v>215</v>
      </c>
      <c r="O416" s="108">
        <v>0</v>
      </c>
      <c r="P416" s="108">
        <v>0</v>
      </c>
      <c r="Q416" s="108">
        <v>862.15</v>
      </c>
      <c r="R416" s="108">
        <v>86215</v>
      </c>
      <c r="S416" s="107" t="s">
        <v>1362</v>
      </c>
      <c r="T416" s="108"/>
      <c r="U416" s="108"/>
      <c r="V416" s="107"/>
      <c r="W416" s="107"/>
    </row>
    <row r="417" spans="1:23" ht="25.5">
      <c r="A417" s="107" t="s">
        <v>1945</v>
      </c>
      <c r="B417" s="112">
        <v>44235</v>
      </c>
      <c r="C417" s="107" t="s">
        <v>1946</v>
      </c>
      <c r="D417" s="112">
        <v>44235</v>
      </c>
      <c r="E417" s="107" t="s">
        <v>1267</v>
      </c>
      <c r="F417" s="107" t="s">
        <v>20</v>
      </c>
      <c r="G417" s="107" t="s">
        <v>1082</v>
      </c>
      <c r="H417" s="107" t="s">
        <v>13</v>
      </c>
      <c r="I417" s="107" t="s">
        <v>1184</v>
      </c>
      <c r="J417" s="108">
        <v>200</v>
      </c>
      <c r="K417" s="108">
        <v>817</v>
      </c>
      <c r="L417" s="108">
        <v>163400</v>
      </c>
      <c r="M417" s="108">
        <v>2.0419999999999998</v>
      </c>
      <c r="N417" s="108">
        <v>408.4</v>
      </c>
      <c r="O417" s="108">
        <v>0</v>
      </c>
      <c r="P417" s="108">
        <v>0</v>
      </c>
      <c r="Q417" s="108">
        <v>819.04250000000002</v>
      </c>
      <c r="R417" s="108">
        <v>163808.5</v>
      </c>
      <c r="S417" s="107" t="s">
        <v>1362</v>
      </c>
      <c r="T417" s="108"/>
      <c r="U417" s="108"/>
      <c r="V417" s="107"/>
      <c r="W417" s="107"/>
    </row>
    <row r="418" spans="1:23" ht="25.5">
      <c r="A418" s="107" t="s">
        <v>1945</v>
      </c>
      <c r="B418" s="112">
        <v>44235</v>
      </c>
      <c r="C418" s="107" t="s">
        <v>1946</v>
      </c>
      <c r="D418" s="112">
        <v>44235</v>
      </c>
      <c r="E418" s="107" t="s">
        <v>1267</v>
      </c>
      <c r="F418" s="107" t="s">
        <v>20</v>
      </c>
      <c r="G418" s="107" t="s">
        <v>1082</v>
      </c>
      <c r="H418" s="107" t="s">
        <v>13</v>
      </c>
      <c r="I418" s="107" t="s">
        <v>1185</v>
      </c>
      <c r="J418" s="108">
        <v>60</v>
      </c>
      <c r="K418" s="108">
        <v>1060</v>
      </c>
      <c r="L418" s="108">
        <v>63600</v>
      </c>
      <c r="M418" s="108">
        <v>2.65</v>
      </c>
      <c r="N418" s="108">
        <v>159</v>
      </c>
      <c r="O418" s="108">
        <v>0</v>
      </c>
      <c r="P418" s="108">
        <v>0</v>
      </c>
      <c r="Q418" s="108">
        <v>1062.6500000000001</v>
      </c>
      <c r="R418" s="108">
        <v>63759</v>
      </c>
      <c r="S418" s="107" t="s">
        <v>1362</v>
      </c>
      <c r="T418" s="108"/>
      <c r="U418" s="108"/>
      <c r="V418" s="107"/>
      <c r="W418" s="107"/>
    </row>
    <row r="419" spans="1:23" ht="25.5">
      <c r="A419" s="107" t="s">
        <v>1947</v>
      </c>
      <c r="B419" s="112">
        <v>44235</v>
      </c>
      <c r="C419" s="107" t="s">
        <v>1948</v>
      </c>
      <c r="D419" s="112">
        <v>44235</v>
      </c>
      <c r="E419" s="107" t="s">
        <v>1267</v>
      </c>
      <c r="F419" s="107" t="s">
        <v>45</v>
      </c>
      <c r="G419" s="107" t="s">
        <v>44</v>
      </c>
      <c r="H419" s="107" t="s">
        <v>13</v>
      </c>
      <c r="I419" s="107" t="s">
        <v>1190</v>
      </c>
      <c r="J419" s="108">
        <v>100</v>
      </c>
      <c r="K419" s="108">
        <v>797</v>
      </c>
      <c r="L419" s="108">
        <v>79700</v>
      </c>
      <c r="M419" s="108">
        <v>1.992</v>
      </c>
      <c r="N419" s="108">
        <v>199.2</v>
      </c>
      <c r="O419" s="108">
        <v>0</v>
      </c>
      <c r="P419" s="108">
        <v>300</v>
      </c>
      <c r="Q419" s="108">
        <v>798.99249999999995</v>
      </c>
      <c r="R419" s="108">
        <v>79599.25</v>
      </c>
      <c r="S419" s="107" t="s">
        <v>1362</v>
      </c>
      <c r="T419" s="108"/>
      <c r="U419" s="108"/>
      <c r="V419" s="107"/>
      <c r="W419" s="107"/>
    </row>
    <row r="420" spans="1:23" ht="25.5">
      <c r="A420" s="107" t="s">
        <v>1949</v>
      </c>
      <c r="B420" s="112">
        <v>44235</v>
      </c>
      <c r="C420" s="107" t="s">
        <v>1950</v>
      </c>
      <c r="D420" s="112">
        <v>44235</v>
      </c>
      <c r="E420" s="107" t="s">
        <v>1267</v>
      </c>
      <c r="F420" s="107" t="s">
        <v>52</v>
      </c>
      <c r="G420" s="107" t="s">
        <v>37</v>
      </c>
      <c r="H420" s="107" t="s">
        <v>13</v>
      </c>
      <c r="I420" s="107" t="s">
        <v>1312</v>
      </c>
      <c r="J420" s="108">
        <v>20</v>
      </c>
      <c r="K420" s="108">
        <v>997</v>
      </c>
      <c r="L420" s="108">
        <v>19940</v>
      </c>
      <c r="M420" s="108">
        <v>2.4925000000000002</v>
      </c>
      <c r="N420" s="108">
        <v>49.85</v>
      </c>
      <c r="O420" s="108">
        <v>0</v>
      </c>
      <c r="P420" s="108">
        <v>0</v>
      </c>
      <c r="Q420" s="108">
        <v>999.49249999999995</v>
      </c>
      <c r="R420" s="108">
        <v>19989.849999999999</v>
      </c>
      <c r="S420" s="107" t="s">
        <v>1362</v>
      </c>
      <c r="T420" s="108"/>
      <c r="U420" s="108"/>
      <c r="V420" s="107"/>
      <c r="W420" s="107"/>
    </row>
    <row r="421" spans="1:23" ht="25.5">
      <c r="A421" s="107" t="s">
        <v>1949</v>
      </c>
      <c r="B421" s="112">
        <v>44235</v>
      </c>
      <c r="C421" s="107" t="s">
        <v>1950</v>
      </c>
      <c r="D421" s="112">
        <v>44235</v>
      </c>
      <c r="E421" s="107" t="s">
        <v>1267</v>
      </c>
      <c r="F421" s="107" t="s">
        <v>52</v>
      </c>
      <c r="G421" s="107" t="s">
        <v>37</v>
      </c>
      <c r="H421" s="107" t="s">
        <v>13</v>
      </c>
      <c r="I421" s="107" t="s">
        <v>1190</v>
      </c>
      <c r="J421" s="108">
        <v>110</v>
      </c>
      <c r="K421" s="108">
        <v>797</v>
      </c>
      <c r="L421" s="108">
        <v>87670</v>
      </c>
      <c r="M421" s="108">
        <v>1.9924999999999999</v>
      </c>
      <c r="N421" s="108">
        <v>219.17500000000001</v>
      </c>
      <c r="O421" s="108">
        <v>0</v>
      </c>
      <c r="P421" s="108">
        <v>330</v>
      </c>
      <c r="Q421" s="108">
        <v>798.99249999999995</v>
      </c>
      <c r="R421" s="108">
        <v>87559.175000000003</v>
      </c>
      <c r="S421" s="107" t="s">
        <v>1362</v>
      </c>
      <c r="T421" s="108"/>
      <c r="U421" s="108"/>
      <c r="V421" s="107"/>
      <c r="W421" s="107"/>
    </row>
    <row r="422" spans="1:23" ht="25.5">
      <c r="A422" s="107" t="s">
        <v>1951</v>
      </c>
      <c r="B422" s="112">
        <v>44235</v>
      </c>
      <c r="C422" s="107" t="s">
        <v>1952</v>
      </c>
      <c r="D422" s="112">
        <v>44235</v>
      </c>
      <c r="E422" s="107" t="s">
        <v>1267</v>
      </c>
      <c r="F422" s="107" t="s">
        <v>53</v>
      </c>
      <c r="G422" s="107" t="s">
        <v>1268</v>
      </c>
      <c r="H422" s="107" t="s">
        <v>13</v>
      </c>
      <c r="I422" s="107" t="s">
        <v>1246</v>
      </c>
      <c r="J422" s="108">
        <v>100</v>
      </c>
      <c r="K422" s="108">
        <v>860</v>
      </c>
      <c r="L422" s="108">
        <v>86000</v>
      </c>
      <c r="M422" s="108">
        <v>2.15</v>
      </c>
      <c r="N422" s="108">
        <v>215</v>
      </c>
      <c r="O422" s="108">
        <v>0</v>
      </c>
      <c r="P422" s="108">
        <v>0</v>
      </c>
      <c r="Q422" s="108">
        <v>862.15</v>
      </c>
      <c r="R422" s="108">
        <v>86215</v>
      </c>
      <c r="S422" s="107" t="s">
        <v>1362</v>
      </c>
      <c r="T422" s="108"/>
      <c r="U422" s="108"/>
      <c r="V422" s="107"/>
      <c r="W422" s="107"/>
    </row>
    <row r="423" spans="1:23" ht="25.5">
      <c r="A423" s="107" t="s">
        <v>1951</v>
      </c>
      <c r="B423" s="112">
        <v>44235</v>
      </c>
      <c r="C423" s="107" t="s">
        <v>1952</v>
      </c>
      <c r="D423" s="112">
        <v>44235</v>
      </c>
      <c r="E423" s="107" t="s">
        <v>1267</v>
      </c>
      <c r="F423" s="107" t="s">
        <v>53</v>
      </c>
      <c r="G423" s="107" t="s">
        <v>1268</v>
      </c>
      <c r="H423" s="107" t="s">
        <v>13</v>
      </c>
      <c r="I423" s="107" t="s">
        <v>1312</v>
      </c>
      <c r="J423" s="108">
        <v>100</v>
      </c>
      <c r="K423" s="108">
        <v>997</v>
      </c>
      <c r="L423" s="108">
        <v>99700</v>
      </c>
      <c r="M423" s="108">
        <v>2.4925000000000002</v>
      </c>
      <c r="N423" s="108">
        <v>249.25</v>
      </c>
      <c r="O423" s="108">
        <v>0</v>
      </c>
      <c r="P423" s="108">
        <v>0</v>
      </c>
      <c r="Q423" s="108">
        <v>999.49249999999995</v>
      </c>
      <c r="R423" s="108">
        <v>99949.25</v>
      </c>
      <c r="S423" s="107" t="s">
        <v>1362</v>
      </c>
      <c r="T423" s="108"/>
      <c r="U423" s="108"/>
      <c r="V423" s="107"/>
      <c r="W423" s="107"/>
    </row>
    <row r="424" spans="1:23" ht="25.5">
      <c r="A424" s="107" t="s">
        <v>1953</v>
      </c>
      <c r="B424" s="112">
        <v>44235</v>
      </c>
      <c r="C424" s="107" t="s">
        <v>1954</v>
      </c>
      <c r="D424" s="112">
        <v>44235</v>
      </c>
      <c r="E424" s="107" t="s">
        <v>1267</v>
      </c>
      <c r="F424" s="107" t="s">
        <v>43</v>
      </c>
      <c r="G424" s="107" t="s">
        <v>44</v>
      </c>
      <c r="H424" s="107" t="s">
        <v>13</v>
      </c>
      <c r="I424" s="107" t="s">
        <v>1312</v>
      </c>
      <c r="J424" s="108">
        <v>200</v>
      </c>
      <c r="K424" s="108">
        <v>997</v>
      </c>
      <c r="L424" s="108">
        <v>199400</v>
      </c>
      <c r="M424" s="108">
        <v>2.4925000000000002</v>
      </c>
      <c r="N424" s="108">
        <v>498.5</v>
      </c>
      <c r="O424" s="108">
        <v>0</v>
      </c>
      <c r="P424" s="108">
        <v>0</v>
      </c>
      <c r="Q424" s="108">
        <v>999.49249999999995</v>
      </c>
      <c r="R424" s="108">
        <v>199898.5</v>
      </c>
      <c r="S424" s="107" t="s">
        <v>1362</v>
      </c>
      <c r="T424" s="108"/>
      <c r="U424" s="108"/>
      <c r="V424" s="107"/>
      <c r="W424" s="107"/>
    </row>
    <row r="425" spans="1:23" ht="25.5">
      <c r="A425" s="107" t="s">
        <v>1955</v>
      </c>
      <c r="B425" s="112">
        <v>44235</v>
      </c>
      <c r="C425" s="107" t="s">
        <v>1956</v>
      </c>
      <c r="D425" s="112">
        <v>44235</v>
      </c>
      <c r="E425" s="107" t="s">
        <v>1267</v>
      </c>
      <c r="F425" s="107" t="s">
        <v>77</v>
      </c>
      <c r="G425" s="107" t="s">
        <v>1088</v>
      </c>
      <c r="H425" s="107" t="s">
        <v>69</v>
      </c>
      <c r="I425" s="107" t="s">
        <v>1246</v>
      </c>
      <c r="J425" s="108">
        <v>20</v>
      </c>
      <c r="K425" s="108">
        <v>860</v>
      </c>
      <c r="L425" s="108">
        <v>17200</v>
      </c>
      <c r="M425" s="108">
        <v>2.15</v>
      </c>
      <c r="N425" s="108">
        <v>43</v>
      </c>
      <c r="O425" s="108">
        <v>0</v>
      </c>
      <c r="P425" s="108">
        <v>0</v>
      </c>
      <c r="Q425" s="108">
        <v>862.15</v>
      </c>
      <c r="R425" s="108">
        <v>17243</v>
      </c>
      <c r="S425" s="107" t="s">
        <v>1362</v>
      </c>
      <c r="T425" s="108"/>
      <c r="U425" s="108"/>
      <c r="V425" s="107"/>
      <c r="W425" s="107"/>
    </row>
    <row r="426" spans="1:23" ht="25.5">
      <c r="A426" s="107" t="s">
        <v>1955</v>
      </c>
      <c r="B426" s="112">
        <v>44235</v>
      </c>
      <c r="C426" s="107" t="s">
        <v>1956</v>
      </c>
      <c r="D426" s="112">
        <v>44235</v>
      </c>
      <c r="E426" s="107" t="s">
        <v>1267</v>
      </c>
      <c r="F426" s="107" t="s">
        <v>77</v>
      </c>
      <c r="G426" s="107" t="s">
        <v>1088</v>
      </c>
      <c r="H426" s="107" t="s">
        <v>69</v>
      </c>
      <c r="I426" s="107" t="s">
        <v>1190</v>
      </c>
      <c r="J426" s="108">
        <v>20</v>
      </c>
      <c r="K426" s="108">
        <v>797</v>
      </c>
      <c r="L426" s="108">
        <v>15940</v>
      </c>
      <c r="M426" s="108">
        <v>1.9924999999999999</v>
      </c>
      <c r="N426" s="108">
        <v>39.85</v>
      </c>
      <c r="O426" s="108">
        <v>0</v>
      </c>
      <c r="P426" s="108">
        <v>60</v>
      </c>
      <c r="Q426" s="108">
        <v>798.99249999999995</v>
      </c>
      <c r="R426" s="108">
        <v>15919.85</v>
      </c>
      <c r="S426" s="107" t="s">
        <v>1362</v>
      </c>
      <c r="T426" s="108"/>
      <c r="U426" s="108"/>
      <c r="V426" s="107"/>
      <c r="W426" s="107"/>
    </row>
    <row r="427" spans="1:23" ht="25.5">
      <c r="A427" s="107" t="s">
        <v>1955</v>
      </c>
      <c r="B427" s="112">
        <v>44235</v>
      </c>
      <c r="C427" s="107" t="s">
        <v>1956</v>
      </c>
      <c r="D427" s="112">
        <v>44235</v>
      </c>
      <c r="E427" s="107" t="s">
        <v>1267</v>
      </c>
      <c r="F427" s="107" t="s">
        <v>77</v>
      </c>
      <c r="G427" s="107" t="s">
        <v>1088</v>
      </c>
      <c r="H427" s="107" t="s">
        <v>69</v>
      </c>
      <c r="I427" s="107" t="s">
        <v>1312</v>
      </c>
      <c r="J427" s="108">
        <v>20</v>
      </c>
      <c r="K427" s="108">
        <v>997</v>
      </c>
      <c r="L427" s="108">
        <v>19940</v>
      </c>
      <c r="M427" s="108">
        <v>2.4925000000000002</v>
      </c>
      <c r="N427" s="108">
        <v>49.85</v>
      </c>
      <c r="O427" s="108">
        <v>0</v>
      </c>
      <c r="P427" s="108">
        <v>0</v>
      </c>
      <c r="Q427" s="108">
        <v>999.49249999999995</v>
      </c>
      <c r="R427" s="108">
        <v>19989.849999999999</v>
      </c>
      <c r="S427" s="107" t="s">
        <v>1362</v>
      </c>
      <c r="T427" s="108"/>
      <c r="U427" s="108"/>
      <c r="V427" s="107"/>
      <c r="W427" s="107"/>
    </row>
    <row r="428" spans="1:23" ht="25.5">
      <c r="A428" s="107" t="s">
        <v>1955</v>
      </c>
      <c r="B428" s="112">
        <v>44235</v>
      </c>
      <c r="C428" s="107" t="s">
        <v>1956</v>
      </c>
      <c r="D428" s="112">
        <v>44235</v>
      </c>
      <c r="E428" s="107" t="s">
        <v>1267</v>
      </c>
      <c r="F428" s="107" t="s">
        <v>77</v>
      </c>
      <c r="G428" s="107" t="s">
        <v>1088</v>
      </c>
      <c r="H428" s="107" t="s">
        <v>69</v>
      </c>
      <c r="I428" s="107" t="s">
        <v>1185</v>
      </c>
      <c r="J428" s="108">
        <v>20</v>
      </c>
      <c r="K428" s="108">
        <v>1060</v>
      </c>
      <c r="L428" s="108">
        <v>21200</v>
      </c>
      <c r="M428" s="108">
        <v>2.65</v>
      </c>
      <c r="N428" s="108">
        <v>53</v>
      </c>
      <c r="O428" s="108">
        <v>0</v>
      </c>
      <c r="P428" s="108">
        <v>0</v>
      </c>
      <c r="Q428" s="108">
        <v>1062.6500000000001</v>
      </c>
      <c r="R428" s="108">
        <v>21253</v>
      </c>
      <c r="S428" s="107" t="s">
        <v>1362</v>
      </c>
      <c r="T428" s="108"/>
      <c r="U428" s="108"/>
      <c r="V428" s="107"/>
      <c r="W428" s="107"/>
    </row>
    <row r="429" spans="1:23" ht="25.5">
      <c r="A429" s="107" t="s">
        <v>1957</v>
      </c>
      <c r="B429" s="112">
        <v>44235</v>
      </c>
      <c r="C429" s="107" t="s">
        <v>1958</v>
      </c>
      <c r="D429" s="112">
        <v>44235</v>
      </c>
      <c r="E429" s="107" t="s">
        <v>1267</v>
      </c>
      <c r="F429" s="107" t="s">
        <v>75</v>
      </c>
      <c r="G429" s="107" t="s">
        <v>1088</v>
      </c>
      <c r="H429" s="107" t="s">
        <v>69</v>
      </c>
      <c r="I429" s="107" t="s">
        <v>1190</v>
      </c>
      <c r="J429" s="108">
        <v>80</v>
      </c>
      <c r="K429" s="108">
        <v>797</v>
      </c>
      <c r="L429" s="108">
        <v>63760</v>
      </c>
      <c r="M429" s="108">
        <v>1.9924999999999999</v>
      </c>
      <c r="N429" s="108">
        <v>159.4</v>
      </c>
      <c r="O429" s="108">
        <v>0</v>
      </c>
      <c r="P429" s="108">
        <v>240</v>
      </c>
      <c r="Q429" s="108">
        <v>798.99249999999995</v>
      </c>
      <c r="R429" s="108">
        <v>63679.4</v>
      </c>
      <c r="S429" s="107" t="s">
        <v>1362</v>
      </c>
      <c r="T429" s="108"/>
      <c r="U429" s="108"/>
      <c r="V429" s="107"/>
      <c r="W429" s="107"/>
    </row>
    <row r="430" spans="1:23" ht="25.5">
      <c r="A430" s="107" t="s">
        <v>1959</v>
      </c>
      <c r="B430" s="112">
        <v>44235</v>
      </c>
      <c r="C430" s="107" t="s">
        <v>1960</v>
      </c>
      <c r="D430" s="112">
        <v>44235</v>
      </c>
      <c r="E430" s="107" t="s">
        <v>1267</v>
      </c>
      <c r="F430" s="107" t="s">
        <v>70</v>
      </c>
      <c r="G430" s="107" t="s">
        <v>69</v>
      </c>
      <c r="H430" s="107" t="s">
        <v>69</v>
      </c>
      <c r="I430" s="107" t="s">
        <v>1246</v>
      </c>
      <c r="J430" s="108">
        <v>60</v>
      </c>
      <c r="K430" s="108">
        <v>860</v>
      </c>
      <c r="L430" s="108">
        <v>51600</v>
      </c>
      <c r="M430" s="108">
        <v>2.15</v>
      </c>
      <c r="N430" s="108">
        <v>129</v>
      </c>
      <c r="O430" s="108">
        <v>0</v>
      </c>
      <c r="P430" s="108">
        <v>0</v>
      </c>
      <c r="Q430" s="108">
        <v>862.15</v>
      </c>
      <c r="R430" s="108">
        <v>51729</v>
      </c>
      <c r="S430" s="107" t="s">
        <v>1362</v>
      </c>
      <c r="T430" s="108"/>
      <c r="U430" s="108"/>
      <c r="V430" s="107"/>
      <c r="W430" s="107"/>
    </row>
    <row r="431" spans="1:23" ht="25.5">
      <c r="A431" s="107" t="s">
        <v>1959</v>
      </c>
      <c r="B431" s="112">
        <v>44235</v>
      </c>
      <c r="C431" s="107" t="s">
        <v>1960</v>
      </c>
      <c r="D431" s="112">
        <v>44235</v>
      </c>
      <c r="E431" s="107" t="s">
        <v>1267</v>
      </c>
      <c r="F431" s="107" t="s">
        <v>70</v>
      </c>
      <c r="G431" s="107" t="s">
        <v>69</v>
      </c>
      <c r="H431" s="107" t="s">
        <v>69</v>
      </c>
      <c r="I431" s="107" t="s">
        <v>1190</v>
      </c>
      <c r="J431" s="108">
        <v>100</v>
      </c>
      <c r="K431" s="108">
        <v>797</v>
      </c>
      <c r="L431" s="108">
        <v>79700</v>
      </c>
      <c r="M431" s="108">
        <v>1.9924999999999999</v>
      </c>
      <c r="N431" s="108">
        <v>199.25</v>
      </c>
      <c r="O431" s="108">
        <v>0</v>
      </c>
      <c r="P431" s="108">
        <v>300</v>
      </c>
      <c r="Q431" s="108">
        <v>798.99249999999995</v>
      </c>
      <c r="R431" s="108">
        <v>79599.25</v>
      </c>
      <c r="S431" s="107" t="s">
        <v>1362</v>
      </c>
      <c r="T431" s="108"/>
      <c r="U431" s="108"/>
      <c r="V431" s="107"/>
      <c r="W431" s="107"/>
    </row>
    <row r="432" spans="1:23" ht="25.5">
      <c r="A432" s="107" t="s">
        <v>1961</v>
      </c>
      <c r="B432" s="112">
        <v>44235</v>
      </c>
      <c r="C432" s="107" t="s">
        <v>1962</v>
      </c>
      <c r="D432" s="112">
        <v>44235</v>
      </c>
      <c r="E432" s="107" t="s">
        <v>1267</v>
      </c>
      <c r="F432" s="107" t="s">
        <v>62</v>
      </c>
      <c r="G432" s="107" t="s">
        <v>57</v>
      </c>
      <c r="H432" s="107" t="s">
        <v>57</v>
      </c>
      <c r="I432" s="107" t="s">
        <v>1184</v>
      </c>
      <c r="J432" s="108">
        <v>20</v>
      </c>
      <c r="K432" s="108">
        <v>817</v>
      </c>
      <c r="L432" s="108">
        <v>16340</v>
      </c>
      <c r="M432" s="108">
        <v>2.0425</v>
      </c>
      <c r="N432" s="108">
        <v>40.85</v>
      </c>
      <c r="O432" s="108">
        <v>0</v>
      </c>
      <c r="P432" s="108">
        <v>0</v>
      </c>
      <c r="Q432" s="108">
        <v>819.04250000000002</v>
      </c>
      <c r="R432" s="108">
        <v>16380.85</v>
      </c>
      <c r="S432" s="107" t="s">
        <v>1362</v>
      </c>
      <c r="T432" s="108"/>
      <c r="U432" s="108"/>
      <c r="V432" s="107"/>
      <c r="W432" s="107"/>
    </row>
    <row r="433" spans="1:23" ht="25.5">
      <c r="A433" s="107" t="s">
        <v>1961</v>
      </c>
      <c r="B433" s="112">
        <v>44235</v>
      </c>
      <c r="C433" s="107" t="s">
        <v>1962</v>
      </c>
      <c r="D433" s="112">
        <v>44235</v>
      </c>
      <c r="E433" s="107" t="s">
        <v>1267</v>
      </c>
      <c r="F433" s="107" t="s">
        <v>62</v>
      </c>
      <c r="G433" s="107" t="s">
        <v>57</v>
      </c>
      <c r="H433" s="107" t="s">
        <v>57</v>
      </c>
      <c r="I433" s="107" t="s">
        <v>1190</v>
      </c>
      <c r="J433" s="108">
        <v>100</v>
      </c>
      <c r="K433" s="108">
        <v>797</v>
      </c>
      <c r="L433" s="108">
        <v>79700</v>
      </c>
      <c r="M433" s="108">
        <v>1.9924999999999999</v>
      </c>
      <c r="N433" s="108">
        <v>199.25</v>
      </c>
      <c r="O433" s="108">
        <v>0</v>
      </c>
      <c r="P433" s="108">
        <v>300</v>
      </c>
      <c r="Q433" s="108">
        <v>798.99249999999995</v>
      </c>
      <c r="R433" s="108">
        <v>79599.25</v>
      </c>
      <c r="S433" s="107" t="s">
        <v>1362</v>
      </c>
      <c r="T433" s="108"/>
      <c r="U433" s="108"/>
      <c r="V433" s="107"/>
      <c r="W433" s="107"/>
    </row>
    <row r="434" spans="1:23" ht="25.5">
      <c r="A434" s="107" t="s">
        <v>1963</v>
      </c>
      <c r="B434" s="112">
        <v>44235</v>
      </c>
      <c r="C434" s="107" t="s">
        <v>1964</v>
      </c>
      <c r="D434" s="112">
        <v>44235</v>
      </c>
      <c r="E434" s="107" t="s">
        <v>1267</v>
      </c>
      <c r="F434" s="107" t="s">
        <v>58</v>
      </c>
      <c r="G434" s="107" t="s">
        <v>1086</v>
      </c>
      <c r="H434" s="107" t="s">
        <v>57</v>
      </c>
      <c r="I434" s="107" t="s">
        <v>1190</v>
      </c>
      <c r="J434" s="108">
        <v>20</v>
      </c>
      <c r="K434" s="108">
        <v>797</v>
      </c>
      <c r="L434" s="108">
        <v>15940</v>
      </c>
      <c r="M434" s="108">
        <v>1.9924999999999999</v>
      </c>
      <c r="N434" s="108">
        <v>39.85</v>
      </c>
      <c r="O434" s="108">
        <v>0</v>
      </c>
      <c r="P434" s="108">
        <v>60</v>
      </c>
      <c r="Q434" s="108">
        <v>798.99249999999995</v>
      </c>
      <c r="R434" s="108">
        <v>15919.85</v>
      </c>
      <c r="S434" s="107" t="s">
        <v>1362</v>
      </c>
      <c r="T434" s="108"/>
      <c r="U434" s="108"/>
      <c r="V434" s="107"/>
      <c r="W434" s="107"/>
    </row>
    <row r="435" spans="1:23" ht="25.5">
      <c r="A435" s="107" t="s">
        <v>1963</v>
      </c>
      <c r="B435" s="112">
        <v>44235</v>
      </c>
      <c r="C435" s="107" t="s">
        <v>1964</v>
      </c>
      <c r="D435" s="112">
        <v>44235</v>
      </c>
      <c r="E435" s="107" t="s">
        <v>1267</v>
      </c>
      <c r="F435" s="107" t="s">
        <v>58</v>
      </c>
      <c r="G435" s="107" t="s">
        <v>1086</v>
      </c>
      <c r="H435" s="107" t="s">
        <v>57</v>
      </c>
      <c r="I435" s="107" t="s">
        <v>1246</v>
      </c>
      <c r="J435" s="108">
        <v>20</v>
      </c>
      <c r="K435" s="108">
        <v>860</v>
      </c>
      <c r="L435" s="108">
        <v>17200</v>
      </c>
      <c r="M435" s="108">
        <v>2.15</v>
      </c>
      <c r="N435" s="108">
        <v>43</v>
      </c>
      <c r="O435" s="108">
        <v>0</v>
      </c>
      <c r="P435" s="108">
        <v>0</v>
      </c>
      <c r="Q435" s="108">
        <v>862.15</v>
      </c>
      <c r="R435" s="108">
        <v>17243</v>
      </c>
      <c r="S435" s="107" t="s">
        <v>1362</v>
      </c>
      <c r="T435" s="108"/>
      <c r="U435" s="108"/>
      <c r="V435" s="107"/>
      <c r="W435" s="107"/>
    </row>
    <row r="436" spans="1:23" ht="25.5">
      <c r="A436" s="107" t="s">
        <v>1965</v>
      </c>
      <c r="B436" s="112">
        <v>44235</v>
      </c>
      <c r="C436" s="107" t="s">
        <v>1966</v>
      </c>
      <c r="D436" s="112">
        <v>44235</v>
      </c>
      <c r="E436" s="107" t="s">
        <v>1267</v>
      </c>
      <c r="F436" s="107" t="s">
        <v>39</v>
      </c>
      <c r="G436" s="107" t="s">
        <v>40</v>
      </c>
      <c r="H436" s="107" t="s">
        <v>13</v>
      </c>
      <c r="I436" s="107" t="s">
        <v>1190</v>
      </c>
      <c r="J436" s="108">
        <v>40</v>
      </c>
      <c r="K436" s="108">
        <v>797</v>
      </c>
      <c r="L436" s="108">
        <v>31880</v>
      </c>
      <c r="M436" s="108">
        <v>1.992</v>
      </c>
      <c r="N436" s="108">
        <v>79.680000000000007</v>
      </c>
      <c r="O436" s="108">
        <v>0</v>
      </c>
      <c r="P436" s="108">
        <v>120</v>
      </c>
      <c r="Q436" s="108">
        <v>798.99249999999995</v>
      </c>
      <c r="R436" s="108">
        <v>31839.7</v>
      </c>
      <c r="S436" s="107" t="s">
        <v>1362</v>
      </c>
      <c r="T436" s="108"/>
      <c r="U436" s="108"/>
      <c r="V436" s="107"/>
      <c r="W436" s="107"/>
    </row>
    <row r="437" spans="1:23" ht="25.5">
      <c r="A437" s="107" t="s">
        <v>1965</v>
      </c>
      <c r="B437" s="112">
        <v>44235</v>
      </c>
      <c r="C437" s="107" t="s">
        <v>1966</v>
      </c>
      <c r="D437" s="112">
        <v>44235</v>
      </c>
      <c r="E437" s="107" t="s">
        <v>1267</v>
      </c>
      <c r="F437" s="107" t="s">
        <v>39</v>
      </c>
      <c r="G437" s="107" t="s">
        <v>40</v>
      </c>
      <c r="H437" s="107" t="s">
        <v>13</v>
      </c>
      <c r="I437" s="107" t="s">
        <v>1246</v>
      </c>
      <c r="J437" s="108">
        <v>40</v>
      </c>
      <c r="K437" s="108">
        <v>860</v>
      </c>
      <c r="L437" s="108">
        <v>34400</v>
      </c>
      <c r="M437" s="108">
        <v>2.15</v>
      </c>
      <c r="N437" s="108">
        <v>86</v>
      </c>
      <c r="O437" s="108">
        <v>0</v>
      </c>
      <c r="P437" s="108">
        <v>0</v>
      </c>
      <c r="Q437" s="108">
        <v>862.15</v>
      </c>
      <c r="R437" s="108">
        <v>34486</v>
      </c>
      <c r="S437" s="107" t="s">
        <v>1362</v>
      </c>
      <c r="T437" s="108"/>
      <c r="U437" s="108"/>
      <c r="V437" s="107"/>
      <c r="W437" s="107"/>
    </row>
    <row r="438" spans="1:23" ht="25.5">
      <c r="A438" s="107" t="s">
        <v>1967</v>
      </c>
      <c r="B438" s="112">
        <v>44235</v>
      </c>
      <c r="C438" s="107" t="s">
        <v>1968</v>
      </c>
      <c r="D438" s="112">
        <v>44235</v>
      </c>
      <c r="E438" s="107" t="s">
        <v>1267</v>
      </c>
      <c r="F438" s="107" t="s">
        <v>61</v>
      </c>
      <c r="G438" s="107" t="s">
        <v>60</v>
      </c>
      <c r="H438" s="107" t="s">
        <v>57</v>
      </c>
      <c r="I438" s="107" t="s">
        <v>1232</v>
      </c>
      <c r="J438" s="108">
        <v>20</v>
      </c>
      <c r="K438" s="108">
        <v>992</v>
      </c>
      <c r="L438" s="108">
        <v>19840</v>
      </c>
      <c r="M438" s="108">
        <v>2.48</v>
      </c>
      <c r="N438" s="108">
        <v>49.6</v>
      </c>
      <c r="O438" s="108">
        <v>0</v>
      </c>
      <c r="P438" s="108">
        <v>0</v>
      </c>
      <c r="Q438" s="108">
        <v>994.48</v>
      </c>
      <c r="R438" s="108">
        <v>19889.599999999999</v>
      </c>
      <c r="S438" s="107" t="s">
        <v>1362</v>
      </c>
      <c r="T438" s="108"/>
      <c r="U438" s="108"/>
      <c r="V438" s="107"/>
      <c r="W438" s="107"/>
    </row>
    <row r="439" spans="1:23" ht="25.5">
      <c r="A439" s="107" t="s">
        <v>1969</v>
      </c>
      <c r="B439" s="112">
        <v>44235</v>
      </c>
      <c r="C439" s="107" t="s">
        <v>1970</v>
      </c>
      <c r="D439" s="112">
        <v>44235</v>
      </c>
      <c r="E439" s="107" t="s">
        <v>1267</v>
      </c>
      <c r="F439" s="107" t="s">
        <v>84</v>
      </c>
      <c r="G439" s="107" t="s">
        <v>1286</v>
      </c>
      <c r="H439" s="107" t="s">
        <v>24</v>
      </c>
      <c r="I439" s="107" t="s">
        <v>1246</v>
      </c>
      <c r="J439" s="108">
        <v>20</v>
      </c>
      <c r="K439" s="108">
        <v>860</v>
      </c>
      <c r="L439" s="108">
        <v>17200</v>
      </c>
      <c r="M439" s="108">
        <v>2.15</v>
      </c>
      <c r="N439" s="108">
        <v>43</v>
      </c>
      <c r="O439" s="108">
        <v>0</v>
      </c>
      <c r="P439" s="108">
        <v>0</v>
      </c>
      <c r="Q439" s="108">
        <v>862.15</v>
      </c>
      <c r="R439" s="108">
        <v>17243</v>
      </c>
      <c r="S439" s="107" t="s">
        <v>1362</v>
      </c>
      <c r="T439" s="108"/>
      <c r="U439" s="108"/>
      <c r="V439" s="107"/>
      <c r="W439" s="107"/>
    </row>
    <row r="440" spans="1:23" ht="25.5">
      <c r="A440" s="107" t="s">
        <v>1971</v>
      </c>
      <c r="B440" s="112">
        <v>44235</v>
      </c>
      <c r="C440" s="107" t="s">
        <v>1972</v>
      </c>
      <c r="D440" s="112">
        <v>44235</v>
      </c>
      <c r="E440" s="107" t="s">
        <v>1267</v>
      </c>
      <c r="F440" s="107" t="s">
        <v>35</v>
      </c>
      <c r="G440" s="107" t="s">
        <v>1292</v>
      </c>
      <c r="H440" s="107" t="s">
        <v>24</v>
      </c>
      <c r="I440" s="107" t="s">
        <v>1246</v>
      </c>
      <c r="J440" s="108">
        <v>24</v>
      </c>
      <c r="K440" s="108">
        <v>860</v>
      </c>
      <c r="L440" s="108">
        <v>20640</v>
      </c>
      <c r="M440" s="108">
        <v>2.15</v>
      </c>
      <c r="N440" s="108">
        <v>51.6</v>
      </c>
      <c r="O440" s="108">
        <v>0</v>
      </c>
      <c r="P440" s="108">
        <v>0</v>
      </c>
      <c r="Q440" s="108">
        <v>862.15</v>
      </c>
      <c r="R440" s="108">
        <v>20691.599999999999</v>
      </c>
      <c r="S440" s="107" t="s">
        <v>1362</v>
      </c>
      <c r="T440" s="108"/>
      <c r="U440" s="108"/>
      <c r="V440" s="107"/>
      <c r="W440" s="107"/>
    </row>
    <row r="441" spans="1:23" ht="25.5">
      <c r="A441" s="107" t="s">
        <v>1971</v>
      </c>
      <c r="B441" s="112">
        <v>44235</v>
      </c>
      <c r="C441" s="107" t="s">
        <v>1972</v>
      </c>
      <c r="D441" s="112">
        <v>44235</v>
      </c>
      <c r="E441" s="107" t="s">
        <v>1267</v>
      </c>
      <c r="F441" s="107" t="s">
        <v>35</v>
      </c>
      <c r="G441" s="107" t="s">
        <v>1292</v>
      </c>
      <c r="H441" s="107" t="s">
        <v>24</v>
      </c>
      <c r="I441" s="107" t="s">
        <v>1312</v>
      </c>
      <c r="J441" s="108">
        <v>20</v>
      </c>
      <c r="K441" s="108">
        <v>997</v>
      </c>
      <c r="L441" s="108">
        <v>19940</v>
      </c>
      <c r="M441" s="108">
        <v>2.4925000000000002</v>
      </c>
      <c r="N441" s="108">
        <v>49.85</v>
      </c>
      <c r="O441" s="108">
        <v>0</v>
      </c>
      <c r="P441" s="108">
        <v>0</v>
      </c>
      <c r="Q441" s="108">
        <v>999.49249999999995</v>
      </c>
      <c r="R441" s="108">
        <v>19989.849999999999</v>
      </c>
      <c r="S441" s="107" t="s">
        <v>1362</v>
      </c>
      <c r="T441" s="108"/>
      <c r="U441" s="108"/>
      <c r="V441" s="107"/>
      <c r="W441" s="107"/>
    </row>
    <row r="442" spans="1:23" ht="25.5">
      <c r="A442" s="107" t="s">
        <v>1973</v>
      </c>
      <c r="B442" s="112">
        <v>44235</v>
      </c>
      <c r="C442" s="107" t="s">
        <v>1974</v>
      </c>
      <c r="D442" s="112">
        <v>44235</v>
      </c>
      <c r="E442" s="107" t="s">
        <v>1267</v>
      </c>
      <c r="F442" s="107" t="s">
        <v>92</v>
      </c>
      <c r="G442" s="107" t="s">
        <v>81</v>
      </c>
      <c r="H442" s="107" t="s">
        <v>24</v>
      </c>
      <c r="I442" s="107" t="s">
        <v>1190</v>
      </c>
      <c r="J442" s="108">
        <v>20</v>
      </c>
      <c r="K442" s="108">
        <v>797</v>
      </c>
      <c r="L442" s="108">
        <v>15940</v>
      </c>
      <c r="M442" s="108">
        <v>1.9924999999999999</v>
      </c>
      <c r="N442" s="108">
        <v>39.85</v>
      </c>
      <c r="O442" s="108">
        <v>0</v>
      </c>
      <c r="P442" s="108">
        <v>60</v>
      </c>
      <c r="Q442" s="108">
        <v>798.99249999999995</v>
      </c>
      <c r="R442" s="108">
        <v>15919.85</v>
      </c>
      <c r="S442" s="107" t="s">
        <v>1362</v>
      </c>
      <c r="T442" s="108"/>
      <c r="U442" s="108"/>
      <c r="V442" s="107"/>
      <c r="W442" s="107"/>
    </row>
    <row r="443" spans="1:23" ht="25.5">
      <c r="A443" s="107" t="s">
        <v>1975</v>
      </c>
      <c r="B443" s="112">
        <v>44235</v>
      </c>
      <c r="C443" s="107" t="s">
        <v>1976</v>
      </c>
      <c r="D443" s="112">
        <v>44235</v>
      </c>
      <c r="E443" s="107" t="s">
        <v>1267</v>
      </c>
      <c r="F443" s="107" t="s">
        <v>72</v>
      </c>
      <c r="G443" s="107" t="s">
        <v>69</v>
      </c>
      <c r="H443" s="107" t="s">
        <v>69</v>
      </c>
      <c r="I443" s="107" t="s">
        <v>1184</v>
      </c>
      <c r="J443" s="108">
        <v>55</v>
      </c>
      <c r="K443" s="108">
        <v>817</v>
      </c>
      <c r="L443" s="108">
        <v>44935</v>
      </c>
      <c r="M443" s="108">
        <v>2.0425</v>
      </c>
      <c r="N443" s="108">
        <v>112.33750000000001</v>
      </c>
      <c r="O443" s="108">
        <v>0</v>
      </c>
      <c r="P443" s="108">
        <v>0</v>
      </c>
      <c r="Q443" s="108">
        <v>819.04250000000002</v>
      </c>
      <c r="R443" s="108">
        <v>45047.337500000001</v>
      </c>
      <c r="S443" s="107" t="s">
        <v>1362</v>
      </c>
      <c r="T443" s="108"/>
      <c r="U443" s="108"/>
      <c r="V443" s="107"/>
      <c r="W443" s="107"/>
    </row>
    <row r="444" spans="1:23" ht="25.5">
      <c r="A444" s="107" t="s">
        <v>1977</v>
      </c>
      <c r="B444" s="112">
        <v>44235</v>
      </c>
      <c r="C444" s="107" t="s">
        <v>1978</v>
      </c>
      <c r="D444" s="112">
        <v>44235</v>
      </c>
      <c r="E444" s="107" t="s">
        <v>1267</v>
      </c>
      <c r="F444" s="107" t="s">
        <v>119</v>
      </c>
      <c r="G444" s="107" t="s">
        <v>1049</v>
      </c>
      <c r="H444" s="107" t="s">
        <v>57</v>
      </c>
      <c r="I444" s="107" t="s">
        <v>1190</v>
      </c>
      <c r="J444" s="108">
        <v>60</v>
      </c>
      <c r="K444" s="108">
        <v>797</v>
      </c>
      <c r="L444" s="108">
        <v>47820</v>
      </c>
      <c r="M444" s="108">
        <v>1.9924999999999999</v>
      </c>
      <c r="N444" s="108">
        <v>119.55</v>
      </c>
      <c r="O444" s="108">
        <v>0</v>
      </c>
      <c r="P444" s="108">
        <v>180</v>
      </c>
      <c r="Q444" s="108">
        <v>798.99249999999995</v>
      </c>
      <c r="R444" s="108">
        <v>47759.55</v>
      </c>
      <c r="S444" s="107" t="s">
        <v>1362</v>
      </c>
      <c r="T444" s="108"/>
      <c r="U444" s="108"/>
      <c r="V444" s="107"/>
      <c r="W444" s="107"/>
    </row>
    <row r="445" spans="1:23" ht="25.5">
      <c r="A445" s="107" t="s">
        <v>1979</v>
      </c>
      <c r="B445" s="112">
        <v>44235</v>
      </c>
      <c r="C445" s="107" t="s">
        <v>1980</v>
      </c>
      <c r="D445" s="112">
        <v>44235</v>
      </c>
      <c r="E445" s="107" t="s">
        <v>1267</v>
      </c>
      <c r="F445" s="107" t="s">
        <v>78</v>
      </c>
      <c r="G445" s="107" t="s">
        <v>79</v>
      </c>
      <c r="H445" s="107" t="s">
        <v>69</v>
      </c>
      <c r="I445" s="107" t="s">
        <v>1190</v>
      </c>
      <c r="J445" s="108">
        <v>40</v>
      </c>
      <c r="K445" s="108">
        <v>797</v>
      </c>
      <c r="L445" s="108">
        <v>31880</v>
      </c>
      <c r="M445" s="108">
        <v>1.9924999999999999</v>
      </c>
      <c r="N445" s="108">
        <v>79.7</v>
      </c>
      <c r="O445" s="108">
        <v>0</v>
      </c>
      <c r="P445" s="108">
        <v>120</v>
      </c>
      <c r="Q445" s="108">
        <v>798.99249999999995</v>
      </c>
      <c r="R445" s="108">
        <v>31839.7</v>
      </c>
      <c r="S445" s="107" t="s">
        <v>1362</v>
      </c>
      <c r="T445" s="108"/>
      <c r="U445" s="108"/>
      <c r="V445" s="107"/>
      <c r="W445" s="107"/>
    </row>
    <row r="446" spans="1:23" ht="25.5">
      <c r="A446" s="107" t="s">
        <v>1979</v>
      </c>
      <c r="B446" s="112">
        <v>44235</v>
      </c>
      <c r="C446" s="107" t="s">
        <v>1980</v>
      </c>
      <c r="D446" s="112">
        <v>44235</v>
      </c>
      <c r="E446" s="107" t="s">
        <v>1267</v>
      </c>
      <c r="F446" s="107" t="s">
        <v>78</v>
      </c>
      <c r="G446" s="107" t="s">
        <v>79</v>
      </c>
      <c r="H446" s="107" t="s">
        <v>69</v>
      </c>
      <c r="I446" s="107" t="s">
        <v>1246</v>
      </c>
      <c r="J446" s="108">
        <v>14</v>
      </c>
      <c r="K446" s="108">
        <v>860</v>
      </c>
      <c r="L446" s="108">
        <v>12040</v>
      </c>
      <c r="M446" s="108">
        <v>2.15</v>
      </c>
      <c r="N446" s="108">
        <v>30.1</v>
      </c>
      <c r="O446" s="108">
        <v>0</v>
      </c>
      <c r="P446" s="108">
        <v>0</v>
      </c>
      <c r="Q446" s="108">
        <v>862.15</v>
      </c>
      <c r="R446" s="108">
        <v>12070.1</v>
      </c>
      <c r="S446" s="107" t="s">
        <v>1362</v>
      </c>
      <c r="T446" s="108"/>
      <c r="U446" s="108"/>
      <c r="V446" s="107"/>
      <c r="W446" s="107"/>
    </row>
    <row r="447" spans="1:23" ht="25.5">
      <c r="A447" s="107" t="s">
        <v>1979</v>
      </c>
      <c r="B447" s="112">
        <v>44235</v>
      </c>
      <c r="C447" s="107" t="s">
        <v>1980</v>
      </c>
      <c r="D447" s="112">
        <v>44235</v>
      </c>
      <c r="E447" s="107" t="s">
        <v>1267</v>
      </c>
      <c r="F447" s="107" t="s">
        <v>78</v>
      </c>
      <c r="G447" s="107" t="s">
        <v>79</v>
      </c>
      <c r="H447" s="107" t="s">
        <v>69</v>
      </c>
      <c r="I447" s="107" t="s">
        <v>1312</v>
      </c>
      <c r="J447" s="108">
        <v>60</v>
      </c>
      <c r="K447" s="108">
        <v>997</v>
      </c>
      <c r="L447" s="108">
        <v>59820</v>
      </c>
      <c r="M447" s="108">
        <v>2.4925000000000002</v>
      </c>
      <c r="N447" s="108">
        <v>149.55000000000001</v>
      </c>
      <c r="O447" s="108">
        <v>0</v>
      </c>
      <c r="P447" s="108">
        <v>0</v>
      </c>
      <c r="Q447" s="108">
        <v>999.49249999999995</v>
      </c>
      <c r="R447" s="108">
        <v>59969.55</v>
      </c>
      <c r="S447" s="107" t="s">
        <v>1362</v>
      </c>
      <c r="T447" s="108"/>
      <c r="U447" s="108"/>
      <c r="V447" s="107"/>
      <c r="W447" s="107"/>
    </row>
    <row r="448" spans="1:23" ht="25.5">
      <c r="A448" s="107" t="s">
        <v>1981</v>
      </c>
      <c r="B448" s="112">
        <v>44235</v>
      </c>
      <c r="C448" s="107" t="s">
        <v>1982</v>
      </c>
      <c r="D448" s="112">
        <v>44235</v>
      </c>
      <c r="E448" s="107" t="s">
        <v>1267</v>
      </c>
      <c r="F448" s="107" t="s">
        <v>68</v>
      </c>
      <c r="G448" s="107" t="s">
        <v>69</v>
      </c>
      <c r="H448" s="107" t="s">
        <v>69</v>
      </c>
      <c r="I448" s="107" t="s">
        <v>1190</v>
      </c>
      <c r="J448" s="108">
        <v>80</v>
      </c>
      <c r="K448" s="108">
        <v>797</v>
      </c>
      <c r="L448" s="108">
        <v>63760</v>
      </c>
      <c r="M448" s="108">
        <v>1.9924999999999999</v>
      </c>
      <c r="N448" s="108">
        <v>159.4</v>
      </c>
      <c r="O448" s="108">
        <v>0</v>
      </c>
      <c r="P448" s="108">
        <v>240</v>
      </c>
      <c r="Q448" s="108">
        <v>798.99249999999995</v>
      </c>
      <c r="R448" s="108">
        <v>63679.4</v>
      </c>
      <c r="S448" s="107" t="s">
        <v>1362</v>
      </c>
      <c r="T448" s="108"/>
      <c r="U448" s="108"/>
      <c r="V448" s="107"/>
      <c r="W448" s="107"/>
    </row>
    <row r="449" spans="1:23" ht="25.5">
      <c r="A449" s="107" t="s">
        <v>1983</v>
      </c>
      <c r="B449" s="112">
        <v>44235</v>
      </c>
      <c r="C449" s="107" t="s">
        <v>1984</v>
      </c>
      <c r="D449" s="112">
        <v>44235</v>
      </c>
      <c r="E449" s="107" t="s">
        <v>1267</v>
      </c>
      <c r="F449" s="107" t="s">
        <v>56</v>
      </c>
      <c r="G449" s="107" t="s">
        <v>1086</v>
      </c>
      <c r="H449" s="107" t="s">
        <v>57</v>
      </c>
      <c r="I449" s="107" t="s">
        <v>1184</v>
      </c>
      <c r="J449" s="108">
        <v>40</v>
      </c>
      <c r="K449" s="108">
        <v>817</v>
      </c>
      <c r="L449" s="108">
        <v>32680</v>
      </c>
      <c r="M449" s="108">
        <v>2.0425</v>
      </c>
      <c r="N449" s="108">
        <v>81.7</v>
      </c>
      <c r="O449" s="108">
        <v>0</v>
      </c>
      <c r="P449" s="108">
        <v>0</v>
      </c>
      <c r="Q449" s="108">
        <v>819.04250000000002</v>
      </c>
      <c r="R449" s="108">
        <v>32761.7</v>
      </c>
      <c r="S449" s="107" t="s">
        <v>1362</v>
      </c>
      <c r="T449" s="108"/>
      <c r="U449" s="108"/>
      <c r="V449" s="107"/>
      <c r="W449" s="107"/>
    </row>
    <row r="450" spans="1:23" ht="25.5">
      <c r="A450" s="107" t="s">
        <v>1983</v>
      </c>
      <c r="B450" s="112">
        <v>44235</v>
      </c>
      <c r="C450" s="107" t="s">
        <v>1984</v>
      </c>
      <c r="D450" s="112">
        <v>44235</v>
      </c>
      <c r="E450" s="107" t="s">
        <v>1267</v>
      </c>
      <c r="F450" s="107" t="s">
        <v>56</v>
      </c>
      <c r="G450" s="107" t="s">
        <v>1086</v>
      </c>
      <c r="H450" s="107" t="s">
        <v>57</v>
      </c>
      <c r="I450" s="107" t="s">
        <v>1314</v>
      </c>
      <c r="J450" s="108">
        <v>20</v>
      </c>
      <c r="K450" s="108">
        <v>1138</v>
      </c>
      <c r="L450" s="108">
        <v>22760</v>
      </c>
      <c r="M450" s="108">
        <v>2.8450000000000002</v>
      </c>
      <c r="N450" s="108">
        <v>56.9</v>
      </c>
      <c r="O450" s="108">
        <v>0</v>
      </c>
      <c r="P450" s="108">
        <v>0</v>
      </c>
      <c r="Q450" s="108">
        <v>1140.845</v>
      </c>
      <c r="R450" s="108">
        <v>22816.9</v>
      </c>
      <c r="S450" s="107" t="s">
        <v>1362</v>
      </c>
      <c r="T450" s="108"/>
      <c r="U450" s="108"/>
      <c r="V450" s="107"/>
      <c r="W450" s="107"/>
    </row>
    <row r="451" spans="1:23" ht="25.5">
      <c r="A451" s="107" t="s">
        <v>1983</v>
      </c>
      <c r="B451" s="112">
        <v>44235</v>
      </c>
      <c r="C451" s="107" t="s">
        <v>1984</v>
      </c>
      <c r="D451" s="112">
        <v>44235</v>
      </c>
      <c r="E451" s="107" t="s">
        <v>1267</v>
      </c>
      <c r="F451" s="107" t="s">
        <v>56</v>
      </c>
      <c r="G451" s="107" t="s">
        <v>1086</v>
      </c>
      <c r="H451" s="107" t="s">
        <v>57</v>
      </c>
      <c r="I451" s="107" t="s">
        <v>1180</v>
      </c>
      <c r="J451" s="108">
        <v>20</v>
      </c>
      <c r="K451" s="108">
        <v>1040</v>
      </c>
      <c r="L451" s="108">
        <v>20800</v>
      </c>
      <c r="M451" s="108">
        <v>2.6</v>
      </c>
      <c r="N451" s="108">
        <v>52</v>
      </c>
      <c r="O451" s="108">
        <v>0</v>
      </c>
      <c r="P451" s="108">
        <v>0</v>
      </c>
      <c r="Q451" s="108">
        <v>1042.5999999999999</v>
      </c>
      <c r="R451" s="108">
        <v>20852</v>
      </c>
      <c r="S451" s="107" t="s">
        <v>1362</v>
      </c>
      <c r="T451" s="108"/>
      <c r="U451" s="108"/>
      <c r="V451" s="107"/>
      <c r="W451" s="107"/>
    </row>
    <row r="452" spans="1:23" ht="25.5">
      <c r="A452" s="107" t="s">
        <v>1983</v>
      </c>
      <c r="B452" s="112">
        <v>44235</v>
      </c>
      <c r="C452" s="107" t="s">
        <v>1984</v>
      </c>
      <c r="D452" s="112">
        <v>44235</v>
      </c>
      <c r="E452" s="107" t="s">
        <v>1267</v>
      </c>
      <c r="F452" s="107" t="s">
        <v>56</v>
      </c>
      <c r="G452" s="107" t="s">
        <v>1086</v>
      </c>
      <c r="H452" s="107" t="s">
        <v>57</v>
      </c>
      <c r="I452" s="107" t="s">
        <v>1185</v>
      </c>
      <c r="J452" s="108">
        <v>20</v>
      </c>
      <c r="K452" s="108">
        <v>1060</v>
      </c>
      <c r="L452" s="108">
        <v>21200</v>
      </c>
      <c r="M452" s="108">
        <v>2.65</v>
      </c>
      <c r="N452" s="108">
        <v>53</v>
      </c>
      <c r="O452" s="108">
        <v>0</v>
      </c>
      <c r="P452" s="108">
        <v>0</v>
      </c>
      <c r="Q452" s="108">
        <v>1062.6500000000001</v>
      </c>
      <c r="R452" s="108">
        <v>21253</v>
      </c>
      <c r="S452" s="107" t="s">
        <v>1362</v>
      </c>
      <c r="T452" s="108"/>
      <c r="U452" s="108"/>
      <c r="V452" s="107"/>
      <c r="W452" s="107"/>
    </row>
    <row r="453" spans="1:23" ht="25.5">
      <c r="A453" s="107" t="s">
        <v>1983</v>
      </c>
      <c r="B453" s="112">
        <v>44235</v>
      </c>
      <c r="C453" s="107" t="s">
        <v>1984</v>
      </c>
      <c r="D453" s="112">
        <v>44235</v>
      </c>
      <c r="E453" s="107" t="s">
        <v>1267</v>
      </c>
      <c r="F453" s="107" t="s">
        <v>56</v>
      </c>
      <c r="G453" s="107" t="s">
        <v>1086</v>
      </c>
      <c r="H453" s="107" t="s">
        <v>57</v>
      </c>
      <c r="I453" s="107" t="s">
        <v>1190</v>
      </c>
      <c r="J453" s="108">
        <v>60</v>
      </c>
      <c r="K453" s="108">
        <v>797</v>
      </c>
      <c r="L453" s="108">
        <v>47820</v>
      </c>
      <c r="M453" s="108">
        <v>1.9924999999999999</v>
      </c>
      <c r="N453" s="108">
        <v>119.55</v>
      </c>
      <c r="O453" s="108">
        <v>0</v>
      </c>
      <c r="P453" s="108">
        <v>180</v>
      </c>
      <c r="Q453" s="108">
        <v>798.99249999999995</v>
      </c>
      <c r="R453" s="108">
        <v>47759.55</v>
      </c>
      <c r="S453" s="107" t="s">
        <v>1362</v>
      </c>
      <c r="T453" s="108"/>
      <c r="U453" s="108"/>
      <c r="V453" s="107"/>
      <c r="W453" s="107"/>
    </row>
    <row r="454" spans="1:23" ht="25.5">
      <c r="A454" s="107" t="s">
        <v>1985</v>
      </c>
      <c r="B454" s="112">
        <v>44235</v>
      </c>
      <c r="C454" s="107" t="s">
        <v>1986</v>
      </c>
      <c r="D454" s="112">
        <v>44235</v>
      </c>
      <c r="E454" s="107" t="s">
        <v>1267</v>
      </c>
      <c r="F454" s="107" t="s">
        <v>66</v>
      </c>
      <c r="G454" s="107" t="s">
        <v>1270</v>
      </c>
      <c r="H454" s="107" t="s">
        <v>57</v>
      </c>
      <c r="I454" s="107" t="s">
        <v>1190</v>
      </c>
      <c r="J454" s="108">
        <v>35</v>
      </c>
      <c r="K454" s="108">
        <v>797</v>
      </c>
      <c r="L454" s="108">
        <v>27895</v>
      </c>
      <c r="M454" s="108">
        <v>1.9924999999999999</v>
      </c>
      <c r="N454" s="108">
        <v>69.737499999999997</v>
      </c>
      <c r="O454" s="108">
        <v>0</v>
      </c>
      <c r="P454" s="108">
        <v>105</v>
      </c>
      <c r="Q454" s="108">
        <v>798.99249999999995</v>
      </c>
      <c r="R454" s="108">
        <v>27859.737499999999</v>
      </c>
      <c r="S454" s="107" t="s">
        <v>1362</v>
      </c>
      <c r="T454" s="108"/>
      <c r="U454" s="108"/>
      <c r="V454" s="107"/>
      <c r="W454" s="107"/>
    </row>
    <row r="455" spans="1:23" ht="25.5">
      <c r="A455" s="107" t="s">
        <v>1985</v>
      </c>
      <c r="B455" s="112">
        <v>44235</v>
      </c>
      <c r="C455" s="107" t="s">
        <v>1986</v>
      </c>
      <c r="D455" s="112">
        <v>44235</v>
      </c>
      <c r="E455" s="107" t="s">
        <v>1267</v>
      </c>
      <c r="F455" s="107" t="s">
        <v>66</v>
      </c>
      <c r="G455" s="107" t="s">
        <v>1270</v>
      </c>
      <c r="H455" s="107" t="s">
        <v>57</v>
      </c>
      <c r="I455" s="107" t="s">
        <v>1312</v>
      </c>
      <c r="J455" s="108">
        <v>20</v>
      </c>
      <c r="K455" s="108">
        <v>997</v>
      </c>
      <c r="L455" s="108">
        <v>19940</v>
      </c>
      <c r="M455" s="108">
        <v>2.4925000000000002</v>
      </c>
      <c r="N455" s="108">
        <v>49.85</v>
      </c>
      <c r="O455" s="108">
        <v>0</v>
      </c>
      <c r="P455" s="108">
        <v>0</v>
      </c>
      <c r="Q455" s="108">
        <v>999.49249999999995</v>
      </c>
      <c r="R455" s="108">
        <v>19989.849999999999</v>
      </c>
      <c r="S455" s="107" t="s">
        <v>1362</v>
      </c>
      <c r="T455" s="108"/>
      <c r="U455" s="108"/>
      <c r="V455" s="107"/>
      <c r="W455" s="107"/>
    </row>
    <row r="456" spans="1:23" ht="25.5">
      <c r="A456" s="107" t="s">
        <v>1985</v>
      </c>
      <c r="B456" s="112">
        <v>44235</v>
      </c>
      <c r="C456" s="107" t="s">
        <v>1986</v>
      </c>
      <c r="D456" s="112">
        <v>44235</v>
      </c>
      <c r="E456" s="107" t="s">
        <v>1267</v>
      </c>
      <c r="F456" s="107" t="s">
        <v>66</v>
      </c>
      <c r="G456" s="107" t="s">
        <v>1270</v>
      </c>
      <c r="H456" s="107" t="s">
        <v>57</v>
      </c>
      <c r="I456" s="107" t="s">
        <v>1246</v>
      </c>
      <c r="J456" s="108">
        <v>31</v>
      </c>
      <c r="K456" s="108">
        <v>860</v>
      </c>
      <c r="L456" s="108">
        <v>26660</v>
      </c>
      <c r="M456" s="108">
        <v>2.15</v>
      </c>
      <c r="N456" s="108">
        <v>66.650000000000006</v>
      </c>
      <c r="O456" s="108">
        <v>0</v>
      </c>
      <c r="P456" s="108">
        <v>0</v>
      </c>
      <c r="Q456" s="108">
        <v>862.15</v>
      </c>
      <c r="R456" s="108">
        <v>26726.65</v>
      </c>
      <c r="S456" s="107" t="s">
        <v>1362</v>
      </c>
      <c r="T456" s="108"/>
      <c r="U456" s="108"/>
      <c r="V456" s="107"/>
      <c r="W456" s="107"/>
    </row>
    <row r="457" spans="1:23" ht="25.5">
      <c r="A457" s="107" t="s">
        <v>1987</v>
      </c>
      <c r="B457" s="112">
        <v>44235</v>
      </c>
      <c r="C457" s="107" t="s">
        <v>1988</v>
      </c>
      <c r="D457" s="112">
        <v>44235</v>
      </c>
      <c r="E457" s="107" t="s">
        <v>1267</v>
      </c>
      <c r="F457" s="107" t="s">
        <v>49</v>
      </c>
      <c r="G457" s="107" t="s">
        <v>1268</v>
      </c>
      <c r="H457" s="107" t="s">
        <v>13</v>
      </c>
      <c r="I457" s="107" t="s">
        <v>1185</v>
      </c>
      <c r="J457" s="108">
        <v>20</v>
      </c>
      <c r="K457" s="108">
        <v>1060</v>
      </c>
      <c r="L457" s="108">
        <v>21200</v>
      </c>
      <c r="M457" s="108">
        <v>2.65</v>
      </c>
      <c r="N457" s="108">
        <v>53</v>
      </c>
      <c r="O457" s="108">
        <v>0</v>
      </c>
      <c r="P457" s="108">
        <v>0</v>
      </c>
      <c r="Q457" s="108">
        <v>1062.6500000000001</v>
      </c>
      <c r="R457" s="108">
        <v>21253</v>
      </c>
      <c r="S457" s="107" t="s">
        <v>1362</v>
      </c>
      <c r="T457" s="108"/>
      <c r="U457" s="108"/>
      <c r="V457" s="107"/>
      <c r="W457" s="107"/>
    </row>
    <row r="458" spans="1:23" ht="25.5">
      <c r="A458" s="107" t="s">
        <v>1987</v>
      </c>
      <c r="B458" s="112">
        <v>44235</v>
      </c>
      <c r="C458" s="107" t="s">
        <v>1988</v>
      </c>
      <c r="D458" s="112">
        <v>44235</v>
      </c>
      <c r="E458" s="107" t="s">
        <v>1267</v>
      </c>
      <c r="F458" s="107" t="s">
        <v>49</v>
      </c>
      <c r="G458" s="107" t="s">
        <v>1268</v>
      </c>
      <c r="H458" s="107" t="s">
        <v>13</v>
      </c>
      <c r="I458" s="107" t="s">
        <v>1187</v>
      </c>
      <c r="J458" s="108">
        <v>40</v>
      </c>
      <c r="K458" s="108">
        <v>1060</v>
      </c>
      <c r="L458" s="108">
        <v>42400</v>
      </c>
      <c r="M458" s="108">
        <v>2.65</v>
      </c>
      <c r="N458" s="108">
        <v>106</v>
      </c>
      <c r="O458" s="108">
        <v>0</v>
      </c>
      <c r="P458" s="108">
        <v>0</v>
      </c>
      <c r="Q458" s="108">
        <v>1062.6500000000001</v>
      </c>
      <c r="R458" s="108">
        <v>42506</v>
      </c>
      <c r="S458" s="107" t="s">
        <v>1362</v>
      </c>
      <c r="T458" s="108"/>
      <c r="U458" s="108"/>
      <c r="V458" s="107"/>
      <c r="W458" s="107"/>
    </row>
    <row r="459" spans="1:23" ht="25.5">
      <c r="A459" s="107" t="s">
        <v>1987</v>
      </c>
      <c r="B459" s="112">
        <v>44235</v>
      </c>
      <c r="C459" s="107" t="s">
        <v>1988</v>
      </c>
      <c r="D459" s="112">
        <v>44235</v>
      </c>
      <c r="E459" s="107" t="s">
        <v>1267</v>
      </c>
      <c r="F459" s="107" t="s">
        <v>49</v>
      </c>
      <c r="G459" s="107" t="s">
        <v>1268</v>
      </c>
      <c r="H459" s="107" t="s">
        <v>13</v>
      </c>
      <c r="I459" s="107" t="s">
        <v>1178</v>
      </c>
      <c r="J459" s="108">
        <v>20</v>
      </c>
      <c r="K459" s="108">
        <v>943</v>
      </c>
      <c r="L459" s="108">
        <v>18860</v>
      </c>
      <c r="M459" s="108">
        <v>2.3580000000000001</v>
      </c>
      <c r="N459" s="108">
        <v>47.16</v>
      </c>
      <c r="O459" s="108">
        <v>0</v>
      </c>
      <c r="P459" s="108">
        <v>0</v>
      </c>
      <c r="Q459" s="108">
        <v>945.35749999999996</v>
      </c>
      <c r="R459" s="108">
        <v>18907.150000000001</v>
      </c>
      <c r="S459" s="107" t="s">
        <v>1362</v>
      </c>
      <c r="T459" s="108"/>
      <c r="U459" s="108"/>
      <c r="V459" s="107"/>
      <c r="W459" s="107"/>
    </row>
    <row r="460" spans="1:23" ht="25.5">
      <c r="A460" s="107" t="s">
        <v>1987</v>
      </c>
      <c r="B460" s="112">
        <v>44235</v>
      </c>
      <c r="C460" s="107" t="s">
        <v>1988</v>
      </c>
      <c r="D460" s="112">
        <v>44235</v>
      </c>
      <c r="E460" s="107" t="s">
        <v>1267</v>
      </c>
      <c r="F460" s="107" t="s">
        <v>49</v>
      </c>
      <c r="G460" s="107" t="s">
        <v>1268</v>
      </c>
      <c r="H460" s="107" t="s">
        <v>13</v>
      </c>
      <c r="I460" s="107" t="s">
        <v>1312</v>
      </c>
      <c r="J460" s="108">
        <v>20</v>
      </c>
      <c r="K460" s="108">
        <v>997</v>
      </c>
      <c r="L460" s="108">
        <v>19940</v>
      </c>
      <c r="M460" s="108">
        <v>2.492</v>
      </c>
      <c r="N460" s="108">
        <v>49.84</v>
      </c>
      <c r="O460" s="108">
        <v>0</v>
      </c>
      <c r="P460" s="108">
        <v>0</v>
      </c>
      <c r="Q460" s="108">
        <v>999.49249999999995</v>
      </c>
      <c r="R460" s="108">
        <v>19989.849999999999</v>
      </c>
      <c r="S460" s="107" t="s">
        <v>1362</v>
      </c>
      <c r="T460" s="108"/>
      <c r="U460" s="108"/>
      <c r="V460" s="107"/>
      <c r="W460" s="107"/>
    </row>
    <row r="461" spans="1:23" ht="25.5">
      <c r="A461" s="107" t="s">
        <v>1987</v>
      </c>
      <c r="B461" s="112">
        <v>44235</v>
      </c>
      <c r="C461" s="107" t="s">
        <v>1988</v>
      </c>
      <c r="D461" s="112">
        <v>44235</v>
      </c>
      <c r="E461" s="107" t="s">
        <v>1267</v>
      </c>
      <c r="F461" s="107" t="s">
        <v>49</v>
      </c>
      <c r="G461" s="107" t="s">
        <v>1268</v>
      </c>
      <c r="H461" s="107" t="s">
        <v>13</v>
      </c>
      <c r="I461" s="107" t="s">
        <v>1184</v>
      </c>
      <c r="J461" s="108">
        <v>40</v>
      </c>
      <c r="K461" s="108">
        <v>817</v>
      </c>
      <c r="L461" s="108">
        <v>32680</v>
      </c>
      <c r="M461" s="108">
        <v>2.0419999999999998</v>
      </c>
      <c r="N461" s="108">
        <v>81.680000000000007</v>
      </c>
      <c r="O461" s="108">
        <v>0</v>
      </c>
      <c r="P461" s="108">
        <v>0</v>
      </c>
      <c r="Q461" s="108">
        <v>819.04250000000002</v>
      </c>
      <c r="R461" s="108">
        <v>32761.7</v>
      </c>
      <c r="S461" s="107" t="s">
        <v>1362</v>
      </c>
      <c r="T461" s="108"/>
      <c r="U461" s="108"/>
      <c r="V461" s="107"/>
      <c r="W461" s="107"/>
    </row>
    <row r="462" spans="1:23" ht="25.5">
      <c r="A462" s="107" t="s">
        <v>1989</v>
      </c>
      <c r="B462" s="112">
        <v>44235</v>
      </c>
      <c r="C462" s="107" t="s">
        <v>1990</v>
      </c>
      <c r="D462" s="112">
        <v>44235</v>
      </c>
      <c r="E462" s="107" t="s">
        <v>1267</v>
      </c>
      <c r="F462" s="107" t="s">
        <v>15</v>
      </c>
      <c r="G462" s="107" t="s">
        <v>1275</v>
      </c>
      <c r="H462" s="107" t="s">
        <v>13</v>
      </c>
      <c r="I462" s="107" t="s">
        <v>1190</v>
      </c>
      <c r="J462" s="108">
        <v>60</v>
      </c>
      <c r="K462" s="108">
        <v>797</v>
      </c>
      <c r="L462" s="108">
        <v>47820</v>
      </c>
      <c r="M462" s="108">
        <v>1.992</v>
      </c>
      <c r="N462" s="108">
        <v>119.52</v>
      </c>
      <c r="O462" s="108">
        <v>0</v>
      </c>
      <c r="P462" s="108">
        <v>180</v>
      </c>
      <c r="Q462" s="108">
        <v>798.99249999999995</v>
      </c>
      <c r="R462" s="108">
        <v>47759.55</v>
      </c>
      <c r="S462" s="107" t="s">
        <v>1362</v>
      </c>
      <c r="T462" s="108"/>
      <c r="U462" s="108"/>
      <c r="V462" s="107"/>
      <c r="W462" s="107"/>
    </row>
    <row r="463" spans="1:23" ht="25.5">
      <c r="A463" s="107" t="s">
        <v>1989</v>
      </c>
      <c r="B463" s="112">
        <v>44235</v>
      </c>
      <c r="C463" s="107" t="s">
        <v>1990</v>
      </c>
      <c r="D463" s="112">
        <v>44235</v>
      </c>
      <c r="E463" s="107" t="s">
        <v>1267</v>
      </c>
      <c r="F463" s="107" t="s">
        <v>15</v>
      </c>
      <c r="G463" s="107" t="s">
        <v>1275</v>
      </c>
      <c r="H463" s="107" t="s">
        <v>13</v>
      </c>
      <c r="I463" s="107" t="s">
        <v>1246</v>
      </c>
      <c r="J463" s="108">
        <v>60</v>
      </c>
      <c r="K463" s="108">
        <v>860</v>
      </c>
      <c r="L463" s="108">
        <v>51600</v>
      </c>
      <c r="M463" s="108">
        <v>2.15</v>
      </c>
      <c r="N463" s="108">
        <v>129</v>
      </c>
      <c r="O463" s="108">
        <v>0</v>
      </c>
      <c r="P463" s="108">
        <v>0</v>
      </c>
      <c r="Q463" s="108">
        <v>862.15</v>
      </c>
      <c r="R463" s="108">
        <v>51729</v>
      </c>
      <c r="S463" s="107" t="s">
        <v>1362</v>
      </c>
      <c r="T463" s="108"/>
      <c r="U463" s="108"/>
      <c r="V463" s="107"/>
      <c r="W463" s="107"/>
    </row>
    <row r="464" spans="1:23" ht="25.5">
      <c r="A464" s="107" t="s">
        <v>1991</v>
      </c>
      <c r="B464" s="112">
        <v>44235</v>
      </c>
      <c r="C464" s="107" t="s">
        <v>1992</v>
      </c>
      <c r="D464" s="112">
        <v>44235</v>
      </c>
      <c r="E464" s="107" t="s">
        <v>1267</v>
      </c>
      <c r="F464" s="107" t="s">
        <v>117</v>
      </c>
      <c r="G464" s="107" t="s">
        <v>1278</v>
      </c>
      <c r="H464" s="107" t="s">
        <v>120</v>
      </c>
      <c r="I464" s="107" t="s">
        <v>1190</v>
      </c>
      <c r="J464" s="108">
        <v>40</v>
      </c>
      <c r="K464" s="108">
        <v>797</v>
      </c>
      <c r="L464" s="108">
        <v>31880</v>
      </c>
      <c r="M464" s="108">
        <v>1.9924999999999999</v>
      </c>
      <c r="N464" s="108">
        <v>79.7</v>
      </c>
      <c r="O464" s="108">
        <v>0</v>
      </c>
      <c r="P464" s="108">
        <v>120</v>
      </c>
      <c r="Q464" s="108">
        <v>798.99249999999995</v>
      </c>
      <c r="R464" s="108">
        <v>31839.7</v>
      </c>
      <c r="S464" s="107" t="s">
        <v>1362</v>
      </c>
      <c r="T464" s="108"/>
      <c r="U464" s="108"/>
      <c r="V464" s="107"/>
      <c r="W464" s="107"/>
    </row>
    <row r="465" spans="1:23" ht="25.5">
      <c r="A465" s="107" t="s">
        <v>1993</v>
      </c>
      <c r="B465" s="112">
        <v>44235</v>
      </c>
      <c r="C465" s="107" t="s">
        <v>1994</v>
      </c>
      <c r="D465" s="112">
        <v>44235</v>
      </c>
      <c r="E465" s="107" t="s">
        <v>1267</v>
      </c>
      <c r="F465" s="107" t="s">
        <v>7</v>
      </c>
      <c r="G465" s="107" t="s">
        <v>1280</v>
      </c>
      <c r="H465" s="107" t="s">
        <v>120</v>
      </c>
      <c r="I465" s="107" t="s">
        <v>1246</v>
      </c>
      <c r="J465" s="108">
        <v>20</v>
      </c>
      <c r="K465" s="108">
        <v>860</v>
      </c>
      <c r="L465" s="108">
        <v>17200</v>
      </c>
      <c r="M465" s="108">
        <v>2.15</v>
      </c>
      <c r="N465" s="108">
        <v>43</v>
      </c>
      <c r="O465" s="108">
        <v>0</v>
      </c>
      <c r="P465" s="108">
        <v>0</v>
      </c>
      <c r="Q465" s="108">
        <v>862.15</v>
      </c>
      <c r="R465" s="108">
        <v>17243</v>
      </c>
      <c r="S465" s="107" t="s">
        <v>1362</v>
      </c>
      <c r="T465" s="108"/>
      <c r="U465" s="108"/>
      <c r="V465" s="107"/>
      <c r="W465" s="107"/>
    </row>
    <row r="466" spans="1:23" ht="25.5">
      <c r="A466" s="107" t="s">
        <v>1993</v>
      </c>
      <c r="B466" s="112">
        <v>44235</v>
      </c>
      <c r="C466" s="107" t="s">
        <v>1994</v>
      </c>
      <c r="D466" s="112">
        <v>44235</v>
      </c>
      <c r="E466" s="107" t="s">
        <v>1267</v>
      </c>
      <c r="F466" s="107" t="s">
        <v>7</v>
      </c>
      <c r="G466" s="107" t="s">
        <v>1280</v>
      </c>
      <c r="H466" s="107" t="s">
        <v>120</v>
      </c>
      <c r="I466" s="107" t="s">
        <v>1190</v>
      </c>
      <c r="J466" s="108">
        <v>100</v>
      </c>
      <c r="K466" s="108">
        <v>797</v>
      </c>
      <c r="L466" s="108">
        <v>79700</v>
      </c>
      <c r="M466" s="108">
        <v>1.9924999999999999</v>
      </c>
      <c r="N466" s="108">
        <v>199.25</v>
      </c>
      <c r="O466" s="108">
        <v>0</v>
      </c>
      <c r="P466" s="108">
        <v>300</v>
      </c>
      <c r="Q466" s="108">
        <v>798.99249999999995</v>
      </c>
      <c r="R466" s="108">
        <v>79599.25</v>
      </c>
      <c r="S466" s="107" t="s">
        <v>1362</v>
      </c>
      <c r="T466" s="108"/>
      <c r="U466" s="108"/>
      <c r="V466" s="107"/>
      <c r="W466" s="107"/>
    </row>
    <row r="467" spans="1:23" ht="25.5">
      <c r="A467" s="107" t="s">
        <v>1995</v>
      </c>
      <c r="B467" s="112">
        <v>44235</v>
      </c>
      <c r="C467" s="107" t="s">
        <v>1996</v>
      </c>
      <c r="D467" s="112">
        <v>44235</v>
      </c>
      <c r="E467" s="107" t="s">
        <v>1267</v>
      </c>
      <c r="F467" s="107" t="s">
        <v>2</v>
      </c>
      <c r="G467" s="107" t="s">
        <v>1078</v>
      </c>
      <c r="H467" s="107" t="s">
        <v>120</v>
      </c>
      <c r="I467" s="107" t="s">
        <v>1190</v>
      </c>
      <c r="J467" s="108">
        <v>40</v>
      </c>
      <c r="K467" s="108">
        <v>797</v>
      </c>
      <c r="L467" s="108">
        <v>31880</v>
      </c>
      <c r="M467" s="108">
        <v>1.9924999999999999</v>
      </c>
      <c r="N467" s="108">
        <v>79.7</v>
      </c>
      <c r="O467" s="108">
        <v>0</v>
      </c>
      <c r="P467" s="108">
        <v>120</v>
      </c>
      <c r="Q467" s="108">
        <v>798.99249999999995</v>
      </c>
      <c r="R467" s="108">
        <v>31839.7</v>
      </c>
      <c r="S467" s="107" t="s">
        <v>1362</v>
      </c>
      <c r="T467" s="108"/>
      <c r="U467" s="108"/>
      <c r="V467" s="107"/>
      <c r="W467" s="107"/>
    </row>
    <row r="468" spans="1:23" ht="25.5">
      <c r="A468" s="107" t="s">
        <v>1995</v>
      </c>
      <c r="B468" s="112">
        <v>44235</v>
      </c>
      <c r="C468" s="107" t="s">
        <v>1996</v>
      </c>
      <c r="D468" s="112">
        <v>44235</v>
      </c>
      <c r="E468" s="107" t="s">
        <v>1267</v>
      </c>
      <c r="F468" s="107" t="s">
        <v>2</v>
      </c>
      <c r="G468" s="107" t="s">
        <v>1078</v>
      </c>
      <c r="H468" s="107" t="s">
        <v>120</v>
      </c>
      <c r="I468" s="107" t="s">
        <v>1246</v>
      </c>
      <c r="J468" s="108">
        <v>20</v>
      </c>
      <c r="K468" s="108">
        <v>860</v>
      </c>
      <c r="L468" s="108">
        <v>17200</v>
      </c>
      <c r="M468" s="108">
        <v>2.15</v>
      </c>
      <c r="N468" s="108">
        <v>43</v>
      </c>
      <c r="O468" s="108">
        <v>0</v>
      </c>
      <c r="P468" s="108">
        <v>0</v>
      </c>
      <c r="Q468" s="108">
        <v>862.15</v>
      </c>
      <c r="R468" s="108">
        <v>17243</v>
      </c>
      <c r="S468" s="107" t="s">
        <v>1362</v>
      </c>
      <c r="T468" s="108"/>
      <c r="U468" s="108"/>
      <c r="V468" s="107"/>
      <c r="W468" s="107"/>
    </row>
    <row r="469" spans="1:23" ht="25.5">
      <c r="A469" s="107" t="s">
        <v>1995</v>
      </c>
      <c r="B469" s="112">
        <v>44235</v>
      </c>
      <c r="C469" s="107" t="s">
        <v>1996</v>
      </c>
      <c r="D469" s="112">
        <v>44235</v>
      </c>
      <c r="E469" s="107" t="s">
        <v>1267</v>
      </c>
      <c r="F469" s="107" t="s">
        <v>2</v>
      </c>
      <c r="G469" s="107" t="s">
        <v>1078</v>
      </c>
      <c r="H469" s="107" t="s">
        <v>120</v>
      </c>
      <c r="I469" s="107" t="s">
        <v>1312</v>
      </c>
      <c r="J469" s="108">
        <v>20</v>
      </c>
      <c r="K469" s="108">
        <v>997</v>
      </c>
      <c r="L469" s="108">
        <v>19940</v>
      </c>
      <c r="M469" s="108">
        <v>2.4925000000000002</v>
      </c>
      <c r="N469" s="108">
        <v>49.85</v>
      </c>
      <c r="O469" s="108">
        <v>0</v>
      </c>
      <c r="P469" s="108">
        <v>0</v>
      </c>
      <c r="Q469" s="108">
        <v>999.49249999999995</v>
      </c>
      <c r="R469" s="108">
        <v>19989.849999999999</v>
      </c>
      <c r="S469" s="107" t="s">
        <v>1362</v>
      </c>
      <c r="T469" s="108"/>
      <c r="U469" s="108"/>
      <c r="V469" s="107"/>
      <c r="W469" s="107"/>
    </row>
    <row r="470" spans="1:23" ht="25.5">
      <c r="A470" s="107" t="s">
        <v>1997</v>
      </c>
      <c r="B470" s="112">
        <v>44235</v>
      </c>
      <c r="C470" s="107" t="s">
        <v>1998</v>
      </c>
      <c r="D470" s="112">
        <v>44235</v>
      </c>
      <c r="E470" s="107" t="s">
        <v>1267</v>
      </c>
      <c r="F470" s="107" t="s">
        <v>9</v>
      </c>
      <c r="G470" s="107" t="s">
        <v>1078</v>
      </c>
      <c r="H470" s="107" t="s">
        <v>120</v>
      </c>
      <c r="I470" s="107" t="s">
        <v>1190</v>
      </c>
      <c r="J470" s="108">
        <v>10</v>
      </c>
      <c r="K470" s="108">
        <v>797</v>
      </c>
      <c r="L470" s="108">
        <v>7970</v>
      </c>
      <c r="M470" s="108">
        <v>1.9924999999999999</v>
      </c>
      <c r="N470" s="108">
        <v>19.925000000000001</v>
      </c>
      <c r="O470" s="108">
        <v>0</v>
      </c>
      <c r="P470" s="108">
        <v>30</v>
      </c>
      <c r="Q470" s="108">
        <v>798.99249999999995</v>
      </c>
      <c r="R470" s="108">
        <v>7959.9250000000002</v>
      </c>
      <c r="S470" s="107" t="s">
        <v>1362</v>
      </c>
      <c r="T470" s="108"/>
      <c r="U470" s="108"/>
      <c r="V470" s="107"/>
      <c r="W470" s="107"/>
    </row>
    <row r="471" spans="1:23" ht="25.5">
      <c r="A471" s="107" t="s">
        <v>1999</v>
      </c>
      <c r="B471" s="112">
        <v>44235</v>
      </c>
      <c r="C471" s="107" t="s">
        <v>2000</v>
      </c>
      <c r="D471" s="112">
        <v>44235</v>
      </c>
      <c r="E471" s="107" t="s">
        <v>1267</v>
      </c>
      <c r="F471" s="107" t="s">
        <v>3</v>
      </c>
      <c r="G471" s="107" t="s">
        <v>1078</v>
      </c>
      <c r="H471" s="107" t="s">
        <v>120</v>
      </c>
      <c r="I471" s="107" t="s">
        <v>1246</v>
      </c>
      <c r="J471" s="108">
        <v>15</v>
      </c>
      <c r="K471" s="108">
        <v>860</v>
      </c>
      <c r="L471" s="108">
        <v>12900</v>
      </c>
      <c r="M471" s="108">
        <v>2.15</v>
      </c>
      <c r="N471" s="108">
        <v>32.25</v>
      </c>
      <c r="O471" s="108">
        <v>0</v>
      </c>
      <c r="P471" s="108">
        <v>0</v>
      </c>
      <c r="Q471" s="108">
        <v>862.15</v>
      </c>
      <c r="R471" s="108">
        <v>12932.25</v>
      </c>
      <c r="S471" s="107" t="s">
        <v>1362</v>
      </c>
      <c r="T471" s="108"/>
      <c r="U471" s="108"/>
      <c r="V471" s="107"/>
      <c r="W471" s="107"/>
    </row>
    <row r="472" spans="1:23" ht="25.5">
      <c r="A472" s="107" t="s">
        <v>2001</v>
      </c>
      <c r="B472" s="112">
        <v>44235</v>
      </c>
      <c r="C472" s="107" t="s">
        <v>2002</v>
      </c>
      <c r="D472" s="112">
        <v>44235</v>
      </c>
      <c r="E472" s="107" t="s">
        <v>1267</v>
      </c>
      <c r="F472" s="107" t="s">
        <v>1</v>
      </c>
      <c r="G472" s="107" t="s">
        <v>1079</v>
      </c>
      <c r="H472" s="107" t="s">
        <v>120</v>
      </c>
      <c r="I472" s="107" t="s">
        <v>1190</v>
      </c>
      <c r="J472" s="108">
        <v>40</v>
      </c>
      <c r="K472" s="108">
        <v>797</v>
      </c>
      <c r="L472" s="108">
        <v>31880</v>
      </c>
      <c r="M472" s="108">
        <v>1.9924999999999999</v>
      </c>
      <c r="N472" s="108">
        <v>79.7</v>
      </c>
      <c r="O472" s="108">
        <v>0</v>
      </c>
      <c r="P472" s="108">
        <v>120</v>
      </c>
      <c r="Q472" s="108">
        <v>798.99249999999995</v>
      </c>
      <c r="R472" s="108">
        <v>31839.7</v>
      </c>
      <c r="S472" s="107" t="s">
        <v>1362</v>
      </c>
      <c r="T472" s="108"/>
      <c r="U472" s="108"/>
      <c r="V472" s="107"/>
      <c r="W472" s="107"/>
    </row>
    <row r="473" spans="1:23" ht="25.5">
      <c r="A473" s="107" t="s">
        <v>2001</v>
      </c>
      <c r="B473" s="112">
        <v>44235</v>
      </c>
      <c r="C473" s="107" t="s">
        <v>2002</v>
      </c>
      <c r="D473" s="112">
        <v>44235</v>
      </c>
      <c r="E473" s="107" t="s">
        <v>1267</v>
      </c>
      <c r="F473" s="107" t="s">
        <v>1</v>
      </c>
      <c r="G473" s="107" t="s">
        <v>1079</v>
      </c>
      <c r="H473" s="107" t="s">
        <v>120</v>
      </c>
      <c r="I473" s="107" t="s">
        <v>1312</v>
      </c>
      <c r="J473" s="108">
        <v>30</v>
      </c>
      <c r="K473" s="108">
        <v>997</v>
      </c>
      <c r="L473" s="108">
        <v>29910</v>
      </c>
      <c r="M473" s="108">
        <v>2.4925000000000002</v>
      </c>
      <c r="N473" s="108">
        <v>74.775000000000006</v>
      </c>
      <c r="O473" s="108">
        <v>0</v>
      </c>
      <c r="P473" s="108">
        <v>0</v>
      </c>
      <c r="Q473" s="108">
        <v>999.49249999999995</v>
      </c>
      <c r="R473" s="108">
        <v>29984.775000000001</v>
      </c>
      <c r="S473" s="107" t="s">
        <v>1362</v>
      </c>
      <c r="T473" s="108"/>
      <c r="U473" s="108"/>
      <c r="V473" s="107"/>
      <c r="W473" s="107"/>
    </row>
    <row r="474" spans="1:23" ht="25.5">
      <c r="A474" s="107" t="s">
        <v>2001</v>
      </c>
      <c r="B474" s="112">
        <v>44235</v>
      </c>
      <c r="C474" s="107" t="s">
        <v>2002</v>
      </c>
      <c r="D474" s="112">
        <v>44235</v>
      </c>
      <c r="E474" s="107" t="s">
        <v>1267</v>
      </c>
      <c r="F474" s="107" t="s">
        <v>1</v>
      </c>
      <c r="G474" s="107" t="s">
        <v>1079</v>
      </c>
      <c r="H474" s="107" t="s">
        <v>120</v>
      </c>
      <c r="I474" s="107" t="s">
        <v>1246</v>
      </c>
      <c r="J474" s="108">
        <v>20</v>
      </c>
      <c r="K474" s="108">
        <v>860</v>
      </c>
      <c r="L474" s="108">
        <v>17200</v>
      </c>
      <c r="M474" s="108">
        <v>2.15</v>
      </c>
      <c r="N474" s="108">
        <v>43</v>
      </c>
      <c r="O474" s="108">
        <v>0</v>
      </c>
      <c r="P474" s="108">
        <v>0</v>
      </c>
      <c r="Q474" s="108">
        <v>862.15</v>
      </c>
      <c r="R474" s="108">
        <v>17243</v>
      </c>
      <c r="S474" s="107" t="s">
        <v>1362</v>
      </c>
      <c r="T474" s="108"/>
      <c r="U474" s="108"/>
      <c r="V474" s="107"/>
      <c r="W474" s="107"/>
    </row>
    <row r="475" spans="1:23" ht="25.5">
      <c r="A475" s="107" t="s">
        <v>2003</v>
      </c>
      <c r="B475" s="112">
        <v>44235</v>
      </c>
      <c r="C475" s="107" t="s">
        <v>2004</v>
      </c>
      <c r="D475" s="112">
        <v>44235</v>
      </c>
      <c r="E475" s="107" t="s">
        <v>1267</v>
      </c>
      <c r="F475" s="107" t="s">
        <v>1077</v>
      </c>
      <c r="G475" s="107" t="s">
        <v>1079</v>
      </c>
      <c r="H475" s="107" t="s">
        <v>120</v>
      </c>
      <c r="I475" s="107" t="s">
        <v>1246</v>
      </c>
      <c r="J475" s="108">
        <v>20</v>
      </c>
      <c r="K475" s="108">
        <v>860</v>
      </c>
      <c r="L475" s="108">
        <v>17200</v>
      </c>
      <c r="M475" s="108">
        <v>2.15</v>
      </c>
      <c r="N475" s="108">
        <v>43</v>
      </c>
      <c r="O475" s="108">
        <v>0</v>
      </c>
      <c r="P475" s="108">
        <v>0</v>
      </c>
      <c r="Q475" s="108">
        <v>862.15</v>
      </c>
      <c r="R475" s="108">
        <v>17243</v>
      </c>
      <c r="S475" s="107" t="s">
        <v>1362</v>
      </c>
      <c r="T475" s="108"/>
      <c r="U475" s="108"/>
      <c r="V475" s="107"/>
      <c r="W475" s="107"/>
    </row>
    <row r="476" spans="1:23" ht="25.5">
      <c r="A476" s="107" t="s">
        <v>2005</v>
      </c>
      <c r="B476" s="112">
        <v>44235</v>
      </c>
      <c r="C476" s="107" t="s">
        <v>2006</v>
      </c>
      <c r="D476" s="112">
        <v>44235</v>
      </c>
      <c r="E476" s="107" t="s">
        <v>1267</v>
      </c>
      <c r="F476" s="107" t="s">
        <v>942</v>
      </c>
      <c r="G476" s="107" t="s">
        <v>120</v>
      </c>
      <c r="H476" s="107" t="s">
        <v>120</v>
      </c>
      <c r="I476" s="107" t="s">
        <v>1190</v>
      </c>
      <c r="J476" s="108">
        <v>20</v>
      </c>
      <c r="K476" s="108">
        <v>797</v>
      </c>
      <c r="L476" s="108">
        <v>15940</v>
      </c>
      <c r="M476" s="108">
        <v>1.9924999999999999</v>
      </c>
      <c r="N476" s="108">
        <v>39.85</v>
      </c>
      <c r="O476" s="108">
        <v>0</v>
      </c>
      <c r="P476" s="108">
        <v>60</v>
      </c>
      <c r="Q476" s="108">
        <v>798.99249999999995</v>
      </c>
      <c r="R476" s="108">
        <v>15919.85</v>
      </c>
      <c r="S476" s="107" t="s">
        <v>1362</v>
      </c>
      <c r="T476" s="108"/>
      <c r="U476" s="108"/>
      <c r="V476" s="107"/>
      <c r="W476" s="107"/>
    </row>
    <row r="477" spans="1:23" ht="25.5">
      <c r="A477" s="107" t="s">
        <v>2007</v>
      </c>
      <c r="B477" s="112">
        <v>44235</v>
      </c>
      <c r="C477" s="107" t="s">
        <v>2008</v>
      </c>
      <c r="D477" s="112">
        <v>44235</v>
      </c>
      <c r="E477" s="107" t="s">
        <v>1267</v>
      </c>
      <c r="F477" s="107" t="s">
        <v>113</v>
      </c>
      <c r="G477" s="107" t="s">
        <v>1133</v>
      </c>
      <c r="H477" s="107" t="s">
        <v>120</v>
      </c>
      <c r="I477" s="107" t="s">
        <v>1180</v>
      </c>
      <c r="J477" s="108">
        <v>160</v>
      </c>
      <c r="K477" s="108">
        <v>1040</v>
      </c>
      <c r="L477" s="108">
        <v>166400</v>
      </c>
      <c r="M477" s="108">
        <v>2.6</v>
      </c>
      <c r="N477" s="108">
        <v>416</v>
      </c>
      <c r="O477" s="108">
        <v>0</v>
      </c>
      <c r="P477" s="108">
        <v>0</v>
      </c>
      <c r="Q477" s="108">
        <v>1042.5999999999999</v>
      </c>
      <c r="R477" s="108">
        <v>166816</v>
      </c>
      <c r="S477" s="107" t="s">
        <v>1362</v>
      </c>
      <c r="T477" s="108"/>
      <c r="U477" s="108"/>
      <c r="V477" s="107"/>
      <c r="W477" s="107"/>
    </row>
    <row r="478" spans="1:23" ht="25.5">
      <c r="A478" s="107" t="s">
        <v>2007</v>
      </c>
      <c r="B478" s="112">
        <v>44235</v>
      </c>
      <c r="C478" s="107" t="s">
        <v>2008</v>
      </c>
      <c r="D478" s="112">
        <v>44235</v>
      </c>
      <c r="E478" s="107" t="s">
        <v>1267</v>
      </c>
      <c r="F478" s="107" t="s">
        <v>113</v>
      </c>
      <c r="G478" s="107" t="s">
        <v>1133</v>
      </c>
      <c r="H478" s="107" t="s">
        <v>120</v>
      </c>
      <c r="I478" s="107" t="s">
        <v>1190</v>
      </c>
      <c r="J478" s="108">
        <v>120</v>
      </c>
      <c r="K478" s="108">
        <v>797</v>
      </c>
      <c r="L478" s="108">
        <v>95640</v>
      </c>
      <c r="M478" s="108">
        <v>1.9924999999999999</v>
      </c>
      <c r="N478" s="108">
        <v>239.1</v>
      </c>
      <c r="O478" s="108">
        <v>0</v>
      </c>
      <c r="P478" s="108">
        <v>360</v>
      </c>
      <c r="Q478" s="108">
        <v>798.99249999999995</v>
      </c>
      <c r="R478" s="108">
        <v>95519.1</v>
      </c>
      <c r="S478" s="107" t="s">
        <v>1362</v>
      </c>
      <c r="T478" s="108"/>
      <c r="U478" s="108"/>
      <c r="V478" s="107"/>
      <c r="W478" s="107"/>
    </row>
    <row r="479" spans="1:23" ht="25.5">
      <c r="A479" s="107" t="s">
        <v>2007</v>
      </c>
      <c r="B479" s="112">
        <v>44235</v>
      </c>
      <c r="C479" s="107" t="s">
        <v>2008</v>
      </c>
      <c r="D479" s="112">
        <v>44235</v>
      </c>
      <c r="E479" s="107" t="s">
        <v>1267</v>
      </c>
      <c r="F479" s="107" t="s">
        <v>113</v>
      </c>
      <c r="G479" s="107" t="s">
        <v>1133</v>
      </c>
      <c r="H479" s="107" t="s">
        <v>120</v>
      </c>
      <c r="I479" s="107" t="s">
        <v>1184</v>
      </c>
      <c r="J479" s="108">
        <v>160</v>
      </c>
      <c r="K479" s="108">
        <v>817</v>
      </c>
      <c r="L479" s="108">
        <v>130720</v>
      </c>
      <c r="M479" s="108">
        <v>2.0425</v>
      </c>
      <c r="N479" s="108">
        <v>326.8</v>
      </c>
      <c r="O479" s="108">
        <v>0</v>
      </c>
      <c r="P479" s="108">
        <v>0</v>
      </c>
      <c r="Q479" s="108">
        <v>819.04250000000002</v>
      </c>
      <c r="R479" s="108">
        <v>131046.8</v>
      </c>
      <c r="S479" s="107" t="s">
        <v>1362</v>
      </c>
      <c r="T479" s="108"/>
      <c r="U479" s="108"/>
      <c r="V479" s="107"/>
      <c r="W479" s="107"/>
    </row>
    <row r="480" spans="1:23" ht="25.5">
      <c r="A480" s="107" t="s">
        <v>2009</v>
      </c>
      <c r="B480" s="112">
        <v>44235</v>
      </c>
      <c r="C480" s="107" t="s">
        <v>2010</v>
      </c>
      <c r="D480" s="112">
        <v>44235</v>
      </c>
      <c r="E480" s="107" t="s">
        <v>1267</v>
      </c>
      <c r="F480" s="107" t="s">
        <v>1051</v>
      </c>
      <c r="G480" s="107" t="s">
        <v>1276</v>
      </c>
      <c r="H480" s="107" t="s">
        <v>69</v>
      </c>
      <c r="I480" s="107" t="s">
        <v>1190</v>
      </c>
      <c r="J480" s="108">
        <v>140</v>
      </c>
      <c r="K480" s="108">
        <v>797</v>
      </c>
      <c r="L480" s="108">
        <v>111580</v>
      </c>
      <c r="M480" s="108">
        <v>1.9924999999999999</v>
      </c>
      <c r="N480" s="108">
        <v>278.95</v>
      </c>
      <c r="O480" s="108">
        <v>0</v>
      </c>
      <c r="P480" s="108">
        <v>420</v>
      </c>
      <c r="Q480" s="108">
        <v>798.99249999999995</v>
      </c>
      <c r="R480" s="108">
        <v>111438.95</v>
      </c>
      <c r="S480" s="107" t="s">
        <v>1362</v>
      </c>
      <c r="T480" s="108"/>
      <c r="U480" s="108"/>
      <c r="V480" s="107"/>
      <c r="W480" s="107"/>
    </row>
    <row r="481" spans="1:23" ht="25.5">
      <c r="A481" s="107" t="s">
        <v>2011</v>
      </c>
      <c r="B481" s="112">
        <v>44235</v>
      </c>
      <c r="C481" s="107" t="s">
        <v>2012</v>
      </c>
      <c r="D481" s="112">
        <v>44235</v>
      </c>
      <c r="E481" s="107" t="s">
        <v>1267</v>
      </c>
      <c r="F481" s="107" t="s">
        <v>64</v>
      </c>
      <c r="G481" s="107" t="s">
        <v>57</v>
      </c>
      <c r="H481" s="107" t="s">
        <v>57</v>
      </c>
      <c r="I481" s="107" t="s">
        <v>1246</v>
      </c>
      <c r="J481" s="108">
        <v>40</v>
      </c>
      <c r="K481" s="108">
        <v>860</v>
      </c>
      <c r="L481" s="108">
        <v>34400</v>
      </c>
      <c r="M481" s="108">
        <v>2.15</v>
      </c>
      <c r="N481" s="108">
        <v>86</v>
      </c>
      <c r="O481" s="108">
        <v>0</v>
      </c>
      <c r="P481" s="108">
        <v>0</v>
      </c>
      <c r="Q481" s="108">
        <v>862.15</v>
      </c>
      <c r="R481" s="108">
        <v>34486</v>
      </c>
      <c r="S481" s="107" t="s">
        <v>1362</v>
      </c>
      <c r="T481" s="108"/>
      <c r="U481" s="108"/>
      <c r="V481" s="107"/>
      <c r="W481" s="107"/>
    </row>
    <row r="482" spans="1:23" ht="25.5">
      <c r="A482" s="107" t="s">
        <v>2013</v>
      </c>
      <c r="B482" s="112">
        <v>44235</v>
      </c>
      <c r="C482" s="107" t="s">
        <v>2014</v>
      </c>
      <c r="D482" s="112">
        <v>44235</v>
      </c>
      <c r="E482" s="107" t="s">
        <v>1267</v>
      </c>
      <c r="F482" s="107" t="s">
        <v>10</v>
      </c>
      <c r="G482" s="107" t="s">
        <v>1280</v>
      </c>
      <c r="H482" s="107" t="s">
        <v>120</v>
      </c>
      <c r="I482" s="107" t="s">
        <v>1177</v>
      </c>
      <c r="J482" s="108">
        <v>60</v>
      </c>
      <c r="K482" s="108">
        <v>1148</v>
      </c>
      <c r="L482" s="108">
        <v>68880</v>
      </c>
      <c r="M482" s="108">
        <v>2.87</v>
      </c>
      <c r="N482" s="108">
        <v>172.2</v>
      </c>
      <c r="O482" s="108">
        <v>0</v>
      </c>
      <c r="P482" s="108">
        <v>0</v>
      </c>
      <c r="Q482" s="108">
        <v>1150.8699999999999</v>
      </c>
      <c r="R482" s="108">
        <v>69052.2</v>
      </c>
      <c r="S482" s="107" t="s">
        <v>1362</v>
      </c>
      <c r="T482" s="108"/>
      <c r="U482" s="108"/>
      <c r="V482" s="107"/>
      <c r="W482" s="107"/>
    </row>
    <row r="483" spans="1:23" ht="25.5">
      <c r="A483" s="107" t="s">
        <v>2015</v>
      </c>
      <c r="B483" s="112">
        <v>44235</v>
      </c>
      <c r="C483" s="107" t="s">
        <v>2016</v>
      </c>
      <c r="D483" s="112">
        <v>44235</v>
      </c>
      <c r="E483" s="107" t="s">
        <v>1267</v>
      </c>
      <c r="F483" s="107" t="s">
        <v>72</v>
      </c>
      <c r="G483" s="107" t="s">
        <v>69</v>
      </c>
      <c r="H483" s="107" t="s">
        <v>69</v>
      </c>
      <c r="I483" s="107" t="s">
        <v>1246</v>
      </c>
      <c r="J483" s="108">
        <v>100</v>
      </c>
      <c r="K483" s="108">
        <v>860</v>
      </c>
      <c r="L483" s="108">
        <v>86000</v>
      </c>
      <c r="M483" s="108">
        <v>2.15</v>
      </c>
      <c r="N483" s="108">
        <v>215</v>
      </c>
      <c r="O483" s="108">
        <v>0</v>
      </c>
      <c r="P483" s="108">
        <v>0</v>
      </c>
      <c r="Q483" s="108">
        <v>862.15</v>
      </c>
      <c r="R483" s="108">
        <v>86215</v>
      </c>
      <c r="S483" s="107" t="s">
        <v>1362</v>
      </c>
      <c r="T483" s="108"/>
      <c r="U483" s="108"/>
      <c r="V483" s="107"/>
      <c r="W483" s="107"/>
    </row>
    <row r="484" spans="1:23" ht="25.5">
      <c r="A484" s="107" t="s">
        <v>2017</v>
      </c>
      <c r="B484" s="112">
        <v>44235</v>
      </c>
      <c r="C484" s="107" t="s">
        <v>2018</v>
      </c>
      <c r="D484" s="112">
        <v>44235</v>
      </c>
      <c r="E484" s="107" t="s">
        <v>1267</v>
      </c>
      <c r="F484" s="107" t="s">
        <v>32</v>
      </c>
      <c r="G484" s="107" t="s">
        <v>1084</v>
      </c>
      <c r="H484" s="107" t="s">
        <v>24</v>
      </c>
      <c r="I484" s="107" t="s">
        <v>1180</v>
      </c>
      <c r="J484" s="108">
        <v>100</v>
      </c>
      <c r="K484" s="108">
        <v>1040</v>
      </c>
      <c r="L484" s="108">
        <v>104000</v>
      </c>
      <c r="M484" s="108">
        <v>2.6</v>
      </c>
      <c r="N484" s="108">
        <v>260</v>
      </c>
      <c r="O484" s="108">
        <v>0</v>
      </c>
      <c r="P484" s="108">
        <v>0</v>
      </c>
      <c r="Q484" s="108">
        <v>1042.5999999999999</v>
      </c>
      <c r="R484" s="108">
        <v>104260</v>
      </c>
      <c r="S484" s="107" t="s">
        <v>1362</v>
      </c>
      <c r="T484" s="108"/>
      <c r="U484" s="108"/>
      <c r="V484" s="107"/>
      <c r="W484" s="107"/>
    </row>
    <row r="485" spans="1:23" ht="25.5">
      <c r="A485" s="107" t="s">
        <v>2019</v>
      </c>
      <c r="B485" s="112">
        <v>44235</v>
      </c>
      <c r="C485" s="107" t="s">
        <v>2020</v>
      </c>
      <c r="D485" s="112">
        <v>44235</v>
      </c>
      <c r="E485" s="107" t="s">
        <v>1267</v>
      </c>
      <c r="F485" s="107" t="s">
        <v>33</v>
      </c>
      <c r="G485" s="107" t="s">
        <v>26</v>
      </c>
      <c r="H485" s="107" t="s">
        <v>24</v>
      </c>
      <c r="I485" s="107" t="s">
        <v>1180</v>
      </c>
      <c r="J485" s="108">
        <v>100</v>
      </c>
      <c r="K485" s="108">
        <v>1040</v>
      </c>
      <c r="L485" s="108">
        <v>104000</v>
      </c>
      <c r="M485" s="108">
        <v>2.6</v>
      </c>
      <c r="N485" s="108">
        <v>260</v>
      </c>
      <c r="O485" s="108">
        <v>0</v>
      </c>
      <c r="P485" s="108">
        <v>0</v>
      </c>
      <c r="Q485" s="108">
        <v>1042.5999999999999</v>
      </c>
      <c r="R485" s="108">
        <v>104260</v>
      </c>
      <c r="S485" s="107" t="s">
        <v>1362</v>
      </c>
      <c r="T485" s="108"/>
      <c r="U485" s="108"/>
      <c r="V485" s="107"/>
      <c r="W485" s="107"/>
    </row>
    <row r="486" spans="1:23" ht="25.5">
      <c r="A486" s="107" t="s">
        <v>2019</v>
      </c>
      <c r="B486" s="112">
        <v>44235</v>
      </c>
      <c r="C486" s="107" t="s">
        <v>2020</v>
      </c>
      <c r="D486" s="112">
        <v>44235</v>
      </c>
      <c r="E486" s="107" t="s">
        <v>1267</v>
      </c>
      <c r="F486" s="107" t="s">
        <v>33</v>
      </c>
      <c r="G486" s="107" t="s">
        <v>26</v>
      </c>
      <c r="H486" s="107" t="s">
        <v>24</v>
      </c>
      <c r="I486" s="107" t="s">
        <v>1246</v>
      </c>
      <c r="J486" s="108">
        <v>60</v>
      </c>
      <c r="K486" s="108">
        <v>860</v>
      </c>
      <c r="L486" s="108">
        <v>51600</v>
      </c>
      <c r="M486" s="108">
        <v>2.15</v>
      </c>
      <c r="N486" s="108">
        <v>129</v>
      </c>
      <c r="O486" s="108">
        <v>0</v>
      </c>
      <c r="P486" s="108">
        <v>0</v>
      </c>
      <c r="Q486" s="108">
        <v>862.15</v>
      </c>
      <c r="R486" s="108">
        <v>51729</v>
      </c>
      <c r="S486" s="107" t="s">
        <v>1362</v>
      </c>
      <c r="T486" s="108"/>
      <c r="U486" s="108"/>
      <c r="V486" s="107"/>
      <c r="W486" s="107"/>
    </row>
    <row r="487" spans="1:23" ht="25.5">
      <c r="A487" s="107" t="s">
        <v>2021</v>
      </c>
      <c r="B487" s="112">
        <v>44235</v>
      </c>
      <c r="C487" s="107" t="s">
        <v>2022</v>
      </c>
      <c r="D487" s="112">
        <v>44235</v>
      </c>
      <c r="E487" s="107" t="s">
        <v>1179</v>
      </c>
      <c r="F487" s="107" t="s">
        <v>1196</v>
      </c>
      <c r="G487" s="107" t="s">
        <v>1179</v>
      </c>
      <c r="H487" s="107" t="s">
        <v>1179</v>
      </c>
      <c r="I487" s="107" t="s">
        <v>1246</v>
      </c>
      <c r="J487" s="108">
        <v>10</v>
      </c>
      <c r="K487" s="108">
        <v>872.5</v>
      </c>
      <c r="L487" s="108">
        <v>8725</v>
      </c>
      <c r="M487" s="108">
        <v>2.1812</v>
      </c>
      <c r="N487" s="108">
        <v>21.812000000000001</v>
      </c>
      <c r="O487" s="108">
        <v>0</v>
      </c>
      <c r="P487" s="108">
        <v>0</v>
      </c>
      <c r="Q487" s="108">
        <v>874.68119999999999</v>
      </c>
      <c r="R487" s="108">
        <v>8746.8119999999999</v>
      </c>
      <c r="S487" s="107" t="s">
        <v>1362</v>
      </c>
      <c r="T487" s="108"/>
      <c r="U487" s="108"/>
      <c r="V487" s="107"/>
      <c r="W487" s="107"/>
    </row>
    <row r="488" spans="1:23" ht="25.5">
      <c r="A488" s="107" t="s">
        <v>2023</v>
      </c>
      <c r="B488" s="112">
        <v>44235</v>
      </c>
      <c r="C488" s="107" t="s">
        <v>2024</v>
      </c>
      <c r="D488" s="112">
        <v>44235</v>
      </c>
      <c r="E488" s="107" t="s">
        <v>1179</v>
      </c>
      <c r="F488" s="107" t="s">
        <v>1305</v>
      </c>
      <c r="G488" s="107" t="s">
        <v>1179</v>
      </c>
      <c r="H488" s="107" t="s">
        <v>1179</v>
      </c>
      <c r="I488" s="107" t="s">
        <v>1246</v>
      </c>
      <c r="J488" s="108">
        <v>5</v>
      </c>
      <c r="K488" s="108">
        <v>872.5</v>
      </c>
      <c r="L488" s="108">
        <v>4362.5</v>
      </c>
      <c r="M488" s="108">
        <v>2.1812</v>
      </c>
      <c r="N488" s="108">
        <v>10.906000000000001</v>
      </c>
      <c r="O488" s="108">
        <v>0</v>
      </c>
      <c r="P488" s="108">
        <v>0</v>
      </c>
      <c r="Q488" s="108">
        <v>874.68119999999999</v>
      </c>
      <c r="R488" s="108">
        <v>4373.4059999999999</v>
      </c>
      <c r="S488" s="107" t="s">
        <v>1362</v>
      </c>
      <c r="T488" s="108"/>
      <c r="U488" s="108"/>
      <c r="V488" s="107"/>
      <c r="W488" s="107"/>
    </row>
    <row r="489" spans="1:23" ht="25.5">
      <c r="A489" s="107" t="s">
        <v>2025</v>
      </c>
      <c r="B489" s="112">
        <v>44235</v>
      </c>
      <c r="C489" s="107" t="s">
        <v>2026</v>
      </c>
      <c r="D489" s="112">
        <v>44235</v>
      </c>
      <c r="E489" s="107" t="s">
        <v>1179</v>
      </c>
      <c r="F489" s="107" t="s">
        <v>1181</v>
      </c>
      <c r="G489" s="107" t="s">
        <v>1179</v>
      </c>
      <c r="H489" s="107" t="s">
        <v>1179</v>
      </c>
      <c r="I489" s="107" t="s">
        <v>1246</v>
      </c>
      <c r="J489" s="108">
        <v>20</v>
      </c>
      <c r="K489" s="108">
        <v>872.5</v>
      </c>
      <c r="L489" s="108">
        <v>17450</v>
      </c>
      <c r="M489" s="108">
        <v>2.1812</v>
      </c>
      <c r="N489" s="108">
        <v>43.624000000000002</v>
      </c>
      <c r="O489" s="108">
        <v>0</v>
      </c>
      <c r="P489" s="108">
        <v>0</v>
      </c>
      <c r="Q489" s="108">
        <v>874.68119999999999</v>
      </c>
      <c r="R489" s="108">
        <v>17493.624</v>
      </c>
      <c r="S489" s="107" t="s">
        <v>1362</v>
      </c>
      <c r="T489" s="108"/>
      <c r="U489" s="108"/>
      <c r="V489" s="107"/>
      <c r="W489" s="107"/>
    </row>
    <row r="490" spans="1:23" ht="25.5">
      <c r="A490" s="107" t="s">
        <v>2025</v>
      </c>
      <c r="B490" s="112">
        <v>44235</v>
      </c>
      <c r="C490" s="107" t="s">
        <v>2026</v>
      </c>
      <c r="D490" s="112">
        <v>44235</v>
      </c>
      <c r="E490" s="107" t="s">
        <v>1179</v>
      </c>
      <c r="F490" s="107" t="s">
        <v>1181</v>
      </c>
      <c r="G490" s="107" t="s">
        <v>1179</v>
      </c>
      <c r="H490" s="107" t="s">
        <v>1179</v>
      </c>
      <c r="I490" s="107" t="s">
        <v>1184</v>
      </c>
      <c r="J490" s="108">
        <v>41</v>
      </c>
      <c r="K490" s="108">
        <v>828.5</v>
      </c>
      <c r="L490" s="108">
        <v>33968.5</v>
      </c>
      <c r="M490" s="108">
        <v>2.0712999999999999</v>
      </c>
      <c r="N490" s="108">
        <v>84.923299999999998</v>
      </c>
      <c r="O490" s="108">
        <v>0</v>
      </c>
      <c r="P490" s="108">
        <v>0</v>
      </c>
      <c r="Q490" s="108">
        <v>830.57129999999995</v>
      </c>
      <c r="R490" s="108">
        <v>34053.423300000002</v>
      </c>
      <c r="S490" s="107" t="s">
        <v>1362</v>
      </c>
      <c r="T490" s="108"/>
      <c r="U490" s="108"/>
      <c r="V490" s="107"/>
      <c r="W490" s="107"/>
    </row>
    <row r="491" spans="1:23" ht="25.5">
      <c r="A491" s="107" t="s">
        <v>2025</v>
      </c>
      <c r="B491" s="112">
        <v>44235</v>
      </c>
      <c r="C491" s="107" t="s">
        <v>2026</v>
      </c>
      <c r="D491" s="112">
        <v>44235</v>
      </c>
      <c r="E491" s="107" t="s">
        <v>1179</v>
      </c>
      <c r="F491" s="107" t="s">
        <v>1181</v>
      </c>
      <c r="G491" s="107" t="s">
        <v>1179</v>
      </c>
      <c r="H491" s="107" t="s">
        <v>1179</v>
      </c>
      <c r="I491" s="107" t="s">
        <v>1178</v>
      </c>
      <c r="J491" s="108">
        <v>20</v>
      </c>
      <c r="K491" s="108">
        <v>956.5</v>
      </c>
      <c r="L491" s="108">
        <v>19130</v>
      </c>
      <c r="M491" s="108">
        <v>2.3913000000000002</v>
      </c>
      <c r="N491" s="108">
        <v>47.826000000000001</v>
      </c>
      <c r="O491" s="108">
        <v>0</v>
      </c>
      <c r="P491" s="108">
        <v>0</v>
      </c>
      <c r="Q491" s="108">
        <v>958.8913</v>
      </c>
      <c r="R491" s="108">
        <v>19177.826000000001</v>
      </c>
      <c r="S491" s="107" t="s">
        <v>1362</v>
      </c>
      <c r="T491" s="108"/>
      <c r="U491" s="108"/>
      <c r="V491" s="107"/>
      <c r="W491" s="107"/>
    </row>
    <row r="492" spans="1:23" ht="25.5">
      <c r="A492" s="107" t="s">
        <v>2027</v>
      </c>
      <c r="B492" s="112">
        <v>44235</v>
      </c>
      <c r="C492" s="107" t="s">
        <v>2028</v>
      </c>
      <c r="D492" s="112">
        <v>44235</v>
      </c>
      <c r="E492" s="107" t="s">
        <v>1267</v>
      </c>
      <c r="F492" s="107" t="s">
        <v>23</v>
      </c>
      <c r="G492" s="107" t="s">
        <v>1292</v>
      </c>
      <c r="H492" s="107" t="s">
        <v>24</v>
      </c>
      <c r="I492" s="107" t="s">
        <v>1312</v>
      </c>
      <c r="J492" s="108">
        <v>20</v>
      </c>
      <c r="K492" s="108">
        <v>997</v>
      </c>
      <c r="L492" s="108">
        <v>19940</v>
      </c>
      <c r="M492" s="108">
        <v>2.4925000000000002</v>
      </c>
      <c r="N492" s="108">
        <v>49.85</v>
      </c>
      <c r="O492" s="108">
        <v>0</v>
      </c>
      <c r="P492" s="108">
        <v>0</v>
      </c>
      <c r="Q492" s="108">
        <v>999.49249999999995</v>
      </c>
      <c r="R492" s="108">
        <v>19989.849999999999</v>
      </c>
      <c r="S492" s="107" t="s">
        <v>1362</v>
      </c>
      <c r="T492" s="108"/>
      <c r="U492" s="108"/>
      <c r="V492" s="107"/>
      <c r="W492" s="107"/>
    </row>
    <row r="493" spans="1:23" ht="25.5">
      <c r="A493" s="107" t="s">
        <v>2027</v>
      </c>
      <c r="B493" s="112">
        <v>44235</v>
      </c>
      <c r="C493" s="107" t="s">
        <v>2028</v>
      </c>
      <c r="D493" s="112">
        <v>44235</v>
      </c>
      <c r="E493" s="107" t="s">
        <v>1267</v>
      </c>
      <c r="F493" s="107" t="s">
        <v>23</v>
      </c>
      <c r="G493" s="107" t="s">
        <v>1292</v>
      </c>
      <c r="H493" s="107" t="s">
        <v>24</v>
      </c>
      <c r="I493" s="107" t="s">
        <v>1246</v>
      </c>
      <c r="J493" s="108">
        <v>40</v>
      </c>
      <c r="K493" s="108">
        <v>860</v>
      </c>
      <c r="L493" s="108">
        <v>34400</v>
      </c>
      <c r="M493" s="108">
        <v>2.15</v>
      </c>
      <c r="N493" s="108">
        <v>86</v>
      </c>
      <c r="O493" s="108">
        <v>0</v>
      </c>
      <c r="P493" s="108">
        <v>0</v>
      </c>
      <c r="Q493" s="108">
        <v>862.15</v>
      </c>
      <c r="R493" s="108">
        <v>34486</v>
      </c>
      <c r="S493" s="107" t="s">
        <v>1362</v>
      </c>
      <c r="T493" s="108"/>
      <c r="U493" s="108"/>
      <c r="V493" s="107"/>
      <c r="W493" s="107"/>
    </row>
    <row r="494" spans="1:23" ht="25.5">
      <c r="A494" s="107" t="s">
        <v>2029</v>
      </c>
      <c r="B494" s="112">
        <v>44235</v>
      </c>
      <c r="C494" s="107" t="s">
        <v>2030</v>
      </c>
      <c r="D494" s="112">
        <v>44235</v>
      </c>
      <c r="E494" s="107" t="s">
        <v>1267</v>
      </c>
      <c r="F494" s="107" t="s">
        <v>89</v>
      </c>
      <c r="G494" s="107" t="s">
        <v>81</v>
      </c>
      <c r="H494" s="107" t="s">
        <v>24</v>
      </c>
      <c r="I494" s="107" t="s">
        <v>1190</v>
      </c>
      <c r="J494" s="108">
        <v>40</v>
      </c>
      <c r="K494" s="108">
        <v>797</v>
      </c>
      <c r="L494" s="108">
        <v>31880</v>
      </c>
      <c r="M494" s="108">
        <v>1.9924999999999999</v>
      </c>
      <c r="N494" s="108">
        <v>79.7</v>
      </c>
      <c r="O494" s="108">
        <v>0</v>
      </c>
      <c r="P494" s="108">
        <v>120</v>
      </c>
      <c r="Q494" s="108">
        <v>798.99249999999995</v>
      </c>
      <c r="R494" s="108">
        <v>31839.7</v>
      </c>
      <c r="S494" s="107" t="s">
        <v>1362</v>
      </c>
      <c r="T494" s="108"/>
      <c r="U494" s="108"/>
      <c r="V494" s="107"/>
      <c r="W494" s="107"/>
    </row>
    <row r="495" spans="1:23" ht="25.5">
      <c r="A495" s="107" t="s">
        <v>2031</v>
      </c>
      <c r="B495" s="112">
        <v>44235</v>
      </c>
      <c r="C495" s="107" t="s">
        <v>2032</v>
      </c>
      <c r="D495" s="112">
        <v>44235</v>
      </c>
      <c r="E495" s="107" t="s">
        <v>1267</v>
      </c>
      <c r="F495" s="107" t="s">
        <v>28</v>
      </c>
      <c r="G495" s="107" t="s">
        <v>1127</v>
      </c>
      <c r="H495" s="107" t="s">
        <v>24</v>
      </c>
      <c r="I495" s="107" t="s">
        <v>1312</v>
      </c>
      <c r="J495" s="108">
        <v>20</v>
      </c>
      <c r="K495" s="108">
        <v>997</v>
      </c>
      <c r="L495" s="108">
        <v>19940</v>
      </c>
      <c r="M495" s="108">
        <v>2.4925000000000002</v>
      </c>
      <c r="N495" s="108">
        <v>49.85</v>
      </c>
      <c r="O495" s="108">
        <v>0</v>
      </c>
      <c r="P495" s="108">
        <v>0</v>
      </c>
      <c r="Q495" s="108">
        <v>999.49249999999995</v>
      </c>
      <c r="R495" s="108">
        <v>19989.849999999999</v>
      </c>
      <c r="S495" s="107" t="s">
        <v>1362</v>
      </c>
      <c r="T495" s="108"/>
      <c r="U495" s="108"/>
      <c r="V495" s="107"/>
      <c r="W495" s="107"/>
    </row>
    <row r="496" spans="1:23" ht="25.5">
      <c r="A496" s="107" t="s">
        <v>2031</v>
      </c>
      <c r="B496" s="112">
        <v>44235</v>
      </c>
      <c r="C496" s="107" t="s">
        <v>2032</v>
      </c>
      <c r="D496" s="112">
        <v>44235</v>
      </c>
      <c r="E496" s="107" t="s">
        <v>1267</v>
      </c>
      <c r="F496" s="107" t="s">
        <v>28</v>
      </c>
      <c r="G496" s="107" t="s">
        <v>1127</v>
      </c>
      <c r="H496" s="107" t="s">
        <v>24</v>
      </c>
      <c r="I496" s="107" t="s">
        <v>1190</v>
      </c>
      <c r="J496" s="108">
        <v>80</v>
      </c>
      <c r="K496" s="108">
        <v>797</v>
      </c>
      <c r="L496" s="108">
        <v>63760</v>
      </c>
      <c r="M496" s="108">
        <v>1.9924999999999999</v>
      </c>
      <c r="N496" s="108">
        <v>159.4</v>
      </c>
      <c r="O496" s="108">
        <v>0</v>
      </c>
      <c r="P496" s="108">
        <v>240</v>
      </c>
      <c r="Q496" s="108">
        <v>798.99249999999995</v>
      </c>
      <c r="R496" s="108">
        <v>63679.4</v>
      </c>
      <c r="S496" s="107" t="s">
        <v>1362</v>
      </c>
      <c r="T496" s="108"/>
      <c r="U496" s="108"/>
      <c r="V496" s="107"/>
      <c r="W496" s="107"/>
    </row>
    <row r="497" spans="1:23" ht="25.5">
      <c r="A497" s="107" t="s">
        <v>2031</v>
      </c>
      <c r="B497" s="112">
        <v>44235</v>
      </c>
      <c r="C497" s="107" t="s">
        <v>2032</v>
      </c>
      <c r="D497" s="112">
        <v>44235</v>
      </c>
      <c r="E497" s="107" t="s">
        <v>1267</v>
      </c>
      <c r="F497" s="107" t="s">
        <v>28</v>
      </c>
      <c r="G497" s="107" t="s">
        <v>1127</v>
      </c>
      <c r="H497" s="107" t="s">
        <v>24</v>
      </c>
      <c r="I497" s="107" t="s">
        <v>1246</v>
      </c>
      <c r="J497" s="108">
        <v>60</v>
      </c>
      <c r="K497" s="108">
        <v>860</v>
      </c>
      <c r="L497" s="108">
        <v>51600</v>
      </c>
      <c r="M497" s="108">
        <v>2.15</v>
      </c>
      <c r="N497" s="108">
        <v>129</v>
      </c>
      <c r="O497" s="108">
        <v>0</v>
      </c>
      <c r="P497" s="108">
        <v>0</v>
      </c>
      <c r="Q497" s="108">
        <v>862.15</v>
      </c>
      <c r="R497" s="108">
        <v>51729</v>
      </c>
      <c r="S497" s="107" t="s">
        <v>1362</v>
      </c>
      <c r="T497" s="108"/>
      <c r="U497" s="108"/>
      <c r="V497" s="107"/>
      <c r="W497" s="107"/>
    </row>
    <row r="498" spans="1:23" ht="25.5">
      <c r="A498" s="107" t="s">
        <v>2033</v>
      </c>
      <c r="B498" s="112">
        <v>44235</v>
      </c>
      <c r="C498" s="107" t="s">
        <v>2034</v>
      </c>
      <c r="D498" s="112">
        <v>44235</v>
      </c>
      <c r="E498" s="107" t="s">
        <v>1267</v>
      </c>
      <c r="F498" s="107" t="s">
        <v>87</v>
      </c>
      <c r="G498" s="107" t="s">
        <v>1134</v>
      </c>
      <c r="H498" s="107" t="s">
        <v>24</v>
      </c>
      <c r="I498" s="107" t="s">
        <v>1190</v>
      </c>
      <c r="J498" s="108">
        <v>40</v>
      </c>
      <c r="K498" s="108">
        <v>797</v>
      </c>
      <c r="L498" s="108">
        <v>31880</v>
      </c>
      <c r="M498" s="108">
        <v>1.9924999999999999</v>
      </c>
      <c r="N498" s="108">
        <v>79.7</v>
      </c>
      <c r="O498" s="108">
        <v>0</v>
      </c>
      <c r="P498" s="108">
        <v>120</v>
      </c>
      <c r="Q498" s="108">
        <v>798.99249999999995</v>
      </c>
      <c r="R498" s="108">
        <v>31839.7</v>
      </c>
      <c r="S498" s="107" t="s">
        <v>1362</v>
      </c>
      <c r="T498" s="108"/>
      <c r="U498" s="108"/>
      <c r="V498" s="107"/>
      <c r="W498" s="107"/>
    </row>
    <row r="499" spans="1:23" ht="25.5">
      <c r="A499" s="107" t="s">
        <v>2035</v>
      </c>
      <c r="B499" s="112">
        <v>44235</v>
      </c>
      <c r="C499" s="107" t="s">
        <v>2036</v>
      </c>
      <c r="D499" s="112">
        <v>44235</v>
      </c>
      <c r="E499" s="107" t="s">
        <v>1267</v>
      </c>
      <c r="F499" s="107" t="s">
        <v>82</v>
      </c>
      <c r="G499" s="107" t="s">
        <v>1050</v>
      </c>
      <c r="H499" s="107" t="s">
        <v>1272</v>
      </c>
      <c r="I499" s="107" t="s">
        <v>1312</v>
      </c>
      <c r="J499" s="108">
        <v>20</v>
      </c>
      <c r="K499" s="108">
        <v>997</v>
      </c>
      <c r="L499" s="108">
        <v>19940</v>
      </c>
      <c r="M499" s="108">
        <v>2.4925000000000002</v>
      </c>
      <c r="N499" s="108">
        <v>49.85</v>
      </c>
      <c r="O499" s="108">
        <v>0</v>
      </c>
      <c r="P499" s="108">
        <v>0</v>
      </c>
      <c r="Q499" s="108">
        <v>999.49249999999995</v>
      </c>
      <c r="R499" s="108">
        <v>19989.849999999999</v>
      </c>
      <c r="S499" s="107" t="s">
        <v>1362</v>
      </c>
      <c r="T499" s="108"/>
      <c r="U499" s="108"/>
      <c r="V499" s="107"/>
      <c r="W499" s="107"/>
    </row>
    <row r="500" spans="1:23" ht="25.5">
      <c r="A500" s="107" t="s">
        <v>2035</v>
      </c>
      <c r="B500" s="112">
        <v>44235</v>
      </c>
      <c r="C500" s="107" t="s">
        <v>2036</v>
      </c>
      <c r="D500" s="112">
        <v>44235</v>
      </c>
      <c r="E500" s="107" t="s">
        <v>1267</v>
      </c>
      <c r="F500" s="107" t="s">
        <v>82</v>
      </c>
      <c r="G500" s="107" t="s">
        <v>1050</v>
      </c>
      <c r="H500" s="107" t="s">
        <v>1272</v>
      </c>
      <c r="I500" s="107" t="s">
        <v>1246</v>
      </c>
      <c r="J500" s="108">
        <v>40</v>
      </c>
      <c r="K500" s="108">
        <v>860</v>
      </c>
      <c r="L500" s="108">
        <v>34400</v>
      </c>
      <c r="M500" s="108">
        <v>2.15</v>
      </c>
      <c r="N500" s="108">
        <v>86</v>
      </c>
      <c r="O500" s="108">
        <v>0</v>
      </c>
      <c r="P500" s="108">
        <v>0</v>
      </c>
      <c r="Q500" s="108">
        <v>862.15</v>
      </c>
      <c r="R500" s="108">
        <v>34486</v>
      </c>
      <c r="S500" s="107" t="s">
        <v>1362</v>
      </c>
      <c r="T500" s="108"/>
      <c r="U500" s="108"/>
      <c r="V500" s="107"/>
      <c r="W500" s="107"/>
    </row>
    <row r="501" spans="1:23" ht="25.5">
      <c r="A501" s="107" t="s">
        <v>2037</v>
      </c>
      <c r="B501" s="112">
        <v>44235</v>
      </c>
      <c r="C501" s="107" t="s">
        <v>2038</v>
      </c>
      <c r="D501" s="112">
        <v>44235</v>
      </c>
      <c r="E501" s="107" t="s">
        <v>1267</v>
      </c>
      <c r="F501" s="107" t="s">
        <v>93</v>
      </c>
      <c r="G501" s="107" t="s">
        <v>1050</v>
      </c>
      <c r="H501" s="107" t="s">
        <v>1272</v>
      </c>
      <c r="I501" s="107" t="s">
        <v>1190</v>
      </c>
      <c r="J501" s="108">
        <v>40</v>
      </c>
      <c r="K501" s="108">
        <v>797</v>
      </c>
      <c r="L501" s="108">
        <v>31880</v>
      </c>
      <c r="M501" s="108">
        <v>1.9924999999999999</v>
      </c>
      <c r="N501" s="108">
        <v>79.7</v>
      </c>
      <c r="O501" s="108">
        <v>0</v>
      </c>
      <c r="P501" s="108">
        <v>120</v>
      </c>
      <c r="Q501" s="108">
        <v>798.99249999999995</v>
      </c>
      <c r="R501" s="108">
        <v>31839.7</v>
      </c>
      <c r="S501" s="107" t="s">
        <v>1362</v>
      </c>
      <c r="T501" s="108"/>
      <c r="U501" s="108"/>
      <c r="V501" s="107"/>
      <c r="W501" s="107"/>
    </row>
    <row r="502" spans="1:23" ht="25.5">
      <c r="A502" s="107" t="s">
        <v>2037</v>
      </c>
      <c r="B502" s="112">
        <v>44235</v>
      </c>
      <c r="C502" s="107" t="s">
        <v>2038</v>
      </c>
      <c r="D502" s="112">
        <v>44235</v>
      </c>
      <c r="E502" s="107" t="s">
        <v>1267</v>
      </c>
      <c r="F502" s="107" t="s">
        <v>93</v>
      </c>
      <c r="G502" s="107" t="s">
        <v>1050</v>
      </c>
      <c r="H502" s="107" t="s">
        <v>1272</v>
      </c>
      <c r="I502" s="107" t="s">
        <v>1246</v>
      </c>
      <c r="J502" s="108">
        <v>40</v>
      </c>
      <c r="K502" s="108">
        <v>860</v>
      </c>
      <c r="L502" s="108">
        <v>34400</v>
      </c>
      <c r="M502" s="108">
        <v>2.15</v>
      </c>
      <c r="N502" s="108">
        <v>86</v>
      </c>
      <c r="O502" s="108">
        <v>0</v>
      </c>
      <c r="P502" s="108">
        <v>0</v>
      </c>
      <c r="Q502" s="108">
        <v>862.15</v>
      </c>
      <c r="R502" s="108">
        <v>34486</v>
      </c>
      <c r="S502" s="107" t="s">
        <v>1362</v>
      </c>
      <c r="T502" s="108"/>
      <c r="U502" s="108"/>
      <c r="V502" s="107"/>
      <c r="W502" s="107"/>
    </row>
    <row r="503" spans="1:23" ht="25.5">
      <c r="A503" s="107" t="s">
        <v>2039</v>
      </c>
      <c r="B503" s="112">
        <v>44235</v>
      </c>
      <c r="C503" s="107" t="s">
        <v>2040</v>
      </c>
      <c r="D503" s="112">
        <v>44235</v>
      </c>
      <c r="E503" s="107" t="s">
        <v>1267</v>
      </c>
      <c r="F503" s="107" t="s">
        <v>100</v>
      </c>
      <c r="G503" s="107" t="s">
        <v>1045</v>
      </c>
      <c r="H503" s="107" t="s">
        <v>1272</v>
      </c>
      <c r="I503" s="107" t="s">
        <v>1178</v>
      </c>
      <c r="J503" s="108">
        <v>40</v>
      </c>
      <c r="K503" s="108">
        <v>943</v>
      </c>
      <c r="L503" s="108">
        <v>37720</v>
      </c>
      <c r="M503" s="108">
        <v>2.3574999999999999</v>
      </c>
      <c r="N503" s="108">
        <v>94.3</v>
      </c>
      <c r="O503" s="108">
        <v>0</v>
      </c>
      <c r="P503" s="108">
        <v>0</v>
      </c>
      <c r="Q503" s="108">
        <v>945.35749999999996</v>
      </c>
      <c r="R503" s="108">
        <v>37814.300000000003</v>
      </c>
      <c r="S503" s="107" t="s">
        <v>1362</v>
      </c>
      <c r="T503" s="108"/>
      <c r="U503" s="108"/>
      <c r="V503" s="107"/>
      <c r="W503" s="107"/>
    </row>
    <row r="504" spans="1:23" ht="25.5">
      <c r="A504" s="107" t="s">
        <v>2039</v>
      </c>
      <c r="B504" s="112">
        <v>44235</v>
      </c>
      <c r="C504" s="107" t="s">
        <v>2040</v>
      </c>
      <c r="D504" s="112">
        <v>44235</v>
      </c>
      <c r="E504" s="107" t="s">
        <v>1267</v>
      </c>
      <c r="F504" s="107" t="s">
        <v>100</v>
      </c>
      <c r="G504" s="107" t="s">
        <v>1045</v>
      </c>
      <c r="H504" s="107" t="s">
        <v>1272</v>
      </c>
      <c r="I504" s="107" t="s">
        <v>1246</v>
      </c>
      <c r="J504" s="108">
        <v>40</v>
      </c>
      <c r="K504" s="108">
        <v>860</v>
      </c>
      <c r="L504" s="108">
        <v>34400</v>
      </c>
      <c r="M504" s="108">
        <v>2.15</v>
      </c>
      <c r="N504" s="108">
        <v>86</v>
      </c>
      <c r="O504" s="108">
        <v>0</v>
      </c>
      <c r="P504" s="108">
        <v>0</v>
      </c>
      <c r="Q504" s="108">
        <v>862.15</v>
      </c>
      <c r="R504" s="108">
        <v>34486</v>
      </c>
      <c r="S504" s="107" t="s">
        <v>1362</v>
      </c>
      <c r="T504" s="108"/>
      <c r="U504" s="108"/>
      <c r="V504" s="107"/>
      <c r="W504" s="107"/>
    </row>
    <row r="505" spans="1:23" ht="25.5">
      <c r="A505" s="107" t="s">
        <v>2041</v>
      </c>
      <c r="B505" s="112">
        <v>44235</v>
      </c>
      <c r="C505" s="107" t="s">
        <v>2042</v>
      </c>
      <c r="D505" s="112">
        <v>44235</v>
      </c>
      <c r="E505" s="107" t="s">
        <v>1267</v>
      </c>
      <c r="F505" s="107" t="s">
        <v>99</v>
      </c>
      <c r="G505" s="107" t="s">
        <v>1046</v>
      </c>
      <c r="H505" s="107" t="s">
        <v>1272</v>
      </c>
      <c r="I505" s="107" t="s">
        <v>1312</v>
      </c>
      <c r="J505" s="108">
        <v>40</v>
      </c>
      <c r="K505" s="108">
        <v>997</v>
      </c>
      <c r="L505" s="108">
        <v>39880</v>
      </c>
      <c r="M505" s="108">
        <v>2.4925000000000002</v>
      </c>
      <c r="N505" s="108">
        <v>99.7</v>
      </c>
      <c r="O505" s="108">
        <v>0</v>
      </c>
      <c r="P505" s="108">
        <v>0</v>
      </c>
      <c r="Q505" s="108">
        <v>999.49249999999995</v>
      </c>
      <c r="R505" s="108">
        <v>39979.699999999997</v>
      </c>
      <c r="S505" s="107" t="s">
        <v>1362</v>
      </c>
      <c r="T505" s="108"/>
      <c r="U505" s="108"/>
      <c r="V505" s="107"/>
      <c r="W505" s="107"/>
    </row>
    <row r="506" spans="1:23" ht="25.5">
      <c r="A506" s="107" t="s">
        <v>2041</v>
      </c>
      <c r="B506" s="112">
        <v>44235</v>
      </c>
      <c r="C506" s="107" t="s">
        <v>2042</v>
      </c>
      <c r="D506" s="112">
        <v>44235</v>
      </c>
      <c r="E506" s="107" t="s">
        <v>1267</v>
      </c>
      <c r="F506" s="107" t="s">
        <v>99</v>
      </c>
      <c r="G506" s="107" t="s">
        <v>1046</v>
      </c>
      <c r="H506" s="107" t="s">
        <v>1272</v>
      </c>
      <c r="I506" s="107" t="s">
        <v>1190</v>
      </c>
      <c r="J506" s="108">
        <v>40</v>
      </c>
      <c r="K506" s="108">
        <v>797</v>
      </c>
      <c r="L506" s="108">
        <v>31880</v>
      </c>
      <c r="M506" s="108">
        <v>1.9924999999999999</v>
      </c>
      <c r="N506" s="108">
        <v>79.7</v>
      </c>
      <c r="O506" s="108">
        <v>0</v>
      </c>
      <c r="P506" s="108">
        <v>120</v>
      </c>
      <c r="Q506" s="108">
        <v>798.99249999999995</v>
      </c>
      <c r="R506" s="108">
        <v>31839.7</v>
      </c>
      <c r="S506" s="107" t="s">
        <v>1362</v>
      </c>
      <c r="T506" s="108"/>
      <c r="U506" s="108"/>
      <c r="V506" s="107"/>
      <c r="W506" s="107"/>
    </row>
    <row r="507" spans="1:23" ht="25.5">
      <c r="A507" s="107" t="s">
        <v>2043</v>
      </c>
      <c r="B507" s="112">
        <v>44235</v>
      </c>
      <c r="C507" s="107" t="s">
        <v>2044</v>
      </c>
      <c r="D507" s="112">
        <v>44235</v>
      </c>
      <c r="E507" s="107" t="s">
        <v>1267</v>
      </c>
      <c r="F507" s="107" t="s">
        <v>96</v>
      </c>
      <c r="G507" s="107" t="s">
        <v>1291</v>
      </c>
      <c r="H507" s="107" t="s">
        <v>1272</v>
      </c>
      <c r="I507" s="107" t="s">
        <v>1246</v>
      </c>
      <c r="J507" s="108">
        <v>120</v>
      </c>
      <c r="K507" s="108">
        <v>860</v>
      </c>
      <c r="L507" s="108">
        <v>103200</v>
      </c>
      <c r="M507" s="108">
        <v>2.15</v>
      </c>
      <c r="N507" s="108">
        <v>258</v>
      </c>
      <c r="O507" s="108">
        <v>0</v>
      </c>
      <c r="P507" s="108">
        <v>0</v>
      </c>
      <c r="Q507" s="108">
        <v>862.15</v>
      </c>
      <c r="R507" s="108">
        <v>103458</v>
      </c>
      <c r="S507" s="107" t="s">
        <v>1362</v>
      </c>
      <c r="T507" s="108"/>
      <c r="U507" s="108"/>
      <c r="V507" s="107"/>
      <c r="W507" s="107"/>
    </row>
    <row r="508" spans="1:23" ht="25.5">
      <c r="A508" s="107" t="s">
        <v>2045</v>
      </c>
      <c r="B508" s="112">
        <v>44235</v>
      </c>
      <c r="C508" s="107" t="s">
        <v>2046</v>
      </c>
      <c r="D508" s="112">
        <v>44235</v>
      </c>
      <c r="E508" s="107" t="s">
        <v>1267</v>
      </c>
      <c r="F508" s="107" t="s">
        <v>1041</v>
      </c>
      <c r="G508" s="107" t="s">
        <v>1046</v>
      </c>
      <c r="H508" s="107" t="s">
        <v>1272</v>
      </c>
      <c r="I508" s="107" t="s">
        <v>1246</v>
      </c>
      <c r="J508" s="108">
        <v>60</v>
      </c>
      <c r="K508" s="108">
        <v>860</v>
      </c>
      <c r="L508" s="108">
        <v>51600</v>
      </c>
      <c r="M508" s="108">
        <v>2.15</v>
      </c>
      <c r="N508" s="108">
        <v>129</v>
      </c>
      <c r="O508" s="108">
        <v>0</v>
      </c>
      <c r="P508" s="108">
        <v>0</v>
      </c>
      <c r="Q508" s="108">
        <v>862.15</v>
      </c>
      <c r="R508" s="108">
        <v>51729</v>
      </c>
      <c r="S508" s="107" t="s">
        <v>1362</v>
      </c>
      <c r="T508" s="108"/>
      <c r="U508" s="108"/>
      <c r="V508" s="107"/>
      <c r="W508" s="107"/>
    </row>
    <row r="509" spans="1:23" ht="25.5">
      <c r="A509" s="107" t="s">
        <v>2047</v>
      </c>
      <c r="B509" s="112">
        <v>44235</v>
      </c>
      <c r="C509" s="107" t="s">
        <v>2048</v>
      </c>
      <c r="D509" s="112">
        <v>44235</v>
      </c>
      <c r="E509" s="107" t="s">
        <v>1267</v>
      </c>
      <c r="F509" s="107" t="s">
        <v>95</v>
      </c>
      <c r="G509" s="107" t="s">
        <v>1273</v>
      </c>
      <c r="H509" s="107" t="s">
        <v>1272</v>
      </c>
      <c r="I509" s="107" t="s">
        <v>1190</v>
      </c>
      <c r="J509" s="108">
        <v>20</v>
      </c>
      <c r="K509" s="108">
        <v>797</v>
      </c>
      <c r="L509" s="108">
        <v>15940</v>
      </c>
      <c r="M509" s="108">
        <v>1.9924999999999999</v>
      </c>
      <c r="N509" s="108">
        <v>39.85</v>
      </c>
      <c r="O509" s="108">
        <v>0</v>
      </c>
      <c r="P509" s="108">
        <v>60</v>
      </c>
      <c r="Q509" s="108">
        <v>798.99249999999995</v>
      </c>
      <c r="R509" s="108">
        <v>15919.85</v>
      </c>
      <c r="S509" s="107" t="s">
        <v>1362</v>
      </c>
      <c r="T509" s="108"/>
      <c r="U509" s="108"/>
      <c r="V509" s="107"/>
      <c r="W509" s="107"/>
    </row>
    <row r="510" spans="1:23" ht="25.5">
      <c r="A510" s="107" t="s">
        <v>2047</v>
      </c>
      <c r="B510" s="112">
        <v>44235</v>
      </c>
      <c r="C510" s="107" t="s">
        <v>2048</v>
      </c>
      <c r="D510" s="112">
        <v>44235</v>
      </c>
      <c r="E510" s="107" t="s">
        <v>1267</v>
      </c>
      <c r="F510" s="107" t="s">
        <v>95</v>
      </c>
      <c r="G510" s="107" t="s">
        <v>1273</v>
      </c>
      <c r="H510" s="107" t="s">
        <v>1272</v>
      </c>
      <c r="I510" s="107" t="s">
        <v>1246</v>
      </c>
      <c r="J510" s="108">
        <v>20</v>
      </c>
      <c r="K510" s="108">
        <v>860</v>
      </c>
      <c r="L510" s="108">
        <v>17200</v>
      </c>
      <c r="M510" s="108">
        <v>2.15</v>
      </c>
      <c r="N510" s="108">
        <v>43</v>
      </c>
      <c r="O510" s="108">
        <v>0</v>
      </c>
      <c r="P510" s="108">
        <v>0</v>
      </c>
      <c r="Q510" s="108">
        <v>862.15</v>
      </c>
      <c r="R510" s="108">
        <v>17243</v>
      </c>
      <c r="S510" s="107" t="s">
        <v>1362</v>
      </c>
      <c r="T510" s="108"/>
      <c r="U510" s="108"/>
      <c r="V510" s="107"/>
      <c r="W510" s="107"/>
    </row>
    <row r="511" spans="1:23" ht="25.5">
      <c r="A511" s="107" t="s">
        <v>2049</v>
      </c>
      <c r="B511" s="112">
        <v>44235</v>
      </c>
      <c r="C511" s="107" t="s">
        <v>2050</v>
      </c>
      <c r="D511" s="112">
        <v>44235</v>
      </c>
      <c r="E511" s="107" t="s">
        <v>1267</v>
      </c>
      <c r="F511" s="107" t="s">
        <v>98</v>
      </c>
      <c r="G511" s="107" t="s">
        <v>1047</v>
      </c>
      <c r="H511" s="107" t="s">
        <v>1272</v>
      </c>
      <c r="I511" s="107" t="s">
        <v>1190</v>
      </c>
      <c r="J511" s="108">
        <v>20</v>
      </c>
      <c r="K511" s="108">
        <v>797</v>
      </c>
      <c r="L511" s="108">
        <v>15940</v>
      </c>
      <c r="M511" s="108">
        <v>1.9924999999999999</v>
      </c>
      <c r="N511" s="108">
        <v>39.85</v>
      </c>
      <c r="O511" s="108">
        <v>0</v>
      </c>
      <c r="P511" s="108">
        <v>60</v>
      </c>
      <c r="Q511" s="108">
        <v>798.99249999999995</v>
      </c>
      <c r="R511" s="108">
        <v>15919.85</v>
      </c>
      <c r="S511" s="107" t="s">
        <v>1362</v>
      </c>
      <c r="T511" s="108"/>
      <c r="U511" s="108"/>
      <c r="V511" s="107"/>
      <c r="W511" s="107"/>
    </row>
    <row r="512" spans="1:23" ht="25.5">
      <c r="A512" s="107" t="s">
        <v>2049</v>
      </c>
      <c r="B512" s="112">
        <v>44235</v>
      </c>
      <c r="C512" s="107" t="s">
        <v>2050</v>
      </c>
      <c r="D512" s="112">
        <v>44235</v>
      </c>
      <c r="E512" s="107" t="s">
        <v>1267</v>
      </c>
      <c r="F512" s="107" t="s">
        <v>98</v>
      </c>
      <c r="G512" s="107" t="s">
        <v>1047</v>
      </c>
      <c r="H512" s="107" t="s">
        <v>1272</v>
      </c>
      <c r="I512" s="107" t="s">
        <v>1246</v>
      </c>
      <c r="J512" s="108">
        <v>10</v>
      </c>
      <c r="K512" s="108">
        <v>860</v>
      </c>
      <c r="L512" s="108">
        <v>8600</v>
      </c>
      <c r="M512" s="108">
        <v>2.15</v>
      </c>
      <c r="N512" s="108">
        <v>21.5</v>
      </c>
      <c r="O512" s="108">
        <v>0</v>
      </c>
      <c r="P512" s="108">
        <v>0</v>
      </c>
      <c r="Q512" s="108">
        <v>862.15</v>
      </c>
      <c r="R512" s="108">
        <v>8621.5</v>
      </c>
      <c r="S512" s="107" t="s">
        <v>1362</v>
      </c>
      <c r="T512" s="108"/>
      <c r="U512" s="108"/>
      <c r="V512" s="107"/>
      <c r="W512" s="107"/>
    </row>
    <row r="513" spans="1:23" ht="25.5">
      <c r="A513" s="107" t="s">
        <v>2051</v>
      </c>
      <c r="B513" s="112">
        <v>44235</v>
      </c>
      <c r="C513" s="107" t="s">
        <v>2052</v>
      </c>
      <c r="D513" s="112">
        <v>44235</v>
      </c>
      <c r="E513" s="107" t="s">
        <v>1267</v>
      </c>
      <c r="F513" s="107" t="s">
        <v>94</v>
      </c>
      <c r="G513" s="107" t="s">
        <v>1047</v>
      </c>
      <c r="H513" s="107" t="s">
        <v>1272</v>
      </c>
      <c r="I513" s="107" t="s">
        <v>1312</v>
      </c>
      <c r="J513" s="108">
        <v>20</v>
      </c>
      <c r="K513" s="108">
        <v>997</v>
      </c>
      <c r="L513" s="108">
        <v>19940</v>
      </c>
      <c r="M513" s="108">
        <v>2.4925000000000002</v>
      </c>
      <c r="N513" s="108">
        <v>49.85</v>
      </c>
      <c r="O513" s="108">
        <v>0</v>
      </c>
      <c r="P513" s="108">
        <v>0</v>
      </c>
      <c r="Q513" s="108">
        <v>999.49249999999995</v>
      </c>
      <c r="R513" s="108">
        <v>19989.849999999999</v>
      </c>
      <c r="S513" s="107" t="s">
        <v>1362</v>
      </c>
      <c r="T513" s="108"/>
      <c r="U513" s="108"/>
      <c r="V513" s="107"/>
      <c r="W513" s="107"/>
    </row>
    <row r="514" spans="1:23" ht="25.5">
      <c r="A514" s="107" t="s">
        <v>2051</v>
      </c>
      <c r="B514" s="112">
        <v>44235</v>
      </c>
      <c r="C514" s="107" t="s">
        <v>2052</v>
      </c>
      <c r="D514" s="112">
        <v>44235</v>
      </c>
      <c r="E514" s="107" t="s">
        <v>1267</v>
      </c>
      <c r="F514" s="107" t="s">
        <v>94</v>
      </c>
      <c r="G514" s="107" t="s">
        <v>1047</v>
      </c>
      <c r="H514" s="107" t="s">
        <v>1272</v>
      </c>
      <c r="I514" s="107" t="s">
        <v>1246</v>
      </c>
      <c r="J514" s="108">
        <v>40</v>
      </c>
      <c r="K514" s="108">
        <v>860</v>
      </c>
      <c r="L514" s="108">
        <v>34400</v>
      </c>
      <c r="M514" s="108">
        <v>2.15</v>
      </c>
      <c r="N514" s="108">
        <v>86</v>
      </c>
      <c r="O514" s="108">
        <v>0</v>
      </c>
      <c r="P514" s="108">
        <v>0</v>
      </c>
      <c r="Q514" s="108">
        <v>862.15</v>
      </c>
      <c r="R514" s="108">
        <v>34486</v>
      </c>
      <c r="S514" s="107" t="s">
        <v>1362</v>
      </c>
      <c r="T514" s="108"/>
      <c r="U514" s="108"/>
      <c r="V514" s="107"/>
      <c r="W514" s="107"/>
    </row>
    <row r="515" spans="1:23" ht="25.5">
      <c r="A515" s="107" t="s">
        <v>2051</v>
      </c>
      <c r="B515" s="112">
        <v>44235</v>
      </c>
      <c r="C515" s="107" t="s">
        <v>2052</v>
      </c>
      <c r="D515" s="112">
        <v>44235</v>
      </c>
      <c r="E515" s="107" t="s">
        <v>1267</v>
      </c>
      <c r="F515" s="107" t="s">
        <v>94</v>
      </c>
      <c r="G515" s="107" t="s">
        <v>1047</v>
      </c>
      <c r="H515" s="107" t="s">
        <v>1272</v>
      </c>
      <c r="I515" s="107" t="s">
        <v>1190</v>
      </c>
      <c r="J515" s="108">
        <v>20</v>
      </c>
      <c r="K515" s="108">
        <v>797</v>
      </c>
      <c r="L515" s="108">
        <v>15940</v>
      </c>
      <c r="M515" s="108">
        <v>1.9924999999999999</v>
      </c>
      <c r="N515" s="108">
        <v>39.85</v>
      </c>
      <c r="O515" s="108">
        <v>0</v>
      </c>
      <c r="P515" s="108">
        <v>60</v>
      </c>
      <c r="Q515" s="108">
        <v>798.99249999999995</v>
      </c>
      <c r="R515" s="108">
        <v>15919.85</v>
      </c>
      <c r="S515" s="107" t="s">
        <v>1362</v>
      </c>
      <c r="T515" s="108"/>
      <c r="U515" s="108"/>
      <c r="V515" s="107"/>
      <c r="W515" s="107"/>
    </row>
    <row r="516" spans="1:23" ht="25.5">
      <c r="A516" s="107" t="s">
        <v>2053</v>
      </c>
      <c r="B516" s="112">
        <v>44235</v>
      </c>
      <c r="C516" s="107" t="s">
        <v>2054</v>
      </c>
      <c r="D516" s="112">
        <v>44235</v>
      </c>
      <c r="E516" s="107" t="s">
        <v>1267</v>
      </c>
      <c r="F516" s="107" t="s">
        <v>104</v>
      </c>
      <c r="G516" s="107" t="s">
        <v>1047</v>
      </c>
      <c r="H516" s="107" t="s">
        <v>1272</v>
      </c>
      <c r="I516" s="107" t="s">
        <v>1190</v>
      </c>
      <c r="J516" s="108">
        <v>50</v>
      </c>
      <c r="K516" s="108">
        <v>797</v>
      </c>
      <c r="L516" s="108">
        <v>39850</v>
      </c>
      <c r="M516" s="108">
        <v>1.9924999999999999</v>
      </c>
      <c r="N516" s="108">
        <v>99.625</v>
      </c>
      <c r="O516" s="108">
        <v>0</v>
      </c>
      <c r="P516" s="108">
        <v>150</v>
      </c>
      <c r="Q516" s="108">
        <v>798.99249999999995</v>
      </c>
      <c r="R516" s="108">
        <v>39799.625</v>
      </c>
      <c r="S516" s="107" t="s">
        <v>1362</v>
      </c>
      <c r="T516" s="108"/>
      <c r="U516" s="108"/>
      <c r="V516" s="107"/>
      <c r="W516" s="107"/>
    </row>
    <row r="517" spans="1:23" ht="25.5">
      <c r="A517" s="107" t="s">
        <v>2053</v>
      </c>
      <c r="B517" s="112">
        <v>44235</v>
      </c>
      <c r="C517" s="107" t="s">
        <v>2054</v>
      </c>
      <c r="D517" s="112">
        <v>44235</v>
      </c>
      <c r="E517" s="107" t="s">
        <v>1267</v>
      </c>
      <c r="F517" s="107" t="s">
        <v>104</v>
      </c>
      <c r="G517" s="107" t="s">
        <v>1047</v>
      </c>
      <c r="H517" s="107" t="s">
        <v>1272</v>
      </c>
      <c r="I517" s="107" t="s">
        <v>1246</v>
      </c>
      <c r="J517" s="108">
        <v>50</v>
      </c>
      <c r="K517" s="108">
        <v>860</v>
      </c>
      <c r="L517" s="108">
        <v>43000</v>
      </c>
      <c r="M517" s="108">
        <v>2.15</v>
      </c>
      <c r="N517" s="108">
        <v>107.5</v>
      </c>
      <c r="O517" s="108">
        <v>0</v>
      </c>
      <c r="P517" s="108">
        <v>0</v>
      </c>
      <c r="Q517" s="108">
        <v>862.15</v>
      </c>
      <c r="R517" s="108">
        <v>43107.5</v>
      </c>
      <c r="S517" s="107" t="s">
        <v>1362</v>
      </c>
      <c r="T517" s="108"/>
      <c r="U517" s="108"/>
      <c r="V517" s="107"/>
      <c r="W517" s="107"/>
    </row>
    <row r="518" spans="1:23" ht="25.5">
      <c r="A518" s="107" t="s">
        <v>2055</v>
      </c>
      <c r="B518" s="112">
        <v>44235</v>
      </c>
      <c r="C518" s="107" t="s">
        <v>2056</v>
      </c>
      <c r="D518" s="112">
        <v>44235</v>
      </c>
      <c r="E518" s="107" t="s">
        <v>1267</v>
      </c>
      <c r="F518" s="107" t="s">
        <v>1296</v>
      </c>
      <c r="G518" s="107" t="s">
        <v>1274</v>
      </c>
      <c r="H518" s="107" t="s">
        <v>1272</v>
      </c>
      <c r="I518" s="107" t="s">
        <v>1190</v>
      </c>
      <c r="J518" s="108">
        <v>20</v>
      </c>
      <c r="K518" s="108">
        <v>797</v>
      </c>
      <c r="L518" s="108">
        <v>15940</v>
      </c>
      <c r="M518" s="108">
        <v>1.9924999999999999</v>
      </c>
      <c r="N518" s="108">
        <v>39.85</v>
      </c>
      <c r="O518" s="108">
        <v>0</v>
      </c>
      <c r="P518" s="108">
        <v>60</v>
      </c>
      <c r="Q518" s="108">
        <v>798.99249999999995</v>
      </c>
      <c r="R518" s="108">
        <v>15919.85</v>
      </c>
      <c r="S518" s="107" t="s">
        <v>1362</v>
      </c>
      <c r="T518" s="108"/>
      <c r="U518" s="108"/>
      <c r="V518" s="107"/>
      <c r="W518" s="107"/>
    </row>
    <row r="519" spans="1:23" ht="25.5">
      <c r="A519" s="107" t="s">
        <v>2057</v>
      </c>
      <c r="B519" s="112">
        <v>44235</v>
      </c>
      <c r="C519" s="107" t="s">
        <v>2058</v>
      </c>
      <c r="D519" s="112">
        <v>44235</v>
      </c>
      <c r="E519" s="107" t="s">
        <v>1267</v>
      </c>
      <c r="F519" s="107" t="s">
        <v>107</v>
      </c>
      <c r="G519" s="107" t="s">
        <v>1273</v>
      </c>
      <c r="H519" s="107" t="s">
        <v>1272</v>
      </c>
      <c r="I519" s="107" t="s">
        <v>1184</v>
      </c>
      <c r="J519" s="108">
        <v>40</v>
      </c>
      <c r="K519" s="108">
        <v>817</v>
      </c>
      <c r="L519" s="108">
        <v>32680</v>
      </c>
      <c r="M519" s="108">
        <v>2.0425</v>
      </c>
      <c r="N519" s="108">
        <v>81.7</v>
      </c>
      <c r="O519" s="108">
        <v>0</v>
      </c>
      <c r="P519" s="108">
        <v>0</v>
      </c>
      <c r="Q519" s="108">
        <v>819.04250000000002</v>
      </c>
      <c r="R519" s="108">
        <v>32761.7</v>
      </c>
      <c r="S519" s="107" t="s">
        <v>1362</v>
      </c>
      <c r="T519" s="108"/>
      <c r="U519" s="108"/>
      <c r="V519" s="107"/>
      <c r="W519" s="107"/>
    </row>
    <row r="520" spans="1:23" ht="25.5">
      <c r="A520" s="107" t="s">
        <v>2057</v>
      </c>
      <c r="B520" s="112">
        <v>44235</v>
      </c>
      <c r="C520" s="107" t="s">
        <v>2058</v>
      </c>
      <c r="D520" s="112">
        <v>44235</v>
      </c>
      <c r="E520" s="107" t="s">
        <v>1267</v>
      </c>
      <c r="F520" s="107" t="s">
        <v>107</v>
      </c>
      <c r="G520" s="107" t="s">
        <v>1273</v>
      </c>
      <c r="H520" s="107" t="s">
        <v>1272</v>
      </c>
      <c r="I520" s="107" t="s">
        <v>1246</v>
      </c>
      <c r="J520" s="108">
        <v>200</v>
      </c>
      <c r="K520" s="108">
        <v>860</v>
      </c>
      <c r="L520" s="108">
        <v>172000</v>
      </c>
      <c r="M520" s="108">
        <v>2.15</v>
      </c>
      <c r="N520" s="108">
        <v>430</v>
      </c>
      <c r="O520" s="108">
        <v>0</v>
      </c>
      <c r="P520" s="108">
        <v>0</v>
      </c>
      <c r="Q520" s="108">
        <v>862.15</v>
      </c>
      <c r="R520" s="108">
        <v>172430</v>
      </c>
      <c r="S520" s="107" t="s">
        <v>1362</v>
      </c>
      <c r="T520" s="108"/>
      <c r="U520" s="108"/>
      <c r="V520" s="107"/>
      <c r="W520" s="107"/>
    </row>
    <row r="521" spans="1:23" ht="25.5">
      <c r="A521" s="107" t="s">
        <v>2059</v>
      </c>
      <c r="B521" s="112">
        <v>44235</v>
      </c>
      <c r="C521" s="107" t="s">
        <v>2060</v>
      </c>
      <c r="D521" s="112">
        <v>44235</v>
      </c>
      <c r="E521" s="107" t="s">
        <v>1267</v>
      </c>
      <c r="F521" s="107" t="s">
        <v>18</v>
      </c>
      <c r="G521" s="107" t="s">
        <v>19</v>
      </c>
      <c r="H521" s="107" t="s">
        <v>13</v>
      </c>
      <c r="I521" s="107" t="s">
        <v>1187</v>
      </c>
      <c r="J521" s="108">
        <v>300</v>
      </c>
      <c r="K521" s="108">
        <v>1060</v>
      </c>
      <c r="L521" s="108">
        <v>318000</v>
      </c>
      <c r="M521" s="108">
        <v>2.65</v>
      </c>
      <c r="N521" s="108">
        <v>795</v>
      </c>
      <c r="O521" s="108">
        <v>0</v>
      </c>
      <c r="P521" s="108">
        <v>0</v>
      </c>
      <c r="Q521" s="108">
        <v>1062.6500000000001</v>
      </c>
      <c r="R521" s="108">
        <v>318795</v>
      </c>
      <c r="S521" s="107" t="s">
        <v>1362</v>
      </c>
      <c r="T521" s="108"/>
      <c r="U521" s="108"/>
      <c r="V521" s="107"/>
      <c r="W521" s="107"/>
    </row>
    <row r="522" spans="1:23" ht="25.5">
      <c r="A522" s="107" t="s">
        <v>2059</v>
      </c>
      <c r="B522" s="112">
        <v>44235</v>
      </c>
      <c r="C522" s="107" t="s">
        <v>2060</v>
      </c>
      <c r="D522" s="112">
        <v>44235</v>
      </c>
      <c r="E522" s="107" t="s">
        <v>1267</v>
      </c>
      <c r="F522" s="107" t="s">
        <v>18</v>
      </c>
      <c r="G522" s="107" t="s">
        <v>19</v>
      </c>
      <c r="H522" s="107" t="s">
        <v>13</v>
      </c>
      <c r="I522" s="107" t="s">
        <v>1246</v>
      </c>
      <c r="J522" s="108">
        <v>160</v>
      </c>
      <c r="K522" s="108">
        <v>860</v>
      </c>
      <c r="L522" s="108">
        <v>137600</v>
      </c>
      <c r="M522" s="108">
        <v>2.15</v>
      </c>
      <c r="N522" s="108">
        <v>344</v>
      </c>
      <c r="O522" s="108">
        <v>0</v>
      </c>
      <c r="P522" s="108">
        <v>0</v>
      </c>
      <c r="Q522" s="108">
        <v>862.15</v>
      </c>
      <c r="R522" s="108">
        <v>137944</v>
      </c>
      <c r="S522" s="107" t="s">
        <v>1362</v>
      </c>
      <c r="T522" s="108"/>
      <c r="U522" s="108"/>
      <c r="V522" s="107"/>
      <c r="W522" s="107"/>
    </row>
    <row r="523" spans="1:23" ht="25.5">
      <c r="A523" s="107" t="s">
        <v>2061</v>
      </c>
      <c r="B523" s="112">
        <v>44235</v>
      </c>
      <c r="C523" s="107" t="s">
        <v>2062</v>
      </c>
      <c r="D523" s="112">
        <v>44235</v>
      </c>
      <c r="E523" s="107" t="s">
        <v>1267</v>
      </c>
      <c r="F523" s="107" t="s">
        <v>83</v>
      </c>
      <c r="G523" s="107" t="s">
        <v>1050</v>
      </c>
      <c r="H523" s="107" t="s">
        <v>1272</v>
      </c>
      <c r="I523" s="107" t="s">
        <v>1312</v>
      </c>
      <c r="J523" s="108">
        <v>80</v>
      </c>
      <c r="K523" s="108">
        <v>997</v>
      </c>
      <c r="L523" s="108">
        <v>79760</v>
      </c>
      <c r="M523" s="108">
        <v>2.4925000000000002</v>
      </c>
      <c r="N523" s="108">
        <v>199.4</v>
      </c>
      <c r="O523" s="108">
        <v>0</v>
      </c>
      <c r="P523" s="108">
        <v>0</v>
      </c>
      <c r="Q523" s="108">
        <v>999.49249999999995</v>
      </c>
      <c r="R523" s="108">
        <v>79959.399999999994</v>
      </c>
      <c r="S523" s="107" t="s">
        <v>1362</v>
      </c>
      <c r="T523" s="108"/>
      <c r="U523" s="108"/>
      <c r="V523" s="107"/>
      <c r="W523" s="107"/>
    </row>
    <row r="524" spans="1:23" ht="25.5">
      <c r="A524" s="107" t="s">
        <v>2061</v>
      </c>
      <c r="B524" s="112">
        <v>44235</v>
      </c>
      <c r="C524" s="107" t="s">
        <v>2062</v>
      </c>
      <c r="D524" s="112">
        <v>44235</v>
      </c>
      <c r="E524" s="107" t="s">
        <v>1267</v>
      </c>
      <c r="F524" s="107" t="s">
        <v>83</v>
      </c>
      <c r="G524" s="107" t="s">
        <v>1050</v>
      </c>
      <c r="H524" s="107" t="s">
        <v>1272</v>
      </c>
      <c r="I524" s="107" t="s">
        <v>1190</v>
      </c>
      <c r="J524" s="108">
        <v>40</v>
      </c>
      <c r="K524" s="108">
        <v>797</v>
      </c>
      <c r="L524" s="108">
        <v>31880</v>
      </c>
      <c r="M524" s="108">
        <v>1.9924999999999999</v>
      </c>
      <c r="N524" s="108">
        <v>79.7</v>
      </c>
      <c r="O524" s="108">
        <v>0</v>
      </c>
      <c r="P524" s="108">
        <v>120</v>
      </c>
      <c r="Q524" s="108">
        <v>798.99249999999995</v>
      </c>
      <c r="R524" s="108">
        <v>31839.7</v>
      </c>
      <c r="S524" s="107" t="s">
        <v>1362</v>
      </c>
      <c r="T524" s="108"/>
      <c r="U524" s="108"/>
      <c r="V524" s="107"/>
      <c r="W524" s="107"/>
    </row>
    <row r="525" spans="1:23" ht="25.5">
      <c r="A525" s="107" t="s">
        <v>2061</v>
      </c>
      <c r="B525" s="112">
        <v>44235</v>
      </c>
      <c r="C525" s="107" t="s">
        <v>2062</v>
      </c>
      <c r="D525" s="112">
        <v>44235</v>
      </c>
      <c r="E525" s="107" t="s">
        <v>1267</v>
      </c>
      <c r="F525" s="107" t="s">
        <v>83</v>
      </c>
      <c r="G525" s="107" t="s">
        <v>1050</v>
      </c>
      <c r="H525" s="107" t="s">
        <v>1272</v>
      </c>
      <c r="I525" s="107" t="s">
        <v>1246</v>
      </c>
      <c r="J525" s="108">
        <v>40</v>
      </c>
      <c r="K525" s="108">
        <v>860</v>
      </c>
      <c r="L525" s="108">
        <v>34400</v>
      </c>
      <c r="M525" s="108">
        <v>2.15</v>
      </c>
      <c r="N525" s="108">
        <v>86</v>
      </c>
      <c r="O525" s="108">
        <v>0</v>
      </c>
      <c r="P525" s="108">
        <v>0</v>
      </c>
      <c r="Q525" s="108">
        <v>862.15</v>
      </c>
      <c r="R525" s="108">
        <v>34486</v>
      </c>
      <c r="S525" s="107" t="s">
        <v>1362</v>
      </c>
      <c r="T525" s="108"/>
      <c r="U525" s="108"/>
      <c r="V525" s="107"/>
      <c r="W525" s="107"/>
    </row>
    <row r="526" spans="1:23" ht="25.5">
      <c r="A526" s="107" t="s">
        <v>2063</v>
      </c>
      <c r="B526" s="112">
        <v>44235</v>
      </c>
      <c r="C526" s="107" t="s">
        <v>2064</v>
      </c>
      <c r="D526" s="112">
        <v>44235</v>
      </c>
      <c r="E526" s="107" t="s">
        <v>1267</v>
      </c>
      <c r="F526" s="107" t="s">
        <v>97</v>
      </c>
      <c r="G526" s="107" t="s">
        <v>1047</v>
      </c>
      <c r="H526" s="107" t="s">
        <v>1272</v>
      </c>
      <c r="I526" s="107" t="s">
        <v>1312</v>
      </c>
      <c r="J526" s="108">
        <v>20</v>
      </c>
      <c r="K526" s="108">
        <v>997</v>
      </c>
      <c r="L526" s="108">
        <v>19940</v>
      </c>
      <c r="M526" s="108">
        <v>2.4925000000000002</v>
      </c>
      <c r="N526" s="108">
        <v>49.85</v>
      </c>
      <c r="O526" s="108">
        <v>0</v>
      </c>
      <c r="P526" s="108">
        <v>0</v>
      </c>
      <c r="Q526" s="108">
        <v>999.49249999999995</v>
      </c>
      <c r="R526" s="108">
        <v>19989.849999999999</v>
      </c>
      <c r="S526" s="107" t="s">
        <v>1362</v>
      </c>
      <c r="T526" s="108"/>
      <c r="U526" s="108"/>
      <c r="V526" s="107"/>
      <c r="W526" s="107"/>
    </row>
    <row r="527" spans="1:23" ht="25.5">
      <c r="A527" s="107" t="s">
        <v>2063</v>
      </c>
      <c r="B527" s="112">
        <v>44235</v>
      </c>
      <c r="C527" s="107" t="s">
        <v>2064</v>
      </c>
      <c r="D527" s="112">
        <v>44235</v>
      </c>
      <c r="E527" s="107" t="s">
        <v>1267</v>
      </c>
      <c r="F527" s="107" t="s">
        <v>97</v>
      </c>
      <c r="G527" s="107" t="s">
        <v>1047</v>
      </c>
      <c r="H527" s="107" t="s">
        <v>1272</v>
      </c>
      <c r="I527" s="107" t="s">
        <v>1246</v>
      </c>
      <c r="J527" s="108">
        <v>10</v>
      </c>
      <c r="K527" s="108">
        <v>860</v>
      </c>
      <c r="L527" s="108">
        <v>8600</v>
      </c>
      <c r="M527" s="108">
        <v>2.15</v>
      </c>
      <c r="N527" s="108">
        <v>21.5</v>
      </c>
      <c r="O527" s="108">
        <v>0</v>
      </c>
      <c r="P527" s="108">
        <v>0</v>
      </c>
      <c r="Q527" s="108">
        <v>862.15</v>
      </c>
      <c r="R527" s="108">
        <v>8621.5</v>
      </c>
      <c r="S527" s="107" t="s">
        <v>1362</v>
      </c>
      <c r="T527" s="108"/>
      <c r="U527" s="108"/>
      <c r="V527" s="107"/>
      <c r="W527" s="107"/>
    </row>
    <row r="528" spans="1:23" ht="25.5">
      <c r="A528" s="107" t="s">
        <v>2065</v>
      </c>
      <c r="B528" s="112">
        <v>44236</v>
      </c>
      <c r="C528" s="107" t="s">
        <v>2066</v>
      </c>
      <c r="D528" s="112">
        <v>44236</v>
      </c>
      <c r="E528" s="107" t="s">
        <v>1267</v>
      </c>
      <c r="F528" s="107" t="s">
        <v>116</v>
      </c>
      <c r="G528" s="107" t="s">
        <v>1044</v>
      </c>
      <c r="H528" s="107" t="s">
        <v>57</v>
      </c>
      <c r="I528" s="107" t="s">
        <v>2067</v>
      </c>
      <c r="J528" s="108">
        <v>150</v>
      </c>
      <c r="K528" s="108">
        <v>817</v>
      </c>
      <c r="L528" s="108">
        <v>122550</v>
      </c>
      <c r="M528" s="108">
        <v>2.0425</v>
      </c>
      <c r="N528" s="108">
        <v>306.375</v>
      </c>
      <c r="O528" s="108">
        <v>0</v>
      </c>
      <c r="P528" s="108">
        <v>0</v>
      </c>
      <c r="Q528" s="108">
        <v>819.04250000000002</v>
      </c>
      <c r="R528" s="108">
        <v>122856.375</v>
      </c>
      <c r="S528" s="107" t="s">
        <v>1362</v>
      </c>
      <c r="T528" s="108"/>
      <c r="U528" s="108"/>
      <c r="V528" s="107"/>
      <c r="W528" s="107"/>
    </row>
    <row r="529" spans="1:23" ht="25.5">
      <c r="A529" s="107" t="s">
        <v>2068</v>
      </c>
      <c r="B529" s="112">
        <v>44236</v>
      </c>
      <c r="C529" s="107" t="s">
        <v>2069</v>
      </c>
      <c r="D529" s="112">
        <v>44236</v>
      </c>
      <c r="E529" s="107" t="s">
        <v>1267</v>
      </c>
      <c r="F529" s="107" t="s">
        <v>114</v>
      </c>
      <c r="G529" s="107" t="s">
        <v>1044</v>
      </c>
      <c r="H529" s="107" t="s">
        <v>57</v>
      </c>
      <c r="I529" s="107" t="s">
        <v>1176</v>
      </c>
      <c r="J529" s="108">
        <v>40</v>
      </c>
      <c r="K529" s="108">
        <v>807</v>
      </c>
      <c r="L529" s="108">
        <v>32280</v>
      </c>
      <c r="M529" s="108">
        <v>2.0175000000000001</v>
      </c>
      <c r="N529" s="108">
        <v>80.7</v>
      </c>
      <c r="O529" s="108">
        <v>0</v>
      </c>
      <c r="P529" s="108">
        <v>0</v>
      </c>
      <c r="Q529" s="108">
        <v>809.01750000000004</v>
      </c>
      <c r="R529" s="108">
        <v>32360.7</v>
      </c>
      <c r="S529" s="107" t="s">
        <v>1362</v>
      </c>
      <c r="T529" s="108"/>
      <c r="U529" s="108"/>
      <c r="V529" s="107"/>
      <c r="W529" s="107"/>
    </row>
    <row r="530" spans="1:23" ht="25.5">
      <c r="A530" s="107" t="s">
        <v>2068</v>
      </c>
      <c r="B530" s="112">
        <v>44236</v>
      </c>
      <c r="C530" s="107" t="s">
        <v>2069</v>
      </c>
      <c r="D530" s="112">
        <v>44236</v>
      </c>
      <c r="E530" s="107" t="s">
        <v>1267</v>
      </c>
      <c r="F530" s="107" t="s">
        <v>114</v>
      </c>
      <c r="G530" s="107" t="s">
        <v>1044</v>
      </c>
      <c r="H530" s="107" t="s">
        <v>57</v>
      </c>
      <c r="I530" s="107" t="s">
        <v>2067</v>
      </c>
      <c r="J530" s="108">
        <v>110</v>
      </c>
      <c r="K530" s="108">
        <v>817</v>
      </c>
      <c r="L530" s="108">
        <v>89870</v>
      </c>
      <c r="M530" s="108">
        <v>2.0425</v>
      </c>
      <c r="N530" s="108">
        <v>224.67500000000001</v>
      </c>
      <c r="O530" s="108">
        <v>0</v>
      </c>
      <c r="P530" s="108">
        <v>0</v>
      </c>
      <c r="Q530" s="108">
        <v>819.04250000000002</v>
      </c>
      <c r="R530" s="108">
        <v>90094.675000000003</v>
      </c>
      <c r="S530" s="107" t="s">
        <v>1362</v>
      </c>
      <c r="T530" s="108"/>
      <c r="U530" s="108"/>
      <c r="V530" s="107"/>
      <c r="W530" s="107"/>
    </row>
    <row r="531" spans="1:23" ht="25.5">
      <c r="A531" s="107" t="s">
        <v>2070</v>
      </c>
      <c r="B531" s="112">
        <v>44236</v>
      </c>
      <c r="C531" s="107" t="s">
        <v>2071</v>
      </c>
      <c r="D531" s="112">
        <v>44236</v>
      </c>
      <c r="E531" s="107" t="s">
        <v>1267</v>
      </c>
      <c r="F531" s="107" t="s">
        <v>115</v>
      </c>
      <c r="G531" s="107" t="s">
        <v>1044</v>
      </c>
      <c r="H531" s="107" t="s">
        <v>57</v>
      </c>
      <c r="I531" s="107" t="s">
        <v>2067</v>
      </c>
      <c r="J531" s="108">
        <v>200</v>
      </c>
      <c r="K531" s="108">
        <v>817</v>
      </c>
      <c r="L531" s="108">
        <v>163400</v>
      </c>
      <c r="M531" s="108">
        <v>2.0425</v>
      </c>
      <c r="N531" s="108">
        <v>408.5</v>
      </c>
      <c r="O531" s="108">
        <v>0</v>
      </c>
      <c r="P531" s="108">
        <v>0</v>
      </c>
      <c r="Q531" s="108">
        <v>819.04250000000002</v>
      </c>
      <c r="R531" s="108">
        <v>163808.5</v>
      </c>
      <c r="S531" s="107" t="s">
        <v>1362</v>
      </c>
      <c r="T531" s="108"/>
      <c r="U531" s="108"/>
      <c r="V531" s="107"/>
      <c r="W531" s="107"/>
    </row>
    <row r="532" spans="1:23" ht="25.5">
      <c r="A532" s="107" t="s">
        <v>2072</v>
      </c>
      <c r="B532" s="112">
        <v>44236</v>
      </c>
      <c r="C532" s="107" t="s">
        <v>2073</v>
      </c>
      <c r="D532" s="112">
        <v>44236</v>
      </c>
      <c r="E532" s="107" t="s">
        <v>1267</v>
      </c>
      <c r="F532" s="107" t="s">
        <v>67</v>
      </c>
      <c r="G532" s="107" t="s">
        <v>1049</v>
      </c>
      <c r="H532" s="107" t="s">
        <v>57</v>
      </c>
      <c r="I532" s="107" t="s">
        <v>1176</v>
      </c>
      <c r="J532" s="108">
        <v>200</v>
      </c>
      <c r="K532" s="108">
        <v>807</v>
      </c>
      <c r="L532" s="108">
        <v>161400</v>
      </c>
      <c r="M532" s="108">
        <v>2.0175000000000001</v>
      </c>
      <c r="N532" s="108">
        <v>403.5</v>
      </c>
      <c r="O532" s="108">
        <v>0</v>
      </c>
      <c r="P532" s="108">
        <v>0</v>
      </c>
      <c r="Q532" s="108">
        <v>809.01750000000004</v>
      </c>
      <c r="R532" s="108">
        <v>161803.5</v>
      </c>
      <c r="S532" s="107" t="s">
        <v>1362</v>
      </c>
      <c r="T532" s="108"/>
      <c r="U532" s="108"/>
      <c r="V532" s="107"/>
      <c r="W532" s="107"/>
    </row>
    <row r="533" spans="1:23" ht="25.5">
      <c r="A533" s="107" t="s">
        <v>2072</v>
      </c>
      <c r="B533" s="112">
        <v>44236</v>
      </c>
      <c r="C533" s="107" t="s">
        <v>2073</v>
      </c>
      <c r="D533" s="112">
        <v>44236</v>
      </c>
      <c r="E533" s="107" t="s">
        <v>1267</v>
      </c>
      <c r="F533" s="107" t="s">
        <v>67</v>
      </c>
      <c r="G533" s="107" t="s">
        <v>1049</v>
      </c>
      <c r="H533" s="107" t="s">
        <v>57</v>
      </c>
      <c r="I533" s="107" t="s">
        <v>2067</v>
      </c>
      <c r="J533" s="108">
        <v>400</v>
      </c>
      <c r="K533" s="108">
        <v>817</v>
      </c>
      <c r="L533" s="108">
        <v>326800</v>
      </c>
      <c r="M533" s="108">
        <v>2.0425</v>
      </c>
      <c r="N533" s="108">
        <v>817</v>
      </c>
      <c r="O533" s="108">
        <v>0</v>
      </c>
      <c r="P533" s="108">
        <v>0</v>
      </c>
      <c r="Q533" s="108">
        <v>819.04250000000002</v>
      </c>
      <c r="R533" s="108">
        <v>327617</v>
      </c>
      <c r="S533" s="107" t="s">
        <v>1362</v>
      </c>
      <c r="T533" s="108"/>
      <c r="U533" s="108"/>
      <c r="V533" s="107"/>
      <c r="W533" s="107"/>
    </row>
    <row r="534" spans="1:23" ht="25.5">
      <c r="A534" s="107" t="s">
        <v>2074</v>
      </c>
      <c r="B534" s="112">
        <v>44236</v>
      </c>
      <c r="C534" s="107" t="s">
        <v>2075</v>
      </c>
      <c r="D534" s="112">
        <v>44236</v>
      </c>
      <c r="E534" s="107" t="s">
        <v>1267</v>
      </c>
      <c r="F534" s="107" t="s">
        <v>9</v>
      </c>
      <c r="G534" s="107" t="s">
        <v>1078</v>
      </c>
      <c r="H534" s="107" t="s">
        <v>120</v>
      </c>
      <c r="I534" s="107" t="s">
        <v>1176</v>
      </c>
      <c r="J534" s="108">
        <v>40</v>
      </c>
      <c r="K534" s="108">
        <v>807</v>
      </c>
      <c r="L534" s="108">
        <v>32280</v>
      </c>
      <c r="M534" s="108">
        <v>2.0175000000000001</v>
      </c>
      <c r="N534" s="108">
        <v>80.7</v>
      </c>
      <c r="O534" s="108">
        <v>0</v>
      </c>
      <c r="P534" s="108">
        <v>0</v>
      </c>
      <c r="Q534" s="108">
        <v>809.01750000000004</v>
      </c>
      <c r="R534" s="108">
        <v>32360.7</v>
      </c>
      <c r="S534" s="107" t="s">
        <v>1362</v>
      </c>
      <c r="T534" s="108"/>
      <c r="U534" s="108"/>
      <c r="V534" s="107"/>
      <c r="W534" s="107"/>
    </row>
    <row r="535" spans="1:23" ht="25.5">
      <c r="A535" s="107" t="s">
        <v>2074</v>
      </c>
      <c r="B535" s="112">
        <v>44236</v>
      </c>
      <c r="C535" s="107" t="s">
        <v>2075</v>
      </c>
      <c r="D535" s="112">
        <v>44236</v>
      </c>
      <c r="E535" s="107" t="s">
        <v>1267</v>
      </c>
      <c r="F535" s="107" t="s">
        <v>9</v>
      </c>
      <c r="G535" s="107" t="s">
        <v>1078</v>
      </c>
      <c r="H535" s="107" t="s">
        <v>120</v>
      </c>
      <c r="I535" s="107" t="s">
        <v>2067</v>
      </c>
      <c r="J535" s="108">
        <v>175</v>
      </c>
      <c r="K535" s="108">
        <v>817</v>
      </c>
      <c r="L535" s="108">
        <v>142975</v>
      </c>
      <c r="M535" s="108">
        <v>2.0425</v>
      </c>
      <c r="N535" s="108">
        <v>357.4375</v>
      </c>
      <c r="O535" s="108">
        <v>0</v>
      </c>
      <c r="P535" s="108">
        <v>0</v>
      </c>
      <c r="Q535" s="108">
        <v>819.04250000000002</v>
      </c>
      <c r="R535" s="108">
        <v>143332.4375</v>
      </c>
      <c r="S535" s="107" t="s">
        <v>1362</v>
      </c>
      <c r="T535" s="108"/>
      <c r="U535" s="108"/>
      <c r="V535" s="107"/>
      <c r="W535" s="107"/>
    </row>
    <row r="536" spans="1:23" ht="25.5">
      <c r="A536" s="107" t="s">
        <v>2076</v>
      </c>
      <c r="B536" s="112">
        <v>44236</v>
      </c>
      <c r="C536" s="107" t="s">
        <v>2077</v>
      </c>
      <c r="D536" s="112">
        <v>44236</v>
      </c>
      <c r="E536" s="107" t="s">
        <v>1267</v>
      </c>
      <c r="F536" s="107" t="s">
        <v>110</v>
      </c>
      <c r="G536" s="107" t="s">
        <v>1132</v>
      </c>
      <c r="H536" s="107" t="s">
        <v>120</v>
      </c>
      <c r="I536" s="107" t="s">
        <v>2067</v>
      </c>
      <c r="J536" s="108">
        <v>390</v>
      </c>
      <c r="K536" s="108">
        <v>817</v>
      </c>
      <c r="L536" s="108">
        <v>318630</v>
      </c>
      <c r="M536" s="108">
        <v>2.0425</v>
      </c>
      <c r="N536" s="108">
        <v>796.57500000000005</v>
      </c>
      <c r="O536" s="108">
        <v>0</v>
      </c>
      <c r="P536" s="108">
        <v>0</v>
      </c>
      <c r="Q536" s="108">
        <v>819.04250000000002</v>
      </c>
      <c r="R536" s="108">
        <v>319426.57500000001</v>
      </c>
      <c r="S536" s="107" t="s">
        <v>1362</v>
      </c>
      <c r="T536" s="108"/>
      <c r="U536" s="108"/>
      <c r="V536" s="107"/>
      <c r="W536" s="107"/>
    </row>
    <row r="537" spans="1:23" ht="25.5">
      <c r="A537" s="107" t="s">
        <v>2076</v>
      </c>
      <c r="B537" s="112">
        <v>44236</v>
      </c>
      <c r="C537" s="107" t="s">
        <v>2077</v>
      </c>
      <c r="D537" s="112">
        <v>44236</v>
      </c>
      <c r="E537" s="107" t="s">
        <v>1267</v>
      </c>
      <c r="F537" s="107" t="s">
        <v>110</v>
      </c>
      <c r="G537" s="107" t="s">
        <v>1132</v>
      </c>
      <c r="H537" s="107" t="s">
        <v>120</v>
      </c>
      <c r="I537" s="107" t="s">
        <v>1176</v>
      </c>
      <c r="J537" s="108">
        <v>260</v>
      </c>
      <c r="K537" s="108">
        <v>807</v>
      </c>
      <c r="L537" s="108">
        <v>209820</v>
      </c>
      <c r="M537" s="108">
        <v>2.0175000000000001</v>
      </c>
      <c r="N537" s="108">
        <v>524.54999999999995</v>
      </c>
      <c r="O537" s="108">
        <v>0</v>
      </c>
      <c r="P537" s="108">
        <v>0</v>
      </c>
      <c r="Q537" s="108">
        <v>809.01750000000004</v>
      </c>
      <c r="R537" s="108">
        <v>210344.55</v>
      </c>
      <c r="S537" s="107" t="s">
        <v>1362</v>
      </c>
      <c r="T537" s="108"/>
      <c r="U537" s="108"/>
      <c r="V537" s="107"/>
      <c r="W537" s="107"/>
    </row>
    <row r="538" spans="1:23" ht="25.5">
      <c r="A538" s="107" t="s">
        <v>2078</v>
      </c>
      <c r="B538" s="112">
        <v>44236</v>
      </c>
      <c r="C538" s="107" t="s">
        <v>2079</v>
      </c>
      <c r="D538" s="112">
        <v>44236</v>
      </c>
      <c r="E538" s="107" t="s">
        <v>1267</v>
      </c>
      <c r="F538" s="107" t="s">
        <v>63</v>
      </c>
      <c r="G538" s="107" t="s">
        <v>57</v>
      </c>
      <c r="H538" s="107" t="s">
        <v>57</v>
      </c>
      <c r="I538" s="107" t="s">
        <v>2067</v>
      </c>
      <c r="J538" s="108">
        <v>300</v>
      </c>
      <c r="K538" s="108">
        <v>817</v>
      </c>
      <c r="L538" s="108">
        <v>245100</v>
      </c>
      <c r="M538" s="108">
        <v>2.0425</v>
      </c>
      <c r="N538" s="108">
        <v>612.75</v>
      </c>
      <c r="O538" s="108">
        <v>0</v>
      </c>
      <c r="P538" s="108">
        <v>0</v>
      </c>
      <c r="Q538" s="108">
        <v>819.04250000000002</v>
      </c>
      <c r="R538" s="108">
        <v>245712.75</v>
      </c>
      <c r="S538" s="107" t="s">
        <v>1362</v>
      </c>
      <c r="T538" s="108"/>
      <c r="U538" s="108"/>
      <c r="V538" s="107"/>
      <c r="W538" s="107"/>
    </row>
    <row r="539" spans="1:23" ht="25.5">
      <c r="A539" s="107" t="s">
        <v>2078</v>
      </c>
      <c r="B539" s="112">
        <v>44236</v>
      </c>
      <c r="C539" s="107" t="s">
        <v>2079</v>
      </c>
      <c r="D539" s="112">
        <v>44236</v>
      </c>
      <c r="E539" s="107" t="s">
        <v>1267</v>
      </c>
      <c r="F539" s="107" t="s">
        <v>63</v>
      </c>
      <c r="G539" s="107" t="s">
        <v>57</v>
      </c>
      <c r="H539" s="107" t="s">
        <v>57</v>
      </c>
      <c r="I539" s="107" t="s">
        <v>1312</v>
      </c>
      <c r="J539" s="108">
        <v>20</v>
      </c>
      <c r="K539" s="108">
        <v>997</v>
      </c>
      <c r="L539" s="108">
        <v>19940</v>
      </c>
      <c r="M539" s="108">
        <v>2.4925000000000002</v>
      </c>
      <c r="N539" s="108">
        <v>49.85</v>
      </c>
      <c r="O539" s="108">
        <v>0</v>
      </c>
      <c r="P539" s="108">
        <v>0</v>
      </c>
      <c r="Q539" s="108">
        <v>999.49249999999995</v>
      </c>
      <c r="R539" s="108">
        <v>19989.849999999999</v>
      </c>
      <c r="S539" s="107" t="s">
        <v>1362</v>
      </c>
      <c r="T539" s="108"/>
      <c r="U539" s="108"/>
      <c r="V539" s="107"/>
      <c r="W539" s="107"/>
    </row>
    <row r="540" spans="1:23" ht="25.5">
      <c r="A540" s="107" t="s">
        <v>2080</v>
      </c>
      <c r="B540" s="112">
        <v>44236</v>
      </c>
      <c r="C540" s="107" t="s">
        <v>2081</v>
      </c>
      <c r="D540" s="112">
        <v>44236</v>
      </c>
      <c r="E540" s="107" t="s">
        <v>1267</v>
      </c>
      <c r="F540" s="107" t="s">
        <v>12</v>
      </c>
      <c r="G540" s="107" t="s">
        <v>1290</v>
      </c>
      <c r="H540" s="107" t="s">
        <v>13</v>
      </c>
      <c r="I540" s="107" t="s">
        <v>1176</v>
      </c>
      <c r="J540" s="108">
        <v>200</v>
      </c>
      <c r="K540" s="108">
        <v>807</v>
      </c>
      <c r="L540" s="108">
        <v>161400</v>
      </c>
      <c r="M540" s="108">
        <v>2.0175000000000001</v>
      </c>
      <c r="N540" s="108">
        <v>403.5</v>
      </c>
      <c r="O540" s="108">
        <v>0</v>
      </c>
      <c r="P540" s="108">
        <v>0</v>
      </c>
      <c r="Q540" s="108">
        <v>809.01750000000004</v>
      </c>
      <c r="R540" s="108">
        <v>161803.5</v>
      </c>
      <c r="S540" s="107" t="s">
        <v>1362</v>
      </c>
      <c r="T540" s="108"/>
      <c r="U540" s="108"/>
      <c r="V540" s="107"/>
      <c r="W540" s="107"/>
    </row>
    <row r="541" spans="1:23" ht="25.5">
      <c r="A541" s="107" t="s">
        <v>2080</v>
      </c>
      <c r="B541" s="112">
        <v>44236</v>
      </c>
      <c r="C541" s="107" t="s">
        <v>2081</v>
      </c>
      <c r="D541" s="112">
        <v>44236</v>
      </c>
      <c r="E541" s="107" t="s">
        <v>1267</v>
      </c>
      <c r="F541" s="107" t="s">
        <v>12</v>
      </c>
      <c r="G541" s="107" t="s">
        <v>1290</v>
      </c>
      <c r="H541" s="107" t="s">
        <v>13</v>
      </c>
      <c r="I541" s="107" t="s">
        <v>2067</v>
      </c>
      <c r="J541" s="108">
        <v>400</v>
      </c>
      <c r="K541" s="108">
        <v>817</v>
      </c>
      <c r="L541" s="108">
        <v>326800</v>
      </c>
      <c r="M541" s="108">
        <v>2.0425</v>
      </c>
      <c r="N541" s="108">
        <v>817</v>
      </c>
      <c r="O541" s="108">
        <v>0</v>
      </c>
      <c r="P541" s="108">
        <v>0</v>
      </c>
      <c r="Q541" s="108">
        <v>819.04250000000002</v>
      </c>
      <c r="R541" s="108">
        <v>327617</v>
      </c>
      <c r="S541" s="107" t="s">
        <v>1362</v>
      </c>
      <c r="T541" s="108"/>
      <c r="U541" s="108"/>
      <c r="V541" s="107"/>
      <c r="W541" s="107"/>
    </row>
    <row r="542" spans="1:23" ht="25.5">
      <c r="A542" s="107" t="s">
        <v>2080</v>
      </c>
      <c r="B542" s="112">
        <v>44236</v>
      </c>
      <c r="C542" s="107" t="s">
        <v>2081</v>
      </c>
      <c r="D542" s="112">
        <v>44236</v>
      </c>
      <c r="E542" s="107" t="s">
        <v>1267</v>
      </c>
      <c r="F542" s="107" t="s">
        <v>12</v>
      </c>
      <c r="G542" s="107" t="s">
        <v>1290</v>
      </c>
      <c r="H542" s="107" t="s">
        <v>13</v>
      </c>
      <c r="I542" s="107" t="s">
        <v>1246</v>
      </c>
      <c r="J542" s="108">
        <v>100</v>
      </c>
      <c r="K542" s="108">
        <v>860</v>
      </c>
      <c r="L542" s="108">
        <v>86000</v>
      </c>
      <c r="M542" s="108">
        <v>2.15</v>
      </c>
      <c r="N542" s="108">
        <v>215</v>
      </c>
      <c r="O542" s="108">
        <v>0</v>
      </c>
      <c r="P542" s="108">
        <v>0</v>
      </c>
      <c r="Q542" s="108">
        <v>862.15</v>
      </c>
      <c r="R542" s="108">
        <v>86215</v>
      </c>
      <c r="S542" s="107" t="s">
        <v>1362</v>
      </c>
      <c r="T542" s="108"/>
      <c r="U542" s="108"/>
      <c r="V542" s="107"/>
      <c r="W542" s="107"/>
    </row>
    <row r="543" spans="1:23" ht="25.5">
      <c r="A543" s="107" t="s">
        <v>2082</v>
      </c>
      <c r="B543" s="112">
        <v>44236</v>
      </c>
      <c r="C543" s="107" t="s">
        <v>2083</v>
      </c>
      <c r="D543" s="112">
        <v>44236</v>
      </c>
      <c r="E543" s="107" t="s">
        <v>1267</v>
      </c>
      <c r="F543" s="107" t="s">
        <v>52</v>
      </c>
      <c r="G543" s="107" t="s">
        <v>37</v>
      </c>
      <c r="H543" s="107" t="s">
        <v>13</v>
      </c>
      <c r="I543" s="107" t="s">
        <v>1176</v>
      </c>
      <c r="J543" s="108">
        <v>100</v>
      </c>
      <c r="K543" s="108">
        <v>807</v>
      </c>
      <c r="L543" s="108">
        <v>80700</v>
      </c>
      <c r="M543" s="108">
        <v>2.0175000000000001</v>
      </c>
      <c r="N543" s="108">
        <v>201.75</v>
      </c>
      <c r="O543" s="108">
        <v>0</v>
      </c>
      <c r="P543" s="108">
        <v>0</v>
      </c>
      <c r="Q543" s="108">
        <v>809.01750000000004</v>
      </c>
      <c r="R543" s="108">
        <v>80901.75</v>
      </c>
      <c r="S543" s="107" t="s">
        <v>1362</v>
      </c>
      <c r="T543" s="108"/>
      <c r="U543" s="108"/>
      <c r="V543" s="107"/>
      <c r="W543" s="107"/>
    </row>
    <row r="544" spans="1:23" ht="25.5">
      <c r="A544" s="107" t="s">
        <v>2082</v>
      </c>
      <c r="B544" s="112">
        <v>44236</v>
      </c>
      <c r="C544" s="107" t="s">
        <v>2083</v>
      </c>
      <c r="D544" s="112">
        <v>44236</v>
      </c>
      <c r="E544" s="107" t="s">
        <v>1267</v>
      </c>
      <c r="F544" s="107" t="s">
        <v>52</v>
      </c>
      <c r="G544" s="107" t="s">
        <v>37</v>
      </c>
      <c r="H544" s="107" t="s">
        <v>13</v>
      </c>
      <c r="I544" s="107" t="s">
        <v>2067</v>
      </c>
      <c r="J544" s="108">
        <v>415</v>
      </c>
      <c r="K544" s="108">
        <v>817</v>
      </c>
      <c r="L544" s="108">
        <v>339055</v>
      </c>
      <c r="M544" s="108">
        <v>2.0425</v>
      </c>
      <c r="N544" s="108">
        <v>847.63750000000005</v>
      </c>
      <c r="O544" s="108">
        <v>0</v>
      </c>
      <c r="P544" s="108">
        <v>0</v>
      </c>
      <c r="Q544" s="108">
        <v>819.04250000000002</v>
      </c>
      <c r="R544" s="108">
        <v>339902.63750000001</v>
      </c>
      <c r="S544" s="107" t="s">
        <v>1362</v>
      </c>
      <c r="T544" s="108"/>
      <c r="U544" s="108"/>
      <c r="V544" s="107"/>
      <c r="W544" s="107"/>
    </row>
    <row r="545" spans="1:23" ht="25.5">
      <c r="A545" s="107" t="s">
        <v>2084</v>
      </c>
      <c r="B545" s="112">
        <v>44236</v>
      </c>
      <c r="C545" s="107" t="s">
        <v>2085</v>
      </c>
      <c r="D545" s="112">
        <v>44236</v>
      </c>
      <c r="E545" s="107" t="s">
        <v>1267</v>
      </c>
      <c r="F545" s="107" t="s">
        <v>45</v>
      </c>
      <c r="G545" s="107" t="s">
        <v>44</v>
      </c>
      <c r="H545" s="107" t="s">
        <v>13</v>
      </c>
      <c r="I545" s="107" t="s">
        <v>2067</v>
      </c>
      <c r="J545" s="108">
        <v>200</v>
      </c>
      <c r="K545" s="108">
        <v>817</v>
      </c>
      <c r="L545" s="108">
        <v>163400</v>
      </c>
      <c r="M545" s="108">
        <v>2.0425</v>
      </c>
      <c r="N545" s="108">
        <v>408.5</v>
      </c>
      <c r="O545" s="108">
        <v>0</v>
      </c>
      <c r="P545" s="108">
        <v>0</v>
      </c>
      <c r="Q545" s="108">
        <v>819.04250000000002</v>
      </c>
      <c r="R545" s="108">
        <v>163808.5</v>
      </c>
      <c r="S545" s="107" t="s">
        <v>1362</v>
      </c>
      <c r="T545" s="108"/>
      <c r="U545" s="108"/>
      <c r="V545" s="107"/>
      <c r="W545" s="107"/>
    </row>
    <row r="546" spans="1:23" ht="25.5">
      <c r="A546" s="107" t="s">
        <v>2084</v>
      </c>
      <c r="B546" s="112">
        <v>44236</v>
      </c>
      <c r="C546" s="107" t="s">
        <v>2085</v>
      </c>
      <c r="D546" s="112">
        <v>44236</v>
      </c>
      <c r="E546" s="107" t="s">
        <v>1267</v>
      </c>
      <c r="F546" s="107" t="s">
        <v>45</v>
      </c>
      <c r="G546" s="107" t="s">
        <v>44</v>
      </c>
      <c r="H546" s="107" t="s">
        <v>13</v>
      </c>
      <c r="I546" s="107" t="s">
        <v>1176</v>
      </c>
      <c r="J546" s="108">
        <v>60</v>
      </c>
      <c r="K546" s="108">
        <v>807</v>
      </c>
      <c r="L546" s="108">
        <v>48420</v>
      </c>
      <c r="M546" s="108">
        <v>2.0175000000000001</v>
      </c>
      <c r="N546" s="108">
        <v>121.05</v>
      </c>
      <c r="O546" s="108">
        <v>0</v>
      </c>
      <c r="P546" s="108">
        <v>0</v>
      </c>
      <c r="Q546" s="108">
        <v>809.01750000000004</v>
      </c>
      <c r="R546" s="108">
        <v>48541.05</v>
      </c>
      <c r="S546" s="107" t="s">
        <v>1362</v>
      </c>
      <c r="T546" s="108"/>
      <c r="U546" s="108"/>
      <c r="V546" s="107"/>
      <c r="W546" s="107"/>
    </row>
    <row r="547" spans="1:23" ht="25.5">
      <c r="A547" s="107" t="s">
        <v>2086</v>
      </c>
      <c r="B547" s="112">
        <v>44236</v>
      </c>
      <c r="C547" s="107" t="s">
        <v>2087</v>
      </c>
      <c r="D547" s="112">
        <v>44236</v>
      </c>
      <c r="E547" s="107" t="s">
        <v>1267</v>
      </c>
      <c r="F547" s="107" t="s">
        <v>70</v>
      </c>
      <c r="G547" s="107" t="s">
        <v>69</v>
      </c>
      <c r="H547" s="107" t="s">
        <v>69</v>
      </c>
      <c r="I547" s="107" t="s">
        <v>2067</v>
      </c>
      <c r="J547" s="108">
        <v>300</v>
      </c>
      <c r="K547" s="108">
        <v>817</v>
      </c>
      <c r="L547" s="108">
        <v>245100</v>
      </c>
      <c r="M547" s="108">
        <v>2.0425</v>
      </c>
      <c r="N547" s="108">
        <v>612.75</v>
      </c>
      <c r="O547" s="108">
        <v>0</v>
      </c>
      <c r="P547" s="108">
        <v>0</v>
      </c>
      <c r="Q547" s="108">
        <v>819.04250000000002</v>
      </c>
      <c r="R547" s="108">
        <v>245712.75</v>
      </c>
      <c r="S547" s="107" t="s">
        <v>1362</v>
      </c>
      <c r="T547" s="108"/>
      <c r="U547" s="108"/>
      <c r="V547" s="107"/>
      <c r="W547" s="107"/>
    </row>
    <row r="548" spans="1:23" ht="25.5">
      <c r="A548" s="107" t="s">
        <v>2086</v>
      </c>
      <c r="B548" s="112">
        <v>44236</v>
      </c>
      <c r="C548" s="107" t="s">
        <v>2087</v>
      </c>
      <c r="D548" s="112">
        <v>44236</v>
      </c>
      <c r="E548" s="107" t="s">
        <v>1267</v>
      </c>
      <c r="F548" s="107" t="s">
        <v>70</v>
      </c>
      <c r="G548" s="107" t="s">
        <v>69</v>
      </c>
      <c r="H548" s="107" t="s">
        <v>69</v>
      </c>
      <c r="I548" s="107" t="s">
        <v>1176</v>
      </c>
      <c r="J548" s="108">
        <v>220</v>
      </c>
      <c r="K548" s="108">
        <v>807</v>
      </c>
      <c r="L548" s="108">
        <v>177540</v>
      </c>
      <c r="M548" s="108">
        <v>2.0175000000000001</v>
      </c>
      <c r="N548" s="108">
        <v>443.85</v>
      </c>
      <c r="O548" s="108">
        <v>0</v>
      </c>
      <c r="P548" s="108">
        <v>0</v>
      </c>
      <c r="Q548" s="108">
        <v>809.01750000000004</v>
      </c>
      <c r="R548" s="108">
        <v>177983.85</v>
      </c>
      <c r="S548" s="107" t="s">
        <v>1362</v>
      </c>
      <c r="T548" s="108"/>
      <c r="U548" s="108"/>
      <c r="V548" s="107"/>
      <c r="W548" s="107"/>
    </row>
    <row r="549" spans="1:23" ht="25.5">
      <c r="A549" s="107" t="s">
        <v>2088</v>
      </c>
      <c r="B549" s="112">
        <v>44236</v>
      </c>
      <c r="C549" s="107" t="s">
        <v>2089</v>
      </c>
      <c r="D549" s="112">
        <v>44236</v>
      </c>
      <c r="E549" s="107" t="s">
        <v>1267</v>
      </c>
      <c r="F549" s="107" t="s">
        <v>77</v>
      </c>
      <c r="G549" s="107" t="s">
        <v>1088</v>
      </c>
      <c r="H549" s="107" t="s">
        <v>69</v>
      </c>
      <c r="I549" s="107" t="s">
        <v>2067</v>
      </c>
      <c r="J549" s="108">
        <v>200</v>
      </c>
      <c r="K549" s="108">
        <v>817</v>
      </c>
      <c r="L549" s="108">
        <v>163400</v>
      </c>
      <c r="M549" s="108">
        <v>2.0425</v>
      </c>
      <c r="N549" s="108">
        <v>408.5</v>
      </c>
      <c r="O549" s="108">
        <v>0</v>
      </c>
      <c r="P549" s="108">
        <v>0</v>
      </c>
      <c r="Q549" s="108">
        <v>819.04250000000002</v>
      </c>
      <c r="R549" s="108">
        <v>163808.5</v>
      </c>
      <c r="S549" s="107" t="s">
        <v>1362</v>
      </c>
      <c r="T549" s="108"/>
      <c r="U549" s="108"/>
      <c r="V549" s="107"/>
      <c r="W549" s="107"/>
    </row>
    <row r="550" spans="1:23" ht="25.5">
      <c r="A550" s="107" t="s">
        <v>2090</v>
      </c>
      <c r="B550" s="112">
        <v>44236</v>
      </c>
      <c r="C550" s="107" t="s">
        <v>2091</v>
      </c>
      <c r="D550" s="112">
        <v>44236</v>
      </c>
      <c r="E550" s="107" t="s">
        <v>1267</v>
      </c>
      <c r="F550" s="107" t="s">
        <v>75</v>
      </c>
      <c r="G550" s="107" t="s">
        <v>1088</v>
      </c>
      <c r="H550" s="107" t="s">
        <v>69</v>
      </c>
      <c r="I550" s="107" t="s">
        <v>1176</v>
      </c>
      <c r="J550" s="108">
        <v>80</v>
      </c>
      <c r="K550" s="108">
        <v>807</v>
      </c>
      <c r="L550" s="108">
        <v>64560</v>
      </c>
      <c r="M550" s="108">
        <v>2.0175000000000001</v>
      </c>
      <c r="N550" s="108">
        <v>161.4</v>
      </c>
      <c r="O550" s="108">
        <v>0</v>
      </c>
      <c r="P550" s="108">
        <v>0</v>
      </c>
      <c r="Q550" s="108">
        <v>809.01750000000004</v>
      </c>
      <c r="R550" s="108">
        <v>64721.4</v>
      </c>
      <c r="S550" s="107" t="s">
        <v>1362</v>
      </c>
      <c r="T550" s="108"/>
      <c r="U550" s="108"/>
      <c r="V550" s="107"/>
      <c r="W550" s="107"/>
    </row>
    <row r="551" spans="1:23" ht="25.5">
      <c r="A551" s="107" t="s">
        <v>2090</v>
      </c>
      <c r="B551" s="112">
        <v>44236</v>
      </c>
      <c r="C551" s="107" t="s">
        <v>2091</v>
      </c>
      <c r="D551" s="112">
        <v>44236</v>
      </c>
      <c r="E551" s="107" t="s">
        <v>1267</v>
      </c>
      <c r="F551" s="107" t="s">
        <v>75</v>
      </c>
      <c r="G551" s="107" t="s">
        <v>1088</v>
      </c>
      <c r="H551" s="107" t="s">
        <v>69</v>
      </c>
      <c r="I551" s="107" t="s">
        <v>2067</v>
      </c>
      <c r="J551" s="108">
        <v>100</v>
      </c>
      <c r="K551" s="108">
        <v>817</v>
      </c>
      <c r="L551" s="108">
        <v>81700</v>
      </c>
      <c r="M551" s="108">
        <v>2.0425</v>
      </c>
      <c r="N551" s="108">
        <v>204.25</v>
      </c>
      <c r="O551" s="108">
        <v>0</v>
      </c>
      <c r="P551" s="108">
        <v>0</v>
      </c>
      <c r="Q551" s="108">
        <v>819.04250000000002</v>
      </c>
      <c r="R551" s="108">
        <v>81904.25</v>
      </c>
      <c r="S551" s="107" t="s">
        <v>1362</v>
      </c>
      <c r="T551" s="108"/>
      <c r="U551" s="108"/>
      <c r="V551" s="107"/>
      <c r="W551" s="107"/>
    </row>
    <row r="552" spans="1:23" ht="25.5">
      <c r="A552" s="107" t="s">
        <v>2092</v>
      </c>
      <c r="B552" s="112">
        <v>44236</v>
      </c>
      <c r="C552" s="107" t="s">
        <v>2093</v>
      </c>
      <c r="D552" s="112">
        <v>44236</v>
      </c>
      <c r="E552" s="107" t="s">
        <v>1267</v>
      </c>
      <c r="F552" s="107" t="s">
        <v>62</v>
      </c>
      <c r="G552" s="107" t="s">
        <v>57</v>
      </c>
      <c r="H552" s="107" t="s">
        <v>57</v>
      </c>
      <c r="I552" s="107" t="s">
        <v>1176</v>
      </c>
      <c r="J552" s="108">
        <v>20</v>
      </c>
      <c r="K552" s="108">
        <v>807</v>
      </c>
      <c r="L552" s="108">
        <v>16140</v>
      </c>
      <c r="M552" s="108">
        <v>2.0175000000000001</v>
      </c>
      <c r="N552" s="108">
        <v>40.35</v>
      </c>
      <c r="O552" s="108">
        <v>0</v>
      </c>
      <c r="P552" s="108">
        <v>0</v>
      </c>
      <c r="Q552" s="108">
        <v>809.01750000000004</v>
      </c>
      <c r="R552" s="108">
        <v>16180.35</v>
      </c>
      <c r="S552" s="107" t="s">
        <v>1362</v>
      </c>
      <c r="T552" s="108"/>
      <c r="U552" s="108"/>
      <c r="V552" s="107"/>
      <c r="W552" s="107"/>
    </row>
    <row r="553" spans="1:23" ht="25.5">
      <c r="A553" s="107" t="s">
        <v>2092</v>
      </c>
      <c r="B553" s="112">
        <v>44236</v>
      </c>
      <c r="C553" s="107" t="s">
        <v>2093</v>
      </c>
      <c r="D553" s="112">
        <v>44236</v>
      </c>
      <c r="E553" s="107" t="s">
        <v>1267</v>
      </c>
      <c r="F553" s="107" t="s">
        <v>62</v>
      </c>
      <c r="G553" s="107" t="s">
        <v>57</v>
      </c>
      <c r="H553" s="107" t="s">
        <v>57</v>
      </c>
      <c r="I553" s="107" t="s">
        <v>2067</v>
      </c>
      <c r="J553" s="108">
        <v>300</v>
      </c>
      <c r="K553" s="108">
        <v>817</v>
      </c>
      <c r="L553" s="108">
        <v>245100</v>
      </c>
      <c r="M553" s="108">
        <v>2.0425</v>
      </c>
      <c r="N553" s="108">
        <v>612.75</v>
      </c>
      <c r="O553" s="108">
        <v>0</v>
      </c>
      <c r="P553" s="108">
        <v>0</v>
      </c>
      <c r="Q553" s="108">
        <v>819.04250000000002</v>
      </c>
      <c r="R553" s="108">
        <v>245712.75</v>
      </c>
      <c r="S553" s="107" t="s">
        <v>1362</v>
      </c>
      <c r="T553" s="108"/>
      <c r="U553" s="108"/>
      <c r="V553" s="107"/>
      <c r="W553" s="107"/>
    </row>
    <row r="554" spans="1:23" ht="25.5">
      <c r="A554" s="107" t="s">
        <v>2094</v>
      </c>
      <c r="B554" s="112">
        <v>44236</v>
      </c>
      <c r="C554" s="107" t="s">
        <v>2095</v>
      </c>
      <c r="D554" s="112">
        <v>44236</v>
      </c>
      <c r="E554" s="107" t="s">
        <v>1267</v>
      </c>
      <c r="F554" s="107" t="s">
        <v>119</v>
      </c>
      <c r="G554" s="107" t="s">
        <v>1049</v>
      </c>
      <c r="H554" s="107" t="s">
        <v>57</v>
      </c>
      <c r="I554" s="107" t="s">
        <v>2067</v>
      </c>
      <c r="J554" s="108">
        <v>100</v>
      </c>
      <c r="K554" s="108">
        <v>817</v>
      </c>
      <c r="L554" s="108">
        <v>81700</v>
      </c>
      <c r="M554" s="108">
        <v>2.0425</v>
      </c>
      <c r="N554" s="108">
        <v>204.25</v>
      </c>
      <c r="O554" s="108">
        <v>0</v>
      </c>
      <c r="P554" s="108">
        <v>0</v>
      </c>
      <c r="Q554" s="108">
        <v>819.04250000000002</v>
      </c>
      <c r="R554" s="108">
        <v>81904.25</v>
      </c>
      <c r="S554" s="107" t="s">
        <v>1362</v>
      </c>
      <c r="T554" s="108"/>
      <c r="U554" s="108"/>
      <c r="V554" s="107"/>
      <c r="W554" s="107"/>
    </row>
    <row r="555" spans="1:23" ht="25.5">
      <c r="A555" s="107" t="s">
        <v>2094</v>
      </c>
      <c r="B555" s="112">
        <v>44236</v>
      </c>
      <c r="C555" s="107" t="s">
        <v>2095</v>
      </c>
      <c r="D555" s="112">
        <v>44236</v>
      </c>
      <c r="E555" s="107" t="s">
        <v>1267</v>
      </c>
      <c r="F555" s="107" t="s">
        <v>119</v>
      </c>
      <c r="G555" s="107" t="s">
        <v>1049</v>
      </c>
      <c r="H555" s="107" t="s">
        <v>57</v>
      </c>
      <c r="I555" s="107" t="s">
        <v>1176</v>
      </c>
      <c r="J555" s="108">
        <v>100</v>
      </c>
      <c r="K555" s="108">
        <v>807</v>
      </c>
      <c r="L555" s="108">
        <v>80700</v>
      </c>
      <c r="M555" s="108">
        <v>2.0175000000000001</v>
      </c>
      <c r="N555" s="108">
        <v>201.75</v>
      </c>
      <c r="O555" s="108">
        <v>0</v>
      </c>
      <c r="P555" s="108">
        <v>0</v>
      </c>
      <c r="Q555" s="108">
        <v>809.01750000000004</v>
      </c>
      <c r="R555" s="108">
        <v>80901.75</v>
      </c>
      <c r="S555" s="107" t="s">
        <v>1362</v>
      </c>
      <c r="T555" s="108"/>
      <c r="U555" s="108"/>
      <c r="V555" s="107"/>
      <c r="W555" s="107"/>
    </row>
    <row r="556" spans="1:23" ht="25.5">
      <c r="A556" s="107" t="s">
        <v>2096</v>
      </c>
      <c r="B556" s="112">
        <v>44236</v>
      </c>
      <c r="C556" s="107" t="s">
        <v>2097</v>
      </c>
      <c r="D556" s="112">
        <v>44236</v>
      </c>
      <c r="E556" s="107" t="s">
        <v>1267</v>
      </c>
      <c r="F556" s="107" t="s">
        <v>59</v>
      </c>
      <c r="G556" s="107" t="s">
        <v>60</v>
      </c>
      <c r="H556" s="107" t="s">
        <v>57</v>
      </c>
      <c r="I556" s="107" t="s">
        <v>2067</v>
      </c>
      <c r="J556" s="108">
        <v>100</v>
      </c>
      <c r="K556" s="108">
        <v>817</v>
      </c>
      <c r="L556" s="108">
        <v>81700</v>
      </c>
      <c r="M556" s="108">
        <v>2.0425</v>
      </c>
      <c r="N556" s="108">
        <v>204.25</v>
      </c>
      <c r="O556" s="108">
        <v>0</v>
      </c>
      <c r="P556" s="108">
        <v>0</v>
      </c>
      <c r="Q556" s="108">
        <v>819.04250000000002</v>
      </c>
      <c r="R556" s="108">
        <v>81904.25</v>
      </c>
      <c r="S556" s="107" t="s">
        <v>1362</v>
      </c>
      <c r="T556" s="108"/>
      <c r="U556" s="108"/>
      <c r="V556" s="107"/>
      <c r="W556" s="107"/>
    </row>
    <row r="557" spans="1:23" ht="25.5">
      <c r="A557" s="107" t="s">
        <v>2096</v>
      </c>
      <c r="B557" s="112">
        <v>44236</v>
      </c>
      <c r="C557" s="107" t="s">
        <v>2097</v>
      </c>
      <c r="D557" s="112">
        <v>44236</v>
      </c>
      <c r="E557" s="107" t="s">
        <v>1267</v>
      </c>
      <c r="F557" s="107" t="s">
        <v>59</v>
      </c>
      <c r="G557" s="107" t="s">
        <v>60</v>
      </c>
      <c r="H557" s="107" t="s">
        <v>57</v>
      </c>
      <c r="I557" s="107" t="s">
        <v>1176</v>
      </c>
      <c r="J557" s="108">
        <v>60</v>
      </c>
      <c r="K557" s="108">
        <v>807</v>
      </c>
      <c r="L557" s="108">
        <v>48420</v>
      </c>
      <c r="M557" s="108">
        <v>2.0175000000000001</v>
      </c>
      <c r="N557" s="108">
        <v>121.05</v>
      </c>
      <c r="O557" s="108">
        <v>0</v>
      </c>
      <c r="P557" s="108">
        <v>0</v>
      </c>
      <c r="Q557" s="108">
        <v>809.01750000000004</v>
      </c>
      <c r="R557" s="108">
        <v>48541.05</v>
      </c>
      <c r="S557" s="107" t="s">
        <v>1362</v>
      </c>
      <c r="T557" s="108"/>
      <c r="U557" s="108"/>
      <c r="V557" s="107"/>
      <c r="W557" s="107"/>
    </row>
    <row r="558" spans="1:23" ht="25.5">
      <c r="A558" s="107" t="s">
        <v>2098</v>
      </c>
      <c r="B558" s="112">
        <v>44236</v>
      </c>
      <c r="C558" s="107" t="s">
        <v>2099</v>
      </c>
      <c r="D558" s="112">
        <v>44236</v>
      </c>
      <c r="E558" s="107" t="s">
        <v>1267</v>
      </c>
      <c r="F558" s="107" t="s">
        <v>61</v>
      </c>
      <c r="G558" s="107" t="s">
        <v>60</v>
      </c>
      <c r="H558" s="107" t="s">
        <v>57</v>
      </c>
      <c r="I558" s="107" t="s">
        <v>2067</v>
      </c>
      <c r="J558" s="108">
        <v>80</v>
      </c>
      <c r="K558" s="108">
        <v>817</v>
      </c>
      <c r="L558" s="108">
        <v>65360</v>
      </c>
      <c r="M558" s="108">
        <v>2.0425</v>
      </c>
      <c r="N558" s="108">
        <v>163.4</v>
      </c>
      <c r="O558" s="108">
        <v>0</v>
      </c>
      <c r="P558" s="108">
        <v>0</v>
      </c>
      <c r="Q558" s="108">
        <v>819.04250000000002</v>
      </c>
      <c r="R558" s="108">
        <v>65523.4</v>
      </c>
      <c r="S558" s="107" t="s">
        <v>1362</v>
      </c>
      <c r="T558" s="108"/>
      <c r="U558" s="108"/>
      <c r="V558" s="107"/>
      <c r="W558" s="107"/>
    </row>
    <row r="559" spans="1:23" ht="25.5">
      <c r="A559" s="107" t="s">
        <v>2100</v>
      </c>
      <c r="B559" s="112">
        <v>44236</v>
      </c>
      <c r="C559" s="107" t="s">
        <v>2101</v>
      </c>
      <c r="D559" s="112">
        <v>44236</v>
      </c>
      <c r="E559" s="107" t="s">
        <v>1267</v>
      </c>
      <c r="F559" s="107" t="s">
        <v>992</v>
      </c>
      <c r="G559" s="107" t="s">
        <v>1271</v>
      </c>
      <c r="H559" s="107" t="s">
        <v>57</v>
      </c>
      <c r="I559" s="107" t="s">
        <v>2067</v>
      </c>
      <c r="J559" s="108">
        <v>300</v>
      </c>
      <c r="K559" s="108">
        <v>817</v>
      </c>
      <c r="L559" s="108">
        <v>245100</v>
      </c>
      <c r="M559" s="108">
        <v>2.0425</v>
      </c>
      <c r="N559" s="108">
        <v>612.75</v>
      </c>
      <c r="O559" s="108">
        <v>0</v>
      </c>
      <c r="P559" s="108">
        <v>0</v>
      </c>
      <c r="Q559" s="108">
        <v>819.04250000000002</v>
      </c>
      <c r="R559" s="108">
        <v>245712.75</v>
      </c>
      <c r="S559" s="107" t="s">
        <v>1362</v>
      </c>
      <c r="T559" s="108"/>
      <c r="U559" s="108"/>
      <c r="V559" s="107"/>
      <c r="W559" s="107"/>
    </row>
    <row r="560" spans="1:23" ht="25.5">
      <c r="A560" s="107" t="s">
        <v>2100</v>
      </c>
      <c r="B560" s="112">
        <v>44236</v>
      </c>
      <c r="C560" s="107" t="s">
        <v>2101</v>
      </c>
      <c r="D560" s="112">
        <v>44236</v>
      </c>
      <c r="E560" s="107" t="s">
        <v>1267</v>
      </c>
      <c r="F560" s="107" t="s">
        <v>992</v>
      </c>
      <c r="G560" s="107" t="s">
        <v>1271</v>
      </c>
      <c r="H560" s="107" t="s">
        <v>57</v>
      </c>
      <c r="I560" s="107" t="s">
        <v>1176</v>
      </c>
      <c r="J560" s="108">
        <v>200</v>
      </c>
      <c r="K560" s="108">
        <v>807</v>
      </c>
      <c r="L560" s="108">
        <v>161400</v>
      </c>
      <c r="M560" s="108">
        <v>2.0175000000000001</v>
      </c>
      <c r="N560" s="108">
        <v>403.5</v>
      </c>
      <c r="O560" s="108">
        <v>0</v>
      </c>
      <c r="P560" s="108">
        <v>0</v>
      </c>
      <c r="Q560" s="108">
        <v>809.01750000000004</v>
      </c>
      <c r="R560" s="108">
        <v>161803.5</v>
      </c>
      <c r="S560" s="107" t="s">
        <v>1362</v>
      </c>
      <c r="T560" s="108"/>
      <c r="U560" s="108"/>
      <c r="V560" s="107"/>
      <c r="W560" s="107"/>
    </row>
    <row r="561" spans="1:23" ht="25.5">
      <c r="A561" s="107" t="s">
        <v>2102</v>
      </c>
      <c r="B561" s="112">
        <v>44236</v>
      </c>
      <c r="C561" s="107" t="s">
        <v>2103</v>
      </c>
      <c r="D561" s="112">
        <v>44236</v>
      </c>
      <c r="E561" s="107" t="s">
        <v>1267</v>
      </c>
      <c r="F561" s="107" t="s">
        <v>942</v>
      </c>
      <c r="G561" s="107" t="s">
        <v>120</v>
      </c>
      <c r="H561" s="107" t="s">
        <v>120</v>
      </c>
      <c r="I561" s="107" t="s">
        <v>2067</v>
      </c>
      <c r="J561" s="108">
        <v>40</v>
      </c>
      <c r="K561" s="108">
        <v>817</v>
      </c>
      <c r="L561" s="108">
        <v>32680</v>
      </c>
      <c r="M561" s="108">
        <v>2.0425</v>
      </c>
      <c r="N561" s="108">
        <v>81.7</v>
      </c>
      <c r="O561" s="108">
        <v>0</v>
      </c>
      <c r="P561" s="108">
        <v>0</v>
      </c>
      <c r="Q561" s="108">
        <v>819.04250000000002</v>
      </c>
      <c r="R561" s="108">
        <v>32761.7</v>
      </c>
      <c r="S561" s="107" t="s">
        <v>1362</v>
      </c>
      <c r="T561" s="108"/>
      <c r="U561" s="108"/>
      <c r="V561" s="107"/>
      <c r="W561" s="107"/>
    </row>
    <row r="562" spans="1:23" ht="25.5">
      <c r="A562" s="107" t="s">
        <v>2102</v>
      </c>
      <c r="B562" s="112">
        <v>44236</v>
      </c>
      <c r="C562" s="107" t="s">
        <v>2103</v>
      </c>
      <c r="D562" s="112">
        <v>44236</v>
      </c>
      <c r="E562" s="107" t="s">
        <v>1267</v>
      </c>
      <c r="F562" s="107" t="s">
        <v>942</v>
      </c>
      <c r="G562" s="107" t="s">
        <v>120</v>
      </c>
      <c r="H562" s="107" t="s">
        <v>120</v>
      </c>
      <c r="I562" s="107" t="s">
        <v>1176</v>
      </c>
      <c r="J562" s="108">
        <v>20</v>
      </c>
      <c r="K562" s="108">
        <v>807</v>
      </c>
      <c r="L562" s="108">
        <v>16140</v>
      </c>
      <c r="M562" s="108">
        <v>2.0175000000000001</v>
      </c>
      <c r="N562" s="108">
        <v>40.35</v>
      </c>
      <c r="O562" s="108">
        <v>0</v>
      </c>
      <c r="P562" s="108">
        <v>0</v>
      </c>
      <c r="Q562" s="108">
        <v>809.01750000000004</v>
      </c>
      <c r="R562" s="108">
        <v>16180.35</v>
      </c>
      <c r="S562" s="107" t="s">
        <v>1362</v>
      </c>
      <c r="T562" s="108"/>
      <c r="U562" s="108"/>
      <c r="V562" s="107"/>
      <c r="W562" s="107"/>
    </row>
    <row r="563" spans="1:23" ht="25.5">
      <c r="A563" s="107" t="s">
        <v>2104</v>
      </c>
      <c r="B563" s="112">
        <v>44236</v>
      </c>
      <c r="C563" s="107" t="s">
        <v>2105</v>
      </c>
      <c r="D563" s="112">
        <v>44236</v>
      </c>
      <c r="E563" s="107" t="s">
        <v>1267</v>
      </c>
      <c r="F563" s="107" t="s">
        <v>926</v>
      </c>
      <c r="G563" s="107" t="s">
        <v>1288</v>
      </c>
      <c r="H563" s="107" t="s">
        <v>120</v>
      </c>
      <c r="I563" s="107" t="s">
        <v>2067</v>
      </c>
      <c r="J563" s="108">
        <v>100</v>
      </c>
      <c r="K563" s="108">
        <v>817</v>
      </c>
      <c r="L563" s="108">
        <v>81700</v>
      </c>
      <c r="M563" s="108">
        <v>2.0425</v>
      </c>
      <c r="N563" s="108">
        <v>204.25</v>
      </c>
      <c r="O563" s="108">
        <v>0</v>
      </c>
      <c r="P563" s="108">
        <v>0</v>
      </c>
      <c r="Q563" s="108">
        <v>819.04250000000002</v>
      </c>
      <c r="R563" s="108">
        <v>81904.25</v>
      </c>
      <c r="S563" s="107" t="s">
        <v>1362</v>
      </c>
      <c r="T563" s="108"/>
      <c r="U563" s="108"/>
      <c r="V563" s="107"/>
      <c r="W563" s="107"/>
    </row>
    <row r="564" spans="1:23" ht="25.5">
      <c r="A564" s="107" t="s">
        <v>2104</v>
      </c>
      <c r="B564" s="112">
        <v>44236</v>
      </c>
      <c r="C564" s="107" t="s">
        <v>2105</v>
      </c>
      <c r="D564" s="112">
        <v>44236</v>
      </c>
      <c r="E564" s="107" t="s">
        <v>1267</v>
      </c>
      <c r="F564" s="107" t="s">
        <v>926</v>
      </c>
      <c r="G564" s="107" t="s">
        <v>1288</v>
      </c>
      <c r="H564" s="107" t="s">
        <v>120</v>
      </c>
      <c r="I564" s="107" t="s">
        <v>1176</v>
      </c>
      <c r="J564" s="108">
        <v>20</v>
      </c>
      <c r="K564" s="108">
        <v>807</v>
      </c>
      <c r="L564" s="108">
        <v>16140</v>
      </c>
      <c r="M564" s="108">
        <v>2.0175000000000001</v>
      </c>
      <c r="N564" s="108">
        <v>40.35</v>
      </c>
      <c r="O564" s="108">
        <v>0</v>
      </c>
      <c r="P564" s="108">
        <v>0</v>
      </c>
      <c r="Q564" s="108">
        <v>809.01750000000004</v>
      </c>
      <c r="R564" s="108">
        <v>16180.35</v>
      </c>
      <c r="S564" s="107" t="s">
        <v>1362</v>
      </c>
      <c r="T564" s="108"/>
      <c r="U564" s="108"/>
      <c r="V564" s="107"/>
      <c r="W564" s="107"/>
    </row>
    <row r="565" spans="1:23" ht="25.5">
      <c r="A565" s="107" t="s">
        <v>2106</v>
      </c>
      <c r="B565" s="112">
        <v>44236</v>
      </c>
      <c r="C565" s="107" t="s">
        <v>2107</v>
      </c>
      <c r="D565" s="112">
        <v>44236</v>
      </c>
      <c r="E565" s="107" t="s">
        <v>1267</v>
      </c>
      <c r="F565" s="107" t="s">
        <v>11</v>
      </c>
      <c r="G565" s="107" t="s">
        <v>1288</v>
      </c>
      <c r="H565" s="107" t="s">
        <v>120</v>
      </c>
      <c r="I565" s="107" t="s">
        <v>2067</v>
      </c>
      <c r="J565" s="108">
        <v>334</v>
      </c>
      <c r="K565" s="108">
        <v>817</v>
      </c>
      <c r="L565" s="108">
        <v>272878</v>
      </c>
      <c r="M565" s="108">
        <v>2.0425</v>
      </c>
      <c r="N565" s="108">
        <v>682.19500000000005</v>
      </c>
      <c r="O565" s="108">
        <v>0</v>
      </c>
      <c r="P565" s="108">
        <v>0</v>
      </c>
      <c r="Q565" s="108">
        <v>819.04250000000002</v>
      </c>
      <c r="R565" s="108">
        <v>273560.19500000001</v>
      </c>
      <c r="S565" s="107" t="s">
        <v>1362</v>
      </c>
      <c r="T565" s="108"/>
      <c r="U565" s="108"/>
      <c r="V565" s="107"/>
      <c r="W565" s="107"/>
    </row>
    <row r="566" spans="1:23" ht="25.5">
      <c r="A566" s="107" t="s">
        <v>2106</v>
      </c>
      <c r="B566" s="112">
        <v>44236</v>
      </c>
      <c r="C566" s="107" t="s">
        <v>2107</v>
      </c>
      <c r="D566" s="112">
        <v>44236</v>
      </c>
      <c r="E566" s="107" t="s">
        <v>1267</v>
      </c>
      <c r="F566" s="107" t="s">
        <v>11</v>
      </c>
      <c r="G566" s="107" t="s">
        <v>1288</v>
      </c>
      <c r="H566" s="107" t="s">
        <v>120</v>
      </c>
      <c r="I566" s="107" t="s">
        <v>1176</v>
      </c>
      <c r="J566" s="108">
        <v>40</v>
      </c>
      <c r="K566" s="108">
        <v>807</v>
      </c>
      <c r="L566" s="108">
        <v>32280</v>
      </c>
      <c r="M566" s="108">
        <v>2.0175000000000001</v>
      </c>
      <c r="N566" s="108">
        <v>80.7</v>
      </c>
      <c r="O566" s="108">
        <v>0</v>
      </c>
      <c r="P566" s="108">
        <v>0</v>
      </c>
      <c r="Q566" s="108">
        <v>809.01750000000004</v>
      </c>
      <c r="R566" s="108">
        <v>32360.7</v>
      </c>
      <c r="S566" s="107" t="s">
        <v>1362</v>
      </c>
      <c r="T566" s="108"/>
      <c r="U566" s="108"/>
      <c r="V566" s="107"/>
      <c r="W566" s="107"/>
    </row>
    <row r="567" spans="1:23" ht="25.5">
      <c r="A567" s="107" t="s">
        <v>2108</v>
      </c>
      <c r="B567" s="112">
        <v>44236</v>
      </c>
      <c r="C567" s="107" t="s">
        <v>2109</v>
      </c>
      <c r="D567" s="112">
        <v>44236</v>
      </c>
      <c r="E567" s="107" t="s">
        <v>1267</v>
      </c>
      <c r="F567" s="107" t="s">
        <v>109</v>
      </c>
      <c r="G567" s="107" t="s">
        <v>1279</v>
      </c>
      <c r="H567" s="107" t="s">
        <v>120</v>
      </c>
      <c r="I567" s="107" t="s">
        <v>2067</v>
      </c>
      <c r="J567" s="108">
        <v>600</v>
      </c>
      <c r="K567" s="108">
        <v>817</v>
      </c>
      <c r="L567" s="108">
        <v>490200</v>
      </c>
      <c r="M567" s="108">
        <v>2.0425</v>
      </c>
      <c r="N567" s="108">
        <v>1225.5</v>
      </c>
      <c r="O567" s="108">
        <v>0</v>
      </c>
      <c r="P567" s="108">
        <v>0</v>
      </c>
      <c r="Q567" s="108">
        <v>819.04250000000002</v>
      </c>
      <c r="R567" s="108">
        <v>491425.5</v>
      </c>
      <c r="S567" s="107" t="s">
        <v>1362</v>
      </c>
      <c r="T567" s="108"/>
      <c r="U567" s="108"/>
      <c r="V567" s="107"/>
      <c r="W567" s="107"/>
    </row>
    <row r="568" spans="1:23" ht="25.5">
      <c r="A568" s="107" t="s">
        <v>2110</v>
      </c>
      <c r="B568" s="112">
        <v>44236</v>
      </c>
      <c r="C568" s="107" t="s">
        <v>2111</v>
      </c>
      <c r="D568" s="112">
        <v>44236</v>
      </c>
      <c r="E568" s="107" t="s">
        <v>1267</v>
      </c>
      <c r="F568" s="107" t="s">
        <v>113</v>
      </c>
      <c r="G568" s="107" t="s">
        <v>1133</v>
      </c>
      <c r="H568" s="107" t="s">
        <v>120</v>
      </c>
      <c r="I568" s="107" t="s">
        <v>1176</v>
      </c>
      <c r="J568" s="108">
        <v>160</v>
      </c>
      <c r="K568" s="108">
        <v>807</v>
      </c>
      <c r="L568" s="108">
        <v>129120</v>
      </c>
      <c r="M568" s="108">
        <v>2.0175000000000001</v>
      </c>
      <c r="N568" s="108">
        <v>322.8</v>
      </c>
      <c r="O568" s="108">
        <v>0</v>
      </c>
      <c r="P568" s="108">
        <v>0</v>
      </c>
      <c r="Q568" s="108">
        <v>809.01750000000004</v>
      </c>
      <c r="R568" s="108">
        <v>129442.8</v>
      </c>
      <c r="S568" s="107" t="s">
        <v>1362</v>
      </c>
      <c r="T568" s="108"/>
      <c r="U568" s="108"/>
      <c r="V568" s="107"/>
      <c r="W568" s="107"/>
    </row>
    <row r="569" spans="1:23" ht="25.5">
      <c r="A569" s="107" t="s">
        <v>2110</v>
      </c>
      <c r="B569" s="112">
        <v>44236</v>
      </c>
      <c r="C569" s="107" t="s">
        <v>2111</v>
      </c>
      <c r="D569" s="112">
        <v>44236</v>
      </c>
      <c r="E569" s="107" t="s">
        <v>1267</v>
      </c>
      <c r="F569" s="107" t="s">
        <v>113</v>
      </c>
      <c r="G569" s="107" t="s">
        <v>1133</v>
      </c>
      <c r="H569" s="107" t="s">
        <v>120</v>
      </c>
      <c r="I569" s="107" t="s">
        <v>2067</v>
      </c>
      <c r="J569" s="108">
        <v>319</v>
      </c>
      <c r="K569" s="108">
        <v>817</v>
      </c>
      <c r="L569" s="108">
        <v>260623</v>
      </c>
      <c r="M569" s="108">
        <v>2.0425</v>
      </c>
      <c r="N569" s="108">
        <v>651.5575</v>
      </c>
      <c r="O569" s="108">
        <v>0</v>
      </c>
      <c r="P569" s="108">
        <v>0</v>
      </c>
      <c r="Q569" s="108">
        <v>819.04250000000002</v>
      </c>
      <c r="R569" s="108">
        <v>261274.5575</v>
      </c>
      <c r="S569" s="107" t="s">
        <v>1362</v>
      </c>
      <c r="T569" s="108"/>
      <c r="U569" s="108"/>
      <c r="V569" s="107"/>
      <c r="W569" s="107"/>
    </row>
    <row r="570" spans="1:23" ht="25.5">
      <c r="A570" s="107" t="s">
        <v>2112</v>
      </c>
      <c r="B570" s="112">
        <v>44236</v>
      </c>
      <c r="C570" s="107" t="s">
        <v>2113</v>
      </c>
      <c r="D570" s="112">
        <v>44236</v>
      </c>
      <c r="E570" s="107" t="s">
        <v>1267</v>
      </c>
      <c r="F570" s="107" t="s">
        <v>112</v>
      </c>
      <c r="G570" s="107" t="s">
        <v>120</v>
      </c>
      <c r="H570" s="107" t="s">
        <v>120</v>
      </c>
      <c r="I570" s="107" t="s">
        <v>2067</v>
      </c>
      <c r="J570" s="108">
        <v>600</v>
      </c>
      <c r="K570" s="108">
        <v>817</v>
      </c>
      <c r="L570" s="108">
        <v>490200</v>
      </c>
      <c r="M570" s="108">
        <v>2.0425</v>
      </c>
      <c r="N570" s="108">
        <v>1225.5</v>
      </c>
      <c r="O570" s="108">
        <v>0</v>
      </c>
      <c r="P570" s="108">
        <v>0</v>
      </c>
      <c r="Q570" s="108">
        <v>819.04250000000002</v>
      </c>
      <c r="R570" s="108">
        <v>491425.5</v>
      </c>
      <c r="S570" s="107" t="s">
        <v>1362</v>
      </c>
      <c r="T570" s="108"/>
      <c r="U570" s="108"/>
      <c r="V570" s="107"/>
      <c r="W570" s="107"/>
    </row>
    <row r="571" spans="1:23" ht="25.5">
      <c r="A571" s="107" t="s">
        <v>2114</v>
      </c>
      <c r="B571" s="112">
        <v>44236</v>
      </c>
      <c r="C571" s="107" t="s">
        <v>2115</v>
      </c>
      <c r="D571" s="112">
        <v>44236</v>
      </c>
      <c r="E571" s="107" t="s">
        <v>1267</v>
      </c>
      <c r="F571" s="107" t="s">
        <v>117</v>
      </c>
      <c r="G571" s="107" t="s">
        <v>1278</v>
      </c>
      <c r="H571" s="107" t="s">
        <v>120</v>
      </c>
      <c r="I571" s="107" t="s">
        <v>1176</v>
      </c>
      <c r="J571" s="108">
        <v>60</v>
      </c>
      <c r="K571" s="108">
        <v>807</v>
      </c>
      <c r="L571" s="108">
        <v>48420</v>
      </c>
      <c r="M571" s="108">
        <v>2.0175000000000001</v>
      </c>
      <c r="N571" s="108">
        <v>121.05</v>
      </c>
      <c r="O571" s="108">
        <v>0</v>
      </c>
      <c r="P571" s="108">
        <v>0</v>
      </c>
      <c r="Q571" s="108">
        <v>809.01750000000004</v>
      </c>
      <c r="R571" s="108">
        <v>48541.05</v>
      </c>
      <c r="S571" s="107" t="s">
        <v>1362</v>
      </c>
      <c r="T571" s="108"/>
      <c r="U571" s="108"/>
      <c r="V571" s="107"/>
      <c r="W571" s="107"/>
    </row>
    <row r="572" spans="1:23" ht="25.5">
      <c r="A572" s="107" t="s">
        <v>2114</v>
      </c>
      <c r="B572" s="112">
        <v>44236</v>
      </c>
      <c r="C572" s="107" t="s">
        <v>2115</v>
      </c>
      <c r="D572" s="112">
        <v>44236</v>
      </c>
      <c r="E572" s="107" t="s">
        <v>1267</v>
      </c>
      <c r="F572" s="107" t="s">
        <v>117</v>
      </c>
      <c r="G572" s="107" t="s">
        <v>1278</v>
      </c>
      <c r="H572" s="107" t="s">
        <v>120</v>
      </c>
      <c r="I572" s="107" t="s">
        <v>2067</v>
      </c>
      <c r="J572" s="108">
        <v>200</v>
      </c>
      <c r="K572" s="108">
        <v>817</v>
      </c>
      <c r="L572" s="108">
        <v>163400</v>
      </c>
      <c r="M572" s="108">
        <v>2.0425</v>
      </c>
      <c r="N572" s="108">
        <v>408.5</v>
      </c>
      <c r="O572" s="108">
        <v>0</v>
      </c>
      <c r="P572" s="108">
        <v>0</v>
      </c>
      <c r="Q572" s="108">
        <v>819.04250000000002</v>
      </c>
      <c r="R572" s="108">
        <v>163808.5</v>
      </c>
      <c r="S572" s="107" t="s">
        <v>1362</v>
      </c>
      <c r="T572" s="108"/>
      <c r="U572" s="108"/>
      <c r="V572" s="107"/>
      <c r="W572" s="107"/>
    </row>
    <row r="573" spans="1:23" ht="25.5">
      <c r="A573" s="107" t="s">
        <v>2116</v>
      </c>
      <c r="B573" s="112">
        <v>44236</v>
      </c>
      <c r="C573" s="107" t="s">
        <v>2117</v>
      </c>
      <c r="D573" s="112">
        <v>44236</v>
      </c>
      <c r="E573" s="107" t="s">
        <v>1267</v>
      </c>
      <c r="F573" s="107" t="s">
        <v>1077</v>
      </c>
      <c r="G573" s="107" t="s">
        <v>1079</v>
      </c>
      <c r="H573" s="107" t="s">
        <v>120</v>
      </c>
      <c r="I573" s="107" t="s">
        <v>2067</v>
      </c>
      <c r="J573" s="108">
        <v>128</v>
      </c>
      <c r="K573" s="108">
        <v>817</v>
      </c>
      <c r="L573" s="108">
        <v>104576</v>
      </c>
      <c r="M573" s="108">
        <v>2.0425</v>
      </c>
      <c r="N573" s="108">
        <v>261.44</v>
      </c>
      <c r="O573" s="108">
        <v>0</v>
      </c>
      <c r="P573" s="108">
        <v>0</v>
      </c>
      <c r="Q573" s="108">
        <v>819.04250000000002</v>
      </c>
      <c r="R573" s="108">
        <v>104837.44</v>
      </c>
      <c r="S573" s="107" t="s">
        <v>1362</v>
      </c>
      <c r="T573" s="108"/>
      <c r="U573" s="108"/>
      <c r="V573" s="107"/>
      <c r="W573" s="107"/>
    </row>
    <row r="574" spans="1:23" ht="25.5">
      <c r="A574" s="107" t="s">
        <v>2116</v>
      </c>
      <c r="B574" s="112">
        <v>44236</v>
      </c>
      <c r="C574" s="107" t="s">
        <v>2117</v>
      </c>
      <c r="D574" s="112">
        <v>44236</v>
      </c>
      <c r="E574" s="107" t="s">
        <v>1267</v>
      </c>
      <c r="F574" s="107" t="s">
        <v>1077</v>
      </c>
      <c r="G574" s="107" t="s">
        <v>1079</v>
      </c>
      <c r="H574" s="107" t="s">
        <v>120</v>
      </c>
      <c r="I574" s="107" t="s">
        <v>1176</v>
      </c>
      <c r="J574" s="108">
        <v>40</v>
      </c>
      <c r="K574" s="108">
        <v>807</v>
      </c>
      <c r="L574" s="108">
        <v>32280</v>
      </c>
      <c r="M574" s="108">
        <v>2.0175000000000001</v>
      </c>
      <c r="N574" s="108">
        <v>80.7</v>
      </c>
      <c r="O574" s="108">
        <v>0</v>
      </c>
      <c r="P574" s="108">
        <v>0</v>
      </c>
      <c r="Q574" s="108">
        <v>809.01750000000004</v>
      </c>
      <c r="R574" s="108">
        <v>32360.7</v>
      </c>
      <c r="S574" s="107" t="s">
        <v>1362</v>
      </c>
      <c r="T574" s="108"/>
      <c r="U574" s="108"/>
      <c r="V574" s="107"/>
      <c r="W574" s="107"/>
    </row>
    <row r="575" spans="1:23" ht="25.5">
      <c r="A575" s="107" t="s">
        <v>2118</v>
      </c>
      <c r="B575" s="112">
        <v>44236</v>
      </c>
      <c r="C575" s="107" t="s">
        <v>2119</v>
      </c>
      <c r="D575" s="112">
        <v>44236</v>
      </c>
      <c r="E575" s="107" t="s">
        <v>1267</v>
      </c>
      <c r="F575" s="107" t="s">
        <v>8</v>
      </c>
      <c r="G575" s="107" t="s">
        <v>1079</v>
      </c>
      <c r="H575" s="107" t="s">
        <v>120</v>
      </c>
      <c r="I575" s="107" t="s">
        <v>2067</v>
      </c>
      <c r="J575" s="108">
        <v>307</v>
      </c>
      <c r="K575" s="108">
        <v>817</v>
      </c>
      <c r="L575" s="108">
        <v>250819</v>
      </c>
      <c r="M575" s="108">
        <v>2.0425</v>
      </c>
      <c r="N575" s="108">
        <v>627.04750000000001</v>
      </c>
      <c r="O575" s="108">
        <v>0</v>
      </c>
      <c r="P575" s="108">
        <v>0</v>
      </c>
      <c r="Q575" s="108">
        <v>819.04250000000002</v>
      </c>
      <c r="R575" s="108">
        <v>251446.04749999999</v>
      </c>
      <c r="S575" s="107" t="s">
        <v>1362</v>
      </c>
      <c r="T575" s="108"/>
      <c r="U575" s="108"/>
      <c r="V575" s="107"/>
      <c r="W575" s="107"/>
    </row>
    <row r="576" spans="1:23" ht="25.5">
      <c r="A576" s="107" t="s">
        <v>2120</v>
      </c>
      <c r="B576" s="112">
        <v>44236</v>
      </c>
      <c r="C576" s="107" t="s">
        <v>2121</v>
      </c>
      <c r="D576" s="112">
        <v>44236</v>
      </c>
      <c r="E576" s="107" t="s">
        <v>1267</v>
      </c>
      <c r="F576" s="107" t="s">
        <v>1</v>
      </c>
      <c r="G576" s="107" t="s">
        <v>1079</v>
      </c>
      <c r="H576" s="107" t="s">
        <v>120</v>
      </c>
      <c r="I576" s="107" t="s">
        <v>2067</v>
      </c>
      <c r="J576" s="108">
        <v>286</v>
      </c>
      <c r="K576" s="108">
        <v>817</v>
      </c>
      <c r="L576" s="108">
        <v>233662</v>
      </c>
      <c r="M576" s="108">
        <v>2.0425</v>
      </c>
      <c r="N576" s="108">
        <v>584.15499999999997</v>
      </c>
      <c r="O576" s="108">
        <v>0</v>
      </c>
      <c r="P576" s="108">
        <v>0</v>
      </c>
      <c r="Q576" s="108">
        <v>819.04250000000002</v>
      </c>
      <c r="R576" s="108">
        <v>234246.155</v>
      </c>
      <c r="S576" s="107" t="s">
        <v>1362</v>
      </c>
      <c r="T576" s="108"/>
      <c r="U576" s="108"/>
      <c r="V576" s="107"/>
      <c r="W576" s="107"/>
    </row>
    <row r="577" spans="1:23" ht="25.5">
      <c r="A577" s="107" t="s">
        <v>2120</v>
      </c>
      <c r="B577" s="112">
        <v>44236</v>
      </c>
      <c r="C577" s="107" t="s">
        <v>2121</v>
      </c>
      <c r="D577" s="112">
        <v>44236</v>
      </c>
      <c r="E577" s="107" t="s">
        <v>1267</v>
      </c>
      <c r="F577" s="107" t="s">
        <v>1</v>
      </c>
      <c r="G577" s="107" t="s">
        <v>1079</v>
      </c>
      <c r="H577" s="107" t="s">
        <v>120</v>
      </c>
      <c r="I577" s="107" t="s">
        <v>1176</v>
      </c>
      <c r="J577" s="108">
        <v>160</v>
      </c>
      <c r="K577" s="108">
        <v>807</v>
      </c>
      <c r="L577" s="108">
        <v>129120</v>
      </c>
      <c r="M577" s="108">
        <v>2.0175000000000001</v>
      </c>
      <c r="N577" s="108">
        <v>322.8</v>
      </c>
      <c r="O577" s="108">
        <v>0</v>
      </c>
      <c r="P577" s="108">
        <v>0</v>
      </c>
      <c r="Q577" s="108">
        <v>809.01750000000004</v>
      </c>
      <c r="R577" s="108">
        <v>129442.8</v>
      </c>
      <c r="S577" s="107" t="s">
        <v>1362</v>
      </c>
      <c r="T577" s="108"/>
      <c r="U577" s="108"/>
      <c r="V577" s="107"/>
      <c r="W577" s="107"/>
    </row>
    <row r="578" spans="1:23" ht="25.5">
      <c r="A578" s="107" t="s">
        <v>2122</v>
      </c>
      <c r="B578" s="112">
        <v>44236</v>
      </c>
      <c r="C578" s="107" t="s">
        <v>2123</v>
      </c>
      <c r="D578" s="112">
        <v>44236</v>
      </c>
      <c r="E578" s="107" t="s">
        <v>1267</v>
      </c>
      <c r="F578" s="107" t="s">
        <v>111</v>
      </c>
      <c r="G578" s="107" t="s">
        <v>1132</v>
      </c>
      <c r="H578" s="107" t="s">
        <v>120</v>
      </c>
      <c r="I578" s="107" t="s">
        <v>2067</v>
      </c>
      <c r="J578" s="108">
        <v>223</v>
      </c>
      <c r="K578" s="108">
        <v>817</v>
      </c>
      <c r="L578" s="108">
        <v>182191</v>
      </c>
      <c r="M578" s="108">
        <v>2.0425</v>
      </c>
      <c r="N578" s="108">
        <v>455.47750000000002</v>
      </c>
      <c r="O578" s="108">
        <v>0</v>
      </c>
      <c r="P578" s="108">
        <v>0</v>
      </c>
      <c r="Q578" s="108">
        <v>819.04250000000002</v>
      </c>
      <c r="R578" s="108">
        <v>182646.47750000001</v>
      </c>
      <c r="S578" s="107" t="s">
        <v>1362</v>
      </c>
      <c r="T578" s="108"/>
      <c r="U578" s="108"/>
      <c r="V578" s="107"/>
      <c r="W578" s="107"/>
    </row>
    <row r="579" spans="1:23" ht="25.5">
      <c r="A579" s="107" t="s">
        <v>2122</v>
      </c>
      <c r="B579" s="112">
        <v>44236</v>
      </c>
      <c r="C579" s="107" t="s">
        <v>2123</v>
      </c>
      <c r="D579" s="112">
        <v>44236</v>
      </c>
      <c r="E579" s="107" t="s">
        <v>1267</v>
      </c>
      <c r="F579" s="107" t="s">
        <v>111</v>
      </c>
      <c r="G579" s="107" t="s">
        <v>1132</v>
      </c>
      <c r="H579" s="107" t="s">
        <v>120</v>
      </c>
      <c r="I579" s="107" t="s">
        <v>1176</v>
      </c>
      <c r="J579" s="108">
        <v>142</v>
      </c>
      <c r="K579" s="108">
        <v>807</v>
      </c>
      <c r="L579" s="108">
        <v>114594</v>
      </c>
      <c r="M579" s="108">
        <v>2.0175000000000001</v>
      </c>
      <c r="N579" s="108">
        <v>286.48500000000001</v>
      </c>
      <c r="O579" s="108">
        <v>0</v>
      </c>
      <c r="P579" s="108">
        <v>0</v>
      </c>
      <c r="Q579" s="108">
        <v>809.01750000000004</v>
      </c>
      <c r="R579" s="108">
        <v>114880.485</v>
      </c>
      <c r="S579" s="107" t="s">
        <v>1362</v>
      </c>
      <c r="T579" s="108"/>
      <c r="U579" s="108"/>
      <c r="V579" s="107"/>
      <c r="W579" s="107"/>
    </row>
    <row r="580" spans="1:23" ht="25.5">
      <c r="A580" s="107" t="s">
        <v>2124</v>
      </c>
      <c r="B580" s="112">
        <v>44236</v>
      </c>
      <c r="C580" s="107" t="s">
        <v>2125</v>
      </c>
      <c r="D580" s="112">
        <v>44236</v>
      </c>
      <c r="E580" s="107" t="s">
        <v>1267</v>
      </c>
      <c r="F580" s="107" t="s">
        <v>78</v>
      </c>
      <c r="G580" s="107" t="s">
        <v>79</v>
      </c>
      <c r="H580" s="107" t="s">
        <v>69</v>
      </c>
      <c r="I580" s="107" t="s">
        <v>1176</v>
      </c>
      <c r="J580" s="108">
        <v>60</v>
      </c>
      <c r="K580" s="108">
        <v>807</v>
      </c>
      <c r="L580" s="108">
        <v>48420</v>
      </c>
      <c r="M580" s="108">
        <v>2.0175000000000001</v>
      </c>
      <c r="N580" s="108">
        <v>121.05</v>
      </c>
      <c r="O580" s="108">
        <v>0</v>
      </c>
      <c r="P580" s="108">
        <v>0</v>
      </c>
      <c r="Q580" s="108">
        <v>809.01750000000004</v>
      </c>
      <c r="R580" s="108">
        <v>48541.05</v>
      </c>
      <c r="S580" s="107" t="s">
        <v>1362</v>
      </c>
      <c r="T580" s="108"/>
      <c r="U580" s="108"/>
      <c r="V580" s="107"/>
      <c r="W580" s="107"/>
    </row>
    <row r="581" spans="1:23" ht="25.5">
      <c r="A581" s="107" t="s">
        <v>2124</v>
      </c>
      <c r="B581" s="112">
        <v>44236</v>
      </c>
      <c r="C581" s="107" t="s">
        <v>2125</v>
      </c>
      <c r="D581" s="112">
        <v>44236</v>
      </c>
      <c r="E581" s="107" t="s">
        <v>1267</v>
      </c>
      <c r="F581" s="107" t="s">
        <v>78</v>
      </c>
      <c r="G581" s="107" t="s">
        <v>79</v>
      </c>
      <c r="H581" s="107" t="s">
        <v>69</v>
      </c>
      <c r="I581" s="107" t="s">
        <v>2067</v>
      </c>
      <c r="J581" s="108">
        <v>100</v>
      </c>
      <c r="K581" s="108">
        <v>817</v>
      </c>
      <c r="L581" s="108">
        <v>81700</v>
      </c>
      <c r="M581" s="108">
        <v>2.0425</v>
      </c>
      <c r="N581" s="108">
        <v>204.25</v>
      </c>
      <c r="O581" s="108">
        <v>0</v>
      </c>
      <c r="P581" s="108">
        <v>0</v>
      </c>
      <c r="Q581" s="108">
        <v>819.04250000000002</v>
      </c>
      <c r="R581" s="108">
        <v>81904.25</v>
      </c>
      <c r="S581" s="107" t="s">
        <v>1362</v>
      </c>
      <c r="T581" s="108"/>
      <c r="U581" s="108"/>
      <c r="V581" s="107"/>
      <c r="W581" s="107"/>
    </row>
    <row r="582" spans="1:23" ht="25.5">
      <c r="A582" s="107" t="s">
        <v>2126</v>
      </c>
      <c r="B582" s="112">
        <v>44236</v>
      </c>
      <c r="C582" s="107" t="s">
        <v>2127</v>
      </c>
      <c r="D582" s="112">
        <v>44236</v>
      </c>
      <c r="E582" s="107" t="s">
        <v>1267</v>
      </c>
      <c r="F582" s="107" t="s">
        <v>74</v>
      </c>
      <c r="G582" s="107" t="s">
        <v>1269</v>
      </c>
      <c r="H582" s="107" t="s">
        <v>69</v>
      </c>
      <c r="I582" s="107" t="s">
        <v>2067</v>
      </c>
      <c r="J582" s="108">
        <v>300</v>
      </c>
      <c r="K582" s="108">
        <v>817</v>
      </c>
      <c r="L582" s="108">
        <v>245100</v>
      </c>
      <c r="M582" s="108">
        <v>2.0425</v>
      </c>
      <c r="N582" s="108">
        <v>612.75</v>
      </c>
      <c r="O582" s="108">
        <v>0</v>
      </c>
      <c r="P582" s="108">
        <v>0</v>
      </c>
      <c r="Q582" s="108">
        <v>819.04250000000002</v>
      </c>
      <c r="R582" s="108">
        <v>245712.75</v>
      </c>
      <c r="S582" s="107" t="s">
        <v>1362</v>
      </c>
      <c r="T582" s="108"/>
      <c r="U582" s="108"/>
      <c r="V582" s="107"/>
      <c r="W582" s="107"/>
    </row>
    <row r="583" spans="1:23" ht="25.5">
      <c r="A583" s="107" t="s">
        <v>2126</v>
      </c>
      <c r="B583" s="112">
        <v>44236</v>
      </c>
      <c r="C583" s="107" t="s">
        <v>2127</v>
      </c>
      <c r="D583" s="112">
        <v>44236</v>
      </c>
      <c r="E583" s="107" t="s">
        <v>1267</v>
      </c>
      <c r="F583" s="107" t="s">
        <v>74</v>
      </c>
      <c r="G583" s="107" t="s">
        <v>1269</v>
      </c>
      <c r="H583" s="107" t="s">
        <v>69</v>
      </c>
      <c r="I583" s="107" t="s">
        <v>1176</v>
      </c>
      <c r="J583" s="108">
        <v>400</v>
      </c>
      <c r="K583" s="108">
        <v>807</v>
      </c>
      <c r="L583" s="108">
        <v>322800</v>
      </c>
      <c r="M583" s="108">
        <v>2.0175000000000001</v>
      </c>
      <c r="N583" s="108">
        <v>807</v>
      </c>
      <c r="O583" s="108">
        <v>0</v>
      </c>
      <c r="P583" s="108">
        <v>0</v>
      </c>
      <c r="Q583" s="108">
        <v>809.01750000000004</v>
      </c>
      <c r="R583" s="108">
        <v>323607</v>
      </c>
      <c r="S583" s="107" t="s">
        <v>1362</v>
      </c>
      <c r="T583" s="108"/>
      <c r="U583" s="108"/>
      <c r="V583" s="107"/>
      <c r="W583" s="107"/>
    </row>
    <row r="584" spans="1:23" ht="25.5">
      <c r="A584" s="107" t="s">
        <v>2128</v>
      </c>
      <c r="B584" s="112">
        <v>44236</v>
      </c>
      <c r="C584" s="107" t="s">
        <v>2129</v>
      </c>
      <c r="D584" s="112">
        <v>44236</v>
      </c>
      <c r="E584" s="107" t="s">
        <v>1267</v>
      </c>
      <c r="F584" s="107" t="s">
        <v>73</v>
      </c>
      <c r="G584" s="107" t="s">
        <v>1269</v>
      </c>
      <c r="H584" s="107" t="s">
        <v>69</v>
      </c>
      <c r="I584" s="107" t="s">
        <v>2067</v>
      </c>
      <c r="J584" s="108">
        <v>54</v>
      </c>
      <c r="K584" s="108">
        <v>817</v>
      </c>
      <c r="L584" s="108">
        <v>44118</v>
      </c>
      <c r="M584" s="108">
        <v>2.0425</v>
      </c>
      <c r="N584" s="108">
        <v>110.295</v>
      </c>
      <c r="O584" s="108">
        <v>0</v>
      </c>
      <c r="P584" s="108">
        <v>0</v>
      </c>
      <c r="Q584" s="108">
        <v>819.04250000000002</v>
      </c>
      <c r="R584" s="108">
        <v>44228.294999999998</v>
      </c>
      <c r="S584" s="107" t="s">
        <v>1362</v>
      </c>
      <c r="T584" s="108"/>
      <c r="U584" s="108"/>
      <c r="V584" s="107"/>
      <c r="W584" s="107"/>
    </row>
    <row r="585" spans="1:23" ht="25.5">
      <c r="A585" s="107" t="s">
        <v>2130</v>
      </c>
      <c r="B585" s="112">
        <v>44236</v>
      </c>
      <c r="C585" s="107" t="s">
        <v>2131</v>
      </c>
      <c r="D585" s="112">
        <v>44236</v>
      </c>
      <c r="E585" s="107" t="s">
        <v>1267</v>
      </c>
      <c r="F585" s="107" t="s">
        <v>64</v>
      </c>
      <c r="G585" s="107" t="s">
        <v>57</v>
      </c>
      <c r="H585" s="107" t="s">
        <v>57</v>
      </c>
      <c r="I585" s="107" t="s">
        <v>2067</v>
      </c>
      <c r="J585" s="108">
        <v>100</v>
      </c>
      <c r="K585" s="108">
        <v>817</v>
      </c>
      <c r="L585" s="108">
        <v>81700</v>
      </c>
      <c r="M585" s="108">
        <v>2.0425</v>
      </c>
      <c r="N585" s="108">
        <v>204.25</v>
      </c>
      <c r="O585" s="108">
        <v>0</v>
      </c>
      <c r="P585" s="108">
        <v>0</v>
      </c>
      <c r="Q585" s="108">
        <v>819.04250000000002</v>
      </c>
      <c r="R585" s="108">
        <v>81904.25</v>
      </c>
      <c r="S585" s="107" t="s">
        <v>1362</v>
      </c>
      <c r="T585" s="108"/>
      <c r="U585" s="108"/>
      <c r="V585" s="107"/>
      <c r="W585" s="107"/>
    </row>
    <row r="586" spans="1:23" ht="25.5">
      <c r="A586" s="107" t="s">
        <v>2132</v>
      </c>
      <c r="B586" s="112">
        <v>44236</v>
      </c>
      <c r="C586" s="107" t="s">
        <v>2133</v>
      </c>
      <c r="D586" s="112">
        <v>44236</v>
      </c>
      <c r="E586" s="107" t="s">
        <v>1267</v>
      </c>
      <c r="F586" s="107" t="s">
        <v>68</v>
      </c>
      <c r="G586" s="107" t="s">
        <v>69</v>
      </c>
      <c r="H586" s="107" t="s">
        <v>69</v>
      </c>
      <c r="I586" s="107" t="s">
        <v>1176</v>
      </c>
      <c r="J586" s="108">
        <v>100</v>
      </c>
      <c r="K586" s="108">
        <v>807</v>
      </c>
      <c r="L586" s="108">
        <v>80700</v>
      </c>
      <c r="M586" s="108">
        <v>2.0175000000000001</v>
      </c>
      <c r="N586" s="108">
        <v>201.75</v>
      </c>
      <c r="O586" s="108">
        <v>0</v>
      </c>
      <c r="P586" s="108">
        <v>0</v>
      </c>
      <c r="Q586" s="108">
        <v>809.01750000000004</v>
      </c>
      <c r="R586" s="108">
        <v>80901.75</v>
      </c>
      <c r="S586" s="107" t="s">
        <v>1362</v>
      </c>
      <c r="T586" s="108"/>
      <c r="U586" s="108"/>
      <c r="V586" s="107"/>
      <c r="W586" s="107"/>
    </row>
    <row r="587" spans="1:23" ht="25.5">
      <c r="A587" s="107" t="s">
        <v>2132</v>
      </c>
      <c r="B587" s="112">
        <v>44236</v>
      </c>
      <c r="C587" s="107" t="s">
        <v>2133</v>
      </c>
      <c r="D587" s="112">
        <v>44236</v>
      </c>
      <c r="E587" s="107" t="s">
        <v>1267</v>
      </c>
      <c r="F587" s="107" t="s">
        <v>68</v>
      </c>
      <c r="G587" s="107" t="s">
        <v>69</v>
      </c>
      <c r="H587" s="107" t="s">
        <v>69</v>
      </c>
      <c r="I587" s="107" t="s">
        <v>2067</v>
      </c>
      <c r="J587" s="108">
        <v>100</v>
      </c>
      <c r="K587" s="108">
        <v>817</v>
      </c>
      <c r="L587" s="108">
        <v>81700</v>
      </c>
      <c r="M587" s="108">
        <v>2.0425</v>
      </c>
      <c r="N587" s="108">
        <v>204.25</v>
      </c>
      <c r="O587" s="108">
        <v>0</v>
      </c>
      <c r="P587" s="108">
        <v>0</v>
      </c>
      <c r="Q587" s="108">
        <v>819.04250000000002</v>
      </c>
      <c r="R587" s="108">
        <v>81904.25</v>
      </c>
      <c r="S587" s="107" t="s">
        <v>1362</v>
      </c>
      <c r="T587" s="108"/>
      <c r="U587" s="108"/>
      <c r="V587" s="107"/>
      <c r="W587" s="107"/>
    </row>
    <row r="588" spans="1:23" ht="25.5">
      <c r="A588" s="107" t="s">
        <v>2134</v>
      </c>
      <c r="B588" s="112">
        <v>44236</v>
      </c>
      <c r="C588" s="107" t="s">
        <v>2135</v>
      </c>
      <c r="D588" s="112">
        <v>44236</v>
      </c>
      <c r="E588" s="107" t="s">
        <v>1267</v>
      </c>
      <c r="F588" s="107" t="s">
        <v>84</v>
      </c>
      <c r="G588" s="107" t="s">
        <v>1286</v>
      </c>
      <c r="H588" s="107" t="s">
        <v>24</v>
      </c>
      <c r="I588" s="107" t="s">
        <v>2067</v>
      </c>
      <c r="J588" s="108">
        <v>160</v>
      </c>
      <c r="K588" s="108">
        <v>817</v>
      </c>
      <c r="L588" s="108">
        <v>130720</v>
      </c>
      <c r="M588" s="108">
        <v>2.0425</v>
      </c>
      <c r="N588" s="108">
        <v>326.8</v>
      </c>
      <c r="O588" s="108">
        <v>0</v>
      </c>
      <c r="P588" s="108">
        <v>0</v>
      </c>
      <c r="Q588" s="108">
        <v>819.04250000000002</v>
      </c>
      <c r="R588" s="108">
        <v>131046.8</v>
      </c>
      <c r="S588" s="107" t="s">
        <v>1362</v>
      </c>
      <c r="T588" s="108"/>
      <c r="U588" s="108"/>
      <c r="V588" s="107"/>
      <c r="W588" s="107"/>
    </row>
    <row r="589" spans="1:23" ht="25.5">
      <c r="A589" s="107" t="s">
        <v>2134</v>
      </c>
      <c r="B589" s="112">
        <v>44236</v>
      </c>
      <c r="C589" s="107" t="s">
        <v>2135</v>
      </c>
      <c r="D589" s="112">
        <v>44236</v>
      </c>
      <c r="E589" s="107" t="s">
        <v>1267</v>
      </c>
      <c r="F589" s="107" t="s">
        <v>84</v>
      </c>
      <c r="G589" s="107" t="s">
        <v>1286</v>
      </c>
      <c r="H589" s="107" t="s">
        <v>24</v>
      </c>
      <c r="I589" s="107" t="s">
        <v>1176</v>
      </c>
      <c r="J589" s="108">
        <v>120</v>
      </c>
      <c r="K589" s="108">
        <v>807</v>
      </c>
      <c r="L589" s="108">
        <v>96840</v>
      </c>
      <c r="M589" s="108">
        <v>2.0175000000000001</v>
      </c>
      <c r="N589" s="108">
        <v>242.1</v>
      </c>
      <c r="O589" s="108">
        <v>0</v>
      </c>
      <c r="P589" s="108">
        <v>0</v>
      </c>
      <c r="Q589" s="108">
        <v>809.01750000000004</v>
      </c>
      <c r="R589" s="108">
        <v>97082.1</v>
      </c>
      <c r="S589" s="107" t="s">
        <v>1362</v>
      </c>
      <c r="T589" s="108"/>
      <c r="U589" s="108"/>
      <c r="V589" s="107"/>
      <c r="W589" s="107"/>
    </row>
    <row r="590" spans="1:23" ht="25.5">
      <c r="A590" s="107" t="s">
        <v>2136</v>
      </c>
      <c r="B590" s="112">
        <v>44236</v>
      </c>
      <c r="C590" s="107" t="s">
        <v>2137</v>
      </c>
      <c r="D590" s="112">
        <v>44236</v>
      </c>
      <c r="E590" s="107" t="s">
        <v>1267</v>
      </c>
      <c r="F590" s="107" t="s">
        <v>91</v>
      </c>
      <c r="G590" s="107" t="s">
        <v>1286</v>
      </c>
      <c r="H590" s="107" t="s">
        <v>24</v>
      </c>
      <c r="I590" s="107" t="s">
        <v>2067</v>
      </c>
      <c r="J590" s="108">
        <v>200</v>
      </c>
      <c r="K590" s="108">
        <v>817</v>
      </c>
      <c r="L590" s="108">
        <v>163400</v>
      </c>
      <c r="M590" s="108">
        <v>2.0425</v>
      </c>
      <c r="N590" s="108">
        <v>408.5</v>
      </c>
      <c r="O590" s="108">
        <v>0</v>
      </c>
      <c r="P590" s="108">
        <v>0</v>
      </c>
      <c r="Q590" s="108">
        <v>819.04250000000002</v>
      </c>
      <c r="R590" s="108">
        <v>163808.5</v>
      </c>
      <c r="S590" s="107" t="s">
        <v>1362</v>
      </c>
      <c r="T590" s="108"/>
      <c r="U590" s="108"/>
      <c r="V590" s="107"/>
      <c r="W590" s="107"/>
    </row>
    <row r="591" spans="1:23" ht="25.5">
      <c r="A591" s="107" t="s">
        <v>2138</v>
      </c>
      <c r="B591" s="112">
        <v>44236</v>
      </c>
      <c r="C591" s="107" t="s">
        <v>2139</v>
      </c>
      <c r="D591" s="112">
        <v>44236</v>
      </c>
      <c r="E591" s="107" t="s">
        <v>1267</v>
      </c>
      <c r="F591" s="107" t="s">
        <v>35</v>
      </c>
      <c r="G591" s="107" t="s">
        <v>1292</v>
      </c>
      <c r="H591" s="107" t="s">
        <v>24</v>
      </c>
      <c r="I591" s="107" t="s">
        <v>2067</v>
      </c>
      <c r="J591" s="108">
        <v>200</v>
      </c>
      <c r="K591" s="108">
        <v>817</v>
      </c>
      <c r="L591" s="108">
        <v>163400</v>
      </c>
      <c r="M591" s="108">
        <v>2.0425</v>
      </c>
      <c r="N591" s="108">
        <v>408.5</v>
      </c>
      <c r="O591" s="108">
        <v>0</v>
      </c>
      <c r="P591" s="108">
        <v>0</v>
      </c>
      <c r="Q591" s="108">
        <v>819.04250000000002</v>
      </c>
      <c r="R591" s="108">
        <v>163808.5</v>
      </c>
      <c r="S591" s="107" t="s">
        <v>1362</v>
      </c>
      <c r="T591" s="108"/>
      <c r="U591" s="108"/>
      <c r="V591" s="107"/>
      <c r="W591" s="107"/>
    </row>
    <row r="592" spans="1:23" ht="25.5">
      <c r="A592" s="107" t="s">
        <v>2140</v>
      </c>
      <c r="B592" s="112">
        <v>44236</v>
      </c>
      <c r="C592" s="107" t="s">
        <v>2141</v>
      </c>
      <c r="D592" s="112">
        <v>44236</v>
      </c>
      <c r="E592" s="107" t="s">
        <v>1267</v>
      </c>
      <c r="F592" s="107" t="s">
        <v>20</v>
      </c>
      <c r="G592" s="107" t="s">
        <v>1082</v>
      </c>
      <c r="H592" s="107" t="s">
        <v>13</v>
      </c>
      <c r="I592" s="107" t="s">
        <v>2067</v>
      </c>
      <c r="J592" s="108">
        <v>400</v>
      </c>
      <c r="K592" s="108">
        <v>817</v>
      </c>
      <c r="L592" s="108">
        <v>326800</v>
      </c>
      <c r="M592" s="108">
        <v>2.0425</v>
      </c>
      <c r="N592" s="108">
        <v>817</v>
      </c>
      <c r="O592" s="108">
        <v>0</v>
      </c>
      <c r="P592" s="108">
        <v>0</v>
      </c>
      <c r="Q592" s="108">
        <v>819.04250000000002</v>
      </c>
      <c r="R592" s="108">
        <v>327617</v>
      </c>
      <c r="S592" s="107" t="s">
        <v>1362</v>
      </c>
      <c r="T592" s="108"/>
      <c r="U592" s="108"/>
      <c r="V592" s="107"/>
      <c r="W592" s="107"/>
    </row>
    <row r="593" spans="1:23" ht="25.5">
      <c r="A593" s="107" t="s">
        <v>2140</v>
      </c>
      <c r="B593" s="112">
        <v>44236</v>
      </c>
      <c r="C593" s="107" t="s">
        <v>2141</v>
      </c>
      <c r="D593" s="112">
        <v>44236</v>
      </c>
      <c r="E593" s="107" t="s">
        <v>1267</v>
      </c>
      <c r="F593" s="107" t="s">
        <v>20</v>
      </c>
      <c r="G593" s="107" t="s">
        <v>1082</v>
      </c>
      <c r="H593" s="107" t="s">
        <v>13</v>
      </c>
      <c r="I593" s="107" t="s">
        <v>1246</v>
      </c>
      <c r="J593" s="108">
        <v>20</v>
      </c>
      <c r="K593" s="108">
        <v>860</v>
      </c>
      <c r="L593" s="108">
        <v>17200</v>
      </c>
      <c r="M593" s="108">
        <v>2.15</v>
      </c>
      <c r="N593" s="108">
        <v>43</v>
      </c>
      <c r="O593" s="108">
        <v>0</v>
      </c>
      <c r="P593" s="108">
        <v>0</v>
      </c>
      <c r="Q593" s="108">
        <v>862.15</v>
      </c>
      <c r="R593" s="108">
        <v>17243</v>
      </c>
      <c r="S593" s="107" t="s">
        <v>1362</v>
      </c>
      <c r="T593" s="108"/>
      <c r="U593" s="108"/>
      <c r="V593" s="107"/>
      <c r="W593" s="107"/>
    </row>
    <row r="594" spans="1:23" ht="25.5">
      <c r="A594" s="107" t="s">
        <v>2140</v>
      </c>
      <c r="B594" s="112">
        <v>44236</v>
      </c>
      <c r="C594" s="107" t="s">
        <v>2141</v>
      </c>
      <c r="D594" s="112">
        <v>44236</v>
      </c>
      <c r="E594" s="107" t="s">
        <v>1267</v>
      </c>
      <c r="F594" s="107" t="s">
        <v>20</v>
      </c>
      <c r="G594" s="107" t="s">
        <v>1082</v>
      </c>
      <c r="H594" s="107" t="s">
        <v>13</v>
      </c>
      <c r="I594" s="107" t="s">
        <v>1176</v>
      </c>
      <c r="J594" s="108">
        <v>160</v>
      </c>
      <c r="K594" s="108">
        <v>807</v>
      </c>
      <c r="L594" s="108">
        <v>129120</v>
      </c>
      <c r="M594" s="108">
        <v>2.0175000000000001</v>
      </c>
      <c r="N594" s="108">
        <v>322.8</v>
      </c>
      <c r="O594" s="108">
        <v>0</v>
      </c>
      <c r="P594" s="108">
        <v>0</v>
      </c>
      <c r="Q594" s="108">
        <v>809.01750000000004</v>
      </c>
      <c r="R594" s="108">
        <v>129442.8</v>
      </c>
      <c r="S594" s="107" t="s">
        <v>1362</v>
      </c>
      <c r="T594" s="108"/>
      <c r="U594" s="108"/>
      <c r="V594" s="107"/>
      <c r="W594" s="107"/>
    </row>
    <row r="595" spans="1:23" ht="25.5">
      <c r="A595" s="107" t="s">
        <v>2142</v>
      </c>
      <c r="B595" s="112">
        <v>44236</v>
      </c>
      <c r="C595" s="107" t="s">
        <v>2143</v>
      </c>
      <c r="D595" s="112">
        <v>44236</v>
      </c>
      <c r="E595" s="107" t="s">
        <v>1267</v>
      </c>
      <c r="F595" s="107" t="s">
        <v>43</v>
      </c>
      <c r="G595" s="107" t="s">
        <v>44</v>
      </c>
      <c r="H595" s="107" t="s">
        <v>13</v>
      </c>
      <c r="I595" s="107" t="s">
        <v>1176</v>
      </c>
      <c r="J595" s="108">
        <v>180</v>
      </c>
      <c r="K595" s="108">
        <v>807</v>
      </c>
      <c r="L595" s="108">
        <v>145260</v>
      </c>
      <c r="M595" s="108">
        <v>2.0175000000000001</v>
      </c>
      <c r="N595" s="108">
        <v>363.15</v>
      </c>
      <c r="O595" s="108">
        <v>0</v>
      </c>
      <c r="P595" s="108">
        <v>0</v>
      </c>
      <c r="Q595" s="108">
        <v>809.01750000000004</v>
      </c>
      <c r="R595" s="108">
        <v>145623.15</v>
      </c>
      <c r="S595" s="107" t="s">
        <v>1362</v>
      </c>
      <c r="T595" s="108"/>
      <c r="U595" s="108"/>
      <c r="V595" s="107"/>
      <c r="W595" s="107"/>
    </row>
    <row r="596" spans="1:23" ht="25.5">
      <c r="A596" s="107" t="s">
        <v>2142</v>
      </c>
      <c r="B596" s="112">
        <v>44236</v>
      </c>
      <c r="C596" s="107" t="s">
        <v>2143</v>
      </c>
      <c r="D596" s="112">
        <v>44236</v>
      </c>
      <c r="E596" s="107" t="s">
        <v>1267</v>
      </c>
      <c r="F596" s="107" t="s">
        <v>43</v>
      </c>
      <c r="G596" s="107" t="s">
        <v>44</v>
      </c>
      <c r="H596" s="107" t="s">
        <v>13</v>
      </c>
      <c r="I596" s="107" t="s">
        <v>2067</v>
      </c>
      <c r="J596" s="108">
        <v>200</v>
      </c>
      <c r="K596" s="108">
        <v>817</v>
      </c>
      <c r="L596" s="108">
        <v>163400</v>
      </c>
      <c r="M596" s="108">
        <v>2.0425</v>
      </c>
      <c r="N596" s="108">
        <v>408.5</v>
      </c>
      <c r="O596" s="108">
        <v>0</v>
      </c>
      <c r="P596" s="108">
        <v>0</v>
      </c>
      <c r="Q596" s="108">
        <v>819.04250000000002</v>
      </c>
      <c r="R596" s="108">
        <v>163808.5</v>
      </c>
      <c r="S596" s="107" t="s">
        <v>1362</v>
      </c>
      <c r="T596" s="108"/>
      <c r="U596" s="108"/>
      <c r="V596" s="107"/>
      <c r="W596" s="107"/>
    </row>
    <row r="597" spans="1:23" ht="25.5">
      <c r="A597" s="107" t="s">
        <v>2144</v>
      </c>
      <c r="B597" s="112">
        <v>44236</v>
      </c>
      <c r="C597" s="107" t="s">
        <v>2145</v>
      </c>
      <c r="D597" s="112">
        <v>44236</v>
      </c>
      <c r="E597" s="107" t="s">
        <v>1267</v>
      </c>
      <c r="F597" s="107" t="s">
        <v>49</v>
      </c>
      <c r="G597" s="107" t="s">
        <v>1268</v>
      </c>
      <c r="H597" s="107" t="s">
        <v>13</v>
      </c>
      <c r="I597" s="107" t="s">
        <v>2067</v>
      </c>
      <c r="J597" s="108">
        <v>40</v>
      </c>
      <c r="K597" s="108">
        <v>817</v>
      </c>
      <c r="L597" s="108">
        <v>32680</v>
      </c>
      <c r="M597" s="108">
        <v>2.0425</v>
      </c>
      <c r="N597" s="108">
        <v>81.7</v>
      </c>
      <c r="O597" s="108">
        <v>0</v>
      </c>
      <c r="P597" s="108">
        <v>0</v>
      </c>
      <c r="Q597" s="108">
        <v>819.04250000000002</v>
      </c>
      <c r="R597" s="108">
        <v>32761.7</v>
      </c>
      <c r="S597" s="107" t="s">
        <v>1362</v>
      </c>
      <c r="T597" s="108"/>
      <c r="U597" s="108"/>
      <c r="V597" s="107"/>
      <c r="W597" s="107"/>
    </row>
    <row r="598" spans="1:23" ht="25.5">
      <c r="A598" s="107" t="s">
        <v>2146</v>
      </c>
      <c r="B598" s="112">
        <v>44236</v>
      </c>
      <c r="C598" s="107" t="s">
        <v>2147</v>
      </c>
      <c r="D598" s="112">
        <v>44236</v>
      </c>
      <c r="E598" s="107" t="s">
        <v>1267</v>
      </c>
      <c r="F598" s="107" t="s">
        <v>15</v>
      </c>
      <c r="G598" s="107" t="s">
        <v>1275</v>
      </c>
      <c r="H598" s="107" t="s">
        <v>13</v>
      </c>
      <c r="I598" s="107" t="s">
        <v>2067</v>
      </c>
      <c r="J598" s="108">
        <v>90</v>
      </c>
      <c r="K598" s="108">
        <v>817</v>
      </c>
      <c r="L598" s="108">
        <v>73530</v>
      </c>
      <c r="M598" s="108">
        <v>2.0425</v>
      </c>
      <c r="N598" s="108">
        <v>183.82499999999999</v>
      </c>
      <c r="O598" s="108">
        <v>0</v>
      </c>
      <c r="P598" s="108">
        <v>0</v>
      </c>
      <c r="Q598" s="108">
        <v>819.04250000000002</v>
      </c>
      <c r="R598" s="108">
        <v>73713.824999999997</v>
      </c>
      <c r="S598" s="107" t="s">
        <v>1362</v>
      </c>
      <c r="T598" s="108"/>
      <c r="U598" s="108"/>
      <c r="V598" s="107"/>
      <c r="W598" s="107"/>
    </row>
    <row r="599" spans="1:23" ht="25.5">
      <c r="A599" s="107" t="s">
        <v>2146</v>
      </c>
      <c r="B599" s="112">
        <v>44236</v>
      </c>
      <c r="C599" s="107" t="s">
        <v>2147</v>
      </c>
      <c r="D599" s="112">
        <v>44236</v>
      </c>
      <c r="E599" s="107" t="s">
        <v>1267</v>
      </c>
      <c r="F599" s="107" t="s">
        <v>15</v>
      </c>
      <c r="G599" s="107" t="s">
        <v>1275</v>
      </c>
      <c r="H599" s="107" t="s">
        <v>13</v>
      </c>
      <c r="I599" s="107" t="s">
        <v>1176</v>
      </c>
      <c r="J599" s="108">
        <v>20</v>
      </c>
      <c r="K599" s="108">
        <v>807</v>
      </c>
      <c r="L599" s="108">
        <v>16140</v>
      </c>
      <c r="M599" s="108">
        <v>2.0175000000000001</v>
      </c>
      <c r="N599" s="108">
        <v>40.35</v>
      </c>
      <c r="O599" s="108">
        <v>0</v>
      </c>
      <c r="P599" s="108">
        <v>0</v>
      </c>
      <c r="Q599" s="108">
        <v>809.01750000000004</v>
      </c>
      <c r="R599" s="108">
        <v>16180.35</v>
      </c>
      <c r="S599" s="107" t="s">
        <v>1362</v>
      </c>
      <c r="T599" s="108"/>
      <c r="U599" s="108"/>
      <c r="V599" s="107"/>
      <c r="W599" s="107"/>
    </row>
    <row r="600" spans="1:23" ht="25.5">
      <c r="A600" s="107" t="s">
        <v>2148</v>
      </c>
      <c r="B600" s="112">
        <v>44236</v>
      </c>
      <c r="C600" s="107" t="s">
        <v>2149</v>
      </c>
      <c r="D600" s="112">
        <v>44236</v>
      </c>
      <c r="E600" s="107" t="s">
        <v>1267</v>
      </c>
      <c r="F600" s="107" t="s">
        <v>39</v>
      </c>
      <c r="G600" s="107" t="s">
        <v>40</v>
      </c>
      <c r="H600" s="107" t="s">
        <v>13</v>
      </c>
      <c r="I600" s="107" t="s">
        <v>1176</v>
      </c>
      <c r="J600" s="108">
        <v>120</v>
      </c>
      <c r="K600" s="108">
        <v>807</v>
      </c>
      <c r="L600" s="108">
        <v>96840</v>
      </c>
      <c r="M600" s="108">
        <v>2.0175000000000001</v>
      </c>
      <c r="N600" s="108">
        <v>242.1</v>
      </c>
      <c r="O600" s="108">
        <v>0</v>
      </c>
      <c r="P600" s="108">
        <v>0</v>
      </c>
      <c r="Q600" s="108">
        <v>809.01750000000004</v>
      </c>
      <c r="R600" s="108">
        <v>97082.1</v>
      </c>
      <c r="S600" s="107" t="s">
        <v>1362</v>
      </c>
      <c r="T600" s="108"/>
      <c r="U600" s="108"/>
      <c r="V600" s="107"/>
      <c r="W600" s="107"/>
    </row>
    <row r="601" spans="1:23" ht="25.5">
      <c r="A601" s="107" t="s">
        <v>2148</v>
      </c>
      <c r="B601" s="112">
        <v>44236</v>
      </c>
      <c r="C601" s="107" t="s">
        <v>2149</v>
      </c>
      <c r="D601" s="112">
        <v>44236</v>
      </c>
      <c r="E601" s="107" t="s">
        <v>1267</v>
      </c>
      <c r="F601" s="107" t="s">
        <v>39</v>
      </c>
      <c r="G601" s="107" t="s">
        <v>40</v>
      </c>
      <c r="H601" s="107" t="s">
        <v>13</v>
      </c>
      <c r="I601" s="107" t="s">
        <v>2067</v>
      </c>
      <c r="J601" s="108">
        <v>120</v>
      </c>
      <c r="K601" s="108">
        <v>817</v>
      </c>
      <c r="L601" s="108">
        <v>98040</v>
      </c>
      <c r="M601" s="108">
        <v>2.0425</v>
      </c>
      <c r="N601" s="108">
        <v>245.1</v>
      </c>
      <c r="O601" s="108">
        <v>0</v>
      </c>
      <c r="P601" s="108">
        <v>0</v>
      </c>
      <c r="Q601" s="108">
        <v>819.04250000000002</v>
      </c>
      <c r="R601" s="108">
        <v>98285.1</v>
      </c>
      <c r="S601" s="107" t="s">
        <v>1362</v>
      </c>
      <c r="T601" s="108"/>
      <c r="U601" s="108"/>
      <c r="V601" s="107"/>
      <c r="W601" s="107"/>
    </row>
    <row r="602" spans="1:23" ht="25.5">
      <c r="A602" s="107" t="s">
        <v>2150</v>
      </c>
      <c r="B602" s="112">
        <v>44236</v>
      </c>
      <c r="C602" s="107" t="s">
        <v>2151</v>
      </c>
      <c r="D602" s="112">
        <v>44236</v>
      </c>
      <c r="E602" s="107" t="s">
        <v>1267</v>
      </c>
      <c r="F602" s="107" t="s">
        <v>53</v>
      </c>
      <c r="G602" s="107" t="s">
        <v>1268</v>
      </c>
      <c r="H602" s="107" t="s">
        <v>13</v>
      </c>
      <c r="I602" s="107" t="s">
        <v>2067</v>
      </c>
      <c r="J602" s="108">
        <v>180</v>
      </c>
      <c r="K602" s="108">
        <v>817</v>
      </c>
      <c r="L602" s="108">
        <v>147060</v>
      </c>
      <c r="M602" s="108">
        <v>2.0425</v>
      </c>
      <c r="N602" s="108">
        <v>367.65</v>
      </c>
      <c r="O602" s="108">
        <v>0</v>
      </c>
      <c r="P602" s="108">
        <v>0</v>
      </c>
      <c r="Q602" s="108">
        <v>819.04250000000002</v>
      </c>
      <c r="R602" s="108">
        <v>147427.65</v>
      </c>
      <c r="S602" s="107" t="s">
        <v>1362</v>
      </c>
      <c r="T602" s="108"/>
      <c r="U602" s="108"/>
      <c r="V602" s="107"/>
      <c r="W602" s="107"/>
    </row>
    <row r="603" spans="1:23" ht="25.5">
      <c r="A603" s="107" t="s">
        <v>2150</v>
      </c>
      <c r="B603" s="112">
        <v>44236</v>
      </c>
      <c r="C603" s="107" t="s">
        <v>2151</v>
      </c>
      <c r="D603" s="112">
        <v>44236</v>
      </c>
      <c r="E603" s="107" t="s">
        <v>1267</v>
      </c>
      <c r="F603" s="107" t="s">
        <v>53</v>
      </c>
      <c r="G603" s="107" t="s">
        <v>1268</v>
      </c>
      <c r="H603" s="107" t="s">
        <v>13</v>
      </c>
      <c r="I603" s="107" t="s">
        <v>1176</v>
      </c>
      <c r="J603" s="108">
        <v>80</v>
      </c>
      <c r="K603" s="108">
        <v>807</v>
      </c>
      <c r="L603" s="108">
        <v>64560</v>
      </c>
      <c r="M603" s="108">
        <v>2.0175000000000001</v>
      </c>
      <c r="N603" s="108">
        <v>161.4</v>
      </c>
      <c r="O603" s="108">
        <v>0</v>
      </c>
      <c r="P603" s="108">
        <v>0</v>
      </c>
      <c r="Q603" s="108">
        <v>809.01750000000004</v>
      </c>
      <c r="R603" s="108">
        <v>64721.4</v>
      </c>
      <c r="S603" s="107" t="s">
        <v>1362</v>
      </c>
      <c r="T603" s="108"/>
      <c r="U603" s="108"/>
      <c r="V603" s="107"/>
      <c r="W603" s="107"/>
    </row>
    <row r="604" spans="1:23" ht="25.5">
      <c r="A604" s="107" t="s">
        <v>2152</v>
      </c>
      <c r="B604" s="112">
        <v>44236</v>
      </c>
      <c r="C604" s="107" t="s">
        <v>2153</v>
      </c>
      <c r="D604" s="112">
        <v>44236</v>
      </c>
      <c r="E604" s="107" t="s">
        <v>1267</v>
      </c>
      <c r="F604" s="107" t="s">
        <v>48</v>
      </c>
      <c r="G604" s="107" t="s">
        <v>1268</v>
      </c>
      <c r="H604" s="107" t="s">
        <v>13</v>
      </c>
      <c r="I604" s="107" t="s">
        <v>1176</v>
      </c>
      <c r="J604" s="108">
        <v>60</v>
      </c>
      <c r="K604" s="108">
        <v>807</v>
      </c>
      <c r="L604" s="108">
        <v>48420</v>
      </c>
      <c r="M604" s="108">
        <v>2.0175000000000001</v>
      </c>
      <c r="N604" s="108">
        <v>121.05</v>
      </c>
      <c r="O604" s="108">
        <v>0</v>
      </c>
      <c r="P604" s="108">
        <v>0</v>
      </c>
      <c r="Q604" s="108">
        <v>809.01750000000004</v>
      </c>
      <c r="R604" s="108">
        <v>48541.05</v>
      </c>
      <c r="S604" s="107" t="s">
        <v>1362</v>
      </c>
      <c r="T604" s="108"/>
      <c r="U604" s="108"/>
      <c r="V604" s="107"/>
      <c r="W604" s="107"/>
    </row>
    <row r="605" spans="1:23" ht="25.5">
      <c r="A605" s="107" t="s">
        <v>2152</v>
      </c>
      <c r="B605" s="112">
        <v>44236</v>
      </c>
      <c r="C605" s="107" t="s">
        <v>2153</v>
      </c>
      <c r="D605" s="112">
        <v>44236</v>
      </c>
      <c r="E605" s="107" t="s">
        <v>1267</v>
      </c>
      <c r="F605" s="107" t="s">
        <v>48</v>
      </c>
      <c r="G605" s="107" t="s">
        <v>1268</v>
      </c>
      <c r="H605" s="107" t="s">
        <v>13</v>
      </c>
      <c r="I605" s="107" t="s">
        <v>2067</v>
      </c>
      <c r="J605" s="108">
        <v>170</v>
      </c>
      <c r="K605" s="108">
        <v>817</v>
      </c>
      <c r="L605" s="108">
        <v>138890</v>
      </c>
      <c r="M605" s="108">
        <v>2.0425</v>
      </c>
      <c r="N605" s="108">
        <v>347.22500000000002</v>
      </c>
      <c r="O605" s="108">
        <v>0</v>
      </c>
      <c r="P605" s="108">
        <v>0</v>
      </c>
      <c r="Q605" s="108">
        <v>819.04250000000002</v>
      </c>
      <c r="R605" s="108">
        <v>139237.22500000001</v>
      </c>
      <c r="S605" s="107" t="s">
        <v>1362</v>
      </c>
      <c r="T605" s="108"/>
      <c r="U605" s="108"/>
      <c r="V605" s="107"/>
      <c r="W605" s="107"/>
    </row>
    <row r="606" spans="1:23" ht="25.5">
      <c r="A606" s="107" t="s">
        <v>2154</v>
      </c>
      <c r="B606" s="112">
        <v>44236</v>
      </c>
      <c r="C606" s="107" t="s">
        <v>2155</v>
      </c>
      <c r="D606" s="112">
        <v>44236</v>
      </c>
      <c r="E606" s="107" t="s">
        <v>1267</v>
      </c>
      <c r="F606" s="107" t="s">
        <v>17</v>
      </c>
      <c r="G606" s="107" t="s">
        <v>1081</v>
      </c>
      <c r="H606" s="107" t="s">
        <v>13</v>
      </c>
      <c r="I606" s="107" t="s">
        <v>2067</v>
      </c>
      <c r="J606" s="108">
        <v>100</v>
      </c>
      <c r="K606" s="108">
        <v>817</v>
      </c>
      <c r="L606" s="108">
        <v>81700</v>
      </c>
      <c r="M606" s="108">
        <v>2.0425</v>
      </c>
      <c r="N606" s="108">
        <v>204.25</v>
      </c>
      <c r="O606" s="108">
        <v>0</v>
      </c>
      <c r="P606" s="108">
        <v>0</v>
      </c>
      <c r="Q606" s="108">
        <v>819.04250000000002</v>
      </c>
      <c r="R606" s="108">
        <v>81904.25</v>
      </c>
      <c r="S606" s="107" t="s">
        <v>1362</v>
      </c>
      <c r="T606" s="108"/>
      <c r="U606" s="108"/>
      <c r="V606" s="107"/>
      <c r="W606" s="107"/>
    </row>
    <row r="607" spans="1:23" ht="25.5">
      <c r="A607" s="107" t="s">
        <v>2156</v>
      </c>
      <c r="B607" s="112">
        <v>44236</v>
      </c>
      <c r="C607" s="107" t="s">
        <v>2157</v>
      </c>
      <c r="D607" s="112">
        <v>44236</v>
      </c>
      <c r="E607" s="107" t="s">
        <v>1267</v>
      </c>
      <c r="F607" s="107" t="s">
        <v>16</v>
      </c>
      <c r="G607" s="107" t="s">
        <v>1083</v>
      </c>
      <c r="H607" s="107" t="s">
        <v>13</v>
      </c>
      <c r="I607" s="107" t="s">
        <v>2067</v>
      </c>
      <c r="J607" s="108">
        <v>500</v>
      </c>
      <c r="K607" s="108">
        <v>817</v>
      </c>
      <c r="L607" s="108">
        <v>408500</v>
      </c>
      <c r="M607" s="108">
        <v>2.0425</v>
      </c>
      <c r="N607" s="108">
        <v>1021.25</v>
      </c>
      <c r="O607" s="108">
        <v>0</v>
      </c>
      <c r="P607" s="108">
        <v>0</v>
      </c>
      <c r="Q607" s="108">
        <v>819.04250000000002</v>
      </c>
      <c r="R607" s="108">
        <v>409521.25</v>
      </c>
      <c r="S607" s="107" t="s">
        <v>1362</v>
      </c>
      <c r="T607" s="108"/>
      <c r="U607" s="108"/>
      <c r="V607" s="107"/>
      <c r="W607" s="107"/>
    </row>
    <row r="608" spans="1:23" ht="25.5">
      <c r="A608" s="107" t="s">
        <v>2158</v>
      </c>
      <c r="B608" s="112">
        <v>44236</v>
      </c>
      <c r="C608" s="107" t="s">
        <v>2159</v>
      </c>
      <c r="D608" s="112">
        <v>44236</v>
      </c>
      <c r="E608" s="107" t="s">
        <v>1267</v>
      </c>
      <c r="F608" s="107" t="s">
        <v>10</v>
      </c>
      <c r="G608" s="107" t="s">
        <v>1280</v>
      </c>
      <c r="H608" s="107" t="s">
        <v>120</v>
      </c>
      <c r="I608" s="107" t="s">
        <v>2067</v>
      </c>
      <c r="J608" s="108">
        <v>130</v>
      </c>
      <c r="K608" s="108">
        <v>817</v>
      </c>
      <c r="L608" s="108">
        <v>106210</v>
      </c>
      <c r="M608" s="108">
        <v>2.0425</v>
      </c>
      <c r="N608" s="108">
        <v>265.52499999999998</v>
      </c>
      <c r="O608" s="108">
        <v>0</v>
      </c>
      <c r="P608" s="108">
        <v>0</v>
      </c>
      <c r="Q608" s="108">
        <v>819.04250000000002</v>
      </c>
      <c r="R608" s="108">
        <v>106475.52499999999</v>
      </c>
      <c r="S608" s="107" t="s">
        <v>1362</v>
      </c>
      <c r="T608" s="108"/>
      <c r="U608" s="108"/>
      <c r="V608" s="107"/>
      <c r="W608" s="107"/>
    </row>
    <row r="609" spans="1:23" ht="25.5">
      <c r="A609" s="107" t="s">
        <v>2158</v>
      </c>
      <c r="B609" s="112">
        <v>44236</v>
      </c>
      <c r="C609" s="107" t="s">
        <v>2159</v>
      </c>
      <c r="D609" s="112">
        <v>44236</v>
      </c>
      <c r="E609" s="107" t="s">
        <v>1267</v>
      </c>
      <c r="F609" s="107" t="s">
        <v>10</v>
      </c>
      <c r="G609" s="107" t="s">
        <v>1280</v>
      </c>
      <c r="H609" s="107" t="s">
        <v>120</v>
      </c>
      <c r="I609" s="107" t="s">
        <v>1176</v>
      </c>
      <c r="J609" s="108">
        <v>100</v>
      </c>
      <c r="K609" s="108">
        <v>807</v>
      </c>
      <c r="L609" s="108">
        <v>80700</v>
      </c>
      <c r="M609" s="108">
        <v>2.0175000000000001</v>
      </c>
      <c r="N609" s="108">
        <v>201.75</v>
      </c>
      <c r="O609" s="108">
        <v>0</v>
      </c>
      <c r="P609" s="108">
        <v>0</v>
      </c>
      <c r="Q609" s="108">
        <v>809.01750000000004</v>
      </c>
      <c r="R609" s="108">
        <v>80901.75</v>
      </c>
      <c r="S609" s="107" t="s">
        <v>1362</v>
      </c>
      <c r="T609" s="108"/>
      <c r="U609" s="108"/>
      <c r="V609" s="107"/>
      <c r="W609" s="107"/>
    </row>
    <row r="610" spans="1:23" ht="25.5">
      <c r="A610" s="107" t="s">
        <v>2160</v>
      </c>
      <c r="B610" s="112">
        <v>44236</v>
      </c>
      <c r="C610" s="107" t="s">
        <v>2161</v>
      </c>
      <c r="D610" s="112">
        <v>44236</v>
      </c>
      <c r="E610" s="107" t="s">
        <v>1267</v>
      </c>
      <c r="F610" s="107" t="s">
        <v>7</v>
      </c>
      <c r="G610" s="107" t="s">
        <v>1280</v>
      </c>
      <c r="H610" s="107" t="s">
        <v>120</v>
      </c>
      <c r="I610" s="107" t="s">
        <v>1176</v>
      </c>
      <c r="J610" s="108">
        <v>220</v>
      </c>
      <c r="K610" s="108">
        <v>807</v>
      </c>
      <c r="L610" s="108">
        <v>177540</v>
      </c>
      <c r="M610" s="108">
        <v>2.0175000000000001</v>
      </c>
      <c r="N610" s="108">
        <v>443.85</v>
      </c>
      <c r="O610" s="108">
        <v>0</v>
      </c>
      <c r="P610" s="108">
        <v>0</v>
      </c>
      <c r="Q610" s="108">
        <v>809.01750000000004</v>
      </c>
      <c r="R610" s="108">
        <v>177983.85</v>
      </c>
      <c r="S610" s="107" t="s">
        <v>1362</v>
      </c>
      <c r="T610" s="108"/>
      <c r="U610" s="108"/>
      <c r="V610" s="107"/>
      <c r="W610" s="107"/>
    </row>
    <row r="611" spans="1:23" ht="25.5">
      <c r="A611" s="107" t="s">
        <v>2160</v>
      </c>
      <c r="B611" s="112">
        <v>44236</v>
      </c>
      <c r="C611" s="107" t="s">
        <v>2161</v>
      </c>
      <c r="D611" s="112">
        <v>44236</v>
      </c>
      <c r="E611" s="107" t="s">
        <v>1267</v>
      </c>
      <c r="F611" s="107" t="s">
        <v>7</v>
      </c>
      <c r="G611" s="107" t="s">
        <v>1280</v>
      </c>
      <c r="H611" s="107" t="s">
        <v>120</v>
      </c>
      <c r="I611" s="107" t="s">
        <v>2067</v>
      </c>
      <c r="J611" s="108">
        <v>200</v>
      </c>
      <c r="K611" s="108">
        <v>817</v>
      </c>
      <c r="L611" s="108">
        <v>163400</v>
      </c>
      <c r="M611" s="108">
        <v>2.0425</v>
      </c>
      <c r="N611" s="108">
        <v>408.5</v>
      </c>
      <c r="O611" s="108">
        <v>0</v>
      </c>
      <c r="P611" s="108">
        <v>0</v>
      </c>
      <c r="Q611" s="108">
        <v>819.04250000000002</v>
      </c>
      <c r="R611" s="108">
        <v>163808.5</v>
      </c>
      <c r="S611" s="107" t="s">
        <v>1362</v>
      </c>
      <c r="T611" s="108"/>
      <c r="U611" s="108"/>
      <c r="V611" s="107"/>
      <c r="W611" s="107"/>
    </row>
    <row r="612" spans="1:23" ht="25.5">
      <c r="A612" s="107" t="s">
        <v>2162</v>
      </c>
      <c r="B612" s="112">
        <v>44236</v>
      </c>
      <c r="C612" s="107" t="s">
        <v>2163</v>
      </c>
      <c r="D612" s="112">
        <v>44236</v>
      </c>
      <c r="E612" s="107" t="s">
        <v>1267</v>
      </c>
      <c r="F612" s="107" t="s">
        <v>6</v>
      </c>
      <c r="G612" s="107" t="s">
        <v>1280</v>
      </c>
      <c r="H612" s="107" t="s">
        <v>120</v>
      </c>
      <c r="I612" s="107" t="s">
        <v>2067</v>
      </c>
      <c r="J612" s="108">
        <v>130</v>
      </c>
      <c r="K612" s="108">
        <v>817</v>
      </c>
      <c r="L612" s="108">
        <v>106210</v>
      </c>
      <c r="M612" s="108">
        <v>2.0425</v>
      </c>
      <c r="N612" s="108">
        <v>265.52499999999998</v>
      </c>
      <c r="O612" s="108">
        <v>0</v>
      </c>
      <c r="P612" s="108">
        <v>0</v>
      </c>
      <c r="Q612" s="108">
        <v>819.04250000000002</v>
      </c>
      <c r="R612" s="108">
        <v>106475.52499999999</v>
      </c>
      <c r="S612" s="107" t="s">
        <v>1362</v>
      </c>
      <c r="T612" s="108"/>
      <c r="U612" s="108"/>
      <c r="V612" s="107"/>
      <c r="W612" s="107"/>
    </row>
    <row r="613" spans="1:23" ht="25.5">
      <c r="A613" s="107" t="s">
        <v>2164</v>
      </c>
      <c r="B613" s="112">
        <v>44236</v>
      </c>
      <c r="C613" s="107" t="s">
        <v>2165</v>
      </c>
      <c r="D613" s="112">
        <v>44236</v>
      </c>
      <c r="E613" s="107" t="s">
        <v>1267</v>
      </c>
      <c r="F613" s="107" t="s">
        <v>3</v>
      </c>
      <c r="G613" s="107" t="s">
        <v>1078</v>
      </c>
      <c r="H613" s="107" t="s">
        <v>120</v>
      </c>
      <c r="I613" s="107" t="s">
        <v>2067</v>
      </c>
      <c r="J613" s="108">
        <v>50</v>
      </c>
      <c r="K613" s="108">
        <v>817</v>
      </c>
      <c r="L613" s="108">
        <v>40850</v>
      </c>
      <c r="M613" s="108">
        <v>2.0425</v>
      </c>
      <c r="N613" s="108">
        <v>102.125</v>
      </c>
      <c r="O613" s="108">
        <v>0</v>
      </c>
      <c r="P613" s="108">
        <v>0</v>
      </c>
      <c r="Q613" s="108">
        <v>819.04250000000002</v>
      </c>
      <c r="R613" s="108">
        <v>40952.125</v>
      </c>
      <c r="S613" s="107" t="s">
        <v>1362</v>
      </c>
      <c r="T613" s="108"/>
      <c r="U613" s="108"/>
      <c r="V613" s="107"/>
      <c r="W613" s="107"/>
    </row>
    <row r="614" spans="1:23" ht="25.5">
      <c r="A614" s="107" t="s">
        <v>2166</v>
      </c>
      <c r="B614" s="112">
        <v>44236</v>
      </c>
      <c r="C614" s="107" t="s">
        <v>2167</v>
      </c>
      <c r="D614" s="112">
        <v>44236</v>
      </c>
      <c r="E614" s="107" t="s">
        <v>1267</v>
      </c>
      <c r="F614" s="107" t="s">
        <v>92</v>
      </c>
      <c r="G614" s="107" t="s">
        <v>81</v>
      </c>
      <c r="H614" s="107" t="s">
        <v>24</v>
      </c>
      <c r="I614" s="107" t="s">
        <v>2067</v>
      </c>
      <c r="J614" s="108">
        <v>160</v>
      </c>
      <c r="K614" s="108">
        <v>817</v>
      </c>
      <c r="L614" s="108">
        <v>130720</v>
      </c>
      <c r="M614" s="108">
        <v>2.0425</v>
      </c>
      <c r="N614" s="108">
        <v>326.8</v>
      </c>
      <c r="O614" s="108">
        <v>0</v>
      </c>
      <c r="P614" s="108">
        <v>0</v>
      </c>
      <c r="Q614" s="108">
        <v>819.04250000000002</v>
      </c>
      <c r="R614" s="108">
        <v>131046.8</v>
      </c>
      <c r="S614" s="107" t="s">
        <v>1362</v>
      </c>
      <c r="T614" s="108"/>
      <c r="U614" s="108"/>
      <c r="V614" s="107"/>
      <c r="W614" s="107"/>
    </row>
    <row r="615" spans="1:23" ht="25.5">
      <c r="A615" s="107" t="s">
        <v>2166</v>
      </c>
      <c r="B615" s="112">
        <v>44236</v>
      </c>
      <c r="C615" s="107" t="s">
        <v>2167</v>
      </c>
      <c r="D615" s="112">
        <v>44236</v>
      </c>
      <c r="E615" s="107" t="s">
        <v>1267</v>
      </c>
      <c r="F615" s="107" t="s">
        <v>92</v>
      </c>
      <c r="G615" s="107" t="s">
        <v>81</v>
      </c>
      <c r="H615" s="107" t="s">
        <v>24</v>
      </c>
      <c r="I615" s="107" t="s">
        <v>1176</v>
      </c>
      <c r="J615" s="108">
        <v>100</v>
      </c>
      <c r="K615" s="108">
        <v>807</v>
      </c>
      <c r="L615" s="108">
        <v>80700</v>
      </c>
      <c r="M615" s="108">
        <v>2.0175000000000001</v>
      </c>
      <c r="N615" s="108">
        <v>201.75</v>
      </c>
      <c r="O615" s="108">
        <v>0</v>
      </c>
      <c r="P615" s="108">
        <v>0</v>
      </c>
      <c r="Q615" s="108">
        <v>809.01750000000004</v>
      </c>
      <c r="R615" s="108">
        <v>80901.75</v>
      </c>
      <c r="S615" s="107" t="s">
        <v>1362</v>
      </c>
      <c r="T615" s="108"/>
      <c r="U615" s="108"/>
      <c r="V615" s="107"/>
      <c r="W615" s="107"/>
    </row>
    <row r="616" spans="1:23" ht="25.5">
      <c r="A616" s="107" t="s">
        <v>2168</v>
      </c>
      <c r="B616" s="112">
        <v>44236</v>
      </c>
      <c r="C616" s="107" t="s">
        <v>2169</v>
      </c>
      <c r="D616" s="112">
        <v>44236</v>
      </c>
      <c r="E616" s="107" t="s">
        <v>1267</v>
      </c>
      <c r="F616" s="107" t="s">
        <v>89</v>
      </c>
      <c r="G616" s="107" t="s">
        <v>81</v>
      </c>
      <c r="H616" s="107" t="s">
        <v>24</v>
      </c>
      <c r="I616" s="107" t="s">
        <v>1176</v>
      </c>
      <c r="J616" s="108">
        <v>300</v>
      </c>
      <c r="K616" s="108">
        <v>807</v>
      </c>
      <c r="L616" s="108">
        <v>242100</v>
      </c>
      <c r="M616" s="108">
        <v>2.0175000000000001</v>
      </c>
      <c r="N616" s="108">
        <v>605.25</v>
      </c>
      <c r="O616" s="108">
        <v>0</v>
      </c>
      <c r="P616" s="108">
        <v>0</v>
      </c>
      <c r="Q616" s="108">
        <v>809.01750000000004</v>
      </c>
      <c r="R616" s="108">
        <v>242705.25</v>
      </c>
      <c r="S616" s="107" t="s">
        <v>1362</v>
      </c>
      <c r="T616" s="108"/>
      <c r="U616" s="108"/>
      <c r="V616" s="107"/>
      <c r="W616" s="107"/>
    </row>
    <row r="617" spans="1:23" ht="25.5">
      <c r="A617" s="107" t="s">
        <v>2168</v>
      </c>
      <c r="B617" s="112">
        <v>44236</v>
      </c>
      <c r="C617" s="107" t="s">
        <v>2169</v>
      </c>
      <c r="D617" s="112">
        <v>44236</v>
      </c>
      <c r="E617" s="107" t="s">
        <v>1267</v>
      </c>
      <c r="F617" s="107" t="s">
        <v>89</v>
      </c>
      <c r="G617" s="107" t="s">
        <v>81</v>
      </c>
      <c r="H617" s="107" t="s">
        <v>24</v>
      </c>
      <c r="I617" s="107" t="s">
        <v>1190</v>
      </c>
      <c r="J617" s="108">
        <v>200</v>
      </c>
      <c r="K617" s="108">
        <v>797</v>
      </c>
      <c r="L617" s="108">
        <v>159400</v>
      </c>
      <c r="M617" s="108">
        <v>1.9924999999999999</v>
      </c>
      <c r="N617" s="108">
        <v>398.5</v>
      </c>
      <c r="O617" s="108">
        <v>0</v>
      </c>
      <c r="P617" s="108">
        <v>600</v>
      </c>
      <c r="Q617" s="108">
        <v>798.99249999999995</v>
      </c>
      <c r="R617" s="108">
        <v>159198.5</v>
      </c>
      <c r="S617" s="107" t="s">
        <v>1362</v>
      </c>
      <c r="T617" s="108"/>
      <c r="U617" s="108"/>
      <c r="V617" s="107"/>
      <c r="W617" s="107"/>
    </row>
    <row r="618" spans="1:23" ht="25.5">
      <c r="A618" s="107" t="s">
        <v>2168</v>
      </c>
      <c r="B618" s="112">
        <v>44236</v>
      </c>
      <c r="C618" s="107" t="s">
        <v>2169</v>
      </c>
      <c r="D618" s="112">
        <v>44236</v>
      </c>
      <c r="E618" s="107" t="s">
        <v>1267</v>
      </c>
      <c r="F618" s="107" t="s">
        <v>89</v>
      </c>
      <c r="G618" s="107" t="s">
        <v>81</v>
      </c>
      <c r="H618" s="107" t="s">
        <v>24</v>
      </c>
      <c r="I618" s="107" t="s">
        <v>2067</v>
      </c>
      <c r="J618" s="108">
        <v>500</v>
      </c>
      <c r="K618" s="108">
        <v>817</v>
      </c>
      <c r="L618" s="108">
        <v>408500</v>
      </c>
      <c r="M618" s="108">
        <v>2.0425</v>
      </c>
      <c r="N618" s="108">
        <v>1021.25</v>
      </c>
      <c r="O618" s="108">
        <v>0</v>
      </c>
      <c r="P618" s="108">
        <v>0</v>
      </c>
      <c r="Q618" s="108">
        <v>819.04250000000002</v>
      </c>
      <c r="R618" s="108">
        <v>409521.25</v>
      </c>
      <c r="S618" s="107" t="s">
        <v>1362</v>
      </c>
      <c r="T618" s="108"/>
      <c r="U618" s="108"/>
      <c r="V618" s="107"/>
      <c r="W618" s="107"/>
    </row>
    <row r="619" spans="1:23" ht="25.5">
      <c r="A619" s="107" t="s">
        <v>2170</v>
      </c>
      <c r="B619" s="112">
        <v>44236</v>
      </c>
      <c r="C619" s="107" t="s">
        <v>2171</v>
      </c>
      <c r="D619" s="112">
        <v>44236</v>
      </c>
      <c r="E619" s="107" t="s">
        <v>1267</v>
      </c>
      <c r="F619" s="107" t="s">
        <v>88</v>
      </c>
      <c r="G619" s="107" t="s">
        <v>1297</v>
      </c>
      <c r="H619" s="107" t="s">
        <v>24</v>
      </c>
      <c r="I619" s="107" t="s">
        <v>2067</v>
      </c>
      <c r="J619" s="108">
        <v>400</v>
      </c>
      <c r="K619" s="108">
        <v>817</v>
      </c>
      <c r="L619" s="108">
        <v>326800</v>
      </c>
      <c r="M619" s="108">
        <v>2.0425</v>
      </c>
      <c r="N619" s="108">
        <v>817</v>
      </c>
      <c r="O619" s="108">
        <v>0</v>
      </c>
      <c r="P619" s="108">
        <v>0</v>
      </c>
      <c r="Q619" s="108">
        <v>819.04250000000002</v>
      </c>
      <c r="R619" s="108">
        <v>327617</v>
      </c>
      <c r="S619" s="107" t="s">
        <v>1362</v>
      </c>
      <c r="T619" s="108"/>
      <c r="U619" s="108"/>
      <c r="V619" s="107"/>
      <c r="W619" s="107"/>
    </row>
    <row r="620" spans="1:23" ht="25.5">
      <c r="A620" s="107" t="s">
        <v>2170</v>
      </c>
      <c r="B620" s="112">
        <v>44236</v>
      </c>
      <c r="C620" s="107" t="s">
        <v>2171</v>
      </c>
      <c r="D620" s="112">
        <v>44236</v>
      </c>
      <c r="E620" s="107" t="s">
        <v>1267</v>
      </c>
      <c r="F620" s="107" t="s">
        <v>88</v>
      </c>
      <c r="G620" s="107" t="s">
        <v>1297</v>
      </c>
      <c r="H620" s="107" t="s">
        <v>24</v>
      </c>
      <c r="I620" s="107" t="s">
        <v>1176</v>
      </c>
      <c r="J620" s="108">
        <v>240</v>
      </c>
      <c r="K620" s="108">
        <v>807</v>
      </c>
      <c r="L620" s="108">
        <v>193680</v>
      </c>
      <c r="M620" s="108">
        <v>2.0175000000000001</v>
      </c>
      <c r="N620" s="108">
        <v>484.2</v>
      </c>
      <c r="O620" s="108">
        <v>0</v>
      </c>
      <c r="P620" s="108">
        <v>0</v>
      </c>
      <c r="Q620" s="108">
        <v>809.01750000000004</v>
      </c>
      <c r="R620" s="108">
        <v>194164.2</v>
      </c>
      <c r="S620" s="107" t="s">
        <v>1362</v>
      </c>
      <c r="T620" s="108"/>
      <c r="U620" s="108"/>
      <c r="V620" s="107"/>
      <c r="W620" s="107"/>
    </row>
    <row r="621" spans="1:23" ht="25.5">
      <c r="A621" s="107" t="s">
        <v>2172</v>
      </c>
      <c r="B621" s="112">
        <v>44236</v>
      </c>
      <c r="C621" s="107" t="s">
        <v>2173</v>
      </c>
      <c r="D621" s="112">
        <v>44236</v>
      </c>
      <c r="E621" s="107" t="s">
        <v>1267</v>
      </c>
      <c r="F621" s="107" t="s">
        <v>86</v>
      </c>
      <c r="G621" s="107" t="s">
        <v>1134</v>
      </c>
      <c r="H621" s="107" t="s">
        <v>24</v>
      </c>
      <c r="I621" s="107" t="s">
        <v>2067</v>
      </c>
      <c r="J621" s="108">
        <v>300</v>
      </c>
      <c r="K621" s="108">
        <v>817</v>
      </c>
      <c r="L621" s="108">
        <v>245100</v>
      </c>
      <c r="M621" s="108">
        <v>2.0425</v>
      </c>
      <c r="N621" s="108">
        <v>612.75</v>
      </c>
      <c r="O621" s="108">
        <v>0</v>
      </c>
      <c r="P621" s="108">
        <v>0</v>
      </c>
      <c r="Q621" s="108">
        <v>819.04250000000002</v>
      </c>
      <c r="R621" s="108">
        <v>245712.75</v>
      </c>
      <c r="S621" s="107" t="s">
        <v>1362</v>
      </c>
      <c r="T621" s="108"/>
      <c r="U621" s="108"/>
      <c r="V621" s="107"/>
      <c r="W621" s="107"/>
    </row>
    <row r="622" spans="1:23" ht="25.5">
      <c r="A622" s="107" t="s">
        <v>2172</v>
      </c>
      <c r="B622" s="112">
        <v>44236</v>
      </c>
      <c r="C622" s="107" t="s">
        <v>2173</v>
      </c>
      <c r="D622" s="112">
        <v>44236</v>
      </c>
      <c r="E622" s="107" t="s">
        <v>1267</v>
      </c>
      <c r="F622" s="107" t="s">
        <v>86</v>
      </c>
      <c r="G622" s="107" t="s">
        <v>1134</v>
      </c>
      <c r="H622" s="107" t="s">
        <v>24</v>
      </c>
      <c r="I622" s="107" t="s">
        <v>1176</v>
      </c>
      <c r="J622" s="108">
        <v>180</v>
      </c>
      <c r="K622" s="108">
        <v>807</v>
      </c>
      <c r="L622" s="108">
        <v>145260</v>
      </c>
      <c r="M622" s="108">
        <v>2.0175000000000001</v>
      </c>
      <c r="N622" s="108">
        <v>363.15</v>
      </c>
      <c r="O622" s="108">
        <v>0</v>
      </c>
      <c r="P622" s="108">
        <v>0</v>
      </c>
      <c r="Q622" s="108">
        <v>809.01750000000004</v>
      </c>
      <c r="R622" s="108">
        <v>145623.15</v>
      </c>
      <c r="S622" s="107" t="s">
        <v>1362</v>
      </c>
      <c r="T622" s="108"/>
      <c r="U622" s="108"/>
      <c r="V622" s="107"/>
      <c r="W622" s="107"/>
    </row>
    <row r="623" spans="1:23" ht="25.5">
      <c r="A623" s="107" t="s">
        <v>2174</v>
      </c>
      <c r="B623" s="112">
        <v>44236</v>
      </c>
      <c r="C623" s="107" t="s">
        <v>2175</v>
      </c>
      <c r="D623" s="112">
        <v>44236</v>
      </c>
      <c r="E623" s="107" t="s">
        <v>1267</v>
      </c>
      <c r="F623" s="107" t="s">
        <v>23</v>
      </c>
      <c r="G623" s="107" t="s">
        <v>1292</v>
      </c>
      <c r="H623" s="107" t="s">
        <v>24</v>
      </c>
      <c r="I623" s="107" t="s">
        <v>2067</v>
      </c>
      <c r="J623" s="108">
        <v>400</v>
      </c>
      <c r="K623" s="108">
        <v>817</v>
      </c>
      <c r="L623" s="108">
        <v>326800</v>
      </c>
      <c r="M623" s="108">
        <v>2.0425</v>
      </c>
      <c r="N623" s="108">
        <v>817</v>
      </c>
      <c r="O623" s="108">
        <v>0</v>
      </c>
      <c r="P623" s="108">
        <v>0</v>
      </c>
      <c r="Q623" s="108">
        <v>819.04250000000002</v>
      </c>
      <c r="R623" s="108">
        <v>327617</v>
      </c>
      <c r="S623" s="107" t="s">
        <v>1362</v>
      </c>
      <c r="T623" s="108"/>
      <c r="U623" s="108"/>
      <c r="V623" s="107"/>
      <c r="W623" s="107"/>
    </row>
    <row r="624" spans="1:23" ht="25.5">
      <c r="A624" s="107" t="s">
        <v>2176</v>
      </c>
      <c r="B624" s="112">
        <v>44236</v>
      </c>
      <c r="C624" s="107" t="s">
        <v>2177</v>
      </c>
      <c r="D624" s="112">
        <v>44236</v>
      </c>
      <c r="E624" s="107" t="s">
        <v>1267</v>
      </c>
      <c r="F624" s="107" t="s">
        <v>30</v>
      </c>
      <c r="G624" s="107" t="s">
        <v>1127</v>
      </c>
      <c r="H624" s="107" t="s">
        <v>24</v>
      </c>
      <c r="I624" s="107" t="s">
        <v>1190</v>
      </c>
      <c r="J624" s="108">
        <v>100</v>
      </c>
      <c r="K624" s="108">
        <v>797</v>
      </c>
      <c r="L624" s="108">
        <v>79700</v>
      </c>
      <c r="M624" s="108">
        <v>1.9924999999999999</v>
      </c>
      <c r="N624" s="108">
        <v>199.25</v>
      </c>
      <c r="O624" s="108">
        <v>0</v>
      </c>
      <c r="P624" s="108">
        <v>300</v>
      </c>
      <c r="Q624" s="108">
        <v>798.99249999999995</v>
      </c>
      <c r="R624" s="108">
        <v>79599.25</v>
      </c>
      <c r="S624" s="107" t="s">
        <v>1362</v>
      </c>
      <c r="T624" s="108"/>
      <c r="U624" s="108"/>
      <c r="V624" s="107"/>
      <c r="W624" s="107"/>
    </row>
    <row r="625" spans="1:23" ht="25.5">
      <c r="A625" s="107" t="s">
        <v>2176</v>
      </c>
      <c r="B625" s="112">
        <v>44236</v>
      </c>
      <c r="C625" s="107" t="s">
        <v>2177</v>
      </c>
      <c r="D625" s="112">
        <v>44236</v>
      </c>
      <c r="E625" s="107" t="s">
        <v>1267</v>
      </c>
      <c r="F625" s="107" t="s">
        <v>30</v>
      </c>
      <c r="G625" s="107" t="s">
        <v>1127</v>
      </c>
      <c r="H625" s="107" t="s">
        <v>24</v>
      </c>
      <c r="I625" s="107" t="s">
        <v>1176</v>
      </c>
      <c r="J625" s="108">
        <v>100</v>
      </c>
      <c r="K625" s="108">
        <v>807</v>
      </c>
      <c r="L625" s="108">
        <v>80700</v>
      </c>
      <c r="M625" s="108">
        <v>2.0175000000000001</v>
      </c>
      <c r="N625" s="108">
        <v>201.75</v>
      </c>
      <c r="O625" s="108">
        <v>0</v>
      </c>
      <c r="P625" s="108">
        <v>0</v>
      </c>
      <c r="Q625" s="108">
        <v>809.01750000000004</v>
      </c>
      <c r="R625" s="108">
        <v>80901.75</v>
      </c>
      <c r="S625" s="107" t="s">
        <v>1362</v>
      </c>
      <c r="T625" s="108"/>
      <c r="U625" s="108"/>
      <c r="V625" s="107"/>
      <c r="W625" s="107"/>
    </row>
    <row r="626" spans="1:23" ht="25.5">
      <c r="A626" s="107" t="s">
        <v>2176</v>
      </c>
      <c r="B626" s="112">
        <v>44236</v>
      </c>
      <c r="C626" s="107" t="s">
        <v>2177</v>
      </c>
      <c r="D626" s="112">
        <v>44236</v>
      </c>
      <c r="E626" s="107" t="s">
        <v>1267</v>
      </c>
      <c r="F626" s="107" t="s">
        <v>30</v>
      </c>
      <c r="G626" s="107" t="s">
        <v>1127</v>
      </c>
      <c r="H626" s="107" t="s">
        <v>24</v>
      </c>
      <c r="I626" s="107" t="s">
        <v>2067</v>
      </c>
      <c r="J626" s="108">
        <v>260</v>
      </c>
      <c r="K626" s="108">
        <v>817</v>
      </c>
      <c r="L626" s="108">
        <v>212420</v>
      </c>
      <c r="M626" s="108">
        <v>2.0425</v>
      </c>
      <c r="N626" s="108">
        <v>531.04999999999995</v>
      </c>
      <c r="O626" s="108">
        <v>0</v>
      </c>
      <c r="P626" s="108">
        <v>0</v>
      </c>
      <c r="Q626" s="108">
        <v>819.04250000000002</v>
      </c>
      <c r="R626" s="108">
        <v>212951.05</v>
      </c>
      <c r="S626" s="107" t="s">
        <v>1362</v>
      </c>
      <c r="T626" s="108"/>
      <c r="U626" s="108"/>
      <c r="V626" s="107"/>
      <c r="W626" s="107"/>
    </row>
    <row r="627" spans="1:23" ht="25.5">
      <c r="A627" s="107" t="s">
        <v>2178</v>
      </c>
      <c r="B627" s="112">
        <v>44236</v>
      </c>
      <c r="C627" s="107" t="s">
        <v>2179</v>
      </c>
      <c r="D627" s="112">
        <v>44236</v>
      </c>
      <c r="E627" s="107" t="s">
        <v>1267</v>
      </c>
      <c r="F627" s="107" t="s">
        <v>28</v>
      </c>
      <c r="G627" s="107" t="s">
        <v>1127</v>
      </c>
      <c r="H627" s="107" t="s">
        <v>24</v>
      </c>
      <c r="I627" s="107" t="s">
        <v>2067</v>
      </c>
      <c r="J627" s="108">
        <v>80</v>
      </c>
      <c r="K627" s="108">
        <v>817</v>
      </c>
      <c r="L627" s="108">
        <v>65360</v>
      </c>
      <c r="M627" s="108">
        <v>2.0425</v>
      </c>
      <c r="N627" s="108">
        <v>163.4</v>
      </c>
      <c r="O627" s="108">
        <v>0</v>
      </c>
      <c r="P627" s="108">
        <v>0</v>
      </c>
      <c r="Q627" s="108">
        <v>819.04250000000002</v>
      </c>
      <c r="R627" s="108">
        <v>65523.4</v>
      </c>
      <c r="S627" s="107" t="s">
        <v>1362</v>
      </c>
      <c r="T627" s="108"/>
      <c r="U627" s="108"/>
      <c r="V627" s="107"/>
      <c r="W627" s="107"/>
    </row>
    <row r="628" spans="1:23" ht="25.5">
      <c r="A628" s="107" t="s">
        <v>2178</v>
      </c>
      <c r="B628" s="112">
        <v>44236</v>
      </c>
      <c r="C628" s="107" t="s">
        <v>2179</v>
      </c>
      <c r="D628" s="112">
        <v>44236</v>
      </c>
      <c r="E628" s="107" t="s">
        <v>1267</v>
      </c>
      <c r="F628" s="107" t="s">
        <v>28</v>
      </c>
      <c r="G628" s="107" t="s">
        <v>1127</v>
      </c>
      <c r="H628" s="107" t="s">
        <v>24</v>
      </c>
      <c r="I628" s="107" t="s">
        <v>1176</v>
      </c>
      <c r="J628" s="108">
        <v>40</v>
      </c>
      <c r="K628" s="108">
        <v>807</v>
      </c>
      <c r="L628" s="108">
        <v>32280</v>
      </c>
      <c r="M628" s="108">
        <v>2.0175000000000001</v>
      </c>
      <c r="N628" s="108">
        <v>80.7</v>
      </c>
      <c r="O628" s="108">
        <v>0</v>
      </c>
      <c r="P628" s="108">
        <v>0</v>
      </c>
      <c r="Q628" s="108">
        <v>809.01750000000004</v>
      </c>
      <c r="R628" s="108">
        <v>32360.7</v>
      </c>
      <c r="S628" s="107" t="s">
        <v>1362</v>
      </c>
      <c r="T628" s="108"/>
      <c r="U628" s="108"/>
      <c r="V628" s="107"/>
      <c r="W628" s="107"/>
    </row>
    <row r="629" spans="1:23" ht="25.5">
      <c r="A629" s="107" t="s">
        <v>2180</v>
      </c>
      <c r="B629" s="112">
        <v>44236</v>
      </c>
      <c r="C629" s="107" t="s">
        <v>2181</v>
      </c>
      <c r="D629" s="112">
        <v>44236</v>
      </c>
      <c r="E629" s="107" t="s">
        <v>1267</v>
      </c>
      <c r="F629" s="107" t="s">
        <v>27</v>
      </c>
      <c r="G629" s="107" t="s">
        <v>1289</v>
      </c>
      <c r="H629" s="107" t="s">
        <v>24</v>
      </c>
      <c r="I629" s="107" t="s">
        <v>2067</v>
      </c>
      <c r="J629" s="108">
        <v>300</v>
      </c>
      <c r="K629" s="108">
        <v>817</v>
      </c>
      <c r="L629" s="108">
        <v>245100</v>
      </c>
      <c r="M629" s="108">
        <v>2.0425</v>
      </c>
      <c r="N629" s="108">
        <v>612.75</v>
      </c>
      <c r="O629" s="108">
        <v>0</v>
      </c>
      <c r="P629" s="108">
        <v>0</v>
      </c>
      <c r="Q629" s="108">
        <v>819.04250000000002</v>
      </c>
      <c r="R629" s="108">
        <v>245712.75</v>
      </c>
      <c r="S629" s="107" t="s">
        <v>1362</v>
      </c>
      <c r="T629" s="108"/>
      <c r="U629" s="108"/>
      <c r="V629" s="107"/>
      <c r="W629" s="107"/>
    </row>
    <row r="630" spans="1:23" ht="25.5">
      <c r="A630" s="107" t="s">
        <v>2182</v>
      </c>
      <c r="B630" s="112">
        <v>44236</v>
      </c>
      <c r="C630" s="107" t="s">
        <v>2183</v>
      </c>
      <c r="D630" s="112">
        <v>44236</v>
      </c>
      <c r="E630" s="107" t="s">
        <v>1267</v>
      </c>
      <c r="F630" s="107" t="s">
        <v>1216</v>
      </c>
      <c r="G630" s="107" t="s">
        <v>26</v>
      </c>
      <c r="H630" s="107" t="s">
        <v>24</v>
      </c>
      <c r="I630" s="107" t="s">
        <v>2067</v>
      </c>
      <c r="J630" s="108">
        <v>200</v>
      </c>
      <c r="K630" s="108">
        <v>817</v>
      </c>
      <c r="L630" s="108">
        <v>163400</v>
      </c>
      <c r="M630" s="108">
        <v>2.0425</v>
      </c>
      <c r="N630" s="108">
        <v>408.5</v>
      </c>
      <c r="O630" s="108">
        <v>0</v>
      </c>
      <c r="P630" s="108">
        <v>0</v>
      </c>
      <c r="Q630" s="108">
        <v>819.04250000000002</v>
      </c>
      <c r="R630" s="108">
        <v>163808.5</v>
      </c>
      <c r="S630" s="107" t="s">
        <v>1362</v>
      </c>
      <c r="T630" s="108"/>
      <c r="U630" s="108"/>
      <c r="V630" s="107"/>
      <c r="W630" s="107"/>
    </row>
    <row r="631" spans="1:23" ht="25.5">
      <c r="A631" s="107" t="s">
        <v>2184</v>
      </c>
      <c r="B631" s="112">
        <v>44236</v>
      </c>
      <c r="C631" s="107" t="s">
        <v>2185</v>
      </c>
      <c r="D631" s="112">
        <v>44236</v>
      </c>
      <c r="E631" s="107" t="s">
        <v>1267</v>
      </c>
      <c r="F631" s="107" t="s">
        <v>18</v>
      </c>
      <c r="G631" s="107" t="s">
        <v>19</v>
      </c>
      <c r="H631" s="107" t="s">
        <v>13</v>
      </c>
      <c r="I631" s="107" t="s">
        <v>2067</v>
      </c>
      <c r="J631" s="108">
        <v>430</v>
      </c>
      <c r="K631" s="108">
        <v>817</v>
      </c>
      <c r="L631" s="108">
        <v>351310</v>
      </c>
      <c r="M631" s="108">
        <v>2.0419999999999998</v>
      </c>
      <c r="N631" s="108">
        <v>878.06</v>
      </c>
      <c r="O631" s="108">
        <v>0</v>
      </c>
      <c r="P631" s="108">
        <v>0</v>
      </c>
      <c r="Q631" s="108">
        <v>819.04250000000002</v>
      </c>
      <c r="R631" s="108">
        <v>352188.27500000002</v>
      </c>
      <c r="S631" s="107" t="s">
        <v>1362</v>
      </c>
      <c r="T631" s="108"/>
      <c r="U631" s="108"/>
      <c r="V631" s="107"/>
      <c r="W631" s="107"/>
    </row>
    <row r="632" spans="1:23" ht="25.5">
      <c r="A632" s="107" t="s">
        <v>2186</v>
      </c>
      <c r="B632" s="112">
        <v>44236</v>
      </c>
      <c r="C632" s="107" t="s">
        <v>2187</v>
      </c>
      <c r="D632" s="112">
        <v>44236</v>
      </c>
      <c r="E632" s="107" t="s">
        <v>1267</v>
      </c>
      <c r="F632" s="107" t="s">
        <v>5</v>
      </c>
      <c r="G632" s="107" t="s">
        <v>1280</v>
      </c>
      <c r="H632" s="107" t="s">
        <v>120</v>
      </c>
      <c r="I632" s="107" t="s">
        <v>2067</v>
      </c>
      <c r="J632" s="108">
        <v>115</v>
      </c>
      <c r="K632" s="108">
        <v>817</v>
      </c>
      <c r="L632" s="108">
        <v>93955</v>
      </c>
      <c r="M632" s="108">
        <v>2.0425</v>
      </c>
      <c r="N632" s="108">
        <v>234.88749999999999</v>
      </c>
      <c r="O632" s="108">
        <v>0</v>
      </c>
      <c r="P632" s="108">
        <v>0</v>
      </c>
      <c r="Q632" s="108">
        <v>819.04250000000002</v>
      </c>
      <c r="R632" s="108">
        <v>94189.887499999997</v>
      </c>
      <c r="S632" s="107" t="s">
        <v>1362</v>
      </c>
      <c r="T632" s="108"/>
      <c r="U632" s="108"/>
      <c r="V632" s="107"/>
      <c r="W632" s="107"/>
    </row>
    <row r="633" spans="1:23" ht="25.5">
      <c r="A633" s="107" t="s">
        <v>2188</v>
      </c>
      <c r="B633" s="112">
        <v>44236</v>
      </c>
      <c r="C633" s="107" t="s">
        <v>2189</v>
      </c>
      <c r="D633" s="112">
        <v>44236</v>
      </c>
      <c r="E633" s="107" t="s">
        <v>1267</v>
      </c>
      <c r="F633" s="107" t="s">
        <v>4</v>
      </c>
      <c r="G633" s="107" t="s">
        <v>1280</v>
      </c>
      <c r="H633" s="107" t="s">
        <v>120</v>
      </c>
      <c r="I633" s="107" t="s">
        <v>1176</v>
      </c>
      <c r="J633" s="108">
        <v>154</v>
      </c>
      <c r="K633" s="108">
        <v>807</v>
      </c>
      <c r="L633" s="108">
        <v>124278</v>
      </c>
      <c r="M633" s="108">
        <v>2.0175000000000001</v>
      </c>
      <c r="N633" s="108">
        <v>310.69499999999999</v>
      </c>
      <c r="O633" s="108">
        <v>0</v>
      </c>
      <c r="P633" s="108">
        <v>0</v>
      </c>
      <c r="Q633" s="108">
        <v>809.01750000000004</v>
      </c>
      <c r="R633" s="108">
        <v>124588.69500000001</v>
      </c>
      <c r="S633" s="107" t="s">
        <v>1362</v>
      </c>
      <c r="T633" s="108"/>
      <c r="U633" s="108"/>
      <c r="V633" s="107"/>
      <c r="W633" s="107"/>
    </row>
    <row r="634" spans="1:23" ht="25.5">
      <c r="A634" s="107" t="s">
        <v>2188</v>
      </c>
      <c r="B634" s="112">
        <v>44236</v>
      </c>
      <c r="C634" s="107" t="s">
        <v>2189</v>
      </c>
      <c r="D634" s="112">
        <v>44236</v>
      </c>
      <c r="E634" s="107" t="s">
        <v>1267</v>
      </c>
      <c r="F634" s="107" t="s">
        <v>4</v>
      </c>
      <c r="G634" s="107" t="s">
        <v>1280</v>
      </c>
      <c r="H634" s="107" t="s">
        <v>120</v>
      </c>
      <c r="I634" s="107" t="s">
        <v>2067</v>
      </c>
      <c r="J634" s="108">
        <v>231</v>
      </c>
      <c r="K634" s="108">
        <v>817</v>
      </c>
      <c r="L634" s="108">
        <v>188727</v>
      </c>
      <c r="M634" s="108">
        <v>2.0425</v>
      </c>
      <c r="N634" s="108">
        <v>471.8175</v>
      </c>
      <c r="O634" s="108">
        <v>0</v>
      </c>
      <c r="P634" s="108">
        <v>0</v>
      </c>
      <c r="Q634" s="108">
        <v>819.04250000000002</v>
      </c>
      <c r="R634" s="108">
        <v>189198.8175</v>
      </c>
      <c r="S634" s="107" t="s">
        <v>1362</v>
      </c>
      <c r="T634" s="108"/>
      <c r="U634" s="108"/>
      <c r="V634" s="107"/>
      <c r="W634" s="107"/>
    </row>
    <row r="635" spans="1:23" ht="25.5">
      <c r="A635" s="107" t="s">
        <v>2190</v>
      </c>
      <c r="B635" s="112">
        <v>44236</v>
      </c>
      <c r="C635" s="107" t="s">
        <v>2191</v>
      </c>
      <c r="D635" s="112">
        <v>44236</v>
      </c>
      <c r="E635" s="107" t="s">
        <v>1267</v>
      </c>
      <c r="F635" s="107" t="s">
        <v>22</v>
      </c>
      <c r="G635" s="107" t="s">
        <v>1082</v>
      </c>
      <c r="H635" s="107" t="s">
        <v>13</v>
      </c>
      <c r="I635" s="107" t="s">
        <v>1176</v>
      </c>
      <c r="J635" s="108">
        <v>500</v>
      </c>
      <c r="K635" s="108">
        <v>807</v>
      </c>
      <c r="L635" s="108">
        <v>403500</v>
      </c>
      <c r="M635" s="108">
        <v>2.0175000000000001</v>
      </c>
      <c r="N635" s="108">
        <v>1008.75</v>
      </c>
      <c r="O635" s="108">
        <v>0</v>
      </c>
      <c r="P635" s="108">
        <v>0</v>
      </c>
      <c r="Q635" s="108">
        <v>809.01750000000004</v>
      </c>
      <c r="R635" s="108">
        <v>404508.75</v>
      </c>
      <c r="S635" s="107" t="s">
        <v>1362</v>
      </c>
      <c r="T635" s="108"/>
      <c r="U635" s="108"/>
      <c r="V635" s="107"/>
      <c r="W635" s="107"/>
    </row>
    <row r="636" spans="1:23" ht="25.5">
      <c r="A636" s="107" t="s">
        <v>2190</v>
      </c>
      <c r="B636" s="112">
        <v>44236</v>
      </c>
      <c r="C636" s="107" t="s">
        <v>2191</v>
      </c>
      <c r="D636" s="112">
        <v>44236</v>
      </c>
      <c r="E636" s="107" t="s">
        <v>1267</v>
      </c>
      <c r="F636" s="107" t="s">
        <v>22</v>
      </c>
      <c r="G636" s="107" t="s">
        <v>1082</v>
      </c>
      <c r="H636" s="107" t="s">
        <v>13</v>
      </c>
      <c r="I636" s="107" t="s">
        <v>2067</v>
      </c>
      <c r="J636" s="108">
        <v>500</v>
      </c>
      <c r="K636" s="108">
        <v>817</v>
      </c>
      <c r="L636" s="108">
        <v>408500</v>
      </c>
      <c r="M636" s="108">
        <v>2.0425</v>
      </c>
      <c r="N636" s="108">
        <v>1021.25</v>
      </c>
      <c r="O636" s="108">
        <v>0</v>
      </c>
      <c r="P636" s="108">
        <v>0</v>
      </c>
      <c r="Q636" s="108">
        <v>819.04250000000002</v>
      </c>
      <c r="R636" s="108">
        <v>409521.25</v>
      </c>
      <c r="S636" s="107" t="s">
        <v>1362</v>
      </c>
      <c r="T636" s="108"/>
      <c r="U636" s="108"/>
      <c r="V636" s="107"/>
      <c r="W636" s="107"/>
    </row>
    <row r="637" spans="1:23" ht="25.5">
      <c r="A637" s="107" t="s">
        <v>2192</v>
      </c>
      <c r="B637" s="112">
        <v>44236</v>
      </c>
      <c r="C637" s="107" t="s">
        <v>2193</v>
      </c>
      <c r="D637" s="112">
        <v>44236</v>
      </c>
      <c r="E637" s="107" t="s">
        <v>1267</v>
      </c>
      <c r="F637" s="107" t="s">
        <v>1009</v>
      </c>
      <c r="G637" s="107" t="s">
        <v>79</v>
      </c>
      <c r="H637" s="107" t="s">
        <v>69</v>
      </c>
      <c r="I637" s="107" t="s">
        <v>2067</v>
      </c>
      <c r="J637" s="108">
        <v>246</v>
      </c>
      <c r="K637" s="108">
        <v>817</v>
      </c>
      <c r="L637" s="108">
        <v>200982</v>
      </c>
      <c r="M637" s="108">
        <v>2.0425</v>
      </c>
      <c r="N637" s="108">
        <v>502.45499999999998</v>
      </c>
      <c r="O637" s="108">
        <v>0</v>
      </c>
      <c r="P637" s="108">
        <v>0</v>
      </c>
      <c r="Q637" s="108">
        <v>819.04250000000002</v>
      </c>
      <c r="R637" s="108">
        <v>201484.45499999999</v>
      </c>
      <c r="S637" s="107" t="s">
        <v>1362</v>
      </c>
      <c r="T637" s="108"/>
      <c r="U637" s="108"/>
      <c r="V637" s="107"/>
      <c r="W637" s="107"/>
    </row>
    <row r="638" spans="1:23" ht="25.5">
      <c r="A638" s="107" t="s">
        <v>2192</v>
      </c>
      <c r="B638" s="112">
        <v>44236</v>
      </c>
      <c r="C638" s="107" t="s">
        <v>2193</v>
      </c>
      <c r="D638" s="112">
        <v>44236</v>
      </c>
      <c r="E638" s="107" t="s">
        <v>1267</v>
      </c>
      <c r="F638" s="107" t="s">
        <v>1009</v>
      </c>
      <c r="G638" s="107" t="s">
        <v>79</v>
      </c>
      <c r="H638" s="107" t="s">
        <v>69</v>
      </c>
      <c r="I638" s="107" t="s">
        <v>1176</v>
      </c>
      <c r="J638" s="108">
        <v>150</v>
      </c>
      <c r="K638" s="108">
        <v>807</v>
      </c>
      <c r="L638" s="108">
        <v>121050</v>
      </c>
      <c r="M638" s="108">
        <v>2.0175000000000001</v>
      </c>
      <c r="N638" s="108">
        <v>302.625</v>
      </c>
      <c r="O638" s="108">
        <v>0</v>
      </c>
      <c r="P638" s="108">
        <v>0</v>
      </c>
      <c r="Q638" s="108">
        <v>809.01750000000004</v>
      </c>
      <c r="R638" s="108">
        <v>121352.625</v>
      </c>
      <c r="S638" s="107" t="s">
        <v>1362</v>
      </c>
      <c r="T638" s="108"/>
      <c r="U638" s="108"/>
      <c r="V638" s="107"/>
      <c r="W638" s="107"/>
    </row>
    <row r="639" spans="1:23" ht="25.5">
      <c r="A639" s="107" t="s">
        <v>2194</v>
      </c>
      <c r="B639" s="112">
        <v>44236</v>
      </c>
      <c r="C639" s="107" t="s">
        <v>2195</v>
      </c>
      <c r="D639" s="112">
        <v>44236</v>
      </c>
      <c r="E639" s="107" t="s">
        <v>1267</v>
      </c>
      <c r="F639" s="107" t="s">
        <v>72</v>
      </c>
      <c r="G639" s="107" t="s">
        <v>69</v>
      </c>
      <c r="H639" s="107" t="s">
        <v>69</v>
      </c>
      <c r="I639" s="107" t="s">
        <v>2067</v>
      </c>
      <c r="J639" s="108">
        <v>140</v>
      </c>
      <c r="K639" s="108">
        <v>817</v>
      </c>
      <c r="L639" s="108">
        <v>114380</v>
      </c>
      <c r="M639" s="108">
        <v>2.0425</v>
      </c>
      <c r="N639" s="108">
        <v>285.95</v>
      </c>
      <c r="O639" s="108">
        <v>0</v>
      </c>
      <c r="P639" s="108">
        <v>0</v>
      </c>
      <c r="Q639" s="108">
        <v>819.04250000000002</v>
      </c>
      <c r="R639" s="108">
        <v>114665.95</v>
      </c>
      <c r="S639" s="107" t="s">
        <v>1362</v>
      </c>
      <c r="T639" s="108"/>
      <c r="U639" s="108"/>
      <c r="V639" s="107"/>
      <c r="W639" s="107"/>
    </row>
    <row r="640" spans="1:23" ht="25.5">
      <c r="A640" s="107" t="s">
        <v>2194</v>
      </c>
      <c r="B640" s="112">
        <v>44236</v>
      </c>
      <c r="C640" s="107" t="s">
        <v>2195</v>
      </c>
      <c r="D640" s="112">
        <v>44236</v>
      </c>
      <c r="E640" s="107" t="s">
        <v>1267</v>
      </c>
      <c r="F640" s="107" t="s">
        <v>72</v>
      </c>
      <c r="G640" s="107" t="s">
        <v>69</v>
      </c>
      <c r="H640" s="107" t="s">
        <v>69</v>
      </c>
      <c r="I640" s="107" t="s">
        <v>1176</v>
      </c>
      <c r="J640" s="108">
        <v>22</v>
      </c>
      <c r="K640" s="108">
        <v>807</v>
      </c>
      <c r="L640" s="108">
        <v>17754</v>
      </c>
      <c r="M640" s="108">
        <v>2.0175000000000001</v>
      </c>
      <c r="N640" s="108">
        <v>44.384999999999998</v>
      </c>
      <c r="O640" s="108">
        <v>0</v>
      </c>
      <c r="P640" s="108">
        <v>0</v>
      </c>
      <c r="Q640" s="108">
        <v>809.01750000000004</v>
      </c>
      <c r="R640" s="108">
        <v>17798.384999999998</v>
      </c>
      <c r="S640" s="107" t="s">
        <v>1362</v>
      </c>
      <c r="T640" s="108"/>
      <c r="U640" s="108"/>
      <c r="V640" s="107"/>
      <c r="W640" s="107"/>
    </row>
    <row r="641" spans="1:23" ht="25.5">
      <c r="A641" s="107" t="s">
        <v>2196</v>
      </c>
      <c r="B641" s="112">
        <v>44236</v>
      </c>
      <c r="C641" s="107" t="s">
        <v>2197</v>
      </c>
      <c r="D641" s="112">
        <v>44236</v>
      </c>
      <c r="E641" s="107" t="s">
        <v>1267</v>
      </c>
      <c r="F641" s="107" t="s">
        <v>1051</v>
      </c>
      <c r="G641" s="107" t="s">
        <v>1276</v>
      </c>
      <c r="H641" s="107" t="s">
        <v>69</v>
      </c>
      <c r="I641" s="107" t="s">
        <v>2067</v>
      </c>
      <c r="J641" s="108">
        <v>95</v>
      </c>
      <c r="K641" s="108">
        <v>817</v>
      </c>
      <c r="L641" s="108">
        <v>77615</v>
      </c>
      <c r="M641" s="108">
        <v>2.0425</v>
      </c>
      <c r="N641" s="108">
        <v>194.03749999999999</v>
      </c>
      <c r="O641" s="108">
        <v>0</v>
      </c>
      <c r="P641" s="108">
        <v>0</v>
      </c>
      <c r="Q641" s="108">
        <v>819.04250000000002</v>
      </c>
      <c r="R641" s="108">
        <v>77809.037500000006</v>
      </c>
      <c r="S641" s="107" t="s">
        <v>1362</v>
      </c>
      <c r="T641" s="108"/>
      <c r="U641" s="108"/>
      <c r="V641" s="107"/>
      <c r="W641" s="107"/>
    </row>
    <row r="642" spans="1:23" ht="25.5">
      <c r="A642" s="107" t="s">
        <v>2196</v>
      </c>
      <c r="B642" s="112">
        <v>44236</v>
      </c>
      <c r="C642" s="107" t="s">
        <v>2197</v>
      </c>
      <c r="D642" s="112">
        <v>44236</v>
      </c>
      <c r="E642" s="107" t="s">
        <v>1267</v>
      </c>
      <c r="F642" s="107" t="s">
        <v>1051</v>
      </c>
      <c r="G642" s="107" t="s">
        <v>1276</v>
      </c>
      <c r="H642" s="107" t="s">
        <v>69</v>
      </c>
      <c r="I642" s="107" t="s">
        <v>1176</v>
      </c>
      <c r="J642" s="108">
        <v>50</v>
      </c>
      <c r="K642" s="108">
        <v>807</v>
      </c>
      <c r="L642" s="108">
        <v>40350</v>
      </c>
      <c r="M642" s="108">
        <v>2.0175000000000001</v>
      </c>
      <c r="N642" s="108">
        <v>100.875</v>
      </c>
      <c r="O642" s="108">
        <v>0</v>
      </c>
      <c r="P642" s="108">
        <v>0</v>
      </c>
      <c r="Q642" s="108">
        <v>809.01750000000004</v>
      </c>
      <c r="R642" s="108">
        <v>40450.875</v>
      </c>
      <c r="S642" s="107" t="s">
        <v>1362</v>
      </c>
      <c r="T642" s="108"/>
      <c r="U642" s="108"/>
      <c r="V642" s="107"/>
      <c r="W642" s="107"/>
    </row>
    <row r="643" spans="1:23" ht="25.5">
      <c r="A643" s="107" t="s">
        <v>2198</v>
      </c>
      <c r="B643" s="112">
        <v>44236</v>
      </c>
      <c r="C643" s="107" t="s">
        <v>2199</v>
      </c>
      <c r="D643" s="112">
        <v>44236</v>
      </c>
      <c r="E643" s="107" t="s">
        <v>1267</v>
      </c>
      <c r="F643" s="107" t="s">
        <v>56</v>
      </c>
      <c r="G643" s="107" t="s">
        <v>1086</v>
      </c>
      <c r="H643" s="107" t="s">
        <v>57</v>
      </c>
      <c r="I643" s="107" t="s">
        <v>1176</v>
      </c>
      <c r="J643" s="108">
        <v>227</v>
      </c>
      <c r="K643" s="108">
        <v>807</v>
      </c>
      <c r="L643" s="108">
        <v>183189</v>
      </c>
      <c r="M643" s="108">
        <v>2.0175000000000001</v>
      </c>
      <c r="N643" s="108">
        <v>457.97250000000003</v>
      </c>
      <c r="O643" s="108">
        <v>0</v>
      </c>
      <c r="P643" s="108">
        <v>0</v>
      </c>
      <c r="Q643" s="108">
        <v>809.01750000000004</v>
      </c>
      <c r="R643" s="108">
        <v>183646.9725</v>
      </c>
      <c r="S643" s="107" t="s">
        <v>1362</v>
      </c>
      <c r="T643" s="108"/>
      <c r="U643" s="108"/>
      <c r="V643" s="107"/>
      <c r="W643" s="107"/>
    </row>
    <row r="644" spans="1:23" ht="25.5">
      <c r="A644" s="107" t="s">
        <v>2198</v>
      </c>
      <c r="B644" s="112">
        <v>44236</v>
      </c>
      <c r="C644" s="107" t="s">
        <v>2199</v>
      </c>
      <c r="D644" s="112">
        <v>44236</v>
      </c>
      <c r="E644" s="107" t="s">
        <v>1267</v>
      </c>
      <c r="F644" s="107" t="s">
        <v>56</v>
      </c>
      <c r="G644" s="107" t="s">
        <v>1086</v>
      </c>
      <c r="H644" s="107" t="s">
        <v>57</v>
      </c>
      <c r="I644" s="107" t="s">
        <v>2067</v>
      </c>
      <c r="J644" s="108">
        <v>350</v>
      </c>
      <c r="K644" s="108">
        <v>817</v>
      </c>
      <c r="L644" s="108">
        <v>285950</v>
      </c>
      <c r="M644" s="108">
        <v>2.0425</v>
      </c>
      <c r="N644" s="108">
        <v>714.875</v>
      </c>
      <c r="O644" s="108">
        <v>0</v>
      </c>
      <c r="P644" s="108">
        <v>0</v>
      </c>
      <c r="Q644" s="108">
        <v>819.04250000000002</v>
      </c>
      <c r="R644" s="108">
        <v>286664.875</v>
      </c>
      <c r="S644" s="107" t="s">
        <v>1362</v>
      </c>
      <c r="T644" s="108"/>
      <c r="U644" s="108"/>
      <c r="V644" s="107"/>
      <c r="W644" s="107"/>
    </row>
    <row r="645" spans="1:23" ht="25.5">
      <c r="A645" s="107" t="s">
        <v>2200</v>
      </c>
      <c r="B645" s="112">
        <v>44236</v>
      </c>
      <c r="C645" s="107" t="s">
        <v>2201</v>
      </c>
      <c r="D645" s="112">
        <v>44236</v>
      </c>
      <c r="E645" s="107" t="s">
        <v>1267</v>
      </c>
      <c r="F645" s="107" t="s">
        <v>58</v>
      </c>
      <c r="G645" s="107" t="s">
        <v>1086</v>
      </c>
      <c r="H645" s="107" t="s">
        <v>57</v>
      </c>
      <c r="I645" s="107" t="s">
        <v>1176</v>
      </c>
      <c r="J645" s="108">
        <v>100</v>
      </c>
      <c r="K645" s="108">
        <v>807</v>
      </c>
      <c r="L645" s="108">
        <v>80700</v>
      </c>
      <c r="M645" s="108">
        <v>2.0175000000000001</v>
      </c>
      <c r="N645" s="108">
        <v>201.75</v>
      </c>
      <c r="O645" s="108">
        <v>0</v>
      </c>
      <c r="P645" s="108">
        <v>0</v>
      </c>
      <c r="Q645" s="108">
        <v>809.01750000000004</v>
      </c>
      <c r="R645" s="108">
        <v>80901.75</v>
      </c>
      <c r="S645" s="107" t="s">
        <v>1362</v>
      </c>
      <c r="T645" s="108"/>
      <c r="U645" s="108"/>
      <c r="V645" s="107"/>
      <c r="W645" s="107"/>
    </row>
    <row r="646" spans="1:23" ht="25.5">
      <c r="A646" s="107" t="s">
        <v>2200</v>
      </c>
      <c r="B646" s="112">
        <v>44236</v>
      </c>
      <c r="C646" s="107" t="s">
        <v>2201</v>
      </c>
      <c r="D646" s="112">
        <v>44236</v>
      </c>
      <c r="E646" s="107" t="s">
        <v>1267</v>
      </c>
      <c r="F646" s="107" t="s">
        <v>58</v>
      </c>
      <c r="G646" s="107" t="s">
        <v>1086</v>
      </c>
      <c r="H646" s="107" t="s">
        <v>57</v>
      </c>
      <c r="I646" s="107" t="s">
        <v>2067</v>
      </c>
      <c r="J646" s="108">
        <v>100</v>
      </c>
      <c r="K646" s="108">
        <v>817</v>
      </c>
      <c r="L646" s="108">
        <v>81700</v>
      </c>
      <c r="M646" s="108">
        <v>2.0425</v>
      </c>
      <c r="N646" s="108">
        <v>204.25</v>
      </c>
      <c r="O646" s="108">
        <v>0</v>
      </c>
      <c r="P646" s="108">
        <v>0</v>
      </c>
      <c r="Q646" s="108">
        <v>819.04250000000002</v>
      </c>
      <c r="R646" s="108">
        <v>81904.25</v>
      </c>
      <c r="S646" s="107" t="s">
        <v>1362</v>
      </c>
      <c r="T646" s="108"/>
      <c r="U646" s="108"/>
      <c r="V646" s="107"/>
      <c r="W646" s="107"/>
    </row>
    <row r="647" spans="1:23" ht="25.5">
      <c r="A647" s="107" t="s">
        <v>2202</v>
      </c>
      <c r="B647" s="112">
        <v>44236</v>
      </c>
      <c r="C647" s="107" t="s">
        <v>2203</v>
      </c>
      <c r="D647" s="112">
        <v>44236</v>
      </c>
      <c r="E647" s="107" t="s">
        <v>1267</v>
      </c>
      <c r="F647" s="107" t="s">
        <v>66</v>
      </c>
      <c r="G647" s="107" t="s">
        <v>1270</v>
      </c>
      <c r="H647" s="107" t="s">
        <v>57</v>
      </c>
      <c r="I647" s="107" t="s">
        <v>2067</v>
      </c>
      <c r="J647" s="108">
        <v>180</v>
      </c>
      <c r="K647" s="108">
        <v>817</v>
      </c>
      <c r="L647" s="108">
        <v>147060</v>
      </c>
      <c r="M647" s="108">
        <v>2.0425</v>
      </c>
      <c r="N647" s="108">
        <v>367.65</v>
      </c>
      <c r="O647" s="108">
        <v>0</v>
      </c>
      <c r="P647" s="108">
        <v>0</v>
      </c>
      <c r="Q647" s="108">
        <v>819.04250000000002</v>
      </c>
      <c r="R647" s="108">
        <v>147427.65</v>
      </c>
      <c r="S647" s="107" t="s">
        <v>1362</v>
      </c>
      <c r="T647" s="108"/>
      <c r="U647" s="108"/>
      <c r="V647" s="107"/>
      <c r="W647" s="107"/>
    </row>
    <row r="648" spans="1:23" ht="25.5">
      <c r="A648" s="107" t="s">
        <v>2202</v>
      </c>
      <c r="B648" s="112">
        <v>44236</v>
      </c>
      <c r="C648" s="107" t="s">
        <v>2203</v>
      </c>
      <c r="D648" s="112">
        <v>44236</v>
      </c>
      <c r="E648" s="107" t="s">
        <v>1267</v>
      </c>
      <c r="F648" s="107" t="s">
        <v>66</v>
      </c>
      <c r="G648" s="107" t="s">
        <v>1270</v>
      </c>
      <c r="H648" s="107" t="s">
        <v>57</v>
      </c>
      <c r="I648" s="107" t="s">
        <v>1176</v>
      </c>
      <c r="J648" s="108">
        <v>20</v>
      </c>
      <c r="K648" s="108">
        <v>807</v>
      </c>
      <c r="L648" s="108">
        <v>16140</v>
      </c>
      <c r="M648" s="108">
        <v>2.0175000000000001</v>
      </c>
      <c r="N648" s="108">
        <v>40.35</v>
      </c>
      <c r="O648" s="108">
        <v>0</v>
      </c>
      <c r="P648" s="108">
        <v>0</v>
      </c>
      <c r="Q648" s="108">
        <v>809.01750000000004</v>
      </c>
      <c r="R648" s="108">
        <v>16180.35</v>
      </c>
      <c r="S648" s="107" t="s">
        <v>1362</v>
      </c>
      <c r="T648" s="108"/>
      <c r="U648" s="108"/>
      <c r="V648" s="107"/>
      <c r="W648" s="107"/>
    </row>
    <row r="649" spans="1:23" ht="25.5">
      <c r="A649" s="107" t="s">
        <v>2204</v>
      </c>
      <c r="B649" s="112">
        <v>44236</v>
      </c>
      <c r="C649" s="107" t="s">
        <v>2205</v>
      </c>
      <c r="D649" s="112">
        <v>44236</v>
      </c>
      <c r="E649" s="107" t="s">
        <v>1267</v>
      </c>
      <c r="F649" s="107" t="s">
        <v>65</v>
      </c>
      <c r="G649" s="107" t="s">
        <v>1270</v>
      </c>
      <c r="H649" s="107" t="s">
        <v>57</v>
      </c>
      <c r="I649" s="107" t="s">
        <v>2067</v>
      </c>
      <c r="J649" s="108">
        <v>160</v>
      </c>
      <c r="K649" s="108">
        <v>817</v>
      </c>
      <c r="L649" s="108">
        <v>130720</v>
      </c>
      <c r="M649" s="108">
        <v>2.0425</v>
      </c>
      <c r="N649" s="108">
        <v>326.8</v>
      </c>
      <c r="O649" s="108">
        <v>0</v>
      </c>
      <c r="P649" s="108">
        <v>0</v>
      </c>
      <c r="Q649" s="108">
        <v>819.04250000000002</v>
      </c>
      <c r="R649" s="108">
        <v>131046.8</v>
      </c>
      <c r="S649" s="107" t="s">
        <v>1362</v>
      </c>
      <c r="T649" s="108"/>
      <c r="U649" s="108"/>
      <c r="V649" s="107"/>
      <c r="W649" s="107"/>
    </row>
    <row r="650" spans="1:23" ht="25.5">
      <c r="A650" s="107" t="s">
        <v>2206</v>
      </c>
      <c r="B650" s="112">
        <v>44236</v>
      </c>
      <c r="C650" s="107" t="s">
        <v>2207</v>
      </c>
      <c r="D650" s="112">
        <v>44236</v>
      </c>
      <c r="E650" s="107" t="s">
        <v>1267</v>
      </c>
      <c r="F650" s="107" t="s">
        <v>55</v>
      </c>
      <c r="G650" s="107" t="s">
        <v>1085</v>
      </c>
      <c r="H650" s="107" t="s">
        <v>57</v>
      </c>
      <c r="I650" s="107" t="s">
        <v>1176</v>
      </c>
      <c r="J650" s="108">
        <v>60</v>
      </c>
      <c r="K650" s="108">
        <v>807</v>
      </c>
      <c r="L650" s="108">
        <v>48420</v>
      </c>
      <c r="M650" s="108">
        <v>2.0175000000000001</v>
      </c>
      <c r="N650" s="108">
        <v>121.05</v>
      </c>
      <c r="O650" s="108">
        <v>0</v>
      </c>
      <c r="P650" s="108">
        <v>0</v>
      </c>
      <c r="Q650" s="108">
        <v>809.01750000000004</v>
      </c>
      <c r="R650" s="108">
        <v>48541.05</v>
      </c>
      <c r="S650" s="107" t="s">
        <v>1362</v>
      </c>
      <c r="T650" s="108"/>
      <c r="U650" s="108"/>
      <c r="V650" s="107"/>
      <c r="W650" s="107"/>
    </row>
    <row r="651" spans="1:23" ht="25.5">
      <c r="A651" s="107" t="s">
        <v>2206</v>
      </c>
      <c r="B651" s="112">
        <v>44236</v>
      </c>
      <c r="C651" s="107" t="s">
        <v>2207</v>
      </c>
      <c r="D651" s="112">
        <v>44236</v>
      </c>
      <c r="E651" s="107" t="s">
        <v>1267</v>
      </c>
      <c r="F651" s="107" t="s">
        <v>55</v>
      </c>
      <c r="G651" s="107" t="s">
        <v>1085</v>
      </c>
      <c r="H651" s="107" t="s">
        <v>57</v>
      </c>
      <c r="I651" s="107" t="s">
        <v>2067</v>
      </c>
      <c r="J651" s="108">
        <v>370</v>
      </c>
      <c r="K651" s="108">
        <v>817</v>
      </c>
      <c r="L651" s="108">
        <v>302290</v>
      </c>
      <c r="M651" s="108">
        <v>2.0425</v>
      </c>
      <c r="N651" s="108">
        <v>755.72500000000002</v>
      </c>
      <c r="O651" s="108">
        <v>0</v>
      </c>
      <c r="P651" s="108">
        <v>0</v>
      </c>
      <c r="Q651" s="108">
        <v>819.04250000000002</v>
      </c>
      <c r="R651" s="108">
        <v>303045.72499999998</v>
      </c>
      <c r="S651" s="107" t="s">
        <v>1362</v>
      </c>
      <c r="T651" s="108"/>
      <c r="U651" s="108"/>
      <c r="V651" s="107"/>
      <c r="W651" s="107"/>
    </row>
    <row r="652" spans="1:23" ht="25.5">
      <c r="A652" s="107" t="s">
        <v>2208</v>
      </c>
      <c r="B652" s="112">
        <v>44236</v>
      </c>
      <c r="C652" s="107" t="s">
        <v>2209</v>
      </c>
      <c r="D652" s="112">
        <v>44236</v>
      </c>
      <c r="E652" s="107" t="s">
        <v>1267</v>
      </c>
      <c r="F652" s="107" t="s">
        <v>54</v>
      </c>
      <c r="G652" s="107" t="s">
        <v>1085</v>
      </c>
      <c r="H652" s="107" t="s">
        <v>57</v>
      </c>
      <c r="I652" s="107" t="s">
        <v>2067</v>
      </c>
      <c r="J652" s="108">
        <v>175</v>
      </c>
      <c r="K652" s="108">
        <v>817</v>
      </c>
      <c r="L652" s="108">
        <v>142975</v>
      </c>
      <c r="M652" s="108">
        <v>2.0425</v>
      </c>
      <c r="N652" s="108">
        <v>357.4375</v>
      </c>
      <c r="O652" s="108">
        <v>0</v>
      </c>
      <c r="P652" s="108">
        <v>0</v>
      </c>
      <c r="Q652" s="108">
        <v>819.04250000000002</v>
      </c>
      <c r="R652" s="108">
        <v>143332.4375</v>
      </c>
      <c r="S652" s="107" t="s">
        <v>1362</v>
      </c>
      <c r="T652" s="108"/>
      <c r="U652" s="108"/>
      <c r="V652" s="107"/>
      <c r="W652" s="107"/>
    </row>
    <row r="653" spans="1:23" ht="25.5">
      <c r="A653" s="107" t="s">
        <v>2210</v>
      </c>
      <c r="B653" s="112">
        <v>44236</v>
      </c>
      <c r="C653" s="107" t="s">
        <v>2211</v>
      </c>
      <c r="D653" s="112">
        <v>44236</v>
      </c>
      <c r="E653" s="107" t="s">
        <v>1267</v>
      </c>
      <c r="F653" s="107" t="s">
        <v>42</v>
      </c>
      <c r="G653" s="107" t="s">
        <v>1293</v>
      </c>
      <c r="H653" s="107" t="s">
        <v>13</v>
      </c>
      <c r="I653" s="107" t="s">
        <v>2067</v>
      </c>
      <c r="J653" s="108">
        <v>300</v>
      </c>
      <c r="K653" s="108">
        <v>817</v>
      </c>
      <c r="L653" s="108">
        <v>245100</v>
      </c>
      <c r="M653" s="108">
        <v>2.0419999999999998</v>
      </c>
      <c r="N653" s="108">
        <v>612.6</v>
      </c>
      <c r="O653" s="108">
        <v>0</v>
      </c>
      <c r="P653" s="108">
        <v>0</v>
      </c>
      <c r="Q653" s="108">
        <v>819.04250000000002</v>
      </c>
      <c r="R653" s="108">
        <v>245712.75</v>
      </c>
      <c r="S653" s="107" t="s">
        <v>1362</v>
      </c>
      <c r="T653" s="108"/>
      <c r="U653" s="108"/>
      <c r="V653" s="107"/>
      <c r="W653" s="107"/>
    </row>
    <row r="654" spans="1:23" ht="25.5">
      <c r="A654" s="107" t="s">
        <v>2210</v>
      </c>
      <c r="B654" s="112">
        <v>44236</v>
      </c>
      <c r="C654" s="107" t="s">
        <v>2211</v>
      </c>
      <c r="D654" s="112">
        <v>44236</v>
      </c>
      <c r="E654" s="107" t="s">
        <v>1267</v>
      </c>
      <c r="F654" s="107" t="s">
        <v>42</v>
      </c>
      <c r="G654" s="107" t="s">
        <v>1293</v>
      </c>
      <c r="H654" s="107" t="s">
        <v>13</v>
      </c>
      <c r="I654" s="107" t="s">
        <v>1176</v>
      </c>
      <c r="J654" s="108">
        <v>200</v>
      </c>
      <c r="K654" s="108">
        <v>807</v>
      </c>
      <c r="L654" s="108">
        <v>161400</v>
      </c>
      <c r="M654" s="108">
        <v>2.0179999999999998</v>
      </c>
      <c r="N654" s="108">
        <v>403.6</v>
      </c>
      <c r="O654" s="108">
        <v>0</v>
      </c>
      <c r="P654" s="108">
        <v>0</v>
      </c>
      <c r="Q654" s="108">
        <v>809.01750000000004</v>
      </c>
      <c r="R654" s="108">
        <v>161803.5</v>
      </c>
      <c r="S654" s="107" t="s">
        <v>1362</v>
      </c>
      <c r="T654" s="108"/>
      <c r="U654" s="108"/>
      <c r="V654" s="107"/>
      <c r="W654" s="107"/>
    </row>
    <row r="655" spans="1:23" ht="25.5">
      <c r="A655" s="107" t="s">
        <v>2212</v>
      </c>
      <c r="B655" s="112">
        <v>44236</v>
      </c>
      <c r="C655" s="107" t="s">
        <v>2213</v>
      </c>
      <c r="D655" s="112">
        <v>44236</v>
      </c>
      <c r="E655" s="107" t="s">
        <v>1267</v>
      </c>
      <c r="F655" s="107" t="s">
        <v>31</v>
      </c>
      <c r="G655" s="107" t="s">
        <v>1287</v>
      </c>
      <c r="H655" s="107" t="s">
        <v>24</v>
      </c>
      <c r="I655" s="107" t="s">
        <v>2067</v>
      </c>
      <c r="J655" s="108">
        <v>100</v>
      </c>
      <c r="K655" s="108">
        <v>817</v>
      </c>
      <c r="L655" s="108">
        <v>81700</v>
      </c>
      <c r="M655" s="108">
        <v>2.0425</v>
      </c>
      <c r="N655" s="108">
        <v>204.25</v>
      </c>
      <c r="O655" s="108">
        <v>0</v>
      </c>
      <c r="P655" s="108">
        <v>0</v>
      </c>
      <c r="Q655" s="108">
        <v>819.04250000000002</v>
      </c>
      <c r="R655" s="108">
        <v>81904.25</v>
      </c>
      <c r="S655" s="107" t="s">
        <v>1362</v>
      </c>
      <c r="T655" s="108"/>
      <c r="U655" s="108"/>
      <c r="V655" s="107"/>
      <c r="W655" s="107"/>
    </row>
    <row r="656" spans="1:23" ht="25.5">
      <c r="A656" s="107" t="s">
        <v>2214</v>
      </c>
      <c r="B656" s="112">
        <v>44236</v>
      </c>
      <c r="C656" s="107" t="s">
        <v>2215</v>
      </c>
      <c r="D656" s="112">
        <v>44236</v>
      </c>
      <c r="E656" s="107" t="s">
        <v>1267</v>
      </c>
      <c r="F656" s="107" t="s">
        <v>32</v>
      </c>
      <c r="G656" s="107" t="s">
        <v>1084</v>
      </c>
      <c r="H656" s="107" t="s">
        <v>24</v>
      </c>
      <c r="I656" s="107" t="s">
        <v>2067</v>
      </c>
      <c r="J656" s="108">
        <v>500</v>
      </c>
      <c r="K656" s="108">
        <v>817</v>
      </c>
      <c r="L656" s="108">
        <v>408500</v>
      </c>
      <c r="M656" s="108">
        <v>2.0425</v>
      </c>
      <c r="N656" s="108">
        <v>1021.25</v>
      </c>
      <c r="O656" s="108">
        <v>0</v>
      </c>
      <c r="P656" s="108">
        <v>0</v>
      </c>
      <c r="Q656" s="108">
        <v>819.04250000000002</v>
      </c>
      <c r="R656" s="108">
        <v>409521.25</v>
      </c>
      <c r="S656" s="107" t="s">
        <v>1362</v>
      </c>
      <c r="T656" s="108"/>
      <c r="U656" s="108"/>
      <c r="V656" s="107"/>
      <c r="W656" s="107"/>
    </row>
    <row r="657" spans="1:23" ht="25.5">
      <c r="A657" s="107" t="s">
        <v>2216</v>
      </c>
      <c r="B657" s="112">
        <v>44236</v>
      </c>
      <c r="C657" s="107" t="s">
        <v>2217</v>
      </c>
      <c r="D657" s="112">
        <v>44236</v>
      </c>
      <c r="E657" s="107" t="s">
        <v>1267</v>
      </c>
      <c r="F657" s="107" t="s">
        <v>33</v>
      </c>
      <c r="G657" s="107" t="s">
        <v>26</v>
      </c>
      <c r="H657" s="107" t="s">
        <v>24</v>
      </c>
      <c r="I657" s="107" t="s">
        <v>2067</v>
      </c>
      <c r="J657" s="108">
        <v>500</v>
      </c>
      <c r="K657" s="108">
        <v>817</v>
      </c>
      <c r="L657" s="108">
        <v>408500</v>
      </c>
      <c r="M657" s="108">
        <v>2.0425</v>
      </c>
      <c r="N657" s="108">
        <v>1021.25</v>
      </c>
      <c r="O657" s="108">
        <v>0</v>
      </c>
      <c r="P657" s="108">
        <v>0</v>
      </c>
      <c r="Q657" s="108">
        <v>819.04250000000002</v>
      </c>
      <c r="R657" s="108">
        <v>409521.25</v>
      </c>
      <c r="S657" s="107" t="s">
        <v>1362</v>
      </c>
      <c r="T657" s="108"/>
      <c r="U657" s="108"/>
      <c r="V657" s="107"/>
      <c r="W657" s="107"/>
    </row>
    <row r="658" spans="1:23" ht="25.5">
      <c r="A658" s="107" t="s">
        <v>2218</v>
      </c>
      <c r="B658" s="112">
        <v>44236</v>
      </c>
      <c r="C658" s="107" t="s">
        <v>2219</v>
      </c>
      <c r="D658" s="112">
        <v>44236</v>
      </c>
      <c r="E658" s="107" t="s">
        <v>1267</v>
      </c>
      <c r="F658" s="107" t="s">
        <v>14</v>
      </c>
      <c r="G658" s="107" t="s">
        <v>1275</v>
      </c>
      <c r="H658" s="107" t="s">
        <v>24</v>
      </c>
      <c r="I658" s="107" t="s">
        <v>2067</v>
      </c>
      <c r="J658" s="108">
        <v>300</v>
      </c>
      <c r="K658" s="108">
        <v>817</v>
      </c>
      <c r="L658" s="108">
        <v>245100</v>
      </c>
      <c r="M658" s="108">
        <v>2.0425</v>
      </c>
      <c r="N658" s="108">
        <v>612.75</v>
      </c>
      <c r="O658" s="108">
        <v>0</v>
      </c>
      <c r="P658" s="108">
        <v>0</v>
      </c>
      <c r="Q658" s="108">
        <v>819.04250000000002</v>
      </c>
      <c r="R658" s="108">
        <v>245712.75</v>
      </c>
      <c r="S658" s="107" t="s">
        <v>1362</v>
      </c>
      <c r="T658" s="108"/>
      <c r="U658" s="108"/>
      <c r="V658" s="107"/>
      <c r="W658" s="107"/>
    </row>
    <row r="659" spans="1:23" ht="25.5">
      <c r="A659" s="107" t="s">
        <v>2220</v>
      </c>
      <c r="B659" s="112">
        <v>44236</v>
      </c>
      <c r="C659" s="107" t="s">
        <v>2221</v>
      </c>
      <c r="D659" s="112">
        <v>44236</v>
      </c>
      <c r="E659" s="107" t="s">
        <v>1179</v>
      </c>
      <c r="F659" s="107" t="s">
        <v>2222</v>
      </c>
      <c r="G659" s="107" t="s">
        <v>1179</v>
      </c>
      <c r="H659" s="107" t="s">
        <v>1179</v>
      </c>
      <c r="I659" s="107" t="s">
        <v>1176</v>
      </c>
      <c r="J659" s="108">
        <v>15</v>
      </c>
      <c r="K659" s="108">
        <v>818.5</v>
      </c>
      <c r="L659" s="108">
        <v>12277.5</v>
      </c>
      <c r="M659" s="108">
        <v>2.0461999999999998</v>
      </c>
      <c r="N659" s="108">
        <v>30.693000000000001</v>
      </c>
      <c r="O659" s="108">
        <v>0</v>
      </c>
      <c r="P659" s="108">
        <v>0</v>
      </c>
      <c r="Q659" s="108">
        <v>820.5462</v>
      </c>
      <c r="R659" s="108">
        <v>12308.192999999999</v>
      </c>
      <c r="S659" s="107" t="s">
        <v>1362</v>
      </c>
      <c r="T659" s="108"/>
      <c r="U659" s="108"/>
      <c r="V659" s="107"/>
      <c r="W659" s="107"/>
    </row>
    <row r="660" spans="1:23" ht="25.5">
      <c r="A660" s="107" t="s">
        <v>2220</v>
      </c>
      <c r="B660" s="112">
        <v>44236</v>
      </c>
      <c r="C660" s="107" t="s">
        <v>2221</v>
      </c>
      <c r="D660" s="112">
        <v>44236</v>
      </c>
      <c r="E660" s="107" t="s">
        <v>1179</v>
      </c>
      <c r="F660" s="107" t="s">
        <v>2222</v>
      </c>
      <c r="G660" s="107" t="s">
        <v>1179</v>
      </c>
      <c r="H660" s="107" t="s">
        <v>1179</v>
      </c>
      <c r="I660" s="107" t="s">
        <v>1190</v>
      </c>
      <c r="J660" s="108">
        <v>10</v>
      </c>
      <c r="K660" s="108">
        <v>808.5</v>
      </c>
      <c r="L660" s="108">
        <v>8085</v>
      </c>
      <c r="M660" s="108">
        <v>2.0211999999999999</v>
      </c>
      <c r="N660" s="108">
        <v>20.212</v>
      </c>
      <c r="O660" s="108">
        <v>0</v>
      </c>
      <c r="P660" s="108">
        <v>0</v>
      </c>
      <c r="Q660" s="108">
        <v>810.52120000000002</v>
      </c>
      <c r="R660" s="108">
        <v>8105.2120000000004</v>
      </c>
      <c r="S660" s="107" t="s">
        <v>1362</v>
      </c>
      <c r="T660" s="108"/>
      <c r="U660" s="108"/>
      <c r="V660" s="107"/>
      <c r="W660" s="107"/>
    </row>
    <row r="661" spans="1:23" ht="25.5">
      <c r="A661" s="107" t="s">
        <v>2220</v>
      </c>
      <c r="B661" s="112">
        <v>44236</v>
      </c>
      <c r="C661" s="107" t="s">
        <v>2221</v>
      </c>
      <c r="D661" s="112">
        <v>44236</v>
      </c>
      <c r="E661" s="107" t="s">
        <v>1179</v>
      </c>
      <c r="F661" s="107" t="s">
        <v>2222</v>
      </c>
      <c r="G661" s="107" t="s">
        <v>1179</v>
      </c>
      <c r="H661" s="107" t="s">
        <v>1179</v>
      </c>
      <c r="I661" s="107" t="s">
        <v>2067</v>
      </c>
      <c r="J661" s="108">
        <v>10</v>
      </c>
      <c r="K661" s="108">
        <v>828.5</v>
      </c>
      <c r="L661" s="108">
        <v>8285</v>
      </c>
      <c r="M661" s="108">
        <v>2.0712999999999999</v>
      </c>
      <c r="N661" s="108">
        <v>20.713000000000001</v>
      </c>
      <c r="O661" s="108">
        <v>0</v>
      </c>
      <c r="P661" s="108">
        <v>0</v>
      </c>
      <c r="Q661" s="108">
        <v>830.57129999999995</v>
      </c>
      <c r="R661" s="108">
        <v>8305.7129999999997</v>
      </c>
      <c r="S661" s="107" t="s">
        <v>1362</v>
      </c>
      <c r="T661" s="108"/>
      <c r="U661" s="108"/>
      <c r="V661" s="107"/>
      <c r="W661" s="107"/>
    </row>
    <row r="662" spans="1:23" ht="25.5">
      <c r="A662" s="107" t="s">
        <v>2223</v>
      </c>
      <c r="B662" s="112">
        <v>44236</v>
      </c>
      <c r="C662" s="107" t="s">
        <v>2224</v>
      </c>
      <c r="D662" s="112">
        <v>44236</v>
      </c>
      <c r="E662" s="107" t="s">
        <v>1179</v>
      </c>
      <c r="F662" s="107" t="s">
        <v>1194</v>
      </c>
      <c r="G662" s="107" t="s">
        <v>1179</v>
      </c>
      <c r="H662" s="107" t="s">
        <v>1179</v>
      </c>
      <c r="I662" s="107" t="s">
        <v>2067</v>
      </c>
      <c r="J662" s="108">
        <v>10</v>
      </c>
      <c r="K662" s="108">
        <v>828.5</v>
      </c>
      <c r="L662" s="108">
        <v>8285</v>
      </c>
      <c r="M662" s="108">
        <v>2.0712999999999999</v>
      </c>
      <c r="N662" s="108">
        <v>20.713000000000001</v>
      </c>
      <c r="O662" s="108">
        <v>0</v>
      </c>
      <c r="P662" s="108">
        <v>0</v>
      </c>
      <c r="Q662" s="108">
        <v>830.57129999999995</v>
      </c>
      <c r="R662" s="108">
        <v>8305.7129999999997</v>
      </c>
      <c r="S662" s="107" t="s">
        <v>1362</v>
      </c>
      <c r="T662" s="108"/>
      <c r="U662" s="108"/>
      <c r="V662" s="107"/>
      <c r="W662" s="107"/>
    </row>
    <row r="663" spans="1:23" ht="25.5">
      <c r="A663" s="107" t="s">
        <v>2225</v>
      </c>
      <c r="B663" s="112">
        <v>44236</v>
      </c>
      <c r="C663" s="107" t="s">
        <v>2226</v>
      </c>
      <c r="D663" s="112">
        <v>44236</v>
      </c>
      <c r="E663" s="107" t="s">
        <v>1179</v>
      </c>
      <c r="F663" s="107" t="s">
        <v>1183</v>
      </c>
      <c r="G663" s="107" t="s">
        <v>1179</v>
      </c>
      <c r="H663" s="107" t="s">
        <v>1179</v>
      </c>
      <c r="I663" s="107" t="s">
        <v>2067</v>
      </c>
      <c r="J663" s="108">
        <v>10</v>
      </c>
      <c r="K663" s="108">
        <v>828.5</v>
      </c>
      <c r="L663" s="108">
        <v>8285</v>
      </c>
      <c r="M663" s="108">
        <v>2.0712999999999999</v>
      </c>
      <c r="N663" s="108">
        <v>20.713000000000001</v>
      </c>
      <c r="O663" s="108">
        <v>0</v>
      </c>
      <c r="P663" s="108">
        <v>0</v>
      </c>
      <c r="Q663" s="108">
        <v>830.57129999999995</v>
      </c>
      <c r="R663" s="108">
        <v>8305.7129999999997</v>
      </c>
      <c r="S663" s="107" t="s">
        <v>1362</v>
      </c>
      <c r="T663" s="108"/>
      <c r="U663" s="108"/>
      <c r="V663" s="107"/>
      <c r="W663" s="107"/>
    </row>
    <row r="664" spans="1:23" ht="25.5">
      <c r="A664" s="107" t="s">
        <v>2225</v>
      </c>
      <c r="B664" s="112">
        <v>44236</v>
      </c>
      <c r="C664" s="107" t="s">
        <v>2226</v>
      </c>
      <c r="D664" s="112">
        <v>44236</v>
      </c>
      <c r="E664" s="107" t="s">
        <v>1179</v>
      </c>
      <c r="F664" s="107" t="s">
        <v>1183</v>
      </c>
      <c r="G664" s="107" t="s">
        <v>1179</v>
      </c>
      <c r="H664" s="107" t="s">
        <v>1179</v>
      </c>
      <c r="I664" s="107" t="s">
        <v>1176</v>
      </c>
      <c r="J664" s="108">
        <v>15</v>
      </c>
      <c r="K664" s="108">
        <v>818.5</v>
      </c>
      <c r="L664" s="108">
        <v>12277.5</v>
      </c>
      <c r="M664" s="108">
        <v>2.0461999999999998</v>
      </c>
      <c r="N664" s="108">
        <v>30.693000000000001</v>
      </c>
      <c r="O664" s="108">
        <v>0</v>
      </c>
      <c r="P664" s="108">
        <v>0</v>
      </c>
      <c r="Q664" s="108">
        <v>820.5462</v>
      </c>
      <c r="R664" s="108">
        <v>12308.192999999999</v>
      </c>
      <c r="S664" s="107" t="s">
        <v>1362</v>
      </c>
      <c r="T664" s="108"/>
      <c r="U664" s="108"/>
      <c r="V664" s="107"/>
      <c r="W664" s="107"/>
    </row>
    <row r="665" spans="1:23" ht="25.5">
      <c r="A665" s="107" t="s">
        <v>2227</v>
      </c>
      <c r="B665" s="112">
        <v>44236</v>
      </c>
      <c r="C665" s="107" t="s">
        <v>2228</v>
      </c>
      <c r="D665" s="112">
        <v>44236</v>
      </c>
      <c r="E665" s="107" t="s">
        <v>1179</v>
      </c>
      <c r="F665" s="107" t="s">
        <v>1281</v>
      </c>
      <c r="G665" s="107" t="s">
        <v>1179</v>
      </c>
      <c r="H665" s="107" t="s">
        <v>1179</v>
      </c>
      <c r="I665" s="107" t="s">
        <v>2067</v>
      </c>
      <c r="J665" s="108">
        <v>10</v>
      </c>
      <c r="K665" s="108">
        <v>828.5</v>
      </c>
      <c r="L665" s="108">
        <v>8285</v>
      </c>
      <c r="M665" s="108">
        <v>2.0712999999999999</v>
      </c>
      <c r="N665" s="108">
        <v>20.713000000000001</v>
      </c>
      <c r="O665" s="108">
        <v>0</v>
      </c>
      <c r="P665" s="108">
        <v>0</v>
      </c>
      <c r="Q665" s="108">
        <v>830.57129999999995</v>
      </c>
      <c r="R665" s="108">
        <v>8305.7129999999997</v>
      </c>
      <c r="S665" s="107" t="s">
        <v>1362</v>
      </c>
      <c r="T665" s="108"/>
      <c r="U665" s="108"/>
      <c r="V665" s="107"/>
      <c r="W665" s="107"/>
    </row>
    <row r="666" spans="1:23" ht="25.5">
      <c r="A666" s="107" t="s">
        <v>2229</v>
      </c>
      <c r="B666" s="112">
        <v>44236</v>
      </c>
      <c r="C666" s="107" t="s">
        <v>2230</v>
      </c>
      <c r="D666" s="112">
        <v>44236</v>
      </c>
      <c r="E666" s="107" t="s">
        <v>1179</v>
      </c>
      <c r="F666" s="107" t="s">
        <v>1294</v>
      </c>
      <c r="G666" s="107" t="s">
        <v>1179</v>
      </c>
      <c r="H666" s="107" t="s">
        <v>1179</v>
      </c>
      <c r="I666" s="107" t="s">
        <v>2067</v>
      </c>
      <c r="J666" s="108">
        <v>5</v>
      </c>
      <c r="K666" s="108">
        <v>828.5</v>
      </c>
      <c r="L666" s="108">
        <v>4142.5</v>
      </c>
      <c r="M666" s="108">
        <v>2.0712999999999999</v>
      </c>
      <c r="N666" s="108">
        <v>10.3565</v>
      </c>
      <c r="O666" s="108">
        <v>0</v>
      </c>
      <c r="P666" s="108">
        <v>0</v>
      </c>
      <c r="Q666" s="108">
        <v>830.57129999999995</v>
      </c>
      <c r="R666" s="108">
        <v>4152.8564999999999</v>
      </c>
      <c r="S666" s="107" t="s">
        <v>1362</v>
      </c>
      <c r="T666" s="108"/>
      <c r="U666" s="108"/>
      <c r="V666" s="107"/>
      <c r="W666" s="107"/>
    </row>
    <row r="667" spans="1:23" ht="25.5">
      <c r="A667" s="107" t="s">
        <v>2231</v>
      </c>
      <c r="B667" s="112">
        <v>44236</v>
      </c>
      <c r="C667" s="107" t="s">
        <v>2232</v>
      </c>
      <c r="D667" s="112">
        <v>44236</v>
      </c>
      <c r="E667" s="107" t="s">
        <v>1179</v>
      </c>
      <c r="F667" s="107" t="s">
        <v>1330</v>
      </c>
      <c r="G667" s="107" t="s">
        <v>1179</v>
      </c>
      <c r="H667" s="107" t="s">
        <v>1179</v>
      </c>
      <c r="I667" s="107" t="s">
        <v>2067</v>
      </c>
      <c r="J667" s="108">
        <v>5</v>
      </c>
      <c r="K667" s="108">
        <v>828.5</v>
      </c>
      <c r="L667" s="108">
        <v>4142.5</v>
      </c>
      <c r="M667" s="108">
        <v>2.0712999999999999</v>
      </c>
      <c r="N667" s="108">
        <v>10.3565</v>
      </c>
      <c r="O667" s="108">
        <v>0</v>
      </c>
      <c r="P667" s="108">
        <v>0</v>
      </c>
      <c r="Q667" s="108">
        <v>830.57129999999995</v>
      </c>
      <c r="R667" s="108">
        <v>4152.8564999999999</v>
      </c>
      <c r="S667" s="107" t="s">
        <v>1362</v>
      </c>
      <c r="T667" s="108"/>
      <c r="U667" s="108"/>
      <c r="V667" s="107"/>
      <c r="W667" s="107"/>
    </row>
    <row r="668" spans="1:23" ht="25.5">
      <c r="A668" s="107" t="s">
        <v>2233</v>
      </c>
      <c r="B668" s="112">
        <v>44236</v>
      </c>
      <c r="C668" s="107" t="s">
        <v>2234</v>
      </c>
      <c r="D668" s="112">
        <v>44236</v>
      </c>
      <c r="E668" s="107" t="s">
        <v>1179</v>
      </c>
      <c r="F668" s="107" t="s">
        <v>1282</v>
      </c>
      <c r="G668" s="107" t="s">
        <v>1179</v>
      </c>
      <c r="H668" s="107" t="s">
        <v>1179</v>
      </c>
      <c r="I668" s="107" t="s">
        <v>2067</v>
      </c>
      <c r="J668" s="108">
        <v>5</v>
      </c>
      <c r="K668" s="108">
        <v>828.5</v>
      </c>
      <c r="L668" s="108">
        <v>4142.5</v>
      </c>
      <c r="M668" s="108">
        <v>2.0712999999999999</v>
      </c>
      <c r="N668" s="108">
        <v>10.3565</v>
      </c>
      <c r="O668" s="108">
        <v>0</v>
      </c>
      <c r="P668" s="108">
        <v>0</v>
      </c>
      <c r="Q668" s="108">
        <v>830.57129999999995</v>
      </c>
      <c r="R668" s="108">
        <v>4152.8564999999999</v>
      </c>
      <c r="S668" s="107" t="s">
        <v>1362</v>
      </c>
      <c r="T668" s="108"/>
      <c r="U668" s="108"/>
      <c r="V668" s="107"/>
      <c r="W668" s="107"/>
    </row>
    <row r="669" spans="1:23" ht="25.5">
      <c r="A669" s="107" t="s">
        <v>2233</v>
      </c>
      <c r="B669" s="112">
        <v>44236</v>
      </c>
      <c r="C669" s="107" t="s">
        <v>2234</v>
      </c>
      <c r="D669" s="112">
        <v>44236</v>
      </c>
      <c r="E669" s="107" t="s">
        <v>1179</v>
      </c>
      <c r="F669" s="107" t="s">
        <v>1282</v>
      </c>
      <c r="G669" s="107" t="s">
        <v>1179</v>
      </c>
      <c r="H669" s="107" t="s">
        <v>1179</v>
      </c>
      <c r="I669" s="107" t="s">
        <v>1176</v>
      </c>
      <c r="J669" s="108">
        <v>5</v>
      </c>
      <c r="K669" s="108">
        <v>818.5</v>
      </c>
      <c r="L669" s="108">
        <v>4092.5</v>
      </c>
      <c r="M669" s="108">
        <v>2.0461999999999998</v>
      </c>
      <c r="N669" s="108">
        <v>10.231</v>
      </c>
      <c r="O669" s="108">
        <v>0</v>
      </c>
      <c r="P669" s="108">
        <v>0</v>
      </c>
      <c r="Q669" s="108">
        <v>820.5462</v>
      </c>
      <c r="R669" s="108">
        <v>4102.7309999999998</v>
      </c>
      <c r="S669" s="107" t="s">
        <v>1362</v>
      </c>
      <c r="T669" s="108"/>
      <c r="U669" s="108"/>
      <c r="V669" s="107"/>
      <c r="W669" s="107"/>
    </row>
    <row r="670" spans="1:23" ht="25.5">
      <c r="A670" s="107" t="s">
        <v>2235</v>
      </c>
      <c r="B670" s="112">
        <v>44236</v>
      </c>
      <c r="C670" s="107" t="s">
        <v>2236</v>
      </c>
      <c r="D670" s="112">
        <v>44236</v>
      </c>
      <c r="E670" s="107" t="s">
        <v>1179</v>
      </c>
      <c r="F670" s="107" t="s">
        <v>1295</v>
      </c>
      <c r="G670" s="107" t="s">
        <v>1179</v>
      </c>
      <c r="H670" s="107" t="s">
        <v>1179</v>
      </c>
      <c r="I670" s="107" t="s">
        <v>1176</v>
      </c>
      <c r="J670" s="108">
        <v>5</v>
      </c>
      <c r="K670" s="108">
        <v>818.5</v>
      </c>
      <c r="L670" s="108">
        <v>4092.5</v>
      </c>
      <c r="M670" s="108">
        <v>2.0461999999999998</v>
      </c>
      <c r="N670" s="108">
        <v>10.231</v>
      </c>
      <c r="O670" s="108">
        <v>0</v>
      </c>
      <c r="P670" s="108">
        <v>0</v>
      </c>
      <c r="Q670" s="108">
        <v>820.5462</v>
      </c>
      <c r="R670" s="108">
        <v>4102.7309999999998</v>
      </c>
      <c r="S670" s="107" t="s">
        <v>1362</v>
      </c>
      <c r="T670" s="108"/>
      <c r="U670" s="108"/>
      <c r="V670" s="107"/>
      <c r="W670" s="107"/>
    </row>
    <row r="671" spans="1:23" ht="25.5">
      <c r="A671" s="107" t="s">
        <v>2235</v>
      </c>
      <c r="B671" s="112">
        <v>44236</v>
      </c>
      <c r="C671" s="107" t="s">
        <v>2236</v>
      </c>
      <c r="D671" s="112">
        <v>44236</v>
      </c>
      <c r="E671" s="107" t="s">
        <v>1179</v>
      </c>
      <c r="F671" s="107" t="s">
        <v>1295</v>
      </c>
      <c r="G671" s="107" t="s">
        <v>1179</v>
      </c>
      <c r="H671" s="107" t="s">
        <v>1179</v>
      </c>
      <c r="I671" s="107" t="s">
        <v>2067</v>
      </c>
      <c r="J671" s="108">
        <v>20</v>
      </c>
      <c r="K671" s="108">
        <v>828.5</v>
      </c>
      <c r="L671" s="108">
        <v>16570</v>
      </c>
      <c r="M671" s="108">
        <v>2.0712999999999999</v>
      </c>
      <c r="N671" s="108">
        <v>41.426000000000002</v>
      </c>
      <c r="O671" s="108">
        <v>0</v>
      </c>
      <c r="P671" s="108">
        <v>0</v>
      </c>
      <c r="Q671" s="108">
        <v>830.57129999999995</v>
      </c>
      <c r="R671" s="108">
        <v>16611.425999999999</v>
      </c>
      <c r="S671" s="107" t="s">
        <v>1362</v>
      </c>
      <c r="T671" s="108"/>
      <c r="U671" s="108"/>
      <c r="V671" s="107"/>
      <c r="W671" s="107"/>
    </row>
    <row r="672" spans="1:23" ht="25.5">
      <c r="A672" s="107" t="s">
        <v>2237</v>
      </c>
      <c r="B672" s="112">
        <v>44236</v>
      </c>
      <c r="C672" s="107" t="s">
        <v>2238</v>
      </c>
      <c r="D672" s="112">
        <v>44236</v>
      </c>
      <c r="E672" s="107" t="s">
        <v>1179</v>
      </c>
      <c r="F672" s="107" t="s">
        <v>1285</v>
      </c>
      <c r="G672" s="107" t="s">
        <v>1179</v>
      </c>
      <c r="H672" s="107" t="s">
        <v>1179</v>
      </c>
      <c r="I672" s="107" t="s">
        <v>2067</v>
      </c>
      <c r="J672" s="108">
        <v>5</v>
      </c>
      <c r="K672" s="108">
        <v>828.5</v>
      </c>
      <c r="L672" s="108">
        <v>4142.5</v>
      </c>
      <c r="M672" s="108">
        <v>2.0712999999999999</v>
      </c>
      <c r="N672" s="108">
        <v>10.3565</v>
      </c>
      <c r="O672" s="108">
        <v>0</v>
      </c>
      <c r="P672" s="108">
        <v>0</v>
      </c>
      <c r="Q672" s="108">
        <v>830.57129999999995</v>
      </c>
      <c r="R672" s="108">
        <v>4152.8564999999999</v>
      </c>
      <c r="S672" s="107" t="s">
        <v>1362</v>
      </c>
      <c r="T672" s="108"/>
      <c r="U672" s="108"/>
      <c r="V672" s="107"/>
      <c r="W672" s="107"/>
    </row>
    <row r="673" spans="1:23" ht="25.5">
      <c r="A673" s="107" t="s">
        <v>2237</v>
      </c>
      <c r="B673" s="112">
        <v>44236</v>
      </c>
      <c r="C673" s="107" t="s">
        <v>2238</v>
      </c>
      <c r="D673" s="112">
        <v>44236</v>
      </c>
      <c r="E673" s="107" t="s">
        <v>1179</v>
      </c>
      <c r="F673" s="107" t="s">
        <v>1285</v>
      </c>
      <c r="G673" s="107" t="s">
        <v>1179</v>
      </c>
      <c r="H673" s="107" t="s">
        <v>1179</v>
      </c>
      <c r="I673" s="107" t="s">
        <v>1314</v>
      </c>
      <c r="J673" s="108">
        <v>5</v>
      </c>
      <c r="K673" s="108">
        <v>1154</v>
      </c>
      <c r="L673" s="108">
        <v>5770</v>
      </c>
      <c r="M673" s="108">
        <v>2.8849999999999998</v>
      </c>
      <c r="N673" s="108">
        <v>14.425000000000001</v>
      </c>
      <c r="O673" s="108">
        <v>0</v>
      </c>
      <c r="P673" s="108">
        <v>0</v>
      </c>
      <c r="Q673" s="108">
        <v>1156.885</v>
      </c>
      <c r="R673" s="108">
        <v>5784.4250000000002</v>
      </c>
      <c r="S673" s="107" t="s">
        <v>1362</v>
      </c>
      <c r="T673" s="108"/>
      <c r="U673" s="108"/>
      <c r="V673" s="107"/>
      <c r="W673" s="107"/>
    </row>
    <row r="674" spans="1:23" ht="25.5">
      <c r="A674" s="107" t="s">
        <v>2239</v>
      </c>
      <c r="B674" s="112">
        <v>44236</v>
      </c>
      <c r="C674" s="107" t="s">
        <v>2240</v>
      </c>
      <c r="D674" s="112">
        <v>44236</v>
      </c>
      <c r="E674" s="107" t="s">
        <v>1179</v>
      </c>
      <c r="F674" s="107" t="s">
        <v>1354</v>
      </c>
      <c r="G674" s="107" t="s">
        <v>1179</v>
      </c>
      <c r="H674" s="107" t="s">
        <v>1179</v>
      </c>
      <c r="I674" s="107" t="s">
        <v>1176</v>
      </c>
      <c r="J674" s="108">
        <v>5</v>
      </c>
      <c r="K674" s="108">
        <v>818.5</v>
      </c>
      <c r="L674" s="108">
        <v>4092.5</v>
      </c>
      <c r="M674" s="108">
        <v>2.0461999999999998</v>
      </c>
      <c r="N674" s="108">
        <v>10.231</v>
      </c>
      <c r="O674" s="108">
        <v>0</v>
      </c>
      <c r="P674" s="108">
        <v>0</v>
      </c>
      <c r="Q674" s="108">
        <v>820.5462</v>
      </c>
      <c r="R674" s="108">
        <v>4102.7309999999998</v>
      </c>
      <c r="S674" s="107" t="s">
        <v>1362</v>
      </c>
      <c r="T674" s="108"/>
      <c r="U674" s="108"/>
      <c r="V674" s="107"/>
      <c r="W674" s="107"/>
    </row>
    <row r="675" spans="1:23" ht="25.5">
      <c r="A675" s="107" t="s">
        <v>2239</v>
      </c>
      <c r="B675" s="112">
        <v>44236</v>
      </c>
      <c r="C675" s="107" t="s">
        <v>2240</v>
      </c>
      <c r="D675" s="112">
        <v>44236</v>
      </c>
      <c r="E675" s="107" t="s">
        <v>1179</v>
      </c>
      <c r="F675" s="107" t="s">
        <v>1354</v>
      </c>
      <c r="G675" s="107" t="s">
        <v>1179</v>
      </c>
      <c r="H675" s="107" t="s">
        <v>1179</v>
      </c>
      <c r="I675" s="107" t="s">
        <v>2067</v>
      </c>
      <c r="J675" s="108">
        <v>5</v>
      </c>
      <c r="K675" s="108">
        <v>828.5</v>
      </c>
      <c r="L675" s="108">
        <v>4142.5</v>
      </c>
      <c r="M675" s="108">
        <v>2.0712999999999999</v>
      </c>
      <c r="N675" s="108">
        <v>10.3565</v>
      </c>
      <c r="O675" s="108">
        <v>0</v>
      </c>
      <c r="P675" s="108">
        <v>0</v>
      </c>
      <c r="Q675" s="108">
        <v>830.57129999999995</v>
      </c>
      <c r="R675" s="108">
        <v>4152.8564999999999</v>
      </c>
      <c r="S675" s="107" t="s">
        <v>1362</v>
      </c>
      <c r="T675" s="108"/>
      <c r="U675" s="108"/>
      <c r="V675" s="107"/>
      <c r="W675" s="107"/>
    </row>
    <row r="676" spans="1:23" ht="25.5">
      <c r="A676" s="107" t="s">
        <v>2241</v>
      </c>
      <c r="B676" s="112">
        <v>44236</v>
      </c>
      <c r="C676" s="107" t="s">
        <v>2242</v>
      </c>
      <c r="D676" s="112">
        <v>44236</v>
      </c>
      <c r="E676" s="107" t="s">
        <v>1179</v>
      </c>
      <c r="F676" s="107" t="s">
        <v>1196</v>
      </c>
      <c r="G676" s="107" t="s">
        <v>1179</v>
      </c>
      <c r="H676" s="107" t="s">
        <v>1179</v>
      </c>
      <c r="I676" s="107" t="s">
        <v>2067</v>
      </c>
      <c r="J676" s="108">
        <v>10</v>
      </c>
      <c r="K676" s="108">
        <v>828.5</v>
      </c>
      <c r="L676" s="108">
        <v>8285</v>
      </c>
      <c r="M676" s="108">
        <v>2.0712999999999999</v>
      </c>
      <c r="N676" s="108">
        <v>20.713000000000001</v>
      </c>
      <c r="O676" s="108">
        <v>0</v>
      </c>
      <c r="P676" s="108">
        <v>0</v>
      </c>
      <c r="Q676" s="108">
        <v>830.57129999999995</v>
      </c>
      <c r="R676" s="108">
        <v>8305.7129999999997</v>
      </c>
      <c r="S676" s="107" t="s">
        <v>1362</v>
      </c>
      <c r="T676" s="108"/>
      <c r="U676" s="108"/>
      <c r="V676" s="107"/>
      <c r="W676" s="107"/>
    </row>
    <row r="677" spans="1:23" ht="25.5">
      <c r="A677" s="107" t="s">
        <v>2243</v>
      </c>
      <c r="B677" s="112">
        <v>44236</v>
      </c>
      <c r="C677" s="107" t="s">
        <v>2244</v>
      </c>
      <c r="D677" s="112">
        <v>44236</v>
      </c>
      <c r="E677" s="107" t="s">
        <v>1179</v>
      </c>
      <c r="F677" s="107" t="s">
        <v>1197</v>
      </c>
      <c r="G677" s="107" t="s">
        <v>1179</v>
      </c>
      <c r="H677" s="107" t="s">
        <v>1179</v>
      </c>
      <c r="I677" s="107" t="s">
        <v>2067</v>
      </c>
      <c r="J677" s="108">
        <v>3</v>
      </c>
      <c r="K677" s="108">
        <v>828.5</v>
      </c>
      <c r="L677" s="108">
        <v>2485.5</v>
      </c>
      <c r="M677" s="108">
        <v>2.0712999999999999</v>
      </c>
      <c r="N677" s="108">
        <v>6.2138999999999998</v>
      </c>
      <c r="O677" s="108">
        <v>0</v>
      </c>
      <c r="P677" s="108">
        <v>0</v>
      </c>
      <c r="Q677" s="108">
        <v>830.57129999999995</v>
      </c>
      <c r="R677" s="108">
        <v>2491.7139000000002</v>
      </c>
      <c r="S677" s="107" t="s">
        <v>1362</v>
      </c>
      <c r="T677" s="108"/>
      <c r="U677" s="108"/>
      <c r="V677" s="107"/>
      <c r="W677" s="107"/>
    </row>
    <row r="678" spans="1:23" ht="25.5">
      <c r="A678" s="107" t="s">
        <v>2245</v>
      </c>
      <c r="B678" s="112">
        <v>44236</v>
      </c>
      <c r="C678" s="107" t="s">
        <v>2246</v>
      </c>
      <c r="D678" s="112">
        <v>44236</v>
      </c>
      <c r="E678" s="107" t="s">
        <v>1179</v>
      </c>
      <c r="F678" s="107" t="s">
        <v>1193</v>
      </c>
      <c r="G678" s="107" t="s">
        <v>1179</v>
      </c>
      <c r="H678" s="107" t="s">
        <v>1179</v>
      </c>
      <c r="I678" s="107" t="s">
        <v>2067</v>
      </c>
      <c r="J678" s="108">
        <v>2</v>
      </c>
      <c r="K678" s="108">
        <v>828.5</v>
      </c>
      <c r="L678" s="108">
        <v>1657</v>
      </c>
      <c r="M678" s="108">
        <v>2.0712999999999999</v>
      </c>
      <c r="N678" s="108">
        <v>4.1425999999999998</v>
      </c>
      <c r="O678" s="108">
        <v>0</v>
      </c>
      <c r="P678" s="108">
        <v>0</v>
      </c>
      <c r="Q678" s="108">
        <v>830.57129999999995</v>
      </c>
      <c r="R678" s="108">
        <v>1661.1425999999999</v>
      </c>
      <c r="S678" s="107" t="s">
        <v>1362</v>
      </c>
      <c r="T678" s="108"/>
      <c r="U678" s="108"/>
      <c r="V678" s="107"/>
      <c r="W678" s="107"/>
    </row>
    <row r="679" spans="1:23" ht="25.5">
      <c r="A679" s="107" t="s">
        <v>2247</v>
      </c>
      <c r="B679" s="112">
        <v>44236</v>
      </c>
      <c r="C679" s="107" t="s">
        <v>2248</v>
      </c>
      <c r="D679" s="112">
        <v>44236</v>
      </c>
      <c r="E679" s="107" t="s">
        <v>1179</v>
      </c>
      <c r="F679" s="107" t="s">
        <v>1304</v>
      </c>
      <c r="G679" s="107" t="s">
        <v>1179</v>
      </c>
      <c r="H679" s="107" t="s">
        <v>1179</v>
      </c>
      <c r="I679" s="107" t="s">
        <v>2067</v>
      </c>
      <c r="J679" s="108">
        <v>4</v>
      </c>
      <c r="K679" s="108">
        <v>828.5</v>
      </c>
      <c r="L679" s="108">
        <v>3314</v>
      </c>
      <c r="M679" s="108">
        <v>2.0712999999999999</v>
      </c>
      <c r="N679" s="108">
        <v>8.2851999999999997</v>
      </c>
      <c r="O679" s="108">
        <v>0</v>
      </c>
      <c r="P679" s="108">
        <v>0</v>
      </c>
      <c r="Q679" s="108">
        <v>830.57129999999995</v>
      </c>
      <c r="R679" s="108">
        <v>3322.2851999999998</v>
      </c>
      <c r="S679" s="107" t="s">
        <v>1362</v>
      </c>
      <c r="T679" s="108"/>
      <c r="U679" s="108"/>
      <c r="V679" s="107"/>
      <c r="W679" s="107"/>
    </row>
    <row r="680" spans="1:23" ht="25.5">
      <c r="A680" s="107" t="s">
        <v>2249</v>
      </c>
      <c r="B680" s="112">
        <v>44236</v>
      </c>
      <c r="C680" s="107" t="s">
        <v>2250</v>
      </c>
      <c r="D680" s="112">
        <v>44236</v>
      </c>
      <c r="E680" s="107" t="s">
        <v>1179</v>
      </c>
      <c r="F680" s="107" t="s">
        <v>1360</v>
      </c>
      <c r="G680" s="107" t="s">
        <v>1179</v>
      </c>
      <c r="H680" s="107" t="s">
        <v>1179</v>
      </c>
      <c r="I680" s="107" t="s">
        <v>1176</v>
      </c>
      <c r="J680" s="108">
        <v>5</v>
      </c>
      <c r="K680" s="108">
        <v>818.5</v>
      </c>
      <c r="L680" s="108">
        <v>4092.5</v>
      </c>
      <c r="M680" s="108">
        <v>2.0461999999999998</v>
      </c>
      <c r="N680" s="108">
        <v>10.231</v>
      </c>
      <c r="O680" s="108">
        <v>0</v>
      </c>
      <c r="P680" s="108">
        <v>0</v>
      </c>
      <c r="Q680" s="108">
        <v>820.5462</v>
      </c>
      <c r="R680" s="108">
        <v>4102.7309999999998</v>
      </c>
      <c r="S680" s="107" t="s">
        <v>1362</v>
      </c>
      <c r="T680" s="108"/>
      <c r="U680" s="108"/>
      <c r="V680" s="107"/>
      <c r="W680" s="107"/>
    </row>
    <row r="681" spans="1:23" ht="25.5">
      <c r="A681" s="107" t="s">
        <v>2249</v>
      </c>
      <c r="B681" s="112">
        <v>44236</v>
      </c>
      <c r="C681" s="107" t="s">
        <v>2250</v>
      </c>
      <c r="D681" s="112">
        <v>44236</v>
      </c>
      <c r="E681" s="107" t="s">
        <v>1179</v>
      </c>
      <c r="F681" s="107" t="s">
        <v>1360</v>
      </c>
      <c r="G681" s="107" t="s">
        <v>1179</v>
      </c>
      <c r="H681" s="107" t="s">
        <v>1179</v>
      </c>
      <c r="I681" s="107" t="s">
        <v>2067</v>
      </c>
      <c r="J681" s="108">
        <v>4</v>
      </c>
      <c r="K681" s="108">
        <v>828.5</v>
      </c>
      <c r="L681" s="108">
        <v>3314</v>
      </c>
      <c r="M681" s="108">
        <v>2.0712999999999999</v>
      </c>
      <c r="N681" s="108">
        <v>8.2851999999999997</v>
      </c>
      <c r="O681" s="108">
        <v>0</v>
      </c>
      <c r="P681" s="108">
        <v>0</v>
      </c>
      <c r="Q681" s="108">
        <v>830.57129999999995</v>
      </c>
      <c r="R681" s="108">
        <v>3322.2851999999998</v>
      </c>
      <c r="S681" s="107" t="s">
        <v>1362</v>
      </c>
      <c r="T681" s="108"/>
      <c r="U681" s="108"/>
      <c r="V681" s="107"/>
      <c r="W681" s="107"/>
    </row>
    <row r="682" spans="1:23" ht="25.5">
      <c r="A682" s="107" t="s">
        <v>2251</v>
      </c>
      <c r="B682" s="112">
        <v>44236</v>
      </c>
      <c r="C682" s="107" t="s">
        <v>2252</v>
      </c>
      <c r="D682" s="112">
        <v>44236</v>
      </c>
      <c r="E682" s="107" t="s">
        <v>1179</v>
      </c>
      <c r="F682" s="107" t="s">
        <v>1305</v>
      </c>
      <c r="G682" s="107" t="s">
        <v>1179</v>
      </c>
      <c r="H682" s="107" t="s">
        <v>1179</v>
      </c>
      <c r="I682" s="107" t="s">
        <v>2067</v>
      </c>
      <c r="J682" s="108">
        <v>10</v>
      </c>
      <c r="K682" s="108">
        <v>828.5</v>
      </c>
      <c r="L682" s="108">
        <v>8285</v>
      </c>
      <c r="M682" s="108">
        <v>2.0712999999999999</v>
      </c>
      <c r="N682" s="108">
        <v>20.713000000000001</v>
      </c>
      <c r="O682" s="108">
        <v>0</v>
      </c>
      <c r="P682" s="108">
        <v>0</v>
      </c>
      <c r="Q682" s="108">
        <v>830.57129999999995</v>
      </c>
      <c r="R682" s="108">
        <v>8305.7129999999997</v>
      </c>
      <c r="S682" s="107" t="s">
        <v>1362</v>
      </c>
      <c r="T682" s="108"/>
      <c r="U682" s="108"/>
      <c r="V682" s="107"/>
      <c r="W682" s="107"/>
    </row>
    <row r="683" spans="1:23" ht="25.5">
      <c r="A683" s="107" t="s">
        <v>2253</v>
      </c>
      <c r="B683" s="112">
        <v>44236</v>
      </c>
      <c r="C683" s="107" t="s">
        <v>2254</v>
      </c>
      <c r="D683" s="112">
        <v>44236</v>
      </c>
      <c r="E683" s="107" t="s">
        <v>1179</v>
      </c>
      <c r="F683" s="107" t="s">
        <v>1306</v>
      </c>
      <c r="G683" s="107" t="s">
        <v>1179</v>
      </c>
      <c r="H683" s="107" t="s">
        <v>1179</v>
      </c>
      <c r="I683" s="107" t="s">
        <v>2067</v>
      </c>
      <c r="J683" s="108">
        <v>5</v>
      </c>
      <c r="K683" s="108">
        <v>828.5</v>
      </c>
      <c r="L683" s="108">
        <v>4142.5</v>
      </c>
      <c r="M683" s="108">
        <v>2.0712999999999999</v>
      </c>
      <c r="N683" s="108">
        <v>10.3565</v>
      </c>
      <c r="O683" s="108">
        <v>0</v>
      </c>
      <c r="P683" s="108">
        <v>0</v>
      </c>
      <c r="Q683" s="108">
        <v>830.57129999999995</v>
      </c>
      <c r="R683" s="108">
        <v>4152.8564999999999</v>
      </c>
      <c r="S683" s="107" t="s">
        <v>1362</v>
      </c>
      <c r="T683" s="108"/>
      <c r="U683" s="108"/>
      <c r="V683" s="107"/>
      <c r="W683" s="107"/>
    </row>
    <row r="684" spans="1:23" ht="25.5">
      <c r="A684" s="107" t="s">
        <v>2255</v>
      </c>
      <c r="B684" s="112">
        <v>44236</v>
      </c>
      <c r="C684" s="107" t="s">
        <v>2256</v>
      </c>
      <c r="D684" s="112">
        <v>44236</v>
      </c>
      <c r="E684" s="107" t="s">
        <v>1179</v>
      </c>
      <c r="F684" s="107" t="s">
        <v>1284</v>
      </c>
      <c r="G684" s="107" t="s">
        <v>1179</v>
      </c>
      <c r="H684" s="107" t="s">
        <v>1179</v>
      </c>
      <c r="I684" s="107" t="s">
        <v>2067</v>
      </c>
      <c r="J684" s="108">
        <v>5</v>
      </c>
      <c r="K684" s="108">
        <v>828.5</v>
      </c>
      <c r="L684" s="108">
        <v>4142.5</v>
      </c>
      <c r="M684" s="108">
        <v>2.0712999999999999</v>
      </c>
      <c r="N684" s="108">
        <v>10.3565</v>
      </c>
      <c r="O684" s="108">
        <v>0</v>
      </c>
      <c r="P684" s="108">
        <v>0</v>
      </c>
      <c r="Q684" s="108">
        <v>830.57129999999995</v>
      </c>
      <c r="R684" s="108">
        <v>4152.8564999999999</v>
      </c>
      <c r="S684" s="107" t="s">
        <v>1362</v>
      </c>
      <c r="T684" s="108"/>
      <c r="U684" s="108"/>
      <c r="V684" s="107"/>
      <c r="W684" s="107"/>
    </row>
    <row r="685" spans="1:23" ht="25.5">
      <c r="A685" s="107" t="s">
        <v>2257</v>
      </c>
      <c r="B685" s="112">
        <v>44236</v>
      </c>
      <c r="C685" s="107" t="s">
        <v>2258</v>
      </c>
      <c r="D685" s="112">
        <v>44236</v>
      </c>
      <c r="E685" s="107" t="s">
        <v>1179</v>
      </c>
      <c r="F685" s="107" t="s">
        <v>1181</v>
      </c>
      <c r="G685" s="107" t="s">
        <v>1179</v>
      </c>
      <c r="H685" s="107" t="s">
        <v>1179</v>
      </c>
      <c r="I685" s="107" t="s">
        <v>2067</v>
      </c>
      <c r="J685" s="108">
        <v>20</v>
      </c>
      <c r="K685" s="108">
        <v>828.5</v>
      </c>
      <c r="L685" s="108">
        <v>16570</v>
      </c>
      <c r="M685" s="108">
        <v>2.0712999999999999</v>
      </c>
      <c r="N685" s="108">
        <v>41.426000000000002</v>
      </c>
      <c r="O685" s="108">
        <v>0</v>
      </c>
      <c r="P685" s="108">
        <v>0</v>
      </c>
      <c r="Q685" s="108">
        <v>830.57129999999995</v>
      </c>
      <c r="R685" s="108">
        <v>16611.425999999999</v>
      </c>
      <c r="S685" s="107" t="s">
        <v>1362</v>
      </c>
      <c r="T685" s="108"/>
      <c r="U685" s="108"/>
      <c r="V685" s="107"/>
      <c r="W685" s="107"/>
    </row>
    <row r="686" spans="1:23" ht="25.5">
      <c r="A686" s="107" t="s">
        <v>2257</v>
      </c>
      <c r="B686" s="112">
        <v>44236</v>
      </c>
      <c r="C686" s="107" t="s">
        <v>2258</v>
      </c>
      <c r="D686" s="112">
        <v>44236</v>
      </c>
      <c r="E686" s="107" t="s">
        <v>1179</v>
      </c>
      <c r="F686" s="107" t="s">
        <v>1181</v>
      </c>
      <c r="G686" s="107" t="s">
        <v>1179</v>
      </c>
      <c r="H686" s="107" t="s">
        <v>1179</v>
      </c>
      <c r="I686" s="107" t="s">
        <v>1176</v>
      </c>
      <c r="J686" s="108">
        <v>40</v>
      </c>
      <c r="K686" s="108">
        <v>818.5</v>
      </c>
      <c r="L686" s="108">
        <v>32740</v>
      </c>
      <c r="M686" s="108">
        <v>2.0461999999999998</v>
      </c>
      <c r="N686" s="108">
        <v>81.847999999999999</v>
      </c>
      <c r="O686" s="108">
        <v>0</v>
      </c>
      <c r="P686" s="108">
        <v>0</v>
      </c>
      <c r="Q686" s="108">
        <v>820.5462</v>
      </c>
      <c r="R686" s="108">
        <v>32821.847999999998</v>
      </c>
      <c r="S686" s="107" t="s">
        <v>1362</v>
      </c>
      <c r="T686" s="108"/>
      <c r="U686" s="108"/>
      <c r="V686" s="107"/>
      <c r="W686" s="107"/>
    </row>
    <row r="687" spans="1:23" ht="25.5">
      <c r="A687" s="107" t="s">
        <v>2259</v>
      </c>
      <c r="B687" s="112">
        <v>44236</v>
      </c>
      <c r="C687" s="107" t="s">
        <v>2260</v>
      </c>
      <c r="D687" s="112">
        <v>44236</v>
      </c>
      <c r="E687" s="107" t="s">
        <v>1267</v>
      </c>
      <c r="F687" s="107" t="s">
        <v>118</v>
      </c>
      <c r="G687" s="107" t="s">
        <v>1278</v>
      </c>
      <c r="H687" s="107" t="s">
        <v>120</v>
      </c>
      <c r="I687" s="107" t="s">
        <v>2067</v>
      </c>
      <c r="J687" s="108">
        <v>200</v>
      </c>
      <c r="K687" s="108">
        <v>817</v>
      </c>
      <c r="L687" s="108">
        <v>163400</v>
      </c>
      <c r="M687" s="108">
        <v>2.0425</v>
      </c>
      <c r="N687" s="108">
        <v>408.5</v>
      </c>
      <c r="O687" s="108">
        <v>0</v>
      </c>
      <c r="P687" s="108">
        <v>0</v>
      </c>
      <c r="Q687" s="108">
        <v>819.04250000000002</v>
      </c>
      <c r="R687" s="108">
        <v>163808.5</v>
      </c>
      <c r="S687" s="107" t="s">
        <v>1362</v>
      </c>
      <c r="T687" s="108"/>
      <c r="U687" s="108"/>
      <c r="V687" s="107"/>
      <c r="W687" s="107"/>
    </row>
    <row r="688" spans="1:23" ht="25.5">
      <c r="A688" s="107" t="s">
        <v>2261</v>
      </c>
      <c r="B688" s="112">
        <v>44236</v>
      </c>
      <c r="C688" s="107" t="s">
        <v>2262</v>
      </c>
      <c r="D688" s="112">
        <v>44236</v>
      </c>
      <c r="E688" s="107" t="s">
        <v>1179</v>
      </c>
      <c r="F688" s="107" t="s">
        <v>1195</v>
      </c>
      <c r="G688" s="107" t="s">
        <v>1179</v>
      </c>
      <c r="H688" s="107" t="s">
        <v>1179</v>
      </c>
      <c r="I688" s="107" t="s">
        <v>2067</v>
      </c>
      <c r="J688" s="108">
        <v>19</v>
      </c>
      <c r="K688" s="108">
        <v>828.5</v>
      </c>
      <c r="L688" s="108">
        <v>15741.5</v>
      </c>
      <c r="M688" s="108">
        <v>2.0712999999999999</v>
      </c>
      <c r="N688" s="108">
        <v>39.354700000000001</v>
      </c>
      <c r="O688" s="108">
        <v>0</v>
      </c>
      <c r="P688" s="108">
        <v>0</v>
      </c>
      <c r="Q688" s="108">
        <v>830.57129999999995</v>
      </c>
      <c r="R688" s="108">
        <v>15780.8547</v>
      </c>
      <c r="S688" s="107" t="s">
        <v>1362</v>
      </c>
      <c r="T688" s="108"/>
      <c r="U688" s="108"/>
      <c r="V688" s="107"/>
      <c r="W688" s="107"/>
    </row>
    <row r="689" spans="1:23" ht="25.5">
      <c r="A689" s="107" t="s">
        <v>2263</v>
      </c>
      <c r="B689" s="112">
        <v>44236</v>
      </c>
      <c r="C689" s="107" t="s">
        <v>2264</v>
      </c>
      <c r="D689" s="112">
        <v>44236</v>
      </c>
      <c r="E689" s="107" t="s">
        <v>1179</v>
      </c>
      <c r="F689" s="107" t="s">
        <v>1307</v>
      </c>
      <c r="G689" s="107" t="s">
        <v>1179</v>
      </c>
      <c r="H689" s="107" t="s">
        <v>1179</v>
      </c>
      <c r="I689" s="107" t="s">
        <v>2067</v>
      </c>
      <c r="J689" s="108">
        <v>10</v>
      </c>
      <c r="K689" s="108">
        <v>828.5</v>
      </c>
      <c r="L689" s="108">
        <v>8285</v>
      </c>
      <c r="M689" s="108">
        <v>2.0712999999999999</v>
      </c>
      <c r="N689" s="108">
        <v>20.713000000000001</v>
      </c>
      <c r="O689" s="108">
        <v>0</v>
      </c>
      <c r="P689" s="108">
        <v>0</v>
      </c>
      <c r="Q689" s="108">
        <v>830.57129999999995</v>
      </c>
      <c r="R689" s="108">
        <v>8305.7129999999997</v>
      </c>
      <c r="S689" s="107" t="s">
        <v>1362</v>
      </c>
      <c r="T689" s="108"/>
      <c r="U689" s="108"/>
      <c r="V689" s="107"/>
      <c r="W689" s="107"/>
    </row>
    <row r="690" spans="1:23" ht="25.5">
      <c r="A690" s="107" t="s">
        <v>2265</v>
      </c>
      <c r="B690" s="112">
        <v>44236</v>
      </c>
      <c r="C690" s="107" t="s">
        <v>2266</v>
      </c>
      <c r="D690" s="112">
        <v>44236</v>
      </c>
      <c r="E690" s="107" t="s">
        <v>1267</v>
      </c>
      <c r="F690" s="107" t="s">
        <v>108</v>
      </c>
      <c r="G690" s="107" t="s">
        <v>1279</v>
      </c>
      <c r="H690" s="107" t="s">
        <v>120</v>
      </c>
      <c r="I690" s="107" t="s">
        <v>2067</v>
      </c>
      <c r="J690" s="108">
        <v>60</v>
      </c>
      <c r="K690" s="108">
        <v>817</v>
      </c>
      <c r="L690" s="108">
        <v>49020</v>
      </c>
      <c r="M690" s="108">
        <v>2.0425</v>
      </c>
      <c r="N690" s="108">
        <v>122.55</v>
      </c>
      <c r="O690" s="108">
        <v>0</v>
      </c>
      <c r="P690" s="108">
        <v>0</v>
      </c>
      <c r="Q690" s="108">
        <v>819.04250000000002</v>
      </c>
      <c r="R690" s="108">
        <v>49142.55</v>
      </c>
      <c r="S690" s="107" t="s">
        <v>1362</v>
      </c>
      <c r="T690" s="108"/>
      <c r="U690" s="108"/>
      <c r="V690" s="107"/>
      <c r="W690" s="107"/>
    </row>
    <row r="691" spans="1:23" ht="25.5">
      <c r="A691" s="107" t="s">
        <v>2265</v>
      </c>
      <c r="B691" s="112">
        <v>44236</v>
      </c>
      <c r="C691" s="107" t="s">
        <v>2266</v>
      </c>
      <c r="D691" s="112">
        <v>44236</v>
      </c>
      <c r="E691" s="107" t="s">
        <v>1267</v>
      </c>
      <c r="F691" s="107" t="s">
        <v>108</v>
      </c>
      <c r="G691" s="107" t="s">
        <v>1279</v>
      </c>
      <c r="H691" s="107" t="s">
        <v>120</v>
      </c>
      <c r="I691" s="107" t="s">
        <v>1176</v>
      </c>
      <c r="J691" s="108">
        <v>30</v>
      </c>
      <c r="K691" s="108">
        <v>807</v>
      </c>
      <c r="L691" s="108">
        <v>24210</v>
      </c>
      <c r="M691" s="108">
        <v>2.0175000000000001</v>
      </c>
      <c r="N691" s="108">
        <v>60.524999999999999</v>
      </c>
      <c r="O691" s="108">
        <v>0</v>
      </c>
      <c r="P691" s="108">
        <v>0</v>
      </c>
      <c r="Q691" s="108">
        <v>809.01750000000004</v>
      </c>
      <c r="R691" s="108">
        <v>24270.525000000001</v>
      </c>
      <c r="S691" s="107" t="s">
        <v>1362</v>
      </c>
      <c r="T691" s="108"/>
      <c r="U691" s="108"/>
      <c r="V691" s="107"/>
      <c r="W691" s="107"/>
    </row>
    <row r="692" spans="1:23" ht="25.5">
      <c r="A692" s="107" t="s">
        <v>2267</v>
      </c>
      <c r="B692" s="112">
        <v>44236</v>
      </c>
      <c r="C692" s="107" t="s">
        <v>2268</v>
      </c>
      <c r="D692" s="112">
        <v>44236</v>
      </c>
      <c r="E692" s="107" t="s">
        <v>1267</v>
      </c>
      <c r="F692" s="107" t="s">
        <v>2</v>
      </c>
      <c r="G692" s="107" t="s">
        <v>1078</v>
      </c>
      <c r="H692" s="107" t="s">
        <v>120</v>
      </c>
      <c r="I692" s="107" t="s">
        <v>1176</v>
      </c>
      <c r="J692" s="108">
        <v>150</v>
      </c>
      <c r="K692" s="108">
        <v>807</v>
      </c>
      <c r="L692" s="108">
        <v>121050</v>
      </c>
      <c r="M692" s="108">
        <v>2.0175000000000001</v>
      </c>
      <c r="N692" s="108">
        <v>302.625</v>
      </c>
      <c r="O692" s="108">
        <v>0</v>
      </c>
      <c r="P692" s="108">
        <v>0</v>
      </c>
      <c r="Q692" s="108">
        <v>809.01750000000004</v>
      </c>
      <c r="R692" s="108">
        <v>121352.625</v>
      </c>
      <c r="S692" s="107" t="s">
        <v>1362</v>
      </c>
      <c r="T692" s="108"/>
      <c r="U692" s="108"/>
      <c r="V692" s="107"/>
      <c r="W692" s="107"/>
    </row>
    <row r="693" spans="1:23" ht="25.5">
      <c r="A693" s="107" t="s">
        <v>2267</v>
      </c>
      <c r="B693" s="112">
        <v>44236</v>
      </c>
      <c r="C693" s="107" t="s">
        <v>2268</v>
      </c>
      <c r="D693" s="112">
        <v>44236</v>
      </c>
      <c r="E693" s="107" t="s">
        <v>1267</v>
      </c>
      <c r="F693" s="107" t="s">
        <v>2</v>
      </c>
      <c r="G693" s="107" t="s">
        <v>1078</v>
      </c>
      <c r="H693" s="107" t="s">
        <v>120</v>
      </c>
      <c r="I693" s="107" t="s">
        <v>2067</v>
      </c>
      <c r="J693" s="108">
        <v>350</v>
      </c>
      <c r="K693" s="108">
        <v>817</v>
      </c>
      <c r="L693" s="108">
        <v>285950</v>
      </c>
      <c r="M693" s="108">
        <v>2.0425</v>
      </c>
      <c r="N693" s="108">
        <v>714.875</v>
      </c>
      <c r="O693" s="108">
        <v>0</v>
      </c>
      <c r="P693" s="108">
        <v>0</v>
      </c>
      <c r="Q693" s="108">
        <v>819.04250000000002</v>
      </c>
      <c r="R693" s="108">
        <v>286664.875</v>
      </c>
      <c r="S693" s="107" t="s">
        <v>1362</v>
      </c>
      <c r="T693" s="108"/>
      <c r="U693" s="108"/>
      <c r="V693" s="107"/>
      <c r="W693" s="107"/>
    </row>
    <row r="694" spans="1:23" ht="25.5">
      <c r="A694" s="107" t="s">
        <v>2269</v>
      </c>
      <c r="B694" s="112">
        <v>44236</v>
      </c>
      <c r="C694" s="107" t="s">
        <v>2270</v>
      </c>
      <c r="D694" s="112">
        <v>44236</v>
      </c>
      <c r="E694" s="107" t="s">
        <v>1267</v>
      </c>
      <c r="F694" s="107" t="s">
        <v>23</v>
      </c>
      <c r="G694" s="107" t="s">
        <v>1292</v>
      </c>
      <c r="H694" s="107" t="s">
        <v>24</v>
      </c>
      <c r="I694" s="107" t="s">
        <v>1176</v>
      </c>
      <c r="J694" s="108">
        <v>20</v>
      </c>
      <c r="K694" s="108">
        <v>807</v>
      </c>
      <c r="L694" s="108">
        <v>16140</v>
      </c>
      <c r="M694" s="108">
        <v>2.0175000000000001</v>
      </c>
      <c r="N694" s="108">
        <v>40.35</v>
      </c>
      <c r="O694" s="108">
        <v>0</v>
      </c>
      <c r="P694" s="108">
        <v>0</v>
      </c>
      <c r="Q694" s="108">
        <v>809.01750000000004</v>
      </c>
      <c r="R694" s="108">
        <v>16180.35</v>
      </c>
      <c r="S694" s="107" t="s">
        <v>1362</v>
      </c>
      <c r="T694" s="108"/>
      <c r="U694" s="108"/>
      <c r="V694" s="107"/>
      <c r="W694" s="107"/>
    </row>
    <row r="695" spans="1:23" ht="25.5">
      <c r="A695" s="107" t="s">
        <v>2271</v>
      </c>
      <c r="B695" s="112">
        <v>44236</v>
      </c>
      <c r="C695" s="107" t="s">
        <v>2272</v>
      </c>
      <c r="D695" s="112">
        <v>44236</v>
      </c>
      <c r="E695" s="107" t="s">
        <v>1267</v>
      </c>
      <c r="F695" s="107" t="s">
        <v>32</v>
      </c>
      <c r="G695" s="107" t="s">
        <v>1084</v>
      </c>
      <c r="H695" s="107" t="s">
        <v>24</v>
      </c>
      <c r="I695" s="107" t="s">
        <v>2067</v>
      </c>
      <c r="J695" s="108">
        <v>100</v>
      </c>
      <c r="K695" s="108">
        <v>817</v>
      </c>
      <c r="L695" s="108">
        <v>81700</v>
      </c>
      <c r="M695" s="108">
        <v>2.0425</v>
      </c>
      <c r="N695" s="108">
        <v>204.25</v>
      </c>
      <c r="O695" s="108">
        <v>0</v>
      </c>
      <c r="P695" s="108">
        <v>0</v>
      </c>
      <c r="Q695" s="108">
        <v>819.04250000000002</v>
      </c>
      <c r="R695" s="108">
        <v>81904.25</v>
      </c>
      <c r="S695" s="107" t="s">
        <v>1362</v>
      </c>
      <c r="T695" s="108"/>
      <c r="U695" s="108"/>
      <c r="V695" s="107"/>
      <c r="W695" s="107"/>
    </row>
    <row r="696" spans="1:23" ht="25.5">
      <c r="A696" s="107" t="s">
        <v>2273</v>
      </c>
      <c r="B696" s="112">
        <v>44236</v>
      </c>
      <c r="C696" s="107" t="s">
        <v>2274</v>
      </c>
      <c r="D696" s="112">
        <v>44236</v>
      </c>
      <c r="E696" s="107" t="s">
        <v>1267</v>
      </c>
      <c r="F696" s="107" t="s">
        <v>86</v>
      </c>
      <c r="G696" s="107" t="s">
        <v>1134</v>
      </c>
      <c r="H696" s="107" t="s">
        <v>24</v>
      </c>
      <c r="I696" s="107" t="s">
        <v>1176</v>
      </c>
      <c r="J696" s="108">
        <v>20</v>
      </c>
      <c r="K696" s="108">
        <v>807</v>
      </c>
      <c r="L696" s="108">
        <v>16140</v>
      </c>
      <c r="M696" s="108">
        <v>2.0175000000000001</v>
      </c>
      <c r="N696" s="108">
        <v>40.35</v>
      </c>
      <c r="O696" s="108">
        <v>0</v>
      </c>
      <c r="P696" s="108">
        <v>0</v>
      </c>
      <c r="Q696" s="108">
        <v>809.01750000000004</v>
      </c>
      <c r="R696" s="108">
        <v>16180.35</v>
      </c>
      <c r="S696" s="107" t="s">
        <v>1362</v>
      </c>
      <c r="T696" s="108"/>
      <c r="U696" s="108"/>
      <c r="V696" s="107"/>
      <c r="W696" s="107"/>
    </row>
    <row r="697" spans="1:23" ht="25.5">
      <c r="A697" s="107" t="s">
        <v>2275</v>
      </c>
      <c r="B697" s="112">
        <v>44236</v>
      </c>
      <c r="C697" s="107" t="s">
        <v>2276</v>
      </c>
      <c r="D697" s="112">
        <v>44236</v>
      </c>
      <c r="E697" s="107" t="s">
        <v>1267</v>
      </c>
      <c r="F697" s="107" t="s">
        <v>125</v>
      </c>
      <c r="G697" s="107" t="s">
        <v>1287</v>
      </c>
      <c r="H697" s="107" t="s">
        <v>24</v>
      </c>
      <c r="I697" s="107" t="s">
        <v>2067</v>
      </c>
      <c r="J697" s="108">
        <v>120</v>
      </c>
      <c r="K697" s="108">
        <v>817</v>
      </c>
      <c r="L697" s="108">
        <v>98040</v>
      </c>
      <c r="M697" s="108">
        <v>2.0425</v>
      </c>
      <c r="N697" s="108">
        <v>245.1</v>
      </c>
      <c r="O697" s="108">
        <v>0</v>
      </c>
      <c r="P697" s="108">
        <v>0</v>
      </c>
      <c r="Q697" s="108">
        <v>819.04250000000002</v>
      </c>
      <c r="R697" s="108">
        <v>98285.1</v>
      </c>
      <c r="S697" s="107" t="s">
        <v>1362</v>
      </c>
      <c r="T697" s="108"/>
      <c r="U697" s="108"/>
      <c r="V697" s="107"/>
      <c r="W697" s="107"/>
    </row>
    <row r="698" spans="1:23" ht="25.5">
      <c r="A698" s="107" t="s">
        <v>2275</v>
      </c>
      <c r="B698" s="112">
        <v>44236</v>
      </c>
      <c r="C698" s="107" t="s">
        <v>2276</v>
      </c>
      <c r="D698" s="112">
        <v>44236</v>
      </c>
      <c r="E698" s="107" t="s">
        <v>1267</v>
      </c>
      <c r="F698" s="107" t="s">
        <v>125</v>
      </c>
      <c r="G698" s="107" t="s">
        <v>1287</v>
      </c>
      <c r="H698" s="107" t="s">
        <v>24</v>
      </c>
      <c r="I698" s="107" t="s">
        <v>1176</v>
      </c>
      <c r="J698" s="108">
        <v>30</v>
      </c>
      <c r="K698" s="108">
        <v>807</v>
      </c>
      <c r="L698" s="108">
        <v>24210</v>
      </c>
      <c r="M698" s="108">
        <v>2.0175000000000001</v>
      </c>
      <c r="N698" s="108">
        <v>60.524999999999999</v>
      </c>
      <c r="O698" s="108">
        <v>0</v>
      </c>
      <c r="P698" s="108">
        <v>0</v>
      </c>
      <c r="Q698" s="108">
        <v>809.01750000000004</v>
      </c>
      <c r="R698" s="108">
        <v>24270.525000000001</v>
      </c>
      <c r="S698" s="107" t="s">
        <v>1362</v>
      </c>
      <c r="T698" s="108"/>
      <c r="U698" s="108"/>
      <c r="V698" s="107"/>
      <c r="W698" s="107"/>
    </row>
    <row r="699" spans="1:23" ht="25.5">
      <c r="A699" s="107" t="s">
        <v>2275</v>
      </c>
      <c r="B699" s="112">
        <v>44236</v>
      </c>
      <c r="C699" s="107" t="s">
        <v>2276</v>
      </c>
      <c r="D699" s="112">
        <v>44236</v>
      </c>
      <c r="E699" s="107" t="s">
        <v>1267</v>
      </c>
      <c r="F699" s="107" t="s">
        <v>125</v>
      </c>
      <c r="G699" s="107" t="s">
        <v>1287</v>
      </c>
      <c r="H699" s="107" t="s">
        <v>24</v>
      </c>
      <c r="I699" s="107" t="s">
        <v>1187</v>
      </c>
      <c r="J699" s="108">
        <v>30</v>
      </c>
      <c r="K699" s="108">
        <v>1060</v>
      </c>
      <c r="L699" s="108">
        <v>31800</v>
      </c>
      <c r="M699" s="108">
        <v>2.65</v>
      </c>
      <c r="N699" s="108">
        <v>79.5</v>
      </c>
      <c r="O699" s="108">
        <v>0</v>
      </c>
      <c r="P699" s="108">
        <v>0</v>
      </c>
      <c r="Q699" s="108">
        <v>1062.6500000000001</v>
      </c>
      <c r="R699" s="108">
        <v>31879.5</v>
      </c>
      <c r="S699" s="107" t="s">
        <v>1362</v>
      </c>
      <c r="T699" s="108"/>
      <c r="U699" s="108"/>
      <c r="V699" s="107"/>
      <c r="W699" s="107"/>
    </row>
    <row r="700" spans="1:23" ht="25.5">
      <c r="A700" s="107" t="s">
        <v>2275</v>
      </c>
      <c r="B700" s="112">
        <v>44236</v>
      </c>
      <c r="C700" s="107" t="s">
        <v>2276</v>
      </c>
      <c r="D700" s="112">
        <v>44236</v>
      </c>
      <c r="E700" s="107" t="s">
        <v>1267</v>
      </c>
      <c r="F700" s="107" t="s">
        <v>125</v>
      </c>
      <c r="G700" s="107" t="s">
        <v>1287</v>
      </c>
      <c r="H700" s="107" t="s">
        <v>24</v>
      </c>
      <c r="I700" s="107" t="s">
        <v>1178</v>
      </c>
      <c r="J700" s="108">
        <v>40</v>
      </c>
      <c r="K700" s="108">
        <v>943</v>
      </c>
      <c r="L700" s="108">
        <v>37720</v>
      </c>
      <c r="M700" s="108">
        <v>2.3574999999999999</v>
      </c>
      <c r="N700" s="108">
        <v>94.3</v>
      </c>
      <c r="O700" s="108">
        <v>0</v>
      </c>
      <c r="P700" s="108">
        <v>0</v>
      </c>
      <c r="Q700" s="108">
        <v>945.35749999999996</v>
      </c>
      <c r="R700" s="108">
        <v>37814.300000000003</v>
      </c>
      <c r="S700" s="107" t="s">
        <v>1362</v>
      </c>
      <c r="T700" s="108"/>
      <c r="U700" s="108"/>
      <c r="V700" s="107"/>
      <c r="W700" s="107"/>
    </row>
    <row r="701" spans="1:23" ht="25.5">
      <c r="A701" s="107" t="s">
        <v>2277</v>
      </c>
      <c r="B701" s="112">
        <v>44236</v>
      </c>
      <c r="C701" s="107" t="s">
        <v>2278</v>
      </c>
      <c r="D701" s="112">
        <v>44236</v>
      </c>
      <c r="E701" s="107" t="s">
        <v>1186</v>
      </c>
      <c r="F701" s="107" t="s">
        <v>2279</v>
      </c>
      <c r="G701" s="107" t="s">
        <v>1358</v>
      </c>
      <c r="H701" s="107" t="s">
        <v>1186</v>
      </c>
      <c r="I701" s="107" t="s">
        <v>2067</v>
      </c>
      <c r="J701" s="108">
        <v>2</v>
      </c>
      <c r="K701" s="108">
        <v>0</v>
      </c>
      <c r="L701" s="108">
        <v>0</v>
      </c>
      <c r="M701" s="108">
        <v>0</v>
      </c>
      <c r="N701" s="108">
        <v>0</v>
      </c>
      <c r="O701" s="108">
        <v>0</v>
      </c>
      <c r="P701" s="108">
        <v>0</v>
      </c>
      <c r="Q701" s="108">
        <v>0</v>
      </c>
      <c r="R701" s="108">
        <v>0</v>
      </c>
      <c r="S701" s="107" t="s">
        <v>1362</v>
      </c>
      <c r="T701" s="108"/>
      <c r="U701" s="108"/>
      <c r="V701" s="107"/>
      <c r="W701" s="107"/>
    </row>
    <row r="702" spans="1:23" ht="25.5">
      <c r="A702" s="107" t="s">
        <v>2280</v>
      </c>
      <c r="B702" s="112">
        <v>44236</v>
      </c>
      <c r="C702" s="107" t="s">
        <v>2281</v>
      </c>
      <c r="D702" s="112">
        <v>44236</v>
      </c>
      <c r="E702" s="107" t="s">
        <v>1267</v>
      </c>
      <c r="F702" s="107" t="s">
        <v>47</v>
      </c>
      <c r="G702" s="107" t="s">
        <v>1277</v>
      </c>
      <c r="H702" s="107" t="s">
        <v>13</v>
      </c>
      <c r="I702" s="107" t="s">
        <v>1176</v>
      </c>
      <c r="J702" s="108">
        <v>100</v>
      </c>
      <c r="K702" s="108">
        <v>807</v>
      </c>
      <c r="L702" s="108">
        <v>80700</v>
      </c>
      <c r="M702" s="108">
        <v>2.0175000000000001</v>
      </c>
      <c r="N702" s="108">
        <v>201.75</v>
      </c>
      <c r="O702" s="108">
        <v>0</v>
      </c>
      <c r="P702" s="108">
        <v>0</v>
      </c>
      <c r="Q702" s="108">
        <v>809.01750000000004</v>
      </c>
      <c r="R702" s="108">
        <v>80901.75</v>
      </c>
      <c r="S702" s="107" t="s">
        <v>1362</v>
      </c>
      <c r="T702" s="108"/>
      <c r="U702" s="108"/>
      <c r="V702" s="107"/>
      <c r="W702" s="107"/>
    </row>
    <row r="703" spans="1:23" ht="25.5">
      <c r="A703" s="107" t="s">
        <v>2280</v>
      </c>
      <c r="B703" s="112">
        <v>44236</v>
      </c>
      <c r="C703" s="107" t="s">
        <v>2281</v>
      </c>
      <c r="D703" s="112">
        <v>44236</v>
      </c>
      <c r="E703" s="107" t="s">
        <v>1267</v>
      </c>
      <c r="F703" s="107" t="s">
        <v>47</v>
      </c>
      <c r="G703" s="107" t="s">
        <v>1277</v>
      </c>
      <c r="H703" s="107" t="s">
        <v>13</v>
      </c>
      <c r="I703" s="107" t="s">
        <v>2067</v>
      </c>
      <c r="J703" s="108">
        <v>250</v>
      </c>
      <c r="K703" s="108">
        <v>817</v>
      </c>
      <c r="L703" s="108">
        <v>204250</v>
      </c>
      <c r="M703" s="108">
        <v>2.0425</v>
      </c>
      <c r="N703" s="108">
        <v>510.625</v>
      </c>
      <c r="O703" s="108">
        <v>0</v>
      </c>
      <c r="P703" s="108">
        <v>0</v>
      </c>
      <c r="Q703" s="108">
        <v>819.04250000000002</v>
      </c>
      <c r="R703" s="108">
        <v>204760.625</v>
      </c>
      <c r="S703" s="107" t="s">
        <v>1362</v>
      </c>
      <c r="T703" s="108"/>
      <c r="U703" s="108"/>
      <c r="V703" s="107"/>
      <c r="W703" s="107"/>
    </row>
    <row r="704" spans="1:23" ht="25.5">
      <c r="A704" s="107" t="s">
        <v>2282</v>
      </c>
      <c r="B704" s="112">
        <v>44236</v>
      </c>
      <c r="C704" s="107" t="s">
        <v>2283</v>
      </c>
      <c r="D704" s="112">
        <v>44236</v>
      </c>
      <c r="E704" s="107" t="s">
        <v>1267</v>
      </c>
      <c r="F704" s="107" t="s">
        <v>82</v>
      </c>
      <c r="G704" s="107" t="s">
        <v>1050</v>
      </c>
      <c r="H704" s="107" t="s">
        <v>1272</v>
      </c>
      <c r="I704" s="107" t="s">
        <v>1178</v>
      </c>
      <c r="J704" s="108">
        <v>20</v>
      </c>
      <c r="K704" s="108">
        <v>943</v>
      </c>
      <c r="L704" s="108">
        <v>18860</v>
      </c>
      <c r="M704" s="108">
        <v>2.3574999999999999</v>
      </c>
      <c r="N704" s="108">
        <v>47.15</v>
      </c>
      <c r="O704" s="108">
        <v>0</v>
      </c>
      <c r="P704" s="108">
        <v>0</v>
      </c>
      <c r="Q704" s="108">
        <v>945.35749999999996</v>
      </c>
      <c r="R704" s="108">
        <v>18907.150000000001</v>
      </c>
      <c r="S704" s="107" t="s">
        <v>1362</v>
      </c>
      <c r="T704" s="108"/>
      <c r="U704" s="108"/>
      <c r="V704" s="107"/>
      <c r="W704" s="107"/>
    </row>
    <row r="705" spans="1:23" ht="25.5">
      <c r="A705" s="107" t="s">
        <v>2282</v>
      </c>
      <c r="B705" s="112">
        <v>44236</v>
      </c>
      <c r="C705" s="107" t="s">
        <v>2283</v>
      </c>
      <c r="D705" s="112">
        <v>44236</v>
      </c>
      <c r="E705" s="107" t="s">
        <v>1267</v>
      </c>
      <c r="F705" s="107" t="s">
        <v>82</v>
      </c>
      <c r="G705" s="107" t="s">
        <v>1050</v>
      </c>
      <c r="H705" s="107" t="s">
        <v>1272</v>
      </c>
      <c r="I705" s="107" t="s">
        <v>2067</v>
      </c>
      <c r="J705" s="108">
        <v>150</v>
      </c>
      <c r="K705" s="108">
        <v>817</v>
      </c>
      <c r="L705" s="108">
        <v>122550</v>
      </c>
      <c r="M705" s="108">
        <v>2.0425</v>
      </c>
      <c r="N705" s="108">
        <v>306.375</v>
      </c>
      <c r="O705" s="108">
        <v>0</v>
      </c>
      <c r="P705" s="108">
        <v>0</v>
      </c>
      <c r="Q705" s="108">
        <v>819.04250000000002</v>
      </c>
      <c r="R705" s="108">
        <v>122856.375</v>
      </c>
      <c r="S705" s="107" t="s">
        <v>1362</v>
      </c>
      <c r="T705" s="108"/>
      <c r="U705" s="108"/>
      <c r="V705" s="107"/>
      <c r="W705" s="107"/>
    </row>
    <row r="706" spans="1:23" ht="25.5">
      <c r="A706" s="107" t="s">
        <v>2282</v>
      </c>
      <c r="B706" s="112">
        <v>44236</v>
      </c>
      <c r="C706" s="107" t="s">
        <v>2283</v>
      </c>
      <c r="D706" s="112">
        <v>44236</v>
      </c>
      <c r="E706" s="107" t="s">
        <v>1267</v>
      </c>
      <c r="F706" s="107" t="s">
        <v>82</v>
      </c>
      <c r="G706" s="107" t="s">
        <v>1050</v>
      </c>
      <c r="H706" s="107" t="s">
        <v>1272</v>
      </c>
      <c r="I706" s="107" t="s">
        <v>1176</v>
      </c>
      <c r="J706" s="108">
        <v>40</v>
      </c>
      <c r="K706" s="108">
        <v>807</v>
      </c>
      <c r="L706" s="108">
        <v>32280</v>
      </c>
      <c r="M706" s="108">
        <v>2.0175000000000001</v>
      </c>
      <c r="N706" s="108">
        <v>80.7</v>
      </c>
      <c r="O706" s="108">
        <v>0</v>
      </c>
      <c r="P706" s="108">
        <v>0</v>
      </c>
      <c r="Q706" s="108">
        <v>809.01750000000004</v>
      </c>
      <c r="R706" s="108">
        <v>32360.7</v>
      </c>
      <c r="S706" s="107" t="s">
        <v>1362</v>
      </c>
      <c r="T706" s="108"/>
      <c r="U706" s="108"/>
      <c r="V706" s="107"/>
      <c r="W706" s="107"/>
    </row>
    <row r="707" spans="1:23" ht="25.5">
      <c r="A707" s="107" t="s">
        <v>2284</v>
      </c>
      <c r="B707" s="112">
        <v>44236</v>
      </c>
      <c r="C707" s="107" t="s">
        <v>2285</v>
      </c>
      <c r="D707" s="112">
        <v>44236</v>
      </c>
      <c r="E707" s="107" t="s">
        <v>1267</v>
      </c>
      <c r="F707" s="107" t="s">
        <v>80</v>
      </c>
      <c r="G707" s="107" t="s">
        <v>1050</v>
      </c>
      <c r="H707" s="107" t="s">
        <v>1272</v>
      </c>
      <c r="I707" s="107" t="s">
        <v>2067</v>
      </c>
      <c r="J707" s="108">
        <v>40</v>
      </c>
      <c r="K707" s="108">
        <v>817</v>
      </c>
      <c r="L707" s="108">
        <v>32680</v>
      </c>
      <c r="M707" s="108">
        <v>2.0425</v>
      </c>
      <c r="N707" s="108">
        <v>81.7</v>
      </c>
      <c r="O707" s="108">
        <v>0</v>
      </c>
      <c r="P707" s="108">
        <v>0</v>
      </c>
      <c r="Q707" s="108">
        <v>819.04250000000002</v>
      </c>
      <c r="R707" s="108">
        <v>32761.7</v>
      </c>
      <c r="S707" s="107" t="s">
        <v>1362</v>
      </c>
      <c r="T707" s="108"/>
      <c r="U707" s="108"/>
      <c r="V707" s="107"/>
      <c r="W707" s="107"/>
    </row>
    <row r="708" spans="1:23" ht="25.5">
      <c r="A708" s="107" t="s">
        <v>2286</v>
      </c>
      <c r="B708" s="112">
        <v>44236</v>
      </c>
      <c r="C708" s="107" t="s">
        <v>2287</v>
      </c>
      <c r="D708" s="112">
        <v>44236</v>
      </c>
      <c r="E708" s="107" t="s">
        <v>1267</v>
      </c>
      <c r="F708" s="107" t="s">
        <v>83</v>
      </c>
      <c r="G708" s="107" t="s">
        <v>1050</v>
      </c>
      <c r="H708" s="107" t="s">
        <v>1272</v>
      </c>
      <c r="I708" s="107" t="s">
        <v>2067</v>
      </c>
      <c r="J708" s="108">
        <v>420</v>
      </c>
      <c r="K708" s="108">
        <v>817</v>
      </c>
      <c r="L708" s="108">
        <v>343140</v>
      </c>
      <c r="M708" s="108">
        <v>2.0425</v>
      </c>
      <c r="N708" s="108">
        <v>857.85</v>
      </c>
      <c r="O708" s="108">
        <v>0</v>
      </c>
      <c r="P708" s="108">
        <v>0</v>
      </c>
      <c r="Q708" s="108">
        <v>819.04250000000002</v>
      </c>
      <c r="R708" s="108">
        <v>343997.85</v>
      </c>
      <c r="S708" s="107" t="s">
        <v>1362</v>
      </c>
      <c r="T708" s="108"/>
      <c r="U708" s="108"/>
      <c r="V708" s="107"/>
      <c r="W708" s="107"/>
    </row>
    <row r="709" spans="1:23" ht="25.5">
      <c r="A709" s="107" t="s">
        <v>2288</v>
      </c>
      <c r="B709" s="112">
        <v>44236</v>
      </c>
      <c r="C709" s="107" t="s">
        <v>2289</v>
      </c>
      <c r="D709" s="112">
        <v>44236</v>
      </c>
      <c r="E709" s="107" t="s">
        <v>1267</v>
      </c>
      <c r="F709" s="107" t="s">
        <v>93</v>
      </c>
      <c r="G709" s="107" t="s">
        <v>1050</v>
      </c>
      <c r="H709" s="107" t="s">
        <v>1272</v>
      </c>
      <c r="I709" s="107" t="s">
        <v>1176</v>
      </c>
      <c r="J709" s="108">
        <v>120</v>
      </c>
      <c r="K709" s="108">
        <v>807</v>
      </c>
      <c r="L709" s="108">
        <v>96840</v>
      </c>
      <c r="M709" s="108">
        <v>2.0175000000000001</v>
      </c>
      <c r="N709" s="108">
        <v>242.1</v>
      </c>
      <c r="O709" s="108">
        <v>0</v>
      </c>
      <c r="P709" s="108">
        <v>0</v>
      </c>
      <c r="Q709" s="108">
        <v>809.01750000000004</v>
      </c>
      <c r="R709" s="108">
        <v>97082.1</v>
      </c>
      <c r="S709" s="107" t="s">
        <v>1362</v>
      </c>
      <c r="T709" s="108"/>
      <c r="U709" s="108"/>
      <c r="V709" s="107"/>
      <c r="W709" s="107"/>
    </row>
    <row r="710" spans="1:23" ht="25.5">
      <c r="A710" s="107" t="s">
        <v>2288</v>
      </c>
      <c r="B710" s="112">
        <v>44236</v>
      </c>
      <c r="C710" s="107" t="s">
        <v>2289</v>
      </c>
      <c r="D710" s="112">
        <v>44236</v>
      </c>
      <c r="E710" s="107" t="s">
        <v>1267</v>
      </c>
      <c r="F710" s="107" t="s">
        <v>93</v>
      </c>
      <c r="G710" s="107" t="s">
        <v>1050</v>
      </c>
      <c r="H710" s="107" t="s">
        <v>1272</v>
      </c>
      <c r="I710" s="107" t="s">
        <v>2067</v>
      </c>
      <c r="J710" s="108">
        <v>180</v>
      </c>
      <c r="K710" s="108">
        <v>817</v>
      </c>
      <c r="L710" s="108">
        <v>147060</v>
      </c>
      <c r="M710" s="108">
        <v>2.0425</v>
      </c>
      <c r="N710" s="108">
        <v>367.65</v>
      </c>
      <c r="O710" s="108">
        <v>0</v>
      </c>
      <c r="P710" s="108">
        <v>0</v>
      </c>
      <c r="Q710" s="108">
        <v>819.04250000000002</v>
      </c>
      <c r="R710" s="108">
        <v>147427.65</v>
      </c>
      <c r="S710" s="107" t="s">
        <v>1362</v>
      </c>
      <c r="T710" s="108"/>
      <c r="U710" s="108"/>
      <c r="V710" s="107"/>
      <c r="W710" s="107"/>
    </row>
    <row r="711" spans="1:23" ht="25.5">
      <c r="A711" s="107" t="s">
        <v>2290</v>
      </c>
      <c r="B711" s="112">
        <v>44236</v>
      </c>
      <c r="C711" s="107" t="s">
        <v>2291</v>
      </c>
      <c r="D711" s="112">
        <v>44236</v>
      </c>
      <c r="E711" s="107" t="s">
        <v>1267</v>
      </c>
      <c r="F711" s="107" t="s">
        <v>100</v>
      </c>
      <c r="G711" s="107" t="s">
        <v>1045</v>
      </c>
      <c r="H711" s="107" t="s">
        <v>1272</v>
      </c>
      <c r="I711" s="107" t="s">
        <v>2067</v>
      </c>
      <c r="J711" s="108">
        <v>250</v>
      </c>
      <c r="K711" s="108">
        <v>817</v>
      </c>
      <c r="L711" s="108">
        <v>204250</v>
      </c>
      <c r="M711" s="108">
        <v>2.0425</v>
      </c>
      <c r="N711" s="108">
        <v>510.625</v>
      </c>
      <c r="O711" s="108">
        <v>0</v>
      </c>
      <c r="P711" s="108">
        <v>0</v>
      </c>
      <c r="Q711" s="108">
        <v>819.04250000000002</v>
      </c>
      <c r="R711" s="108">
        <v>204760.625</v>
      </c>
      <c r="S711" s="107" t="s">
        <v>1362</v>
      </c>
      <c r="T711" s="108"/>
      <c r="U711" s="108"/>
      <c r="V711" s="107"/>
      <c r="W711" s="107"/>
    </row>
    <row r="712" spans="1:23" ht="25.5">
      <c r="A712" s="107" t="s">
        <v>2290</v>
      </c>
      <c r="B712" s="112">
        <v>44236</v>
      </c>
      <c r="C712" s="107" t="s">
        <v>2291</v>
      </c>
      <c r="D712" s="112">
        <v>44236</v>
      </c>
      <c r="E712" s="107" t="s">
        <v>1267</v>
      </c>
      <c r="F712" s="107" t="s">
        <v>100</v>
      </c>
      <c r="G712" s="107" t="s">
        <v>1045</v>
      </c>
      <c r="H712" s="107" t="s">
        <v>1272</v>
      </c>
      <c r="I712" s="107" t="s">
        <v>1176</v>
      </c>
      <c r="J712" s="108">
        <v>170</v>
      </c>
      <c r="K712" s="108">
        <v>807</v>
      </c>
      <c r="L712" s="108">
        <v>137190</v>
      </c>
      <c r="M712" s="108">
        <v>2.0175000000000001</v>
      </c>
      <c r="N712" s="108">
        <v>342.97500000000002</v>
      </c>
      <c r="O712" s="108">
        <v>0</v>
      </c>
      <c r="P712" s="108">
        <v>0</v>
      </c>
      <c r="Q712" s="108">
        <v>809.01750000000004</v>
      </c>
      <c r="R712" s="108">
        <v>137532.97500000001</v>
      </c>
      <c r="S712" s="107" t="s">
        <v>1362</v>
      </c>
      <c r="T712" s="108"/>
      <c r="U712" s="108"/>
      <c r="V712" s="107"/>
      <c r="W712" s="107"/>
    </row>
    <row r="713" spans="1:23" ht="25.5">
      <c r="A713" s="107" t="s">
        <v>2292</v>
      </c>
      <c r="B713" s="112">
        <v>44236</v>
      </c>
      <c r="C713" s="107" t="s">
        <v>2293</v>
      </c>
      <c r="D713" s="112">
        <v>44236</v>
      </c>
      <c r="E713" s="107" t="s">
        <v>1267</v>
      </c>
      <c r="F713" s="107" t="s">
        <v>878</v>
      </c>
      <c r="G713" s="107" t="s">
        <v>1045</v>
      </c>
      <c r="H713" s="107" t="s">
        <v>1272</v>
      </c>
      <c r="I713" s="107" t="s">
        <v>1176</v>
      </c>
      <c r="J713" s="108">
        <v>100</v>
      </c>
      <c r="K713" s="108">
        <v>807</v>
      </c>
      <c r="L713" s="108">
        <v>80700</v>
      </c>
      <c r="M713" s="108">
        <v>2.0175000000000001</v>
      </c>
      <c r="N713" s="108">
        <v>201.75</v>
      </c>
      <c r="O713" s="108">
        <v>0</v>
      </c>
      <c r="P713" s="108">
        <v>0</v>
      </c>
      <c r="Q713" s="108">
        <v>809.01750000000004</v>
      </c>
      <c r="R713" s="108">
        <v>80901.75</v>
      </c>
      <c r="S713" s="107" t="s">
        <v>1362</v>
      </c>
      <c r="T713" s="108"/>
      <c r="U713" s="108"/>
      <c r="V713" s="107"/>
      <c r="W713" s="107"/>
    </row>
    <row r="714" spans="1:23" ht="25.5">
      <c r="A714" s="107" t="s">
        <v>2292</v>
      </c>
      <c r="B714" s="112">
        <v>44236</v>
      </c>
      <c r="C714" s="107" t="s">
        <v>2293</v>
      </c>
      <c r="D714" s="112">
        <v>44236</v>
      </c>
      <c r="E714" s="107" t="s">
        <v>1267</v>
      </c>
      <c r="F714" s="107" t="s">
        <v>878</v>
      </c>
      <c r="G714" s="107" t="s">
        <v>1045</v>
      </c>
      <c r="H714" s="107" t="s">
        <v>1272</v>
      </c>
      <c r="I714" s="107" t="s">
        <v>2067</v>
      </c>
      <c r="J714" s="108">
        <v>150</v>
      </c>
      <c r="K714" s="108">
        <v>817</v>
      </c>
      <c r="L714" s="108">
        <v>122550</v>
      </c>
      <c r="M714" s="108">
        <v>2.0425</v>
      </c>
      <c r="N714" s="108">
        <v>306.375</v>
      </c>
      <c r="O714" s="108">
        <v>0</v>
      </c>
      <c r="P714" s="108">
        <v>0</v>
      </c>
      <c r="Q714" s="108">
        <v>819.04250000000002</v>
      </c>
      <c r="R714" s="108">
        <v>122856.375</v>
      </c>
      <c r="S714" s="107" t="s">
        <v>1362</v>
      </c>
      <c r="T714" s="108"/>
      <c r="U714" s="108"/>
      <c r="V714" s="107"/>
      <c r="W714" s="107"/>
    </row>
    <row r="715" spans="1:23" ht="25.5">
      <c r="A715" s="107" t="s">
        <v>2294</v>
      </c>
      <c r="B715" s="112">
        <v>44236</v>
      </c>
      <c r="C715" s="107" t="s">
        <v>2295</v>
      </c>
      <c r="D715" s="112">
        <v>44236</v>
      </c>
      <c r="E715" s="107" t="s">
        <v>1267</v>
      </c>
      <c r="F715" s="107" t="s">
        <v>831</v>
      </c>
      <c r="G715" s="107" t="s">
        <v>1046</v>
      </c>
      <c r="H715" s="107" t="s">
        <v>1272</v>
      </c>
      <c r="I715" s="107" t="s">
        <v>2067</v>
      </c>
      <c r="J715" s="108">
        <v>50</v>
      </c>
      <c r="K715" s="108">
        <v>817</v>
      </c>
      <c r="L715" s="108">
        <v>40850</v>
      </c>
      <c r="M715" s="108">
        <v>2.0425</v>
      </c>
      <c r="N715" s="108">
        <v>102.125</v>
      </c>
      <c r="O715" s="108">
        <v>0</v>
      </c>
      <c r="P715" s="108">
        <v>0</v>
      </c>
      <c r="Q715" s="108">
        <v>819.04250000000002</v>
      </c>
      <c r="R715" s="108">
        <v>40952.125</v>
      </c>
      <c r="S715" s="107" t="s">
        <v>1362</v>
      </c>
      <c r="T715" s="108"/>
      <c r="U715" s="108"/>
      <c r="V715" s="107"/>
      <c r="W715" s="107"/>
    </row>
    <row r="716" spans="1:23" ht="25.5">
      <c r="A716" s="107" t="s">
        <v>2296</v>
      </c>
      <c r="B716" s="112">
        <v>44236</v>
      </c>
      <c r="C716" s="107" t="s">
        <v>2297</v>
      </c>
      <c r="D716" s="112">
        <v>44236</v>
      </c>
      <c r="E716" s="107" t="s">
        <v>1267</v>
      </c>
      <c r="F716" s="107" t="s">
        <v>99</v>
      </c>
      <c r="G716" s="107" t="s">
        <v>1046</v>
      </c>
      <c r="H716" s="107" t="s">
        <v>1272</v>
      </c>
      <c r="I716" s="107" t="s">
        <v>1176</v>
      </c>
      <c r="J716" s="108">
        <v>100</v>
      </c>
      <c r="K716" s="108">
        <v>807</v>
      </c>
      <c r="L716" s="108">
        <v>80700</v>
      </c>
      <c r="M716" s="108">
        <v>2.0175000000000001</v>
      </c>
      <c r="N716" s="108">
        <v>201.75</v>
      </c>
      <c r="O716" s="108">
        <v>0</v>
      </c>
      <c r="P716" s="108">
        <v>0</v>
      </c>
      <c r="Q716" s="108">
        <v>809.01750000000004</v>
      </c>
      <c r="R716" s="108">
        <v>80901.75</v>
      </c>
      <c r="S716" s="107" t="s">
        <v>1362</v>
      </c>
      <c r="T716" s="108"/>
      <c r="U716" s="108"/>
      <c r="V716" s="107"/>
      <c r="W716" s="107"/>
    </row>
    <row r="717" spans="1:23" ht="25.5">
      <c r="A717" s="107" t="s">
        <v>2296</v>
      </c>
      <c r="B717" s="112">
        <v>44236</v>
      </c>
      <c r="C717" s="107" t="s">
        <v>2297</v>
      </c>
      <c r="D717" s="112">
        <v>44236</v>
      </c>
      <c r="E717" s="107" t="s">
        <v>1267</v>
      </c>
      <c r="F717" s="107" t="s">
        <v>99</v>
      </c>
      <c r="G717" s="107" t="s">
        <v>1046</v>
      </c>
      <c r="H717" s="107" t="s">
        <v>1272</v>
      </c>
      <c r="I717" s="107" t="s">
        <v>2067</v>
      </c>
      <c r="J717" s="108">
        <v>160</v>
      </c>
      <c r="K717" s="108">
        <v>817</v>
      </c>
      <c r="L717" s="108">
        <v>130720</v>
      </c>
      <c r="M717" s="108">
        <v>2.0425</v>
      </c>
      <c r="N717" s="108">
        <v>326.8</v>
      </c>
      <c r="O717" s="108">
        <v>0</v>
      </c>
      <c r="P717" s="108">
        <v>0</v>
      </c>
      <c r="Q717" s="108">
        <v>819.04250000000002</v>
      </c>
      <c r="R717" s="108">
        <v>131046.8</v>
      </c>
      <c r="S717" s="107" t="s">
        <v>1362</v>
      </c>
      <c r="T717" s="108"/>
      <c r="U717" s="108"/>
      <c r="V717" s="107"/>
      <c r="W717" s="107"/>
    </row>
    <row r="718" spans="1:23" ht="25.5">
      <c r="A718" s="107" t="s">
        <v>2298</v>
      </c>
      <c r="B718" s="112">
        <v>44236</v>
      </c>
      <c r="C718" s="107" t="s">
        <v>2299</v>
      </c>
      <c r="D718" s="112">
        <v>44236</v>
      </c>
      <c r="E718" s="107" t="s">
        <v>1267</v>
      </c>
      <c r="F718" s="107" t="s">
        <v>96</v>
      </c>
      <c r="G718" s="107" t="s">
        <v>1291</v>
      </c>
      <c r="H718" s="107" t="s">
        <v>1272</v>
      </c>
      <c r="I718" s="107" t="s">
        <v>2067</v>
      </c>
      <c r="J718" s="108">
        <v>250</v>
      </c>
      <c r="K718" s="108">
        <v>817</v>
      </c>
      <c r="L718" s="108">
        <v>204250</v>
      </c>
      <c r="M718" s="108">
        <v>2.0425</v>
      </c>
      <c r="N718" s="108">
        <v>510.625</v>
      </c>
      <c r="O718" s="108">
        <v>0</v>
      </c>
      <c r="P718" s="108">
        <v>0</v>
      </c>
      <c r="Q718" s="108">
        <v>819.04250000000002</v>
      </c>
      <c r="R718" s="108">
        <v>204760.625</v>
      </c>
      <c r="S718" s="107" t="s">
        <v>1362</v>
      </c>
      <c r="T718" s="108"/>
      <c r="U718" s="108"/>
      <c r="V718" s="107"/>
      <c r="W718" s="107"/>
    </row>
    <row r="719" spans="1:23" ht="25.5">
      <c r="A719" s="107" t="s">
        <v>2300</v>
      </c>
      <c r="B719" s="112">
        <v>44236</v>
      </c>
      <c r="C719" s="107" t="s">
        <v>2301</v>
      </c>
      <c r="D719" s="112">
        <v>44236</v>
      </c>
      <c r="E719" s="107" t="s">
        <v>1267</v>
      </c>
      <c r="F719" s="107" t="s">
        <v>103</v>
      </c>
      <c r="G719" s="107" t="s">
        <v>1080</v>
      </c>
      <c r="H719" s="107" t="s">
        <v>1272</v>
      </c>
      <c r="I719" s="107" t="s">
        <v>2067</v>
      </c>
      <c r="J719" s="108">
        <v>100</v>
      </c>
      <c r="K719" s="108">
        <v>817</v>
      </c>
      <c r="L719" s="108">
        <v>81700</v>
      </c>
      <c r="M719" s="108">
        <v>2.0425</v>
      </c>
      <c r="N719" s="108">
        <v>204.25</v>
      </c>
      <c r="O719" s="108">
        <v>0</v>
      </c>
      <c r="P719" s="108">
        <v>0</v>
      </c>
      <c r="Q719" s="108">
        <v>819.04250000000002</v>
      </c>
      <c r="R719" s="108">
        <v>81904.25</v>
      </c>
      <c r="S719" s="107" t="s">
        <v>1362</v>
      </c>
      <c r="T719" s="108"/>
      <c r="U719" s="108"/>
      <c r="V719" s="107"/>
      <c r="W719" s="107"/>
    </row>
    <row r="720" spans="1:23" ht="25.5">
      <c r="A720" s="107" t="s">
        <v>2300</v>
      </c>
      <c r="B720" s="112">
        <v>44236</v>
      </c>
      <c r="C720" s="107" t="s">
        <v>2301</v>
      </c>
      <c r="D720" s="112">
        <v>44236</v>
      </c>
      <c r="E720" s="107" t="s">
        <v>1267</v>
      </c>
      <c r="F720" s="107" t="s">
        <v>103</v>
      </c>
      <c r="G720" s="107" t="s">
        <v>1080</v>
      </c>
      <c r="H720" s="107" t="s">
        <v>1272</v>
      </c>
      <c r="I720" s="107" t="s">
        <v>1176</v>
      </c>
      <c r="J720" s="108">
        <v>50</v>
      </c>
      <c r="K720" s="108">
        <v>807</v>
      </c>
      <c r="L720" s="108">
        <v>40350</v>
      </c>
      <c r="M720" s="108">
        <v>2.0175000000000001</v>
      </c>
      <c r="N720" s="108">
        <v>100.875</v>
      </c>
      <c r="O720" s="108">
        <v>0</v>
      </c>
      <c r="P720" s="108">
        <v>0</v>
      </c>
      <c r="Q720" s="108">
        <v>809.01750000000004</v>
      </c>
      <c r="R720" s="108">
        <v>40450.875</v>
      </c>
      <c r="S720" s="107" t="s">
        <v>1362</v>
      </c>
      <c r="T720" s="108"/>
      <c r="U720" s="108"/>
      <c r="V720" s="107"/>
      <c r="W720" s="107"/>
    </row>
    <row r="721" spans="1:23" ht="25.5">
      <c r="A721" s="107" t="s">
        <v>2302</v>
      </c>
      <c r="B721" s="112">
        <v>44236</v>
      </c>
      <c r="C721" s="107" t="s">
        <v>2303</v>
      </c>
      <c r="D721" s="112">
        <v>44236</v>
      </c>
      <c r="E721" s="107" t="s">
        <v>1267</v>
      </c>
      <c r="F721" s="107" t="s">
        <v>101</v>
      </c>
      <c r="G721" s="107" t="s">
        <v>1080</v>
      </c>
      <c r="H721" s="107" t="s">
        <v>1272</v>
      </c>
      <c r="I721" s="107" t="s">
        <v>1176</v>
      </c>
      <c r="J721" s="108">
        <v>40</v>
      </c>
      <c r="K721" s="108">
        <v>807</v>
      </c>
      <c r="L721" s="108">
        <v>32280</v>
      </c>
      <c r="M721" s="108">
        <v>2.0175000000000001</v>
      </c>
      <c r="N721" s="108">
        <v>80.7</v>
      </c>
      <c r="O721" s="108">
        <v>0</v>
      </c>
      <c r="P721" s="108">
        <v>0</v>
      </c>
      <c r="Q721" s="108">
        <v>809.01750000000004</v>
      </c>
      <c r="R721" s="108">
        <v>32360.7</v>
      </c>
      <c r="S721" s="107" t="s">
        <v>1362</v>
      </c>
      <c r="T721" s="108"/>
      <c r="U721" s="108"/>
      <c r="V721" s="107"/>
      <c r="W721" s="107"/>
    </row>
    <row r="722" spans="1:23" ht="25.5">
      <c r="A722" s="107" t="s">
        <v>2302</v>
      </c>
      <c r="B722" s="112">
        <v>44236</v>
      </c>
      <c r="C722" s="107" t="s">
        <v>2303</v>
      </c>
      <c r="D722" s="112">
        <v>44236</v>
      </c>
      <c r="E722" s="107" t="s">
        <v>1267</v>
      </c>
      <c r="F722" s="107" t="s">
        <v>101</v>
      </c>
      <c r="G722" s="107" t="s">
        <v>1080</v>
      </c>
      <c r="H722" s="107" t="s">
        <v>1272</v>
      </c>
      <c r="I722" s="107" t="s">
        <v>2067</v>
      </c>
      <c r="J722" s="108">
        <v>100</v>
      </c>
      <c r="K722" s="108">
        <v>817</v>
      </c>
      <c r="L722" s="108">
        <v>81700</v>
      </c>
      <c r="M722" s="108">
        <v>2.0425</v>
      </c>
      <c r="N722" s="108">
        <v>204.25</v>
      </c>
      <c r="O722" s="108">
        <v>0</v>
      </c>
      <c r="P722" s="108">
        <v>0</v>
      </c>
      <c r="Q722" s="108">
        <v>819.04250000000002</v>
      </c>
      <c r="R722" s="108">
        <v>81904.25</v>
      </c>
      <c r="S722" s="107" t="s">
        <v>1362</v>
      </c>
      <c r="T722" s="108"/>
      <c r="U722" s="108"/>
      <c r="V722" s="107"/>
      <c r="W722" s="107"/>
    </row>
    <row r="723" spans="1:23" ht="25.5">
      <c r="A723" s="107" t="s">
        <v>2304</v>
      </c>
      <c r="B723" s="112">
        <v>44236</v>
      </c>
      <c r="C723" s="107" t="s">
        <v>2305</v>
      </c>
      <c r="D723" s="112">
        <v>44236</v>
      </c>
      <c r="E723" s="107" t="s">
        <v>1267</v>
      </c>
      <c r="F723" s="107" t="s">
        <v>95</v>
      </c>
      <c r="G723" s="107" t="s">
        <v>1273</v>
      </c>
      <c r="H723" s="107" t="s">
        <v>1272</v>
      </c>
      <c r="I723" s="107" t="s">
        <v>2067</v>
      </c>
      <c r="J723" s="108">
        <v>100</v>
      </c>
      <c r="K723" s="108">
        <v>817</v>
      </c>
      <c r="L723" s="108">
        <v>81700</v>
      </c>
      <c r="M723" s="108">
        <v>2.0425</v>
      </c>
      <c r="N723" s="108">
        <v>204.25</v>
      </c>
      <c r="O723" s="108">
        <v>0</v>
      </c>
      <c r="P723" s="108">
        <v>0</v>
      </c>
      <c r="Q723" s="108">
        <v>819.04250000000002</v>
      </c>
      <c r="R723" s="108">
        <v>81904.25</v>
      </c>
      <c r="S723" s="107" t="s">
        <v>1362</v>
      </c>
      <c r="T723" s="108"/>
      <c r="U723" s="108"/>
      <c r="V723" s="107"/>
      <c r="W723" s="107"/>
    </row>
    <row r="724" spans="1:23" ht="25.5">
      <c r="A724" s="107" t="s">
        <v>2306</v>
      </c>
      <c r="B724" s="112">
        <v>44236</v>
      </c>
      <c r="C724" s="107" t="s">
        <v>2307</v>
      </c>
      <c r="D724" s="112">
        <v>44236</v>
      </c>
      <c r="E724" s="107" t="s">
        <v>1267</v>
      </c>
      <c r="F724" s="107" t="s">
        <v>97</v>
      </c>
      <c r="G724" s="107" t="s">
        <v>1047</v>
      </c>
      <c r="H724" s="107" t="s">
        <v>1272</v>
      </c>
      <c r="I724" s="107" t="s">
        <v>1176</v>
      </c>
      <c r="J724" s="108">
        <v>40</v>
      </c>
      <c r="K724" s="108">
        <v>807</v>
      </c>
      <c r="L724" s="108">
        <v>32280</v>
      </c>
      <c r="M724" s="108">
        <v>2.0175000000000001</v>
      </c>
      <c r="N724" s="108">
        <v>80.7</v>
      </c>
      <c r="O724" s="108">
        <v>0</v>
      </c>
      <c r="P724" s="108">
        <v>0</v>
      </c>
      <c r="Q724" s="108">
        <v>809.01750000000004</v>
      </c>
      <c r="R724" s="108">
        <v>32360.7</v>
      </c>
      <c r="S724" s="107" t="s">
        <v>1362</v>
      </c>
      <c r="T724" s="108"/>
      <c r="U724" s="108"/>
      <c r="V724" s="107"/>
      <c r="W724" s="107"/>
    </row>
    <row r="725" spans="1:23" ht="25.5">
      <c r="A725" s="107" t="s">
        <v>2306</v>
      </c>
      <c r="B725" s="112">
        <v>44236</v>
      </c>
      <c r="C725" s="107" t="s">
        <v>2307</v>
      </c>
      <c r="D725" s="112">
        <v>44236</v>
      </c>
      <c r="E725" s="107" t="s">
        <v>1267</v>
      </c>
      <c r="F725" s="107" t="s">
        <v>97</v>
      </c>
      <c r="G725" s="107" t="s">
        <v>1047</v>
      </c>
      <c r="H725" s="107" t="s">
        <v>1272</v>
      </c>
      <c r="I725" s="107" t="s">
        <v>2067</v>
      </c>
      <c r="J725" s="108">
        <v>60</v>
      </c>
      <c r="K725" s="108">
        <v>817</v>
      </c>
      <c r="L725" s="108">
        <v>49020</v>
      </c>
      <c r="M725" s="108">
        <v>2.0425</v>
      </c>
      <c r="N725" s="108">
        <v>122.55</v>
      </c>
      <c r="O725" s="108">
        <v>0</v>
      </c>
      <c r="P725" s="108">
        <v>0</v>
      </c>
      <c r="Q725" s="108">
        <v>819.04250000000002</v>
      </c>
      <c r="R725" s="108">
        <v>49142.55</v>
      </c>
      <c r="S725" s="107" t="s">
        <v>1362</v>
      </c>
      <c r="T725" s="108"/>
      <c r="U725" s="108"/>
      <c r="V725" s="107"/>
      <c r="W725" s="107"/>
    </row>
    <row r="726" spans="1:23" ht="25.5">
      <c r="A726" s="107" t="s">
        <v>2308</v>
      </c>
      <c r="B726" s="112">
        <v>44236</v>
      </c>
      <c r="C726" s="107" t="s">
        <v>2309</v>
      </c>
      <c r="D726" s="112">
        <v>44236</v>
      </c>
      <c r="E726" s="107" t="s">
        <v>1267</v>
      </c>
      <c r="F726" s="107" t="s">
        <v>94</v>
      </c>
      <c r="G726" s="107" t="s">
        <v>1047</v>
      </c>
      <c r="H726" s="107" t="s">
        <v>1272</v>
      </c>
      <c r="I726" s="107" t="s">
        <v>1176</v>
      </c>
      <c r="J726" s="108">
        <v>100</v>
      </c>
      <c r="K726" s="108">
        <v>807</v>
      </c>
      <c r="L726" s="108">
        <v>80700</v>
      </c>
      <c r="M726" s="108">
        <v>2.0175000000000001</v>
      </c>
      <c r="N726" s="108">
        <v>201.75</v>
      </c>
      <c r="O726" s="108">
        <v>0</v>
      </c>
      <c r="P726" s="108">
        <v>0</v>
      </c>
      <c r="Q726" s="108">
        <v>809.01750000000004</v>
      </c>
      <c r="R726" s="108">
        <v>80901.75</v>
      </c>
      <c r="S726" s="107" t="s">
        <v>1362</v>
      </c>
      <c r="T726" s="108"/>
      <c r="U726" s="108"/>
      <c r="V726" s="107"/>
      <c r="W726" s="107"/>
    </row>
    <row r="727" spans="1:23" ht="25.5">
      <c r="A727" s="107" t="s">
        <v>2308</v>
      </c>
      <c r="B727" s="112">
        <v>44236</v>
      </c>
      <c r="C727" s="107" t="s">
        <v>2309</v>
      </c>
      <c r="D727" s="112">
        <v>44236</v>
      </c>
      <c r="E727" s="107" t="s">
        <v>1267</v>
      </c>
      <c r="F727" s="107" t="s">
        <v>94</v>
      </c>
      <c r="G727" s="107" t="s">
        <v>1047</v>
      </c>
      <c r="H727" s="107" t="s">
        <v>1272</v>
      </c>
      <c r="I727" s="107" t="s">
        <v>2067</v>
      </c>
      <c r="J727" s="108">
        <v>100</v>
      </c>
      <c r="K727" s="108">
        <v>817</v>
      </c>
      <c r="L727" s="108">
        <v>81700</v>
      </c>
      <c r="M727" s="108">
        <v>2.0425</v>
      </c>
      <c r="N727" s="108">
        <v>204.25</v>
      </c>
      <c r="O727" s="108">
        <v>0</v>
      </c>
      <c r="P727" s="108">
        <v>0</v>
      </c>
      <c r="Q727" s="108">
        <v>819.04250000000002</v>
      </c>
      <c r="R727" s="108">
        <v>81904.25</v>
      </c>
      <c r="S727" s="107" t="s">
        <v>1362</v>
      </c>
      <c r="T727" s="108"/>
      <c r="U727" s="108"/>
      <c r="V727" s="107"/>
      <c r="W727" s="107"/>
    </row>
    <row r="728" spans="1:23" ht="25.5">
      <c r="A728" s="107" t="s">
        <v>2310</v>
      </c>
      <c r="B728" s="112">
        <v>44236</v>
      </c>
      <c r="C728" s="107" t="s">
        <v>2311</v>
      </c>
      <c r="D728" s="112">
        <v>44236</v>
      </c>
      <c r="E728" s="107" t="s">
        <v>1267</v>
      </c>
      <c r="F728" s="107" t="s">
        <v>104</v>
      </c>
      <c r="G728" s="107" t="s">
        <v>1047</v>
      </c>
      <c r="H728" s="107" t="s">
        <v>1272</v>
      </c>
      <c r="I728" s="107" t="s">
        <v>2067</v>
      </c>
      <c r="J728" s="108">
        <v>40</v>
      </c>
      <c r="K728" s="108">
        <v>817</v>
      </c>
      <c r="L728" s="108">
        <v>32680</v>
      </c>
      <c r="M728" s="108">
        <v>2.0425</v>
      </c>
      <c r="N728" s="108">
        <v>81.7</v>
      </c>
      <c r="O728" s="108">
        <v>0</v>
      </c>
      <c r="P728" s="108">
        <v>0</v>
      </c>
      <c r="Q728" s="108">
        <v>819.04250000000002</v>
      </c>
      <c r="R728" s="108">
        <v>32761.7</v>
      </c>
      <c r="S728" s="107" t="s">
        <v>1362</v>
      </c>
      <c r="T728" s="108"/>
      <c r="U728" s="108"/>
      <c r="V728" s="107"/>
      <c r="W728" s="107"/>
    </row>
    <row r="729" spans="1:23" ht="25.5">
      <c r="A729" s="107" t="s">
        <v>2312</v>
      </c>
      <c r="B729" s="112">
        <v>44236</v>
      </c>
      <c r="C729" s="107" t="s">
        <v>2313</v>
      </c>
      <c r="D729" s="112">
        <v>44236</v>
      </c>
      <c r="E729" s="107" t="s">
        <v>1267</v>
      </c>
      <c r="F729" s="107" t="s">
        <v>961</v>
      </c>
      <c r="G729" s="107" t="s">
        <v>1047</v>
      </c>
      <c r="H729" s="107" t="s">
        <v>1272</v>
      </c>
      <c r="I729" s="107" t="s">
        <v>1176</v>
      </c>
      <c r="J729" s="108">
        <v>200</v>
      </c>
      <c r="K729" s="108">
        <v>807</v>
      </c>
      <c r="L729" s="108">
        <v>161400</v>
      </c>
      <c r="M729" s="108">
        <v>2.0175000000000001</v>
      </c>
      <c r="N729" s="108">
        <v>403.5</v>
      </c>
      <c r="O729" s="108">
        <v>0</v>
      </c>
      <c r="P729" s="108">
        <v>0</v>
      </c>
      <c r="Q729" s="108">
        <v>809.01750000000004</v>
      </c>
      <c r="R729" s="108">
        <v>161803.5</v>
      </c>
      <c r="S729" s="107" t="s">
        <v>1362</v>
      </c>
      <c r="T729" s="108"/>
      <c r="U729" s="108"/>
      <c r="V729" s="107"/>
      <c r="W729" s="107"/>
    </row>
    <row r="730" spans="1:23" ht="25.5">
      <c r="A730" s="107" t="s">
        <v>2312</v>
      </c>
      <c r="B730" s="112">
        <v>44236</v>
      </c>
      <c r="C730" s="107" t="s">
        <v>2313</v>
      </c>
      <c r="D730" s="112">
        <v>44236</v>
      </c>
      <c r="E730" s="107" t="s">
        <v>1267</v>
      </c>
      <c r="F730" s="107" t="s">
        <v>961</v>
      </c>
      <c r="G730" s="107" t="s">
        <v>1047</v>
      </c>
      <c r="H730" s="107" t="s">
        <v>1272</v>
      </c>
      <c r="I730" s="107" t="s">
        <v>2067</v>
      </c>
      <c r="J730" s="108">
        <v>200</v>
      </c>
      <c r="K730" s="108">
        <v>817</v>
      </c>
      <c r="L730" s="108">
        <v>163400</v>
      </c>
      <c r="M730" s="108">
        <v>2.0425</v>
      </c>
      <c r="N730" s="108">
        <v>408.5</v>
      </c>
      <c r="O730" s="108">
        <v>0</v>
      </c>
      <c r="P730" s="108">
        <v>0</v>
      </c>
      <c r="Q730" s="108">
        <v>819.04250000000002</v>
      </c>
      <c r="R730" s="108">
        <v>163808.5</v>
      </c>
      <c r="S730" s="107" t="s">
        <v>1362</v>
      </c>
      <c r="T730" s="108"/>
      <c r="U730" s="108"/>
      <c r="V730" s="107"/>
      <c r="W730" s="107"/>
    </row>
    <row r="731" spans="1:23" ht="25.5">
      <c r="A731" s="107" t="s">
        <v>2314</v>
      </c>
      <c r="B731" s="112">
        <v>44236</v>
      </c>
      <c r="C731" s="107" t="s">
        <v>2315</v>
      </c>
      <c r="D731" s="112">
        <v>44236</v>
      </c>
      <c r="E731" s="107" t="s">
        <v>1267</v>
      </c>
      <c r="F731" s="107" t="s">
        <v>1296</v>
      </c>
      <c r="G731" s="107" t="s">
        <v>1274</v>
      </c>
      <c r="H731" s="107" t="s">
        <v>1272</v>
      </c>
      <c r="I731" s="107" t="s">
        <v>2067</v>
      </c>
      <c r="J731" s="108">
        <v>120</v>
      </c>
      <c r="K731" s="108">
        <v>817</v>
      </c>
      <c r="L731" s="108">
        <v>98040</v>
      </c>
      <c r="M731" s="108">
        <v>2.0425</v>
      </c>
      <c r="N731" s="108">
        <v>245.1</v>
      </c>
      <c r="O731" s="108">
        <v>0</v>
      </c>
      <c r="P731" s="108">
        <v>0</v>
      </c>
      <c r="Q731" s="108">
        <v>819.04250000000002</v>
      </c>
      <c r="R731" s="108">
        <v>98285.1</v>
      </c>
      <c r="S731" s="107" t="s">
        <v>1362</v>
      </c>
      <c r="T731" s="108"/>
      <c r="U731" s="108"/>
      <c r="V731" s="107"/>
      <c r="W731" s="107"/>
    </row>
    <row r="732" spans="1:23" ht="25.5">
      <c r="A732" s="107" t="s">
        <v>2314</v>
      </c>
      <c r="B732" s="112">
        <v>44236</v>
      </c>
      <c r="C732" s="107" t="s">
        <v>2315</v>
      </c>
      <c r="D732" s="112">
        <v>44236</v>
      </c>
      <c r="E732" s="107" t="s">
        <v>1267</v>
      </c>
      <c r="F732" s="107" t="s">
        <v>1296</v>
      </c>
      <c r="G732" s="107" t="s">
        <v>1274</v>
      </c>
      <c r="H732" s="107" t="s">
        <v>1272</v>
      </c>
      <c r="I732" s="107" t="s">
        <v>1176</v>
      </c>
      <c r="J732" s="108">
        <v>80</v>
      </c>
      <c r="K732" s="108">
        <v>807</v>
      </c>
      <c r="L732" s="108">
        <v>64560</v>
      </c>
      <c r="M732" s="108">
        <v>2.0175000000000001</v>
      </c>
      <c r="N732" s="108">
        <v>161.4</v>
      </c>
      <c r="O732" s="108">
        <v>0</v>
      </c>
      <c r="P732" s="108">
        <v>0</v>
      </c>
      <c r="Q732" s="108">
        <v>809.01750000000004</v>
      </c>
      <c r="R732" s="108">
        <v>64721.4</v>
      </c>
      <c r="S732" s="107" t="s">
        <v>1362</v>
      </c>
      <c r="T732" s="108"/>
      <c r="U732" s="108"/>
      <c r="V732" s="107"/>
      <c r="W732" s="107"/>
    </row>
    <row r="733" spans="1:23" ht="25.5">
      <c r="A733" s="107" t="s">
        <v>2316</v>
      </c>
      <c r="B733" s="112">
        <v>44236</v>
      </c>
      <c r="C733" s="107" t="s">
        <v>2317</v>
      </c>
      <c r="D733" s="112">
        <v>44236</v>
      </c>
      <c r="E733" s="107" t="s">
        <v>1267</v>
      </c>
      <c r="F733" s="107" t="s">
        <v>107</v>
      </c>
      <c r="G733" s="107" t="s">
        <v>1273</v>
      </c>
      <c r="H733" s="107" t="s">
        <v>1272</v>
      </c>
      <c r="I733" s="107" t="s">
        <v>1176</v>
      </c>
      <c r="J733" s="108">
        <v>200</v>
      </c>
      <c r="K733" s="108">
        <v>807</v>
      </c>
      <c r="L733" s="108">
        <v>161400</v>
      </c>
      <c r="M733" s="108">
        <v>2.0175000000000001</v>
      </c>
      <c r="N733" s="108">
        <v>403.5</v>
      </c>
      <c r="O733" s="108">
        <v>0</v>
      </c>
      <c r="P733" s="108">
        <v>0</v>
      </c>
      <c r="Q733" s="108">
        <v>809.01750000000004</v>
      </c>
      <c r="R733" s="108">
        <v>161803.5</v>
      </c>
      <c r="S733" s="107" t="s">
        <v>1362</v>
      </c>
      <c r="T733" s="108"/>
      <c r="U733" s="108"/>
      <c r="V733" s="107"/>
      <c r="W733" s="107"/>
    </row>
    <row r="734" spans="1:23" ht="25.5">
      <c r="A734" s="107" t="s">
        <v>2316</v>
      </c>
      <c r="B734" s="112">
        <v>44236</v>
      </c>
      <c r="C734" s="107" t="s">
        <v>2317</v>
      </c>
      <c r="D734" s="112">
        <v>44236</v>
      </c>
      <c r="E734" s="107" t="s">
        <v>1267</v>
      </c>
      <c r="F734" s="107" t="s">
        <v>107</v>
      </c>
      <c r="G734" s="107" t="s">
        <v>1273</v>
      </c>
      <c r="H734" s="107" t="s">
        <v>1272</v>
      </c>
      <c r="I734" s="107" t="s">
        <v>2067</v>
      </c>
      <c r="J734" s="108">
        <v>200</v>
      </c>
      <c r="K734" s="108">
        <v>817</v>
      </c>
      <c r="L734" s="108">
        <v>163400</v>
      </c>
      <c r="M734" s="108">
        <v>2.0425</v>
      </c>
      <c r="N734" s="108">
        <v>408.5</v>
      </c>
      <c r="O734" s="108">
        <v>0</v>
      </c>
      <c r="P734" s="108">
        <v>0</v>
      </c>
      <c r="Q734" s="108">
        <v>819.04250000000002</v>
      </c>
      <c r="R734" s="108">
        <v>163808.5</v>
      </c>
      <c r="S734" s="107" t="s">
        <v>1362</v>
      </c>
      <c r="T734" s="108"/>
      <c r="U734" s="108"/>
      <c r="V734" s="107"/>
      <c r="W734" s="107"/>
    </row>
    <row r="735" spans="1:23" ht="25.5">
      <c r="A735" s="107" t="s">
        <v>2318</v>
      </c>
      <c r="B735" s="112">
        <v>44236</v>
      </c>
      <c r="C735" s="107" t="s">
        <v>2319</v>
      </c>
      <c r="D735" s="112">
        <v>44236</v>
      </c>
      <c r="E735" s="107" t="s">
        <v>1267</v>
      </c>
      <c r="F735" s="107" t="s">
        <v>106</v>
      </c>
      <c r="G735" s="107" t="s">
        <v>1274</v>
      </c>
      <c r="H735" s="107" t="s">
        <v>1272</v>
      </c>
      <c r="I735" s="107" t="s">
        <v>2067</v>
      </c>
      <c r="J735" s="108">
        <v>690</v>
      </c>
      <c r="K735" s="108">
        <v>817</v>
      </c>
      <c r="L735" s="108">
        <v>563730</v>
      </c>
      <c r="M735" s="108">
        <v>2.0425</v>
      </c>
      <c r="N735" s="108">
        <v>1409.325</v>
      </c>
      <c r="O735" s="108">
        <v>0</v>
      </c>
      <c r="P735" s="108">
        <v>0</v>
      </c>
      <c r="Q735" s="108">
        <v>819.04250000000002</v>
      </c>
      <c r="R735" s="108">
        <v>565139.32499999995</v>
      </c>
      <c r="S735" s="107" t="s">
        <v>1362</v>
      </c>
      <c r="T735" s="108"/>
      <c r="U735" s="108"/>
      <c r="V735" s="107"/>
      <c r="W735" s="107"/>
    </row>
    <row r="736" spans="1:23">
      <c r="A736" t="s">
        <v>2320</v>
      </c>
      <c r="B736">
        <v>44228</v>
      </c>
      <c r="C736" t="s">
        <v>2321</v>
      </c>
      <c r="D736">
        <v>44228</v>
      </c>
      <c r="E736" t="s">
        <v>1267</v>
      </c>
      <c r="F736" t="s">
        <v>2</v>
      </c>
      <c r="G736" t="s">
        <v>1078</v>
      </c>
      <c r="H736" t="s">
        <v>120</v>
      </c>
      <c r="I736" t="s">
        <v>1202</v>
      </c>
      <c r="J736">
        <v>20</v>
      </c>
      <c r="K736">
        <v>3540</v>
      </c>
      <c r="L736">
        <v>70800</v>
      </c>
      <c r="M736">
        <v>8.4285999999999994</v>
      </c>
      <c r="N736">
        <v>168.572</v>
      </c>
      <c r="O736">
        <v>0</v>
      </c>
      <c r="P736">
        <v>0</v>
      </c>
      <c r="Q736">
        <v>3548.4286000000002</v>
      </c>
      <c r="R736">
        <v>70968.572</v>
      </c>
      <c r="S736" t="s">
        <v>1362</v>
      </c>
      <c r="T736" s="108"/>
      <c r="U736" s="108"/>
      <c r="V736" s="107"/>
      <c r="W736" s="107"/>
    </row>
    <row r="737" spans="1:23">
      <c r="A737" t="s">
        <v>2322</v>
      </c>
      <c r="B737">
        <v>44228</v>
      </c>
      <c r="C737" t="s">
        <v>2323</v>
      </c>
      <c r="D737">
        <v>44228</v>
      </c>
      <c r="E737" t="s">
        <v>1267</v>
      </c>
      <c r="F737" t="s">
        <v>7</v>
      </c>
      <c r="G737" t="s">
        <v>1280</v>
      </c>
      <c r="H737" t="s">
        <v>120</v>
      </c>
      <c r="I737" t="s">
        <v>1201</v>
      </c>
      <c r="J737">
        <v>20</v>
      </c>
      <c r="K737">
        <v>3938</v>
      </c>
      <c r="L737">
        <v>78760</v>
      </c>
      <c r="M737">
        <v>9.3762000000000008</v>
      </c>
      <c r="N737">
        <v>187.524</v>
      </c>
      <c r="O737">
        <v>0</v>
      </c>
      <c r="P737">
        <v>0</v>
      </c>
      <c r="Q737">
        <v>3947.3762000000002</v>
      </c>
      <c r="R737">
        <v>78947.524000000005</v>
      </c>
      <c r="S737" t="s">
        <v>1362</v>
      </c>
      <c r="T737" s="108"/>
      <c r="U737" s="108"/>
      <c r="V737" s="107"/>
      <c r="W737" s="107"/>
    </row>
    <row r="738" spans="1:23">
      <c r="A738" t="s">
        <v>2324</v>
      </c>
      <c r="B738">
        <v>44228</v>
      </c>
      <c r="C738" t="s">
        <v>2325</v>
      </c>
      <c r="D738">
        <v>44228</v>
      </c>
      <c r="E738" t="s">
        <v>1299</v>
      </c>
      <c r="F738" t="s">
        <v>1341</v>
      </c>
      <c r="G738" t="s">
        <v>1303</v>
      </c>
      <c r="H738" t="s">
        <v>1299</v>
      </c>
      <c r="I738" t="s">
        <v>1342</v>
      </c>
      <c r="J738">
        <v>1</v>
      </c>
      <c r="K738">
        <v>9990</v>
      </c>
      <c r="L738">
        <v>9990</v>
      </c>
      <c r="M738">
        <v>0</v>
      </c>
      <c r="N738">
        <v>0</v>
      </c>
      <c r="O738">
        <v>0</v>
      </c>
      <c r="P738">
        <v>0</v>
      </c>
      <c r="Q738">
        <v>9990</v>
      </c>
      <c r="R738">
        <v>9990</v>
      </c>
      <c r="S738" t="s">
        <v>1362</v>
      </c>
      <c r="T738" s="108"/>
      <c r="U738" s="108"/>
      <c r="V738" s="107"/>
      <c r="W738" s="107"/>
    </row>
    <row r="739" spans="1:23">
      <c r="A739" t="s">
        <v>2326</v>
      </c>
      <c r="B739">
        <v>44228</v>
      </c>
      <c r="C739" t="s">
        <v>2327</v>
      </c>
      <c r="D739">
        <v>44228</v>
      </c>
      <c r="E739" t="s">
        <v>1299</v>
      </c>
      <c r="F739" t="s">
        <v>1343</v>
      </c>
      <c r="G739" t="s">
        <v>1300</v>
      </c>
      <c r="H739" t="s">
        <v>1299</v>
      </c>
      <c r="I739" t="s">
        <v>1309</v>
      </c>
      <c r="J739">
        <v>1</v>
      </c>
      <c r="K739">
        <v>1130</v>
      </c>
      <c r="L739">
        <v>1130</v>
      </c>
      <c r="M739">
        <v>0</v>
      </c>
      <c r="N739">
        <v>0</v>
      </c>
      <c r="O739">
        <v>0</v>
      </c>
      <c r="P739">
        <v>0</v>
      </c>
      <c r="Q739">
        <v>1130</v>
      </c>
      <c r="R739">
        <v>1130</v>
      </c>
      <c r="S739" t="s">
        <v>1362</v>
      </c>
      <c r="T739" s="108"/>
      <c r="U739" s="108"/>
      <c r="V739" s="107"/>
      <c r="W739" s="107"/>
    </row>
    <row r="740" spans="1:23">
      <c r="A740" t="s">
        <v>2326</v>
      </c>
      <c r="B740">
        <v>44228</v>
      </c>
      <c r="C740" t="s">
        <v>2327</v>
      </c>
      <c r="D740">
        <v>44228</v>
      </c>
      <c r="E740" t="s">
        <v>1299</v>
      </c>
      <c r="F740" t="s">
        <v>1343</v>
      </c>
      <c r="G740" t="s">
        <v>1300</v>
      </c>
      <c r="H740" t="s">
        <v>1299</v>
      </c>
      <c r="I740" t="s">
        <v>1342</v>
      </c>
      <c r="J740">
        <v>1</v>
      </c>
      <c r="K740">
        <v>9990</v>
      </c>
      <c r="L740">
        <v>9990</v>
      </c>
      <c r="M740">
        <v>0</v>
      </c>
      <c r="N740">
        <v>0</v>
      </c>
      <c r="O740">
        <v>0</v>
      </c>
      <c r="P740">
        <v>0</v>
      </c>
      <c r="Q740">
        <v>9990</v>
      </c>
      <c r="R740">
        <v>9990</v>
      </c>
      <c r="S740" t="s">
        <v>1362</v>
      </c>
      <c r="T740" s="108"/>
      <c r="U740" s="108"/>
      <c r="V740" s="107"/>
      <c r="W740" s="107"/>
    </row>
    <row r="741" spans="1:23">
      <c r="A741" t="s">
        <v>2328</v>
      </c>
      <c r="B741">
        <v>44228</v>
      </c>
      <c r="C741" t="s">
        <v>2329</v>
      </c>
      <c r="D741">
        <v>44228</v>
      </c>
      <c r="E741" t="s">
        <v>1299</v>
      </c>
      <c r="F741" t="s">
        <v>1331</v>
      </c>
      <c r="G741" t="s">
        <v>1300</v>
      </c>
      <c r="H741" t="s">
        <v>1299</v>
      </c>
      <c r="I741" t="s">
        <v>1342</v>
      </c>
      <c r="J741">
        <v>1</v>
      </c>
      <c r="K741">
        <v>9990</v>
      </c>
      <c r="L741">
        <v>9990</v>
      </c>
      <c r="M741">
        <v>0</v>
      </c>
      <c r="N741">
        <v>0</v>
      </c>
      <c r="O741">
        <v>0</v>
      </c>
      <c r="P741">
        <v>0</v>
      </c>
      <c r="Q741">
        <v>9990</v>
      </c>
      <c r="R741">
        <v>9990</v>
      </c>
      <c r="S741" t="s">
        <v>1362</v>
      </c>
      <c r="T741" s="108"/>
      <c r="U741" s="108"/>
      <c r="V741" s="107"/>
      <c r="W741" s="107"/>
    </row>
    <row r="742" spans="1:23">
      <c r="A742" t="s">
        <v>2330</v>
      </c>
      <c r="B742">
        <v>44228</v>
      </c>
      <c r="C742" t="s">
        <v>2331</v>
      </c>
      <c r="D742">
        <v>44228</v>
      </c>
      <c r="E742" t="s">
        <v>1267</v>
      </c>
      <c r="F742" t="s">
        <v>75</v>
      </c>
      <c r="G742" t="s">
        <v>1088</v>
      </c>
      <c r="H742" t="s">
        <v>69</v>
      </c>
      <c r="I742" t="s">
        <v>1201</v>
      </c>
      <c r="J742">
        <v>5</v>
      </c>
      <c r="K742">
        <v>3938</v>
      </c>
      <c r="L742">
        <v>19690</v>
      </c>
      <c r="M742">
        <v>9.3762000000000008</v>
      </c>
      <c r="N742">
        <v>46.881</v>
      </c>
      <c r="O742">
        <v>0</v>
      </c>
      <c r="P742">
        <v>0</v>
      </c>
      <c r="Q742">
        <v>3947.3762000000002</v>
      </c>
      <c r="R742">
        <v>19736.881000000001</v>
      </c>
      <c r="S742" t="s">
        <v>1362</v>
      </c>
      <c r="T742" s="108"/>
      <c r="U742" s="108"/>
      <c r="V742" s="107"/>
      <c r="W742" s="107"/>
    </row>
    <row r="743" spans="1:23">
      <c r="A743" t="s">
        <v>2330</v>
      </c>
      <c r="B743">
        <v>44228</v>
      </c>
      <c r="C743" t="s">
        <v>2331</v>
      </c>
      <c r="D743">
        <v>44228</v>
      </c>
      <c r="E743" t="s">
        <v>1267</v>
      </c>
      <c r="F743" t="s">
        <v>75</v>
      </c>
      <c r="G743" t="s">
        <v>1088</v>
      </c>
      <c r="H743" t="s">
        <v>69</v>
      </c>
      <c r="I743" t="s">
        <v>1215</v>
      </c>
      <c r="J743">
        <v>20</v>
      </c>
      <c r="K743">
        <v>5035</v>
      </c>
      <c r="L743">
        <v>100700</v>
      </c>
      <c r="M743">
        <v>11.988099999999999</v>
      </c>
      <c r="N743">
        <v>239.762</v>
      </c>
      <c r="O743">
        <v>0</v>
      </c>
      <c r="P743">
        <v>0</v>
      </c>
      <c r="Q743">
        <v>5046.9880999999996</v>
      </c>
      <c r="R743">
        <v>100939.762</v>
      </c>
      <c r="S743" t="s">
        <v>1362</v>
      </c>
      <c r="T743" s="108"/>
      <c r="U743" s="108"/>
      <c r="V743" s="107"/>
      <c r="W743" s="107"/>
    </row>
    <row r="744" spans="1:23">
      <c r="A744" t="s">
        <v>2330</v>
      </c>
      <c r="B744">
        <v>44228</v>
      </c>
      <c r="C744" t="s">
        <v>2331</v>
      </c>
      <c r="D744">
        <v>44228</v>
      </c>
      <c r="E744" t="s">
        <v>1267</v>
      </c>
      <c r="F744" t="s">
        <v>75</v>
      </c>
      <c r="G744" t="s">
        <v>1088</v>
      </c>
      <c r="H744" t="s">
        <v>69</v>
      </c>
      <c r="I744" t="s">
        <v>1199</v>
      </c>
      <c r="J744">
        <v>10</v>
      </c>
      <c r="K744">
        <v>4035</v>
      </c>
      <c r="L744">
        <v>40350</v>
      </c>
      <c r="M744">
        <v>9.6071000000000009</v>
      </c>
      <c r="N744">
        <v>96.070999999999998</v>
      </c>
      <c r="O744">
        <v>0</v>
      </c>
      <c r="P744">
        <v>0</v>
      </c>
      <c r="Q744">
        <v>4044.6071000000002</v>
      </c>
      <c r="R744">
        <v>40446.071000000004</v>
      </c>
      <c r="S744" t="s">
        <v>1362</v>
      </c>
      <c r="T744" s="108"/>
      <c r="U744" s="108"/>
      <c r="V744" s="107"/>
      <c r="W744" s="107"/>
    </row>
    <row r="745" spans="1:23">
      <c r="A745" t="s">
        <v>2330</v>
      </c>
      <c r="B745">
        <v>44228</v>
      </c>
      <c r="C745" t="s">
        <v>2331</v>
      </c>
      <c r="D745">
        <v>44228</v>
      </c>
      <c r="E745" t="s">
        <v>1267</v>
      </c>
      <c r="F745" t="s">
        <v>75</v>
      </c>
      <c r="G745" t="s">
        <v>1088</v>
      </c>
      <c r="H745" t="s">
        <v>69</v>
      </c>
      <c r="I745" t="s">
        <v>1202</v>
      </c>
      <c r="J745">
        <v>10</v>
      </c>
      <c r="K745">
        <v>3540</v>
      </c>
      <c r="L745">
        <v>35400</v>
      </c>
      <c r="M745">
        <v>8.4285999999999994</v>
      </c>
      <c r="N745">
        <v>84.286000000000001</v>
      </c>
      <c r="O745">
        <v>0</v>
      </c>
      <c r="P745">
        <v>0</v>
      </c>
      <c r="Q745">
        <v>3548.4286000000002</v>
      </c>
      <c r="R745">
        <v>35484.286</v>
      </c>
      <c r="S745" t="s">
        <v>1362</v>
      </c>
      <c r="T745" s="108"/>
      <c r="U745" s="108"/>
      <c r="V745" s="107"/>
      <c r="W745" s="107"/>
    </row>
    <row r="746" spans="1:23">
      <c r="A746" t="s">
        <v>2330</v>
      </c>
      <c r="B746">
        <v>44228</v>
      </c>
      <c r="C746" t="s">
        <v>2331</v>
      </c>
      <c r="D746">
        <v>44228</v>
      </c>
      <c r="E746" t="s">
        <v>1267</v>
      </c>
      <c r="F746" t="s">
        <v>75</v>
      </c>
      <c r="G746" t="s">
        <v>1088</v>
      </c>
      <c r="H746" t="s">
        <v>69</v>
      </c>
      <c r="I746" t="s">
        <v>1210</v>
      </c>
      <c r="J746">
        <v>20</v>
      </c>
      <c r="K746">
        <v>7760</v>
      </c>
      <c r="L746">
        <v>155200</v>
      </c>
      <c r="M746">
        <v>18.476199999999999</v>
      </c>
      <c r="N746">
        <v>369.524</v>
      </c>
      <c r="O746">
        <v>0</v>
      </c>
      <c r="P746">
        <v>0</v>
      </c>
      <c r="Q746">
        <v>7778.4762000000001</v>
      </c>
      <c r="R746">
        <v>155569.524</v>
      </c>
      <c r="S746" t="s">
        <v>1362</v>
      </c>
      <c r="T746" s="108"/>
      <c r="U746" s="108"/>
      <c r="V746" s="107"/>
      <c r="W746" s="107"/>
    </row>
    <row r="747" spans="1:23">
      <c r="A747" t="s">
        <v>2332</v>
      </c>
      <c r="B747">
        <v>44228</v>
      </c>
      <c r="C747" t="s">
        <v>2333</v>
      </c>
      <c r="D747">
        <v>44228</v>
      </c>
      <c r="E747" t="s">
        <v>1267</v>
      </c>
      <c r="F747" t="s">
        <v>77</v>
      </c>
      <c r="G747" t="s">
        <v>1088</v>
      </c>
      <c r="H747" t="s">
        <v>69</v>
      </c>
      <c r="I747" t="s">
        <v>1202</v>
      </c>
      <c r="J747">
        <v>10</v>
      </c>
      <c r="K747">
        <v>3540</v>
      </c>
      <c r="L747">
        <v>35400</v>
      </c>
      <c r="M747">
        <v>8.4285999999999994</v>
      </c>
      <c r="N747">
        <v>84.286000000000001</v>
      </c>
      <c r="O747">
        <v>0</v>
      </c>
      <c r="P747">
        <v>0</v>
      </c>
      <c r="Q747">
        <v>3548.4286000000002</v>
      </c>
      <c r="R747">
        <v>35484.286</v>
      </c>
      <c r="S747" t="s">
        <v>1362</v>
      </c>
      <c r="T747" s="108"/>
      <c r="U747" s="108"/>
      <c r="V747" s="107"/>
      <c r="W747" s="107"/>
    </row>
    <row r="748" spans="1:23">
      <c r="A748" t="s">
        <v>2332</v>
      </c>
      <c r="B748">
        <v>44228</v>
      </c>
      <c r="C748" t="s">
        <v>2333</v>
      </c>
      <c r="D748">
        <v>44228</v>
      </c>
      <c r="E748" t="s">
        <v>1267</v>
      </c>
      <c r="F748" t="s">
        <v>77</v>
      </c>
      <c r="G748" t="s">
        <v>1088</v>
      </c>
      <c r="H748" t="s">
        <v>69</v>
      </c>
      <c r="I748" t="s">
        <v>1199</v>
      </c>
      <c r="J748">
        <v>10</v>
      </c>
      <c r="K748">
        <v>4035</v>
      </c>
      <c r="L748">
        <v>40350</v>
      </c>
      <c r="M748">
        <v>9.6071000000000009</v>
      </c>
      <c r="N748">
        <v>96.070999999999998</v>
      </c>
      <c r="O748">
        <v>0</v>
      </c>
      <c r="P748">
        <v>0</v>
      </c>
      <c r="Q748">
        <v>4044.6071000000002</v>
      </c>
      <c r="R748">
        <v>40446.071000000004</v>
      </c>
      <c r="S748" t="s">
        <v>1362</v>
      </c>
      <c r="T748" s="108"/>
      <c r="U748" s="108"/>
      <c r="V748" s="107"/>
      <c r="W748" s="107"/>
    </row>
    <row r="749" spans="1:23">
      <c r="A749" t="s">
        <v>2332</v>
      </c>
      <c r="B749">
        <v>44228</v>
      </c>
      <c r="C749" t="s">
        <v>2333</v>
      </c>
      <c r="D749">
        <v>44228</v>
      </c>
      <c r="E749" t="s">
        <v>1267</v>
      </c>
      <c r="F749" t="s">
        <v>77</v>
      </c>
      <c r="G749" t="s">
        <v>1088</v>
      </c>
      <c r="H749" t="s">
        <v>69</v>
      </c>
      <c r="I749" t="s">
        <v>1210</v>
      </c>
      <c r="J749">
        <v>5</v>
      </c>
      <c r="K749">
        <v>7760</v>
      </c>
      <c r="L749">
        <v>38800</v>
      </c>
      <c r="M749">
        <v>18.476199999999999</v>
      </c>
      <c r="N749">
        <v>92.381</v>
      </c>
      <c r="O749">
        <v>0</v>
      </c>
      <c r="P749">
        <v>0</v>
      </c>
      <c r="Q749">
        <v>7778.4762000000001</v>
      </c>
      <c r="R749">
        <v>38892.381000000001</v>
      </c>
      <c r="S749" t="s">
        <v>1362</v>
      </c>
      <c r="T749" s="108"/>
      <c r="U749" s="108"/>
      <c r="V749" s="107"/>
      <c r="W749" s="107"/>
    </row>
    <row r="750" spans="1:23">
      <c r="A750" t="s">
        <v>2332</v>
      </c>
      <c r="B750">
        <v>44228</v>
      </c>
      <c r="C750" t="s">
        <v>2333</v>
      </c>
      <c r="D750">
        <v>44228</v>
      </c>
      <c r="E750" t="s">
        <v>1267</v>
      </c>
      <c r="F750" t="s">
        <v>77</v>
      </c>
      <c r="G750" t="s">
        <v>1088</v>
      </c>
      <c r="H750" t="s">
        <v>69</v>
      </c>
      <c r="I750" t="s">
        <v>1201</v>
      </c>
      <c r="J750">
        <v>10</v>
      </c>
      <c r="K750">
        <v>3938</v>
      </c>
      <c r="L750">
        <v>39380</v>
      </c>
      <c r="M750">
        <v>9.3762000000000008</v>
      </c>
      <c r="N750">
        <v>93.762</v>
      </c>
      <c r="O750">
        <v>0</v>
      </c>
      <c r="P750">
        <v>0</v>
      </c>
      <c r="Q750">
        <v>3947.3762000000002</v>
      </c>
      <c r="R750">
        <v>39473.762000000002</v>
      </c>
      <c r="S750" t="s">
        <v>1362</v>
      </c>
      <c r="T750" s="108"/>
      <c r="U750" s="108"/>
      <c r="V750" s="107"/>
      <c r="W750" s="107"/>
    </row>
    <row r="751" spans="1:23">
      <c r="A751" t="s">
        <v>2334</v>
      </c>
      <c r="B751">
        <v>44228</v>
      </c>
      <c r="C751" t="s">
        <v>2335</v>
      </c>
      <c r="D751">
        <v>44228</v>
      </c>
      <c r="E751" t="s">
        <v>1267</v>
      </c>
      <c r="F751" t="s">
        <v>43</v>
      </c>
      <c r="G751" t="s">
        <v>44</v>
      </c>
      <c r="H751" t="s">
        <v>13</v>
      </c>
      <c r="I751" t="s">
        <v>1210</v>
      </c>
      <c r="J751">
        <v>30</v>
      </c>
      <c r="K751">
        <v>7760</v>
      </c>
      <c r="L751">
        <v>232800</v>
      </c>
      <c r="M751">
        <v>18.476199999999999</v>
      </c>
      <c r="N751">
        <v>554.28599999999994</v>
      </c>
      <c r="O751">
        <v>0</v>
      </c>
      <c r="P751">
        <v>0</v>
      </c>
      <c r="Q751">
        <v>7778.4762000000001</v>
      </c>
      <c r="R751">
        <v>233354.28599999999</v>
      </c>
      <c r="S751" t="s">
        <v>1362</v>
      </c>
      <c r="T751" s="108"/>
      <c r="U751" s="108"/>
      <c r="V751" s="107"/>
      <c r="W751" s="107"/>
    </row>
    <row r="752" spans="1:23">
      <c r="A752" t="s">
        <v>2334</v>
      </c>
      <c r="B752">
        <v>44228</v>
      </c>
      <c r="C752" t="s">
        <v>2335</v>
      </c>
      <c r="D752">
        <v>44228</v>
      </c>
      <c r="E752" t="s">
        <v>1267</v>
      </c>
      <c r="F752" t="s">
        <v>43</v>
      </c>
      <c r="G752" t="s">
        <v>44</v>
      </c>
      <c r="H752" t="s">
        <v>13</v>
      </c>
      <c r="I752" t="s">
        <v>1215</v>
      </c>
      <c r="J752">
        <v>30</v>
      </c>
      <c r="K752">
        <v>5035</v>
      </c>
      <c r="L752">
        <v>151050</v>
      </c>
      <c r="M752">
        <v>11.988099999999999</v>
      </c>
      <c r="N752">
        <v>359.64299999999997</v>
      </c>
      <c r="O752">
        <v>0</v>
      </c>
      <c r="P752">
        <v>0</v>
      </c>
      <c r="Q752">
        <v>5046.9880999999996</v>
      </c>
      <c r="R752">
        <v>151409.64300000001</v>
      </c>
      <c r="S752" t="s">
        <v>1362</v>
      </c>
      <c r="T752" s="108"/>
      <c r="U752" s="108"/>
      <c r="V752" s="107"/>
      <c r="W752" s="107"/>
    </row>
    <row r="753" spans="1:23">
      <c r="A753" t="s">
        <v>2334</v>
      </c>
      <c r="B753">
        <v>44228</v>
      </c>
      <c r="C753" t="s">
        <v>2335</v>
      </c>
      <c r="D753">
        <v>44228</v>
      </c>
      <c r="E753" t="s">
        <v>1267</v>
      </c>
      <c r="F753" t="s">
        <v>43</v>
      </c>
      <c r="G753" t="s">
        <v>44</v>
      </c>
      <c r="H753" t="s">
        <v>13</v>
      </c>
      <c r="I753" t="s">
        <v>1201</v>
      </c>
      <c r="J753">
        <v>40</v>
      </c>
      <c r="K753">
        <v>3938</v>
      </c>
      <c r="L753">
        <v>157520</v>
      </c>
      <c r="M753">
        <v>9.3762000000000008</v>
      </c>
      <c r="N753">
        <v>375.048</v>
      </c>
      <c r="O753">
        <v>0</v>
      </c>
      <c r="P753">
        <v>0</v>
      </c>
      <c r="Q753">
        <v>3947.3762000000002</v>
      </c>
      <c r="R753">
        <v>157895.04800000001</v>
      </c>
      <c r="S753" t="s">
        <v>1362</v>
      </c>
      <c r="T753" s="108"/>
      <c r="U753" s="108"/>
      <c r="V753" s="107"/>
      <c r="W753" s="107"/>
    </row>
    <row r="754" spans="1:23">
      <c r="A754" t="s">
        <v>2334</v>
      </c>
      <c r="B754">
        <v>44228</v>
      </c>
      <c r="C754" t="s">
        <v>2335</v>
      </c>
      <c r="D754">
        <v>44228</v>
      </c>
      <c r="E754" t="s">
        <v>1267</v>
      </c>
      <c r="F754" t="s">
        <v>43</v>
      </c>
      <c r="G754" t="s">
        <v>44</v>
      </c>
      <c r="H754" t="s">
        <v>13</v>
      </c>
      <c r="I754" t="s">
        <v>1200</v>
      </c>
      <c r="J754">
        <v>2</v>
      </c>
      <c r="K754">
        <v>4855</v>
      </c>
      <c r="L754">
        <v>9710</v>
      </c>
      <c r="M754">
        <v>11.5595</v>
      </c>
      <c r="N754">
        <v>23.119</v>
      </c>
      <c r="O754">
        <v>0</v>
      </c>
      <c r="P754">
        <v>580</v>
      </c>
      <c r="Q754">
        <v>4866.5595000000003</v>
      </c>
      <c r="R754">
        <v>9153.1190000000006</v>
      </c>
      <c r="S754" t="s">
        <v>1362</v>
      </c>
      <c r="T754" s="108"/>
      <c r="U754" s="108"/>
      <c r="V754" s="107"/>
      <c r="W754" s="107"/>
    </row>
    <row r="755" spans="1:23">
      <c r="A755" t="s">
        <v>2336</v>
      </c>
      <c r="B755">
        <v>44228</v>
      </c>
      <c r="C755" t="s">
        <v>2337</v>
      </c>
      <c r="D755">
        <v>44228</v>
      </c>
      <c r="E755" t="s">
        <v>1267</v>
      </c>
      <c r="F755" t="s">
        <v>72</v>
      </c>
      <c r="G755" t="s">
        <v>69</v>
      </c>
      <c r="H755" t="s">
        <v>69</v>
      </c>
      <c r="I755" t="s">
        <v>1210</v>
      </c>
      <c r="J755">
        <v>12</v>
      </c>
      <c r="K755">
        <v>7760</v>
      </c>
      <c r="L755">
        <v>93120</v>
      </c>
      <c r="M755">
        <v>18.476199999999999</v>
      </c>
      <c r="N755">
        <v>221.71440000000001</v>
      </c>
      <c r="O755">
        <v>0</v>
      </c>
      <c r="P755">
        <v>0</v>
      </c>
      <c r="Q755">
        <v>7778.4762000000001</v>
      </c>
      <c r="R755">
        <v>93341.714399999997</v>
      </c>
      <c r="S755" t="s">
        <v>1362</v>
      </c>
      <c r="T755" s="108"/>
      <c r="U755" s="108"/>
      <c r="V755" s="107"/>
      <c r="W755" s="107"/>
    </row>
    <row r="756" spans="1:23">
      <c r="A756" t="s">
        <v>2336</v>
      </c>
      <c r="B756">
        <v>44228</v>
      </c>
      <c r="C756" t="s">
        <v>2337</v>
      </c>
      <c r="D756">
        <v>44228</v>
      </c>
      <c r="E756" t="s">
        <v>1267</v>
      </c>
      <c r="F756" t="s">
        <v>72</v>
      </c>
      <c r="G756" t="s">
        <v>69</v>
      </c>
      <c r="H756" t="s">
        <v>69</v>
      </c>
      <c r="I756" t="s">
        <v>1199</v>
      </c>
      <c r="J756">
        <v>11</v>
      </c>
      <c r="K756">
        <v>4035</v>
      </c>
      <c r="L756">
        <v>44385</v>
      </c>
      <c r="M756">
        <v>9.6071000000000009</v>
      </c>
      <c r="N756">
        <v>105.6781</v>
      </c>
      <c r="O756">
        <v>0</v>
      </c>
      <c r="P756">
        <v>0</v>
      </c>
      <c r="Q756">
        <v>4044.6071000000002</v>
      </c>
      <c r="R756">
        <v>44490.678099999997</v>
      </c>
      <c r="S756" t="s">
        <v>1362</v>
      </c>
      <c r="T756" s="108"/>
      <c r="U756" s="108"/>
      <c r="V756" s="107"/>
      <c r="W756" s="107"/>
    </row>
    <row r="757" spans="1:23">
      <c r="A757" t="s">
        <v>2338</v>
      </c>
      <c r="B757">
        <v>44228</v>
      </c>
      <c r="C757" t="s">
        <v>2339</v>
      </c>
      <c r="D757">
        <v>44228</v>
      </c>
      <c r="E757" t="s">
        <v>1267</v>
      </c>
      <c r="F757" t="s">
        <v>831</v>
      </c>
      <c r="G757" t="s">
        <v>1046</v>
      </c>
      <c r="H757" t="s">
        <v>1272</v>
      </c>
      <c r="I757" t="s">
        <v>1202</v>
      </c>
      <c r="J757">
        <v>5</v>
      </c>
      <c r="K757">
        <v>3540</v>
      </c>
      <c r="L757">
        <v>17700</v>
      </c>
      <c r="M757">
        <v>8.4290000000000003</v>
      </c>
      <c r="N757">
        <v>42.145000000000003</v>
      </c>
      <c r="O757">
        <v>0</v>
      </c>
      <c r="P757">
        <v>0</v>
      </c>
      <c r="Q757">
        <v>3548.4286000000002</v>
      </c>
      <c r="R757">
        <v>17742.143</v>
      </c>
      <c r="S757" t="s">
        <v>1362</v>
      </c>
      <c r="T757" s="108"/>
      <c r="U757" s="108"/>
      <c r="V757" s="107"/>
      <c r="W757" s="107"/>
    </row>
    <row r="758" spans="1:23">
      <c r="A758" t="s">
        <v>2340</v>
      </c>
      <c r="B758">
        <v>44228</v>
      </c>
      <c r="C758" t="s">
        <v>2341</v>
      </c>
      <c r="D758">
        <v>44228</v>
      </c>
      <c r="E758" t="s">
        <v>1179</v>
      </c>
      <c r="F758" t="s">
        <v>1305</v>
      </c>
      <c r="G758" t="s">
        <v>1179</v>
      </c>
      <c r="H758" t="s">
        <v>1179</v>
      </c>
      <c r="I758" t="s">
        <v>1210</v>
      </c>
      <c r="J758">
        <v>2</v>
      </c>
      <c r="K758">
        <v>7870</v>
      </c>
      <c r="L758">
        <v>15740</v>
      </c>
      <c r="M758">
        <v>18.738099999999999</v>
      </c>
      <c r="N758">
        <v>37.476199999999999</v>
      </c>
      <c r="O758">
        <v>0</v>
      </c>
      <c r="P758">
        <v>0</v>
      </c>
      <c r="Q758">
        <v>7888.7380999999996</v>
      </c>
      <c r="R758">
        <v>15777.476199999999</v>
      </c>
      <c r="S758" t="s">
        <v>1362</v>
      </c>
      <c r="T758" s="108"/>
      <c r="U758" s="108"/>
      <c r="V758" s="107"/>
      <c r="W758" s="107"/>
    </row>
    <row r="759" spans="1:23">
      <c r="A759" t="s">
        <v>2340</v>
      </c>
      <c r="B759">
        <v>44228</v>
      </c>
      <c r="C759" t="s">
        <v>2341</v>
      </c>
      <c r="D759">
        <v>44228</v>
      </c>
      <c r="E759" t="s">
        <v>1179</v>
      </c>
      <c r="F759" t="s">
        <v>1305</v>
      </c>
      <c r="G759" t="s">
        <v>1179</v>
      </c>
      <c r="H759" t="s">
        <v>1179</v>
      </c>
      <c r="I759" t="s">
        <v>1201</v>
      </c>
      <c r="J759">
        <v>1</v>
      </c>
      <c r="K759">
        <v>3990.5</v>
      </c>
      <c r="L759">
        <v>3990.5</v>
      </c>
      <c r="M759">
        <v>9.5012000000000008</v>
      </c>
      <c r="N759">
        <v>9.5012000000000008</v>
      </c>
      <c r="O759">
        <v>0</v>
      </c>
      <c r="P759">
        <v>0</v>
      </c>
      <c r="Q759">
        <v>4000.0012000000002</v>
      </c>
      <c r="R759">
        <v>4000.0012000000002</v>
      </c>
      <c r="S759" t="s">
        <v>1362</v>
      </c>
      <c r="T759" s="108"/>
      <c r="U759" s="108"/>
      <c r="V759" s="107"/>
      <c r="W759" s="107"/>
    </row>
    <row r="760" spans="1:23">
      <c r="A760" t="s">
        <v>2340</v>
      </c>
      <c r="B760">
        <v>44228</v>
      </c>
      <c r="C760" t="s">
        <v>2341</v>
      </c>
      <c r="D760">
        <v>44228</v>
      </c>
      <c r="E760" t="s">
        <v>1179</v>
      </c>
      <c r="F760" t="s">
        <v>1305</v>
      </c>
      <c r="G760" t="s">
        <v>1179</v>
      </c>
      <c r="H760" t="s">
        <v>1179</v>
      </c>
      <c r="I760" t="s">
        <v>1198</v>
      </c>
      <c r="J760">
        <v>1</v>
      </c>
      <c r="K760">
        <v>9162.18</v>
      </c>
      <c r="L760">
        <v>9162.18</v>
      </c>
      <c r="M760">
        <v>21.814699999999998</v>
      </c>
      <c r="N760">
        <v>21.814699999999998</v>
      </c>
      <c r="O760">
        <v>0</v>
      </c>
      <c r="P760">
        <v>0</v>
      </c>
      <c r="Q760">
        <v>9183.9946999999993</v>
      </c>
      <c r="R760">
        <v>9183.9946999999993</v>
      </c>
      <c r="S760" t="s">
        <v>1362</v>
      </c>
      <c r="T760" s="108"/>
      <c r="U760" s="108"/>
      <c r="V760" s="107"/>
      <c r="W760" s="107"/>
    </row>
    <row r="761" spans="1:23">
      <c r="A761" t="s">
        <v>2342</v>
      </c>
      <c r="B761">
        <v>44228</v>
      </c>
      <c r="C761" t="s">
        <v>2343</v>
      </c>
      <c r="D761">
        <v>44228</v>
      </c>
      <c r="E761" t="s">
        <v>1179</v>
      </c>
      <c r="F761" t="s">
        <v>1354</v>
      </c>
      <c r="G761" t="s">
        <v>1179</v>
      </c>
      <c r="H761" t="s">
        <v>1179</v>
      </c>
      <c r="I761" t="s">
        <v>1198</v>
      </c>
      <c r="J761">
        <v>1</v>
      </c>
      <c r="K761">
        <v>9162.18</v>
      </c>
      <c r="L761">
        <v>9162.18</v>
      </c>
      <c r="M761">
        <v>21.814699999999998</v>
      </c>
      <c r="N761">
        <v>21.814699999999998</v>
      </c>
      <c r="O761">
        <v>0</v>
      </c>
      <c r="P761">
        <v>0</v>
      </c>
      <c r="Q761">
        <v>9183.9946999999993</v>
      </c>
      <c r="R761">
        <v>9183.9946999999993</v>
      </c>
      <c r="S761" t="s">
        <v>1362</v>
      </c>
      <c r="T761" s="108"/>
      <c r="U761" s="108"/>
      <c r="V761" s="107"/>
      <c r="W761" s="107"/>
    </row>
    <row r="762" spans="1:23">
      <c r="A762" t="s">
        <v>2342</v>
      </c>
      <c r="B762">
        <v>44228</v>
      </c>
      <c r="C762" t="s">
        <v>2343</v>
      </c>
      <c r="D762">
        <v>44228</v>
      </c>
      <c r="E762" t="s">
        <v>1179</v>
      </c>
      <c r="F762" t="s">
        <v>1354</v>
      </c>
      <c r="G762" t="s">
        <v>1179</v>
      </c>
      <c r="H762" t="s">
        <v>1179</v>
      </c>
      <c r="I762" t="s">
        <v>1210</v>
      </c>
      <c r="J762">
        <v>2</v>
      </c>
      <c r="K762">
        <v>7870</v>
      </c>
      <c r="L762">
        <v>15740</v>
      </c>
      <c r="M762">
        <v>18.738099999999999</v>
      </c>
      <c r="N762">
        <v>37.476199999999999</v>
      </c>
      <c r="O762">
        <v>0</v>
      </c>
      <c r="P762">
        <v>0</v>
      </c>
      <c r="Q762">
        <v>7888.7380999999996</v>
      </c>
      <c r="R762">
        <v>15777.476199999999</v>
      </c>
      <c r="S762" t="s">
        <v>1362</v>
      </c>
      <c r="T762" s="108"/>
      <c r="U762" s="108"/>
      <c r="V762" s="107"/>
      <c r="W762" s="107"/>
    </row>
    <row r="763" spans="1:23">
      <c r="A763" t="s">
        <v>2344</v>
      </c>
      <c r="B763">
        <v>44228</v>
      </c>
      <c r="C763" t="s">
        <v>2345</v>
      </c>
      <c r="D763">
        <v>44228</v>
      </c>
      <c r="E763" t="s">
        <v>1179</v>
      </c>
      <c r="F763" t="s">
        <v>1191</v>
      </c>
      <c r="G763" t="s">
        <v>1179</v>
      </c>
      <c r="H763" t="s">
        <v>1179</v>
      </c>
      <c r="I763" t="s">
        <v>1210</v>
      </c>
      <c r="J763">
        <v>1</v>
      </c>
      <c r="K763">
        <v>7870</v>
      </c>
      <c r="L763">
        <v>7870</v>
      </c>
      <c r="M763">
        <v>18.738099999999999</v>
      </c>
      <c r="N763">
        <v>18.738099999999999</v>
      </c>
      <c r="O763">
        <v>0</v>
      </c>
      <c r="P763">
        <v>0</v>
      </c>
      <c r="Q763">
        <v>7888.7380999999996</v>
      </c>
      <c r="R763">
        <v>7888.7380999999996</v>
      </c>
      <c r="S763" t="s">
        <v>1362</v>
      </c>
      <c r="T763" s="108"/>
      <c r="U763" s="108"/>
      <c r="V763" s="107"/>
      <c r="W763" s="107"/>
    </row>
    <row r="764" spans="1:23">
      <c r="A764" t="s">
        <v>2344</v>
      </c>
      <c r="B764">
        <v>44228</v>
      </c>
      <c r="C764" t="s">
        <v>2345</v>
      </c>
      <c r="D764">
        <v>44228</v>
      </c>
      <c r="E764" t="s">
        <v>1179</v>
      </c>
      <c r="F764" t="s">
        <v>1191</v>
      </c>
      <c r="G764" t="s">
        <v>1179</v>
      </c>
      <c r="H764" t="s">
        <v>1179</v>
      </c>
      <c r="I764" t="s">
        <v>1201</v>
      </c>
      <c r="J764">
        <v>1</v>
      </c>
      <c r="K764">
        <v>3990.5</v>
      </c>
      <c r="L764">
        <v>3990.5</v>
      </c>
      <c r="M764">
        <v>9.5012000000000008</v>
      </c>
      <c r="N764">
        <v>9.5012000000000008</v>
      </c>
      <c r="O764">
        <v>0</v>
      </c>
      <c r="P764">
        <v>0</v>
      </c>
      <c r="Q764">
        <v>4000.0012000000002</v>
      </c>
      <c r="R764">
        <v>4000.0012000000002</v>
      </c>
      <c r="S764" t="s">
        <v>1362</v>
      </c>
      <c r="T764" s="108"/>
      <c r="U764" s="108"/>
      <c r="V764" s="107"/>
      <c r="W764" s="107"/>
    </row>
    <row r="765" spans="1:23">
      <c r="A765" t="s">
        <v>2346</v>
      </c>
      <c r="B765">
        <v>44228</v>
      </c>
      <c r="C765" t="s">
        <v>2347</v>
      </c>
      <c r="D765">
        <v>44228</v>
      </c>
      <c r="E765" t="s">
        <v>1179</v>
      </c>
      <c r="F765" t="s">
        <v>1194</v>
      </c>
      <c r="G765" t="s">
        <v>1179</v>
      </c>
      <c r="H765" t="s">
        <v>1179</v>
      </c>
      <c r="I765" t="s">
        <v>1309</v>
      </c>
      <c r="J765">
        <v>3</v>
      </c>
      <c r="K765">
        <v>1134</v>
      </c>
      <c r="L765">
        <v>3402</v>
      </c>
      <c r="M765">
        <v>2.7</v>
      </c>
      <c r="N765">
        <v>8.1</v>
      </c>
      <c r="O765">
        <v>0</v>
      </c>
      <c r="P765">
        <v>0</v>
      </c>
      <c r="Q765">
        <v>1136.7</v>
      </c>
      <c r="R765">
        <v>3410.1</v>
      </c>
      <c r="S765" t="s">
        <v>1362</v>
      </c>
      <c r="T765" s="108"/>
      <c r="U765" s="108"/>
      <c r="V765" s="107"/>
      <c r="W765" s="107"/>
    </row>
    <row r="766" spans="1:23">
      <c r="A766" t="s">
        <v>2346</v>
      </c>
      <c r="B766">
        <v>44228</v>
      </c>
      <c r="C766" t="s">
        <v>2347</v>
      </c>
      <c r="D766">
        <v>44228</v>
      </c>
      <c r="E766" t="s">
        <v>1179</v>
      </c>
      <c r="F766" t="s">
        <v>1194</v>
      </c>
      <c r="G766" t="s">
        <v>1179</v>
      </c>
      <c r="H766" t="s">
        <v>1179</v>
      </c>
      <c r="I766" t="s">
        <v>1316</v>
      </c>
      <c r="J766">
        <v>8</v>
      </c>
      <c r="K766">
        <v>1242.5</v>
      </c>
      <c r="L766">
        <v>9940</v>
      </c>
      <c r="M766">
        <v>2.9582999999999999</v>
      </c>
      <c r="N766">
        <v>23.666399999999999</v>
      </c>
      <c r="O766">
        <v>0</v>
      </c>
      <c r="P766">
        <v>0</v>
      </c>
      <c r="Q766">
        <v>1245.4583</v>
      </c>
      <c r="R766">
        <v>9963.6664000000001</v>
      </c>
      <c r="S766" t="s">
        <v>1362</v>
      </c>
      <c r="T766" s="108"/>
      <c r="U766" s="108"/>
      <c r="V766" s="107"/>
      <c r="W766" s="107"/>
    </row>
    <row r="767" spans="1:23">
      <c r="A767" t="s">
        <v>2348</v>
      </c>
      <c r="B767">
        <v>44228</v>
      </c>
      <c r="C767" t="s">
        <v>2349</v>
      </c>
      <c r="D767">
        <v>44228</v>
      </c>
      <c r="E767" t="s">
        <v>1179</v>
      </c>
      <c r="F767" t="s">
        <v>1306</v>
      </c>
      <c r="G767" t="s">
        <v>1179</v>
      </c>
      <c r="H767" t="s">
        <v>1179</v>
      </c>
      <c r="I767" t="s">
        <v>1215</v>
      </c>
      <c r="J767">
        <v>1</v>
      </c>
      <c r="K767">
        <v>5101.74</v>
      </c>
      <c r="L767">
        <v>5101.74</v>
      </c>
      <c r="M767">
        <v>12.147</v>
      </c>
      <c r="N767">
        <v>12.147</v>
      </c>
      <c r="O767">
        <v>0</v>
      </c>
      <c r="P767">
        <v>0</v>
      </c>
      <c r="Q767">
        <v>5113.8869999999997</v>
      </c>
      <c r="R767">
        <v>5113.8869999999997</v>
      </c>
      <c r="S767" t="s">
        <v>1362</v>
      </c>
      <c r="T767" s="108"/>
      <c r="U767" s="108"/>
      <c r="V767" s="107"/>
      <c r="W767" s="107"/>
    </row>
    <row r="768" spans="1:23">
      <c r="A768" t="s">
        <v>2348</v>
      </c>
      <c r="B768">
        <v>44228</v>
      </c>
      <c r="C768" t="s">
        <v>2349</v>
      </c>
      <c r="D768">
        <v>44228</v>
      </c>
      <c r="E768" t="s">
        <v>1179</v>
      </c>
      <c r="F768" t="s">
        <v>1306</v>
      </c>
      <c r="G768" t="s">
        <v>1179</v>
      </c>
      <c r="H768" t="s">
        <v>1179</v>
      </c>
      <c r="I768" t="s">
        <v>1316</v>
      </c>
      <c r="J768">
        <v>2</v>
      </c>
      <c r="K768">
        <v>1242.5</v>
      </c>
      <c r="L768">
        <v>2485</v>
      </c>
      <c r="M768">
        <v>2.9582999999999999</v>
      </c>
      <c r="N768">
        <v>5.9165999999999999</v>
      </c>
      <c r="O768">
        <v>0</v>
      </c>
      <c r="P768">
        <v>0</v>
      </c>
      <c r="Q768">
        <v>1245.4583</v>
      </c>
      <c r="R768">
        <v>2490.9166</v>
      </c>
      <c r="S768" t="s">
        <v>1362</v>
      </c>
      <c r="T768" s="108"/>
      <c r="U768" s="108"/>
      <c r="V768" s="107"/>
      <c r="W768" s="107"/>
    </row>
    <row r="769" spans="1:23">
      <c r="A769" t="s">
        <v>2350</v>
      </c>
      <c r="B769">
        <v>44228</v>
      </c>
      <c r="C769" t="s">
        <v>2351</v>
      </c>
      <c r="D769">
        <v>44228</v>
      </c>
      <c r="E769" t="s">
        <v>1179</v>
      </c>
      <c r="F769" t="s">
        <v>1284</v>
      </c>
      <c r="G769" t="s">
        <v>1179</v>
      </c>
      <c r="H769" t="s">
        <v>1179</v>
      </c>
      <c r="I769" t="s">
        <v>1316</v>
      </c>
      <c r="J769">
        <v>6</v>
      </c>
      <c r="K769">
        <v>1242.5</v>
      </c>
      <c r="L769">
        <v>7455</v>
      </c>
      <c r="M769">
        <v>2.9582999999999999</v>
      </c>
      <c r="N769">
        <v>17.7498</v>
      </c>
      <c r="O769">
        <v>0</v>
      </c>
      <c r="P769">
        <v>0</v>
      </c>
      <c r="Q769">
        <v>1245.4583</v>
      </c>
      <c r="R769">
        <v>7472.7497999999996</v>
      </c>
      <c r="S769" t="s">
        <v>1362</v>
      </c>
      <c r="T769" s="108"/>
      <c r="U769" s="108"/>
      <c r="V769" s="107"/>
      <c r="W769" s="107"/>
    </row>
    <row r="770" spans="1:23">
      <c r="A770" t="s">
        <v>2350</v>
      </c>
      <c r="B770">
        <v>44228</v>
      </c>
      <c r="C770" t="s">
        <v>2351</v>
      </c>
      <c r="D770">
        <v>44228</v>
      </c>
      <c r="E770" t="s">
        <v>1179</v>
      </c>
      <c r="F770" t="s">
        <v>1284</v>
      </c>
      <c r="G770" t="s">
        <v>1179</v>
      </c>
      <c r="H770" t="s">
        <v>1179</v>
      </c>
      <c r="I770" t="s">
        <v>1309</v>
      </c>
      <c r="J770">
        <v>5</v>
      </c>
      <c r="K770">
        <v>1134</v>
      </c>
      <c r="L770">
        <v>5670</v>
      </c>
      <c r="M770">
        <v>2.7</v>
      </c>
      <c r="N770">
        <v>13.5</v>
      </c>
      <c r="O770">
        <v>0</v>
      </c>
      <c r="P770">
        <v>0</v>
      </c>
      <c r="Q770">
        <v>1136.7</v>
      </c>
      <c r="R770">
        <v>5683.5</v>
      </c>
      <c r="S770" t="s">
        <v>1362</v>
      </c>
      <c r="T770" s="108"/>
      <c r="U770" s="108"/>
      <c r="V770" s="107"/>
      <c r="W770" s="107"/>
    </row>
    <row r="771" spans="1:23">
      <c r="A771" t="s">
        <v>2352</v>
      </c>
      <c r="B771">
        <v>44228</v>
      </c>
      <c r="C771" t="s">
        <v>2353</v>
      </c>
      <c r="D771">
        <v>44228</v>
      </c>
      <c r="E771" t="s">
        <v>1267</v>
      </c>
      <c r="F771" t="s">
        <v>83</v>
      </c>
      <c r="G771" t="s">
        <v>1050</v>
      </c>
      <c r="H771" t="s">
        <v>1272</v>
      </c>
      <c r="I771" t="s">
        <v>1363</v>
      </c>
      <c r="J771">
        <v>30</v>
      </c>
      <c r="K771">
        <v>6595</v>
      </c>
      <c r="L771">
        <v>197850</v>
      </c>
      <c r="M771">
        <v>15.702</v>
      </c>
      <c r="N771">
        <v>471.06</v>
      </c>
      <c r="O771">
        <v>0</v>
      </c>
      <c r="P771">
        <v>0</v>
      </c>
      <c r="Q771">
        <v>6610.7024000000001</v>
      </c>
      <c r="R771">
        <v>198321.07199999999</v>
      </c>
      <c r="S771" t="s">
        <v>1362</v>
      </c>
      <c r="T771" s="108"/>
      <c r="U771" s="108"/>
      <c r="V771" s="107"/>
      <c r="W771" s="107"/>
    </row>
    <row r="772" spans="1:23">
      <c r="A772" t="s">
        <v>2354</v>
      </c>
      <c r="B772">
        <v>44228</v>
      </c>
      <c r="C772" t="s">
        <v>2355</v>
      </c>
      <c r="D772">
        <v>44228</v>
      </c>
      <c r="E772" t="s">
        <v>1267</v>
      </c>
      <c r="F772" t="s">
        <v>93</v>
      </c>
      <c r="G772" t="s">
        <v>1050</v>
      </c>
      <c r="H772" t="s">
        <v>1272</v>
      </c>
      <c r="I772" t="s">
        <v>1201</v>
      </c>
      <c r="J772">
        <v>20</v>
      </c>
      <c r="K772">
        <v>3938</v>
      </c>
      <c r="L772">
        <v>78760</v>
      </c>
      <c r="M772">
        <v>9.3762000000000008</v>
      </c>
      <c r="N772">
        <v>187.524</v>
      </c>
      <c r="O772">
        <v>0</v>
      </c>
      <c r="P772">
        <v>0</v>
      </c>
      <c r="Q772">
        <v>3947.3762000000002</v>
      </c>
      <c r="R772">
        <v>78947.524000000005</v>
      </c>
      <c r="S772" t="s">
        <v>1362</v>
      </c>
      <c r="T772" s="108"/>
      <c r="U772" s="108"/>
      <c r="V772" s="107"/>
      <c r="W772" s="107"/>
    </row>
    <row r="773" spans="1:23">
      <c r="A773" t="s">
        <v>2356</v>
      </c>
      <c r="B773">
        <v>44228</v>
      </c>
      <c r="C773" t="s">
        <v>2357</v>
      </c>
      <c r="D773">
        <v>44228</v>
      </c>
      <c r="E773" t="s">
        <v>1267</v>
      </c>
      <c r="F773" t="s">
        <v>878</v>
      </c>
      <c r="G773" t="s">
        <v>1045</v>
      </c>
      <c r="H773" t="s">
        <v>1272</v>
      </c>
      <c r="I773" t="s">
        <v>1215</v>
      </c>
      <c r="J773">
        <v>20</v>
      </c>
      <c r="K773">
        <v>5035</v>
      </c>
      <c r="L773">
        <v>100700</v>
      </c>
      <c r="M773">
        <v>11.988099999999999</v>
      </c>
      <c r="N773">
        <v>239.762</v>
      </c>
      <c r="O773">
        <v>0</v>
      </c>
      <c r="P773">
        <v>0</v>
      </c>
      <c r="Q773">
        <v>5046.9880999999996</v>
      </c>
      <c r="R773">
        <v>100939.762</v>
      </c>
      <c r="S773" t="s">
        <v>1362</v>
      </c>
      <c r="T773" s="108"/>
      <c r="U773" s="108"/>
      <c r="V773" s="107"/>
      <c r="W773" s="107"/>
    </row>
    <row r="774" spans="1:23">
      <c r="A774" t="s">
        <v>2356</v>
      </c>
      <c r="B774">
        <v>44228</v>
      </c>
      <c r="C774" t="s">
        <v>2357</v>
      </c>
      <c r="D774">
        <v>44228</v>
      </c>
      <c r="E774" t="s">
        <v>1267</v>
      </c>
      <c r="F774" t="s">
        <v>878</v>
      </c>
      <c r="G774" t="s">
        <v>1045</v>
      </c>
      <c r="H774" t="s">
        <v>1272</v>
      </c>
      <c r="I774" t="s">
        <v>1201</v>
      </c>
      <c r="J774">
        <v>100</v>
      </c>
      <c r="K774">
        <v>3938</v>
      </c>
      <c r="L774">
        <v>393800</v>
      </c>
      <c r="M774">
        <v>9.3762000000000008</v>
      </c>
      <c r="N774">
        <v>937.62</v>
      </c>
      <c r="O774">
        <v>0</v>
      </c>
      <c r="P774">
        <v>0</v>
      </c>
      <c r="Q774">
        <v>3947.3762000000002</v>
      </c>
      <c r="R774">
        <v>394737.62</v>
      </c>
      <c r="S774" t="s">
        <v>1362</v>
      </c>
      <c r="T774" s="108"/>
      <c r="U774" s="108"/>
      <c r="V774" s="107"/>
      <c r="W774" s="107"/>
    </row>
    <row r="775" spans="1:23">
      <c r="A775" t="s">
        <v>2358</v>
      </c>
      <c r="B775">
        <v>44228</v>
      </c>
      <c r="C775" t="s">
        <v>2359</v>
      </c>
      <c r="D775">
        <v>44228</v>
      </c>
      <c r="E775" t="s">
        <v>1267</v>
      </c>
      <c r="F775" t="s">
        <v>961</v>
      </c>
      <c r="G775" t="s">
        <v>1047</v>
      </c>
      <c r="H775" t="s">
        <v>1272</v>
      </c>
      <c r="I775" t="s">
        <v>1201</v>
      </c>
      <c r="J775">
        <v>10</v>
      </c>
      <c r="K775">
        <v>3938</v>
      </c>
      <c r="L775">
        <v>39380</v>
      </c>
      <c r="M775">
        <v>9.3762000000000008</v>
      </c>
      <c r="N775">
        <v>93.762</v>
      </c>
      <c r="O775">
        <v>0</v>
      </c>
      <c r="P775">
        <v>0</v>
      </c>
      <c r="Q775">
        <v>3947.3762000000002</v>
      </c>
      <c r="R775">
        <v>39473.762000000002</v>
      </c>
      <c r="S775" t="s">
        <v>1362</v>
      </c>
      <c r="T775" s="108"/>
      <c r="U775" s="108"/>
      <c r="V775" s="107"/>
      <c r="W775" s="107"/>
    </row>
    <row r="776" spans="1:23">
      <c r="A776" t="s">
        <v>2358</v>
      </c>
      <c r="B776">
        <v>44228</v>
      </c>
      <c r="C776" t="s">
        <v>2359</v>
      </c>
      <c r="D776">
        <v>44228</v>
      </c>
      <c r="E776" t="s">
        <v>1267</v>
      </c>
      <c r="F776" t="s">
        <v>961</v>
      </c>
      <c r="G776" t="s">
        <v>1047</v>
      </c>
      <c r="H776" t="s">
        <v>1272</v>
      </c>
      <c r="I776" t="s">
        <v>1202</v>
      </c>
      <c r="J776">
        <v>15</v>
      </c>
      <c r="K776">
        <v>3540</v>
      </c>
      <c r="L776">
        <v>53100</v>
      </c>
      <c r="M776">
        <v>8.4285999999999994</v>
      </c>
      <c r="N776">
        <v>126.429</v>
      </c>
      <c r="O776">
        <v>0</v>
      </c>
      <c r="P776">
        <v>0</v>
      </c>
      <c r="Q776">
        <v>3548.4286000000002</v>
      </c>
      <c r="R776">
        <v>53226.428999999996</v>
      </c>
      <c r="S776" t="s">
        <v>1362</v>
      </c>
      <c r="T776" s="108"/>
      <c r="U776" s="108"/>
      <c r="V776" s="107"/>
      <c r="W776" s="107"/>
    </row>
    <row r="777" spans="1:23">
      <c r="A777" t="s">
        <v>2360</v>
      </c>
      <c r="B777">
        <v>44228</v>
      </c>
      <c r="C777" t="s">
        <v>2361</v>
      </c>
      <c r="D777">
        <v>44228</v>
      </c>
      <c r="E777" t="s">
        <v>1267</v>
      </c>
      <c r="F777" t="s">
        <v>105</v>
      </c>
      <c r="G777" t="s">
        <v>1045</v>
      </c>
      <c r="H777" t="s">
        <v>1272</v>
      </c>
      <c r="I777" t="s">
        <v>1201</v>
      </c>
      <c r="J777">
        <v>20</v>
      </c>
      <c r="K777">
        <v>3938</v>
      </c>
      <c r="L777">
        <v>78760</v>
      </c>
      <c r="M777">
        <v>9.3759999999999994</v>
      </c>
      <c r="N777">
        <v>187.52</v>
      </c>
      <c r="O777">
        <v>0</v>
      </c>
      <c r="P777">
        <v>0</v>
      </c>
      <c r="Q777">
        <v>3947.3762000000002</v>
      </c>
      <c r="R777">
        <v>78947.524000000005</v>
      </c>
      <c r="S777" t="s">
        <v>1362</v>
      </c>
      <c r="T777" s="108"/>
      <c r="U777" s="108"/>
      <c r="V777" s="107"/>
      <c r="W777" s="107"/>
    </row>
    <row r="778" spans="1:23">
      <c r="A778" t="s">
        <v>2360</v>
      </c>
      <c r="B778">
        <v>44228</v>
      </c>
      <c r="C778" t="s">
        <v>2361</v>
      </c>
      <c r="D778">
        <v>44228</v>
      </c>
      <c r="E778" t="s">
        <v>1267</v>
      </c>
      <c r="F778" t="s">
        <v>105</v>
      </c>
      <c r="G778" t="s">
        <v>1045</v>
      </c>
      <c r="H778" t="s">
        <v>1272</v>
      </c>
      <c r="I778" t="s">
        <v>1198</v>
      </c>
      <c r="J778">
        <v>10</v>
      </c>
      <c r="K778">
        <v>9045</v>
      </c>
      <c r="L778">
        <v>90450</v>
      </c>
      <c r="M778">
        <v>21.536000000000001</v>
      </c>
      <c r="N778">
        <v>215.36</v>
      </c>
      <c r="O778">
        <v>0</v>
      </c>
      <c r="P778">
        <v>0</v>
      </c>
      <c r="Q778">
        <v>9066.5357000000004</v>
      </c>
      <c r="R778">
        <v>90665.357000000004</v>
      </c>
      <c r="S778" t="s">
        <v>1362</v>
      </c>
      <c r="T778" s="108"/>
      <c r="U778" s="108"/>
      <c r="V778" s="107"/>
      <c r="W778" s="107"/>
    </row>
    <row r="779" spans="1:23">
      <c r="A779" t="s">
        <v>2360</v>
      </c>
      <c r="B779">
        <v>44228</v>
      </c>
      <c r="C779" t="s">
        <v>2361</v>
      </c>
      <c r="D779">
        <v>44228</v>
      </c>
      <c r="E779" t="s">
        <v>1267</v>
      </c>
      <c r="F779" t="s">
        <v>105</v>
      </c>
      <c r="G779" t="s">
        <v>1045</v>
      </c>
      <c r="H779" t="s">
        <v>1272</v>
      </c>
      <c r="I779" t="s">
        <v>1202</v>
      </c>
      <c r="J779">
        <v>20</v>
      </c>
      <c r="K779">
        <v>3540</v>
      </c>
      <c r="L779">
        <v>70800</v>
      </c>
      <c r="M779">
        <v>8.4290000000000003</v>
      </c>
      <c r="N779">
        <v>168.58</v>
      </c>
      <c r="O779">
        <v>0</v>
      </c>
      <c r="P779">
        <v>0</v>
      </c>
      <c r="Q779">
        <v>3548.4286000000002</v>
      </c>
      <c r="R779">
        <v>70968.572</v>
      </c>
      <c r="S779" t="s">
        <v>1362</v>
      </c>
      <c r="T779" s="108"/>
      <c r="U779" s="108"/>
      <c r="V779" s="107"/>
      <c r="W779" s="107"/>
    </row>
    <row r="780" spans="1:23">
      <c r="A780" t="s">
        <v>2362</v>
      </c>
      <c r="B780">
        <v>44228</v>
      </c>
      <c r="C780" t="s">
        <v>2363</v>
      </c>
      <c r="D780">
        <v>44228</v>
      </c>
      <c r="E780" t="s">
        <v>1267</v>
      </c>
      <c r="F780" t="s">
        <v>989</v>
      </c>
      <c r="G780" t="s">
        <v>1289</v>
      </c>
      <c r="H780" t="s">
        <v>24</v>
      </c>
      <c r="I780" t="s">
        <v>1342</v>
      </c>
      <c r="J780">
        <v>1</v>
      </c>
      <c r="K780">
        <v>9850</v>
      </c>
      <c r="L780">
        <v>9850</v>
      </c>
      <c r="M780">
        <v>23.452400000000001</v>
      </c>
      <c r="N780">
        <v>23.452400000000001</v>
      </c>
      <c r="O780">
        <v>0</v>
      </c>
      <c r="P780">
        <v>0</v>
      </c>
      <c r="Q780">
        <v>9873.4524000000001</v>
      </c>
      <c r="R780">
        <v>9873.4524000000001</v>
      </c>
      <c r="S780" t="s">
        <v>1362</v>
      </c>
      <c r="T780" s="108"/>
      <c r="U780" s="108"/>
      <c r="V780" s="107"/>
      <c r="W780" s="107"/>
    </row>
    <row r="781" spans="1:23">
      <c r="A781" t="s">
        <v>2364</v>
      </c>
      <c r="B781">
        <v>44228</v>
      </c>
      <c r="C781" t="s">
        <v>2365</v>
      </c>
      <c r="D781">
        <v>44228</v>
      </c>
      <c r="E781" t="s">
        <v>1299</v>
      </c>
      <c r="F781" t="s">
        <v>1426</v>
      </c>
      <c r="G781" t="s">
        <v>1303</v>
      </c>
      <c r="H781" t="s">
        <v>1299</v>
      </c>
      <c r="I781" t="s">
        <v>1342</v>
      </c>
      <c r="J781">
        <v>2</v>
      </c>
      <c r="K781">
        <v>9966.27</v>
      </c>
      <c r="L781">
        <v>19932.54</v>
      </c>
      <c r="M781">
        <v>23.729199999999999</v>
      </c>
      <c r="N781">
        <v>47.458399999999997</v>
      </c>
      <c r="O781">
        <v>0</v>
      </c>
      <c r="P781">
        <v>0</v>
      </c>
      <c r="Q781">
        <v>9990.0002000000004</v>
      </c>
      <c r="R781">
        <v>19980.000400000001</v>
      </c>
      <c r="S781" t="s">
        <v>1362</v>
      </c>
      <c r="T781" s="108"/>
      <c r="U781" s="108"/>
      <c r="V781" s="107"/>
      <c r="W781" s="107"/>
    </row>
    <row r="782" spans="1:23">
      <c r="A782" t="s">
        <v>2366</v>
      </c>
      <c r="B782">
        <v>44228</v>
      </c>
      <c r="C782" t="s">
        <v>2367</v>
      </c>
      <c r="D782">
        <v>44228</v>
      </c>
      <c r="E782" t="s">
        <v>1299</v>
      </c>
      <c r="F782" t="s">
        <v>1426</v>
      </c>
      <c r="G782" t="s">
        <v>1303</v>
      </c>
      <c r="H782" t="s">
        <v>1299</v>
      </c>
      <c r="I782" t="s">
        <v>1342</v>
      </c>
      <c r="J782">
        <v>1</v>
      </c>
      <c r="K782">
        <v>9966.27</v>
      </c>
      <c r="L782">
        <v>9966.27</v>
      </c>
      <c r="M782">
        <v>23.729199999999999</v>
      </c>
      <c r="N782">
        <v>23.729199999999999</v>
      </c>
      <c r="O782">
        <v>0</v>
      </c>
      <c r="P782">
        <v>0</v>
      </c>
      <c r="Q782">
        <v>9989.9992000000002</v>
      </c>
      <c r="R782">
        <v>9990.0002000000004</v>
      </c>
      <c r="S782" t="s">
        <v>1362</v>
      </c>
      <c r="T782" s="108"/>
      <c r="U782" s="108"/>
      <c r="V782" s="107"/>
      <c r="W782" s="107"/>
    </row>
    <row r="783" spans="1:23">
      <c r="A783" t="s">
        <v>2368</v>
      </c>
      <c r="B783">
        <v>44228</v>
      </c>
      <c r="C783" t="s">
        <v>2369</v>
      </c>
      <c r="D783">
        <v>44228</v>
      </c>
      <c r="E783" t="s">
        <v>1267</v>
      </c>
      <c r="F783" t="s">
        <v>32</v>
      </c>
      <c r="G783" t="s">
        <v>1084</v>
      </c>
      <c r="H783" t="s">
        <v>24</v>
      </c>
      <c r="I783" t="s">
        <v>1202</v>
      </c>
      <c r="J783">
        <v>100</v>
      </c>
      <c r="K783">
        <v>3540</v>
      </c>
      <c r="L783">
        <v>354000</v>
      </c>
      <c r="M783">
        <v>8.4285999999999994</v>
      </c>
      <c r="N783">
        <v>842.86</v>
      </c>
      <c r="O783">
        <v>0</v>
      </c>
      <c r="P783">
        <v>0</v>
      </c>
      <c r="Q783">
        <v>3548.4286000000002</v>
      </c>
      <c r="R783">
        <v>354842.86</v>
      </c>
      <c r="S783" t="s">
        <v>1362</v>
      </c>
      <c r="T783" s="108"/>
      <c r="U783" s="108"/>
      <c r="V783" s="107"/>
      <c r="W783" s="107"/>
    </row>
    <row r="784" spans="1:23">
      <c r="A784" t="s">
        <v>2370</v>
      </c>
      <c r="B784">
        <v>44229</v>
      </c>
      <c r="C784" t="s">
        <v>2371</v>
      </c>
      <c r="D784">
        <v>44229</v>
      </c>
      <c r="E784" t="s">
        <v>1267</v>
      </c>
      <c r="F784" t="s">
        <v>22</v>
      </c>
      <c r="G784" t="s">
        <v>1082</v>
      </c>
      <c r="H784" t="s">
        <v>13</v>
      </c>
      <c r="I784" t="s">
        <v>1203</v>
      </c>
      <c r="J784">
        <v>100</v>
      </c>
      <c r="K784">
        <v>1293</v>
      </c>
      <c r="L784">
        <v>129300</v>
      </c>
      <c r="M784">
        <v>3.0790000000000002</v>
      </c>
      <c r="N784">
        <v>307.89999999999998</v>
      </c>
      <c r="O784">
        <v>0</v>
      </c>
      <c r="P784">
        <v>0</v>
      </c>
      <c r="Q784">
        <v>1296.0786000000001</v>
      </c>
      <c r="R784">
        <v>129607.86</v>
      </c>
      <c r="S784" t="s">
        <v>1362</v>
      </c>
      <c r="T784" s="108"/>
      <c r="U784" s="108"/>
      <c r="V784" s="107"/>
      <c r="W784" s="107"/>
    </row>
    <row r="785" spans="1:23">
      <c r="A785" t="s">
        <v>2372</v>
      </c>
      <c r="B785">
        <v>44229</v>
      </c>
      <c r="C785" t="s">
        <v>2373</v>
      </c>
      <c r="D785">
        <v>44229</v>
      </c>
      <c r="E785" t="s">
        <v>1267</v>
      </c>
      <c r="F785" t="s">
        <v>58</v>
      </c>
      <c r="G785" t="s">
        <v>1086</v>
      </c>
      <c r="H785" t="s">
        <v>57</v>
      </c>
      <c r="I785" t="s">
        <v>1201</v>
      </c>
      <c r="J785">
        <v>5</v>
      </c>
      <c r="K785">
        <v>3938</v>
      </c>
      <c r="L785">
        <v>19690</v>
      </c>
      <c r="M785">
        <v>9.3762000000000008</v>
      </c>
      <c r="N785">
        <v>46.881</v>
      </c>
      <c r="O785">
        <v>0</v>
      </c>
      <c r="P785">
        <v>0</v>
      </c>
      <c r="Q785">
        <v>3947.3762000000002</v>
      </c>
      <c r="R785">
        <v>19736.881000000001</v>
      </c>
      <c r="S785" t="s">
        <v>1362</v>
      </c>
      <c r="T785" s="108"/>
      <c r="U785" s="108"/>
      <c r="V785" s="107"/>
      <c r="W785" s="107"/>
    </row>
    <row r="786" spans="1:23">
      <c r="A786" t="s">
        <v>2372</v>
      </c>
      <c r="B786">
        <v>44229</v>
      </c>
      <c r="C786" t="s">
        <v>2373</v>
      </c>
      <c r="D786">
        <v>44229</v>
      </c>
      <c r="E786" t="s">
        <v>1267</v>
      </c>
      <c r="F786" t="s">
        <v>58</v>
      </c>
      <c r="G786" t="s">
        <v>1086</v>
      </c>
      <c r="H786" t="s">
        <v>57</v>
      </c>
      <c r="I786" t="s">
        <v>1210</v>
      </c>
      <c r="J786">
        <v>10</v>
      </c>
      <c r="K786">
        <v>7760</v>
      </c>
      <c r="L786">
        <v>77600</v>
      </c>
      <c r="M786">
        <v>18.476199999999999</v>
      </c>
      <c r="N786">
        <v>184.762</v>
      </c>
      <c r="O786">
        <v>0</v>
      </c>
      <c r="P786">
        <v>0</v>
      </c>
      <c r="Q786">
        <v>7778.4762000000001</v>
      </c>
      <c r="R786">
        <v>77784.762000000002</v>
      </c>
      <c r="S786" t="s">
        <v>1362</v>
      </c>
      <c r="T786" s="108"/>
      <c r="U786" s="108"/>
      <c r="V786" s="107"/>
      <c r="W786" s="107"/>
    </row>
    <row r="787" spans="1:23">
      <c r="A787" t="s">
        <v>2374</v>
      </c>
      <c r="B787">
        <v>44229</v>
      </c>
      <c r="C787" t="s">
        <v>2375</v>
      </c>
      <c r="D787">
        <v>44229</v>
      </c>
      <c r="E787" t="s">
        <v>1267</v>
      </c>
      <c r="F787" t="s">
        <v>77</v>
      </c>
      <c r="G787" t="s">
        <v>1088</v>
      </c>
      <c r="H787" t="s">
        <v>69</v>
      </c>
      <c r="I787" t="s">
        <v>1316</v>
      </c>
      <c r="J787">
        <v>20</v>
      </c>
      <c r="K787">
        <v>1225</v>
      </c>
      <c r="L787">
        <v>24500</v>
      </c>
      <c r="M787">
        <v>2.9167000000000001</v>
      </c>
      <c r="N787">
        <v>58.334000000000003</v>
      </c>
      <c r="O787">
        <v>0</v>
      </c>
      <c r="P787">
        <v>0</v>
      </c>
      <c r="Q787">
        <v>1227.9167</v>
      </c>
      <c r="R787">
        <v>24558.333999999999</v>
      </c>
      <c r="S787" t="s">
        <v>1362</v>
      </c>
      <c r="T787" s="108"/>
      <c r="U787" s="108"/>
      <c r="V787" s="107"/>
      <c r="W787" s="107"/>
    </row>
    <row r="788" spans="1:23">
      <c r="A788" t="s">
        <v>2374</v>
      </c>
      <c r="B788">
        <v>44229</v>
      </c>
      <c r="C788" t="s">
        <v>2375</v>
      </c>
      <c r="D788">
        <v>44229</v>
      </c>
      <c r="E788" t="s">
        <v>1267</v>
      </c>
      <c r="F788" t="s">
        <v>77</v>
      </c>
      <c r="G788" t="s">
        <v>1088</v>
      </c>
      <c r="H788" t="s">
        <v>69</v>
      </c>
      <c r="I788" t="s">
        <v>1210</v>
      </c>
      <c r="J788">
        <v>10</v>
      </c>
      <c r="K788">
        <v>7760</v>
      </c>
      <c r="L788">
        <v>77600</v>
      </c>
      <c r="M788">
        <v>18.476199999999999</v>
      </c>
      <c r="N788">
        <v>184.762</v>
      </c>
      <c r="O788">
        <v>0</v>
      </c>
      <c r="P788">
        <v>0</v>
      </c>
      <c r="Q788">
        <v>7778.4762000000001</v>
      </c>
      <c r="R788">
        <v>77784.762000000002</v>
      </c>
      <c r="S788" t="s">
        <v>1362</v>
      </c>
      <c r="T788" s="108"/>
      <c r="U788" s="108"/>
      <c r="V788" s="107"/>
      <c r="W788" s="107"/>
    </row>
    <row r="789" spans="1:23">
      <c r="A789" t="s">
        <v>2374</v>
      </c>
      <c r="B789">
        <v>44229</v>
      </c>
      <c r="C789" t="s">
        <v>2375</v>
      </c>
      <c r="D789">
        <v>44229</v>
      </c>
      <c r="E789" t="s">
        <v>1267</v>
      </c>
      <c r="F789" t="s">
        <v>77</v>
      </c>
      <c r="G789" t="s">
        <v>1088</v>
      </c>
      <c r="H789" t="s">
        <v>69</v>
      </c>
      <c r="I789" t="s">
        <v>1203</v>
      </c>
      <c r="J789">
        <v>20</v>
      </c>
      <c r="K789">
        <v>1293</v>
      </c>
      <c r="L789">
        <v>25860</v>
      </c>
      <c r="M789">
        <v>3.0785999999999998</v>
      </c>
      <c r="N789">
        <v>61.572000000000003</v>
      </c>
      <c r="O789">
        <v>0</v>
      </c>
      <c r="P789">
        <v>0</v>
      </c>
      <c r="Q789">
        <v>1296.0786000000001</v>
      </c>
      <c r="R789">
        <v>25921.572</v>
      </c>
      <c r="S789" t="s">
        <v>1362</v>
      </c>
      <c r="T789" s="108"/>
      <c r="U789" s="108"/>
      <c r="V789" s="107"/>
      <c r="W789" s="107"/>
    </row>
    <row r="790" spans="1:23">
      <c r="A790" t="s">
        <v>2376</v>
      </c>
      <c r="B790">
        <v>44229</v>
      </c>
      <c r="C790" t="s">
        <v>2377</v>
      </c>
      <c r="D790">
        <v>44229</v>
      </c>
      <c r="E790" t="s">
        <v>1267</v>
      </c>
      <c r="F790" t="s">
        <v>75</v>
      </c>
      <c r="G790" t="s">
        <v>1088</v>
      </c>
      <c r="H790" t="s">
        <v>69</v>
      </c>
      <c r="I790" t="s">
        <v>1198</v>
      </c>
      <c r="J790">
        <v>10</v>
      </c>
      <c r="K790">
        <v>9045</v>
      </c>
      <c r="L790">
        <v>90450</v>
      </c>
      <c r="M790">
        <v>21.535699999999999</v>
      </c>
      <c r="N790">
        <v>215.357</v>
      </c>
      <c r="O790">
        <v>0</v>
      </c>
      <c r="P790">
        <v>0</v>
      </c>
      <c r="Q790">
        <v>9066.5357000000004</v>
      </c>
      <c r="R790">
        <v>90665.357000000004</v>
      </c>
      <c r="S790" t="s">
        <v>1362</v>
      </c>
      <c r="T790" s="108"/>
      <c r="U790" s="108"/>
      <c r="V790" s="107"/>
      <c r="W790" s="107"/>
    </row>
    <row r="791" spans="1:23">
      <c r="A791" t="s">
        <v>2376</v>
      </c>
      <c r="B791">
        <v>44229</v>
      </c>
      <c r="C791" t="s">
        <v>2377</v>
      </c>
      <c r="D791">
        <v>44229</v>
      </c>
      <c r="E791" t="s">
        <v>1267</v>
      </c>
      <c r="F791" t="s">
        <v>75</v>
      </c>
      <c r="G791" t="s">
        <v>1088</v>
      </c>
      <c r="H791" t="s">
        <v>69</v>
      </c>
      <c r="I791" t="s">
        <v>1316</v>
      </c>
      <c r="J791">
        <v>80</v>
      </c>
      <c r="K791">
        <v>1225</v>
      </c>
      <c r="L791">
        <v>98000</v>
      </c>
      <c r="M791">
        <v>2.9167000000000001</v>
      </c>
      <c r="N791">
        <v>233.33600000000001</v>
      </c>
      <c r="O791">
        <v>0</v>
      </c>
      <c r="P791">
        <v>0</v>
      </c>
      <c r="Q791">
        <v>1227.9167</v>
      </c>
      <c r="R791">
        <v>98233.335999999996</v>
      </c>
      <c r="S791" t="s">
        <v>1362</v>
      </c>
      <c r="T791" s="108"/>
      <c r="U791" s="108"/>
      <c r="V791" s="107"/>
      <c r="W791" s="107"/>
    </row>
    <row r="792" spans="1:23">
      <c r="A792" t="s">
        <v>2376</v>
      </c>
      <c r="B792">
        <v>44229</v>
      </c>
      <c r="C792" t="s">
        <v>2377</v>
      </c>
      <c r="D792">
        <v>44229</v>
      </c>
      <c r="E792" t="s">
        <v>1267</v>
      </c>
      <c r="F792" t="s">
        <v>75</v>
      </c>
      <c r="G792" t="s">
        <v>1088</v>
      </c>
      <c r="H792" t="s">
        <v>69</v>
      </c>
      <c r="I792" t="s">
        <v>1199</v>
      </c>
      <c r="J792">
        <v>5</v>
      </c>
      <c r="K792">
        <v>4035</v>
      </c>
      <c r="L792">
        <v>20175</v>
      </c>
      <c r="M792">
        <v>9.6071000000000009</v>
      </c>
      <c r="N792">
        <v>48.035499999999999</v>
      </c>
      <c r="O792">
        <v>0</v>
      </c>
      <c r="P792">
        <v>0</v>
      </c>
      <c r="Q792">
        <v>4044.6071000000002</v>
      </c>
      <c r="R792">
        <v>20223.035500000002</v>
      </c>
      <c r="S792" t="s">
        <v>1362</v>
      </c>
      <c r="T792" s="108"/>
      <c r="U792" s="108"/>
      <c r="V792" s="107"/>
      <c r="W792" s="107"/>
    </row>
    <row r="793" spans="1:23">
      <c r="A793" t="s">
        <v>2376</v>
      </c>
      <c r="B793">
        <v>44229</v>
      </c>
      <c r="C793" t="s">
        <v>2377</v>
      </c>
      <c r="D793">
        <v>44229</v>
      </c>
      <c r="E793" t="s">
        <v>1267</v>
      </c>
      <c r="F793" t="s">
        <v>75</v>
      </c>
      <c r="G793" t="s">
        <v>1088</v>
      </c>
      <c r="H793" t="s">
        <v>69</v>
      </c>
      <c r="I793" t="s">
        <v>1210</v>
      </c>
      <c r="J793">
        <v>20</v>
      </c>
      <c r="K793">
        <v>7760</v>
      </c>
      <c r="L793">
        <v>155200</v>
      </c>
      <c r="M793">
        <v>18.476199999999999</v>
      </c>
      <c r="N793">
        <v>369.524</v>
      </c>
      <c r="O793">
        <v>0</v>
      </c>
      <c r="P793">
        <v>0</v>
      </c>
      <c r="Q793">
        <v>7778.4762000000001</v>
      </c>
      <c r="R793">
        <v>155569.524</v>
      </c>
      <c r="S793" t="s">
        <v>1362</v>
      </c>
      <c r="T793" s="108"/>
      <c r="U793" s="108"/>
      <c r="V793" s="107"/>
      <c r="W793" s="107"/>
    </row>
    <row r="794" spans="1:23">
      <c r="A794" t="s">
        <v>2378</v>
      </c>
      <c r="B794">
        <v>44229</v>
      </c>
      <c r="C794" t="s">
        <v>2379</v>
      </c>
      <c r="D794">
        <v>44229</v>
      </c>
      <c r="E794" t="s">
        <v>1267</v>
      </c>
      <c r="F794" t="s">
        <v>70</v>
      </c>
      <c r="G794" t="s">
        <v>69</v>
      </c>
      <c r="H794" t="s">
        <v>69</v>
      </c>
      <c r="I794" t="s">
        <v>1210</v>
      </c>
      <c r="J794">
        <v>40</v>
      </c>
      <c r="K794">
        <v>7760</v>
      </c>
      <c r="L794">
        <v>310400</v>
      </c>
      <c r="M794">
        <v>18.476199999999999</v>
      </c>
      <c r="N794">
        <v>739.048</v>
      </c>
      <c r="O794">
        <v>0</v>
      </c>
      <c r="P794">
        <v>0</v>
      </c>
      <c r="Q794">
        <v>7778.4762000000001</v>
      </c>
      <c r="R794">
        <v>311139.04800000001</v>
      </c>
      <c r="S794" t="s">
        <v>1362</v>
      </c>
      <c r="T794" s="108"/>
      <c r="U794" s="108"/>
      <c r="V794" s="107"/>
      <c r="W794" s="107"/>
    </row>
    <row r="795" spans="1:23">
      <c r="A795" t="s">
        <v>2380</v>
      </c>
      <c r="B795">
        <v>44229</v>
      </c>
      <c r="C795" t="s">
        <v>2381</v>
      </c>
      <c r="D795">
        <v>44229</v>
      </c>
      <c r="E795" t="s">
        <v>1267</v>
      </c>
      <c r="F795" t="s">
        <v>73</v>
      </c>
      <c r="G795" t="s">
        <v>1269</v>
      </c>
      <c r="H795" t="s">
        <v>69</v>
      </c>
      <c r="I795" t="s">
        <v>1210</v>
      </c>
      <c r="J795">
        <v>5</v>
      </c>
      <c r="K795">
        <v>7760</v>
      </c>
      <c r="L795">
        <v>38800</v>
      </c>
      <c r="M795">
        <v>18.476199999999999</v>
      </c>
      <c r="N795">
        <v>92.381</v>
      </c>
      <c r="O795">
        <v>0</v>
      </c>
      <c r="P795">
        <v>0</v>
      </c>
      <c r="Q795">
        <v>7778.4762000000001</v>
      </c>
      <c r="R795">
        <v>38892.381000000001</v>
      </c>
      <c r="S795" t="s">
        <v>1362</v>
      </c>
      <c r="T795" s="108"/>
      <c r="U795" s="108"/>
      <c r="V795" s="107"/>
      <c r="W795" s="107"/>
    </row>
    <row r="796" spans="1:23">
      <c r="A796" t="s">
        <v>2382</v>
      </c>
      <c r="B796">
        <v>44229</v>
      </c>
      <c r="C796" t="s">
        <v>2383</v>
      </c>
      <c r="D796">
        <v>44229</v>
      </c>
      <c r="E796" t="s">
        <v>1267</v>
      </c>
      <c r="F796" t="s">
        <v>62</v>
      </c>
      <c r="G796" t="s">
        <v>57</v>
      </c>
      <c r="H796" t="s">
        <v>57</v>
      </c>
      <c r="I796" t="s">
        <v>1203</v>
      </c>
      <c r="J796">
        <v>20</v>
      </c>
      <c r="K796">
        <v>1293</v>
      </c>
      <c r="L796">
        <v>25860</v>
      </c>
      <c r="M796">
        <v>3.0785999999999998</v>
      </c>
      <c r="N796">
        <v>61.572000000000003</v>
      </c>
      <c r="O796">
        <v>0</v>
      </c>
      <c r="P796">
        <v>0</v>
      </c>
      <c r="Q796">
        <v>1296.0786000000001</v>
      </c>
      <c r="R796">
        <v>25921.572</v>
      </c>
      <c r="S796" t="s">
        <v>1362</v>
      </c>
      <c r="T796" s="108"/>
      <c r="U796" s="108"/>
      <c r="V796" s="107"/>
      <c r="W796" s="107"/>
    </row>
    <row r="797" spans="1:23">
      <c r="A797" t="s">
        <v>2382</v>
      </c>
      <c r="B797">
        <v>44229</v>
      </c>
      <c r="C797" t="s">
        <v>2383</v>
      </c>
      <c r="D797">
        <v>44229</v>
      </c>
      <c r="E797" t="s">
        <v>1267</v>
      </c>
      <c r="F797" t="s">
        <v>62</v>
      </c>
      <c r="G797" t="s">
        <v>57</v>
      </c>
      <c r="H797" t="s">
        <v>57</v>
      </c>
      <c r="I797" t="s">
        <v>1316</v>
      </c>
      <c r="J797">
        <v>40</v>
      </c>
      <c r="K797">
        <v>1225</v>
      </c>
      <c r="L797">
        <v>49000</v>
      </c>
      <c r="M797">
        <v>2.9167000000000001</v>
      </c>
      <c r="N797">
        <v>116.66800000000001</v>
      </c>
      <c r="O797">
        <v>0</v>
      </c>
      <c r="P797">
        <v>0</v>
      </c>
      <c r="Q797">
        <v>1227.9167</v>
      </c>
      <c r="R797">
        <v>49116.667999999998</v>
      </c>
      <c r="S797" t="s">
        <v>1362</v>
      </c>
      <c r="T797" s="108"/>
      <c r="U797" s="108"/>
      <c r="V797" s="107"/>
      <c r="W797" s="107"/>
    </row>
    <row r="798" spans="1:23">
      <c r="A798" t="s">
        <v>2382</v>
      </c>
      <c r="B798">
        <v>44229</v>
      </c>
      <c r="C798" t="s">
        <v>2383</v>
      </c>
      <c r="D798">
        <v>44229</v>
      </c>
      <c r="E798" t="s">
        <v>1267</v>
      </c>
      <c r="F798" t="s">
        <v>62</v>
      </c>
      <c r="G798" t="s">
        <v>57</v>
      </c>
      <c r="H798" t="s">
        <v>57</v>
      </c>
      <c r="I798" t="s">
        <v>1201</v>
      </c>
      <c r="J798">
        <v>10</v>
      </c>
      <c r="K798">
        <v>3938</v>
      </c>
      <c r="L798">
        <v>39380</v>
      </c>
      <c r="M798">
        <v>9.3762000000000008</v>
      </c>
      <c r="N798">
        <v>93.762</v>
      </c>
      <c r="O798">
        <v>0</v>
      </c>
      <c r="P798">
        <v>0</v>
      </c>
      <c r="Q798">
        <v>3947.3762000000002</v>
      </c>
      <c r="R798">
        <v>39473.762000000002</v>
      </c>
      <c r="S798" t="s">
        <v>1362</v>
      </c>
      <c r="T798" s="108"/>
      <c r="U798" s="108"/>
      <c r="V798" s="107"/>
      <c r="W798" s="107"/>
    </row>
    <row r="799" spans="1:23">
      <c r="A799" t="s">
        <v>2382</v>
      </c>
      <c r="B799">
        <v>44229</v>
      </c>
      <c r="C799" t="s">
        <v>2383</v>
      </c>
      <c r="D799">
        <v>44229</v>
      </c>
      <c r="E799" t="s">
        <v>1267</v>
      </c>
      <c r="F799" t="s">
        <v>62</v>
      </c>
      <c r="G799" t="s">
        <v>57</v>
      </c>
      <c r="H799" t="s">
        <v>57</v>
      </c>
      <c r="I799" t="s">
        <v>1199</v>
      </c>
      <c r="J799">
        <v>5</v>
      </c>
      <c r="K799">
        <v>4035</v>
      </c>
      <c r="L799">
        <v>20175</v>
      </c>
      <c r="M799">
        <v>9.6071000000000009</v>
      </c>
      <c r="N799">
        <v>48.035499999999999</v>
      </c>
      <c r="O799">
        <v>0</v>
      </c>
      <c r="P799">
        <v>0</v>
      </c>
      <c r="Q799">
        <v>4044.6071000000002</v>
      </c>
      <c r="R799">
        <v>20223.035500000002</v>
      </c>
      <c r="S799" t="s">
        <v>1362</v>
      </c>
      <c r="T799" s="108"/>
      <c r="U799" s="108"/>
      <c r="V799" s="107"/>
      <c r="W799" s="107"/>
    </row>
    <row r="800" spans="1:23">
      <c r="A800" t="s">
        <v>2384</v>
      </c>
      <c r="B800">
        <v>44229</v>
      </c>
      <c r="C800" t="s">
        <v>2385</v>
      </c>
      <c r="D800">
        <v>44229</v>
      </c>
      <c r="E800" t="s">
        <v>1267</v>
      </c>
      <c r="F800" t="s">
        <v>97</v>
      </c>
      <c r="G800" t="s">
        <v>1047</v>
      </c>
      <c r="H800" t="s">
        <v>1272</v>
      </c>
      <c r="I800" t="s">
        <v>1202</v>
      </c>
      <c r="J800">
        <v>5</v>
      </c>
      <c r="K800">
        <v>3540</v>
      </c>
      <c r="L800">
        <v>17700</v>
      </c>
      <c r="M800">
        <v>8.4290000000000003</v>
      </c>
      <c r="N800">
        <v>42.145000000000003</v>
      </c>
      <c r="O800">
        <v>0</v>
      </c>
      <c r="P800">
        <v>0</v>
      </c>
      <c r="Q800">
        <v>3548.4286000000002</v>
      </c>
      <c r="R800">
        <v>17742.143</v>
      </c>
      <c r="S800" t="s">
        <v>1362</v>
      </c>
      <c r="T800" s="108"/>
      <c r="U800" s="108"/>
      <c r="V800" s="107"/>
      <c r="W800" s="107"/>
    </row>
    <row r="801" spans="1:23">
      <c r="A801" t="s">
        <v>2384</v>
      </c>
      <c r="B801">
        <v>44229</v>
      </c>
      <c r="C801" t="s">
        <v>2385</v>
      </c>
      <c r="D801">
        <v>44229</v>
      </c>
      <c r="E801" t="s">
        <v>1267</v>
      </c>
      <c r="F801" t="s">
        <v>97</v>
      </c>
      <c r="G801" t="s">
        <v>1047</v>
      </c>
      <c r="H801" t="s">
        <v>1272</v>
      </c>
      <c r="I801" t="s">
        <v>1201</v>
      </c>
      <c r="J801">
        <v>5</v>
      </c>
      <c r="K801">
        <v>3938</v>
      </c>
      <c r="L801">
        <v>19690</v>
      </c>
      <c r="M801">
        <v>9.3759999999999994</v>
      </c>
      <c r="N801">
        <v>46.88</v>
      </c>
      <c r="O801">
        <v>0</v>
      </c>
      <c r="P801">
        <v>0</v>
      </c>
      <c r="Q801">
        <v>3947.3762000000002</v>
      </c>
      <c r="R801">
        <v>19736.881000000001</v>
      </c>
      <c r="S801" t="s">
        <v>1362</v>
      </c>
      <c r="T801" s="108"/>
      <c r="U801" s="108"/>
      <c r="V801" s="107"/>
      <c r="W801" s="107"/>
    </row>
    <row r="802" spans="1:23">
      <c r="A802" t="s">
        <v>2386</v>
      </c>
      <c r="B802">
        <v>44229</v>
      </c>
      <c r="C802" t="s">
        <v>2387</v>
      </c>
      <c r="D802">
        <v>44229</v>
      </c>
      <c r="E802" t="s">
        <v>1267</v>
      </c>
      <c r="F802" t="s">
        <v>65</v>
      </c>
      <c r="G802" t="s">
        <v>1270</v>
      </c>
      <c r="H802" t="s">
        <v>57</v>
      </c>
      <c r="I802" t="s">
        <v>1203</v>
      </c>
      <c r="J802">
        <v>20</v>
      </c>
      <c r="K802">
        <v>1293</v>
      </c>
      <c r="L802">
        <v>25860</v>
      </c>
      <c r="M802">
        <v>3.0785999999999998</v>
      </c>
      <c r="N802">
        <v>61.572000000000003</v>
      </c>
      <c r="O802">
        <v>0</v>
      </c>
      <c r="P802">
        <v>0</v>
      </c>
      <c r="Q802">
        <v>1296.0786000000001</v>
      </c>
      <c r="R802">
        <v>25921.572</v>
      </c>
      <c r="S802" t="s">
        <v>1362</v>
      </c>
      <c r="T802" s="108"/>
      <c r="U802" s="108"/>
      <c r="V802" s="107"/>
      <c r="W802" s="107"/>
    </row>
    <row r="803" spans="1:23">
      <c r="A803" t="s">
        <v>2386</v>
      </c>
      <c r="B803">
        <v>44229</v>
      </c>
      <c r="C803" t="s">
        <v>2387</v>
      </c>
      <c r="D803">
        <v>44229</v>
      </c>
      <c r="E803" t="s">
        <v>1267</v>
      </c>
      <c r="F803" t="s">
        <v>65</v>
      </c>
      <c r="G803" t="s">
        <v>1270</v>
      </c>
      <c r="H803" t="s">
        <v>57</v>
      </c>
      <c r="I803" t="s">
        <v>1210</v>
      </c>
      <c r="J803">
        <v>3</v>
      </c>
      <c r="K803">
        <v>7760</v>
      </c>
      <c r="L803">
        <v>23280</v>
      </c>
      <c r="M803">
        <v>18.476199999999999</v>
      </c>
      <c r="N803">
        <v>55.428600000000003</v>
      </c>
      <c r="O803">
        <v>0</v>
      </c>
      <c r="P803">
        <v>0</v>
      </c>
      <c r="Q803">
        <v>7778.4762000000001</v>
      </c>
      <c r="R803">
        <v>23335.428599999999</v>
      </c>
      <c r="S803" t="s">
        <v>1362</v>
      </c>
      <c r="T803" s="108"/>
      <c r="U803" s="108"/>
      <c r="V803" s="107"/>
      <c r="W803" s="107"/>
    </row>
    <row r="804" spans="1:23">
      <c r="A804" t="s">
        <v>2386</v>
      </c>
      <c r="B804">
        <v>44229</v>
      </c>
      <c r="C804" t="s">
        <v>2387</v>
      </c>
      <c r="D804">
        <v>44229</v>
      </c>
      <c r="E804" t="s">
        <v>1267</v>
      </c>
      <c r="F804" t="s">
        <v>65</v>
      </c>
      <c r="G804" t="s">
        <v>1270</v>
      </c>
      <c r="H804" t="s">
        <v>57</v>
      </c>
      <c r="I804" t="s">
        <v>1199</v>
      </c>
      <c r="J804">
        <v>2</v>
      </c>
      <c r="K804">
        <v>4035</v>
      </c>
      <c r="L804">
        <v>8070</v>
      </c>
      <c r="M804">
        <v>9.6071000000000009</v>
      </c>
      <c r="N804">
        <v>19.214200000000002</v>
      </c>
      <c r="O804">
        <v>0</v>
      </c>
      <c r="P804">
        <v>0</v>
      </c>
      <c r="Q804">
        <v>4044.6071000000002</v>
      </c>
      <c r="R804">
        <v>8089.2142000000003</v>
      </c>
      <c r="S804" t="s">
        <v>1362</v>
      </c>
      <c r="T804" s="108"/>
      <c r="U804" s="108"/>
      <c r="V804" s="107"/>
      <c r="W804" s="107"/>
    </row>
    <row r="805" spans="1:23">
      <c r="A805" t="s">
        <v>2386</v>
      </c>
      <c r="B805">
        <v>44229</v>
      </c>
      <c r="C805" t="s">
        <v>2387</v>
      </c>
      <c r="D805">
        <v>44229</v>
      </c>
      <c r="E805" t="s">
        <v>1267</v>
      </c>
      <c r="F805" t="s">
        <v>65</v>
      </c>
      <c r="G805" t="s">
        <v>1270</v>
      </c>
      <c r="H805" t="s">
        <v>57</v>
      </c>
      <c r="I805" t="s">
        <v>1316</v>
      </c>
      <c r="J805">
        <v>20</v>
      </c>
      <c r="K805">
        <v>1225</v>
      </c>
      <c r="L805">
        <v>24500</v>
      </c>
      <c r="M805">
        <v>2.9167000000000001</v>
      </c>
      <c r="N805">
        <v>58.334000000000003</v>
      </c>
      <c r="O805">
        <v>0</v>
      </c>
      <c r="P805">
        <v>0</v>
      </c>
      <c r="Q805">
        <v>1227.9167</v>
      </c>
      <c r="R805">
        <v>24558.333999999999</v>
      </c>
      <c r="S805" t="s">
        <v>1362</v>
      </c>
      <c r="T805" s="108"/>
      <c r="U805" s="108"/>
      <c r="V805" s="107"/>
      <c r="W805" s="107"/>
    </row>
    <row r="806" spans="1:23">
      <c r="A806" t="s">
        <v>2388</v>
      </c>
      <c r="B806">
        <v>44229</v>
      </c>
      <c r="C806" t="s">
        <v>2389</v>
      </c>
      <c r="D806">
        <v>44229</v>
      </c>
      <c r="E806" t="s">
        <v>1267</v>
      </c>
      <c r="F806" t="s">
        <v>78</v>
      </c>
      <c r="G806" t="s">
        <v>79</v>
      </c>
      <c r="H806" t="s">
        <v>69</v>
      </c>
      <c r="I806" t="s">
        <v>1201</v>
      </c>
      <c r="J806">
        <v>5</v>
      </c>
      <c r="K806">
        <v>3938</v>
      </c>
      <c r="L806">
        <v>19690</v>
      </c>
      <c r="M806">
        <v>9.3762000000000008</v>
      </c>
      <c r="N806">
        <v>46.881</v>
      </c>
      <c r="O806">
        <v>0</v>
      </c>
      <c r="P806">
        <v>0</v>
      </c>
      <c r="Q806">
        <v>3947.3762000000002</v>
      </c>
      <c r="R806">
        <v>19736.881000000001</v>
      </c>
      <c r="S806" t="s">
        <v>1362</v>
      </c>
      <c r="T806" s="108"/>
      <c r="U806" s="108"/>
      <c r="V806" s="107"/>
      <c r="W806" s="107"/>
    </row>
    <row r="807" spans="1:23">
      <c r="A807" t="s">
        <v>2388</v>
      </c>
      <c r="B807">
        <v>44229</v>
      </c>
      <c r="C807" t="s">
        <v>2389</v>
      </c>
      <c r="D807">
        <v>44229</v>
      </c>
      <c r="E807" t="s">
        <v>1267</v>
      </c>
      <c r="F807" t="s">
        <v>78</v>
      </c>
      <c r="G807" t="s">
        <v>79</v>
      </c>
      <c r="H807" t="s">
        <v>69</v>
      </c>
      <c r="I807" t="s">
        <v>1198</v>
      </c>
      <c r="J807">
        <v>5</v>
      </c>
      <c r="K807">
        <v>9045</v>
      </c>
      <c r="L807">
        <v>45225</v>
      </c>
      <c r="M807">
        <v>21.535699999999999</v>
      </c>
      <c r="N807">
        <v>107.6785</v>
      </c>
      <c r="O807">
        <v>0</v>
      </c>
      <c r="P807">
        <v>0</v>
      </c>
      <c r="Q807">
        <v>9066.5357000000004</v>
      </c>
      <c r="R807">
        <v>45332.678500000002</v>
      </c>
      <c r="S807" t="s">
        <v>1362</v>
      </c>
      <c r="T807" s="108"/>
      <c r="U807" s="108"/>
      <c r="V807" s="107"/>
      <c r="W807" s="107"/>
    </row>
    <row r="808" spans="1:23">
      <c r="A808" t="s">
        <v>2388</v>
      </c>
      <c r="B808">
        <v>44229</v>
      </c>
      <c r="C808" t="s">
        <v>2389</v>
      </c>
      <c r="D808">
        <v>44229</v>
      </c>
      <c r="E808" t="s">
        <v>1267</v>
      </c>
      <c r="F808" t="s">
        <v>78</v>
      </c>
      <c r="G808" t="s">
        <v>79</v>
      </c>
      <c r="H808" t="s">
        <v>69</v>
      </c>
      <c r="I808" t="s">
        <v>1316</v>
      </c>
      <c r="J808">
        <v>40</v>
      </c>
      <c r="K808">
        <v>1225</v>
      </c>
      <c r="L808">
        <v>49000</v>
      </c>
      <c r="M808">
        <v>2.9167000000000001</v>
      </c>
      <c r="N808">
        <v>116.66800000000001</v>
      </c>
      <c r="O808">
        <v>0</v>
      </c>
      <c r="P808">
        <v>0</v>
      </c>
      <c r="Q808">
        <v>1227.9167</v>
      </c>
      <c r="R808">
        <v>49116.667999999998</v>
      </c>
      <c r="S808" t="s">
        <v>1362</v>
      </c>
      <c r="T808" s="108"/>
      <c r="U808" s="108"/>
      <c r="V808" s="107"/>
      <c r="W808" s="107"/>
    </row>
    <row r="809" spans="1:23">
      <c r="A809" t="s">
        <v>2388</v>
      </c>
      <c r="B809">
        <v>44229</v>
      </c>
      <c r="C809" t="s">
        <v>2389</v>
      </c>
      <c r="D809">
        <v>44229</v>
      </c>
      <c r="E809" t="s">
        <v>1267</v>
      </c>
      <c r="F809" t="s">
        <v>78</v>
      </c>
      <c r="G809" t="s">
        <v>79</v>
      </c>
      <c r="H809" t="s">
        <v>69</v>
      </c>
      <c r="I809" t="s">
        <v>1199</v>
      </c>
      <c r="J809">
        <v>5</v>
      </c>
      <c r="K809">
        <v>4035</v>
      </c>
      <c r="L809">
        <v>20175</v>
      </c>
      <c r="M809">
        <v>9.6071000000000009</v>
      </c>
      <c r="N809">
        <v>48.035499999999999</v>
      </c>
      <c r="O809">
        <v>0</v>
      </c>
      <c r="P809">
        <v>0</v>
      </c>
      <c r="Q809">
        <v>4044.6071000000002</v>
      </c>
      <c r="R809">
        <v>20223.035500000002</v>
      </c>
      <c r="S809" t="s">
        <v>1362</v>
      </c>
      <c r="T809" s="108"/>
      <c r="U809" s="108"/>
      <c r="V809" s="107"/>
      <c r="W809" s="107"/>
    </row>
    <row r="810" spans="1:23">
      <c r="A810" t="s">
        <v>2388</v>
      </c>
      <c r="B810">
        <v>44229</v>
      </c>
      <c r="C810" t="s">
        <v>2389</v>
      </c>
      <c r="D810">
        <v>44229</v>
      </c>
      <c r="E810" t="s">
        <v>1267</v>
      </c>
      <c r="F810" t="s">
        <v>78</v>
      </c>
      <c r="G810" t="s">
        <v>79</v>
      </c>
      <c r="H810" t="s">
        <v>69</v>
      </c>
      <c r="I810" t="s">
        <v>1202</v>
      </c>
      <c r="J810">
        <v>5</v>
      </c>
      <c r="K810">
        <v>3540</v>
      </c>
      <c r="L810">
        <v>17700</v>
      </c>
      <c r="M810">
        <v>8.4285999999999994</v>
      </c>
      <c r="N810">
        <v>42.143000000000001</v>
      </c>
      <c r="O810">
        <v>0</v>
      </c>
      <c r="P810">
        <v>0</v>
      </c>
      <c r="Q810">
        <v>3548.4286000000002</v>
      </c>
      <c r="R810">
        <v>17742.143</v>
      </c>
      <c r="S810" t="s">
        <v>1362</v>
      </c>
      <c r="T810" s="108"/>
      <c r="U810" s="108"/>
      <c r="V810" s="107"/>
      <c r="W810" s="107"/>
    </row>
    <row r="811" spans="1:23">
      <c r="A811" t="s">
        <v>2388</v>
      </c>
      <c r="B811">
        <v>44229</v>
      </c>
      <c r="C811" t="s">
        <v>2389</v>
      </c>
      <c r="D811">
        <v>44229</v>
      </c>
      <c r="E811" t="s">
        <v>1267</v>
      </c>
      <c r="F811" t="s">
        <v>78</v>
      </c>
      <c r="G811" t="s">
        <v>79</v>
      </c>
      <c r="H811" t="s">
        <v>69</v>
      </c>
      <c r="I811" t="s">
        <v>1210</v>
      </c>
      <c r="J811">
        <v>5</v>
      </c>
      <c r="K811">
        <v>7760</v>
      </c>
      <c r="L811">
        <v>38800</v>
      </c>
      <c r="M811">
        <v>18.476199999999999</v>
      </c>
      <c r="N811">
        <v>92.381</v>
      </c>
      <c r="O811">
        <v>0</v>
      </c>
      <c r="P811">
        <v>0</v>
      </c>
      <c r="Q811">
        <v>7778.4762000000001</v>
      </c>
      <c r="R811">
        <v>38892.381000000001</v>
      </c>
      <c r="S811" t="s">
        <v>1362</v>
      </c>
      <c r="T811" s="108"/>
      <c r="U811" s="108"/>
      <c r="V811" s="107"/>
      <c r="W811" s="107"/>
    </row>
    <row r="812" spans="1:23">
      <c r="A812" t="s">
        <v>2390</v>
      </c>
      <c r="B812">
        <v>44229</v>
      </c>
      <c r="C812" t="s">
        <v>2391</v>
      </c>
      <c r="D812">
        <v>44229</v>
      </c>
      <c r="E812" t="s">
        <v>1267</v>
      </c>
      <c r="F812" t="s">
        <v>61</v>
      </c>
      <c r="G812" t="s">
        <v>60</v>
      </c>
      <c r="H812" t="s">
        <v>57</v>
      </c>
      <c r="I812" t="s">
        <v>1203</v>
      </c>
      <c r="J812">
        <v>18</v>
      </c>
      <c r="K812">
        <v>1293</v>
      </c>
      <c r="L812">
        <v>23274</v>
      </c>
      <c r="M812">
        <v>3.0785999999999998</v>
      </c>
      <c r="N812">
        <v>55.4148</v>
      </c>
      <c r="O812">
        <v>0</v>
      </c>
      <c r="P812">
        <v>0</v>
      </c>
      <c r="Q812">
        <v>1296.0786000000001</v>
      </c>
      <c r="R812">
        <v>23329.414799999999</v>
      </c>
      <c r="S812" t="s">
        <v>1362</v>
      </c>
      <c r="T812" s="108"/>
      <c r="U812" s="108"/>
      <c r="V812" s="107"/>
      <c r="W812" s="107"/>
    </row>
    <row r="813" spans="1:23">
      <c r="A813" t="s">
        <v>2390</v>
      </c>
      <c r="B813">
        <v>44229</v>
      </c>
      <c r="C813" t="s">
        <v>2391</v>
      </c>
      <c r="D813">
        <v>44229</v>
      </c>
      <c r="E813" t="s">
        <v>1267</v>
      </c>
      <c r="F813" t="s">
        <v>61</v>
      </c>
      <c r="G813" t="s">
        <v>60</v>
      </c>
      <c r="H813" t="s">
        <v>57</v>
      </c>
      <c r="I813" t="s">
        <v>1201</v>
      </c>
      <c r="J813">
        <v>10</v>
      </c>
      <c r="K813">
        <v>3938</v>
      </c>
      <c r="L813">
        <v>39380</v>
      </c>
      <c r="M813">
        <v>9.3762000000000008</v>
      </c>
      <c r="N813">
        <v>93.762</v>
      </c>
      <c r="O813">
        <v>0</v>
      </c>
      <c r="P813">
        <v>0</v>
      </c>
      <c r="Q813">
        <v>3947.3762000000002</v>
      </c>
      <c r="R813">
        <v>39473.762000000002</v>
      </c>
      <c r="S813" t="s">
        <v>1362</v>
      </c>
      <c r="T813" s="108"/>
      <c r="U813" s="108"/>
      <c r="V813" s="107"/>
      <c r="W813" s="107"/>
    </row>
    <row r="814" spans="1:23">
      <c r="A814" t="s">
        <v>2390</v>
      </c>
      <c r="B814">
        <v>44229</v>
      </c>
      <c r="C814" t="s">
        <v>2391</v>
      </c>
      <c r="D814">
        <v>44229</v>
      </c>
      <c r="E814" t="s">
        <v>1267</v>
      </c>
      <c r="F814" t="s">
        <v>61</v>
      </c>
      <c r="G814" t="s">
        <v>60</v>
      </c>
      <c r="H814" t="s">
        <v>57</v>
      </c>
      <c r="I814" t="s">
        <v>1210</v>
      </c>
      <c r="J814">
        <v>7</v>
      </c>
      <c r="K814">
        <v>7760</v>
      </c>
      <c r="L814">
        <v>54320</v>
      </c>
      <c r="M814">
        <v>18.476199999999999</v>
      </c>
      <c r="N814">
        <v>129.33340000000001</v>
      </c>
      <c r="O814">
        <v>0</v>
      </c>
      <c r="P814">
        <v>0</v>
      </c>
      <c r="Q814">
        <v>7778.4762000000001</v>
      </c>
      <c r="R814">
        <v>54449.333400000003</v>
      </c>
      <c r="S814" t="s">
        <v>1362</v>
      </c>
      <c r="T814" s="108"/>
      <c r="U814" s="108"/>
      <c r="V814" s="107"/>
      <c r="W814" s="107"/>
    </row>
    <row r="815" spans="1:23">
      <c r="A815" t="s">
        <v>2392</v>
      </c>
      <c r="B815">
        <v>44229</v>
      </c>
      <c r="C815" t="s">
        <v>2393</v>
      </c>
      <c r="D815">
        <v>44229</v>
      </c>
      <c r="E815" t="s">
        <v>1267</v>
      </c>
      <c r="F815" t="s">
        <v>64</v>
      </c>
      <c r="G815" t="s">
        <v>57</v>
      </c>
      <c r="H815" t="s">
        <v>57</v>
      </c>
      <c r="I815" t="s">
        <v>1316</v>
      </c>
      <c r="J815">
        <v>10</v>
      </c>
      <c r="K815">
        <v>1225</v>
      </c>
      <c r="L815">
        <v>12250</v>
      </c>
      <c r="M815">
        <v>2.9167000000000001</v>
      </c>
      <c r="N815">
        <v>29.167000000000002</v>
      </c>
      <c r="O815">
        <v>0</v>
      </c>
      <c r="P815">
        <v>0</v>
      </c>
      <c r="Q815">
        <v>1227.9167</v>
      </c>
      <c r="R815">
        <v>12279.166999999999</v>
      </c>
      <c r="S815" t="s">
        <v>1362</v>
      </c>
      <c r="T815" s="108"/>
      <c r="U815" s="108"/>
      <c r="V815" s="107"/>
      <c r="W815" s="107"/>
    </row>
    <row r="816" spans="1:23">
      <c r="A816" t="s">
        <v>2392</v>
      </c>
      <c r="B816">
        <v>44229</v>
      </c>
      <c r="C816" t="s">
        <v>2393</v>
      </c>
      <c r="D816">
        <v>44229</v>
      </c>
      <c r="E816" t="s">
        <v>1267</v>
      </c>
      <c r="F816" t="s">
        <v>64</v>
      </c>
      <c r="G816" t="s">
        <v>57</v>
      </c>
      <c r="H816" t="s">
        <v>57</v>
      </c>
      <c r="I816" t="s">
        <v>1203</v>
      </c>
      <c r="J816">
        <v>30</v>
      </c>
      <c r="K816">
        <v>1293</v>
      </c>
      <c r="L816">
        <v>38790</v>
      </c>
      <c r="M816">
        <v>3.0785999999999998</v>
      </c>
      <c r="N816">
        <v>92.358000000000004</v>
      </c>
      <c r="O816">
        <v>0</v>
      </c>
      <c r="P816">
        <v>0</v>
      </c>
      <c r="Q816">
        <v>1296.0786000000001</v>
      </c>
      <c r="R816">
        <v>38882.358</v>
      </c>
      <c r="S816" t="s">
        <v>1362</v>
      </c>
      <c r="T816" s="108"/>
      <c r="U816" s="108"/>
      <c r="V816" s="107"/>
      <c r="W816" s="107"/>
    </row>
    <row r="817" spans="1:23">
      <c r="A817" t="s">
        <v>2394</v>
      </c>
      <c r="B817">
        <v>44229</v>
      </c>
      <c r="C817" t="s">
        <v>2395</v>
      </c>
      <c r="D817">
        <v>44229</v>
      </c>
      <c r="E817" t="s">
        <v>1267</v>
      </c>
      <c r="F817" t="s">
        <v>68</v>
      </c>
      <c r="G817" t="s">
        <v>69</v>
      </c>
      <c r="H817" t="s">
        <v>69</v>
      </c>
      <c r="I817" t="s">
        <v>1198</v>
      </c>
      <c r="J817">
        <v>10</v>
      </c>
      <c r="K817">
        <v>9045</v>
      </c>
      <c r="L817">
        <v>90450</v>
      </c>
      <c r="M817">
        <v>21.535699999999999</v>
      </c>
      <c r="N817">
        <v>215.357</v>
      </c>
      <c r="O817">
        <v>0</v>
      </c>
      <c r="P817">
        <v>0</v>
      </c>
      <c r="Q817">
        <v>9066.5357000000004</v>
      </c>
      <c r="R817">
        <v>90665.357000000004</v>
      </c>
      <c r="S817" t="s">
        <v>1362</v>
      </c>
      <c r="T817" s="108"/>
      <c r="U817" s="108"/>
      <c r="V817" s="107"/>
      <c r="W817" s="107"/>
    </row>
    <row r="818" spans="1:23">
      <c r="A818" t="s">
        <v>2396</v>
      </c>
      <c r="B818">
        <v>44229</v>
      </c>
      <c r="C818" t="s">
        <v>2397</v>
      </c>
      <c r="D818">
        <v>44229</v>
      </c>
      <c r="E818" t="s">
        <v>1267</v>
      </c>
      <c r="F818" t="s">
        <v>96</v>
      </c>
      <c r="G818" t="s">
        <v>1291</v>
      </c>
      <c r="H818" t="s">
        <v>1272</v>
      </c>
      <c r="I818" t="s">
        <v>1199</v>
      </c>
      <c r="J818">
        <v>10</v>
      </c>
      <c r="K818">
        <v>4035</v>
      </c>
      <c r="L818">
        <v>40350</v>
      </c>
      <c r="M818">
        <v>9.6069999999999993</v>
      </c>
      <c r="N818">
        <v>96.07</v>
      </c>
      <c r="O818">
        <v>0</v>
      </c>
      <c r="P818">
        <v>0</v>
      </c>
      <c r="Q818">
        <v>4044.6071000000002</v>
      </c>
      <c r="R818">
        <v>40446.071000000004</v>
      </c>
      <c r="S818" t="s">
        <v>1362</v>
      </c>
      <c r="T818" s="108"/>
      <c r="U818" s="108"/>
      <c r="V818" s="107"/>
      <c r="W818" s="107"/>
    </row>
    <row r="819" spans="1:23">
      <c r="A819" t="s">
        <v>2396</v>
      </c>
      <c r="B819">
        <v>44229</v>
      </c>
      <c r="C819" t="s">
        <v>2397</v>
      </c>
      <c r="D819">
        <v>44229</v>
      </c>
      <c r="E819" t="s">
        <v>1267</v>
      </c>
      <c r="F819" t="s">
        <v>96</v>
      </c>
      <c r="G819" t="s">
        <v>1291</v>
      </c>
      <c r="H819" t="s">
        <v>1272</v>
      </c>
      <c r="I819" t="s">
        <v>1316</v>
      </c>
      <c r="J819">
        <v>40</v>
      </c>
      <c r="K819">
        <v>1225</v>
      </c>
      <c r="L819">
        <v>49000</v>
      </c>
      <c r="M819">
        <v>2.9169999999999998</v>
      </c>
      <c r="N819">
        <v>116.68</v>
      </c>
      <c r="O819">
        <v>0</v>
      </c>
      <c r="P819">
        <v>0</v>
      </c>
      <c r="Q819">
        <v>1227.9167</v>
      </c>
      <c r="R819">
        <v>49116.667999999998</v>
      </c>
      <c r="S819" t="s">
        <v>1362</v>
      </c>
      <c r="T819" s="108"/>
      <c r="U819" s="108"/>
      <c r="V819" s="107"/>
      <c r="W819" s="107"/>
    </row>
    <row r="820" spans="1:23">
      <c r="A820" t="s">
        <v>2396</v>
      </c>
      <c r="B820">
        <v>44229</v>
      </c>
      <c r="C820" t="s">
        <v>2397</v>
      </c>
      <c r="D820">
        <v>44229</v>
      </c>
      <c r="E820" t="s">
        <v>1267</v>
      </c>
      <c r="F820" t="s">
        <v>96</v>
      </c>
      <c r="G820" t="s">
        <v>1291</v>
      </c>
      <c r="H820" t="s">
        <v>1272</v>
      </c>
      <c r="I820" t="s">
        <v>1210</v>
      </c>
      <c r="J820">
        <v>10</v>
      </c>
      <c r="K820">
        <v>7760</v>
      </c>
      <c r="L820">
        <v>77600</v>
      </c>
      <c r="M820">
        <v>18.475999999999999</v>
      </c>
      <c r="N820">
        <v>184.76</v>
      </c>
      <c r="O820">
        <v>0</v>
      </c>
      <c r="P820">
        <v>0</v>
      </c>
      <c r="Q820">
        <v>7778.4762000000001</v>
      </c>
      <c r="R820">
        <v>77784.762000000002</v>
      </c>
      <c r="S820" t="s">
        <v>1362</v>
      </c>
      <c r="T820" s="108"/>
      <c r="U820" s="108"/>
      <c r="V820" s="107"/>
      <c r="W820" s="107"/>
    </row>
    <row r="821" spans="1:23">
      <c r="A821" t="s">
        <v>2398</v>
      </c>
      <c r="B821">
        <v>44229</v>
      </c>
      <c r="C821" t="s">
        <v>2399</v>
      </c>
      <c r="D821">
        <v>44229</v>
      </c>
      <c r="E821" t="s">
        <v>1267</v>
      </c>
      <c r="F821" t="s">
        <v>4</v>
      </c>
      <c r="G821" t="s">
        <v>1280</v>
      </c>
      <c r="H821" t="s">
        <v>120</v>
      </c>
      <c r="I821" t="s">
        <v>1316</v>
      </c>
      <c r="J821">
        <v>40</v>
      </c>
      <c r="K821">
        <v>1225</v>
      </c>
      <c r="L821">
        <v>49000</v>
      </c>
      <c r="M821">
        <v>2.9167000000000001</v>
      </c>
      <c r="N821">
        <v>116.66800000000001</v>
      </c>
      <c r="O821">
        <v>0</v>
      </c>
      <c r="P821">
        <v>0</v>
      </c>
      <c r="Q821">
        <v>1227.9167</v>
      </c>
      <c r="R821">
        <v>49116.667999999998</v>
      </c>
      <c r="S821" t="s">
        <v>1362</v>
      </c>
      <c r="T821" s="108"/>
      <c r="U821" s="108"/>
      <c r="V821" s="107"/>
      <c r="W821" s="107"/>
    </row>
    <row r="822" spans="1:23">
      <c r="A822" t="s">
        <v>2400</v>
      </c>
      <c r="B822">
        <v>44229</v>
      </c>
      <c r="C822" t="s">
        <v>2401</v>
      </c>
      <c r="D822">
        <v>44229</v>
      </c>
      <c r="E822" t="s">
        <v>1267</v>
      </c>
      <c r="F822" t="s">
        <v>3</v>
      </c>
      <c r="G822" t="s">
        <v>1078</v>
      </c>
      <c r="H822" t="s">
        <v>120</v>
      </c>
      <c r="I822" t="s">
        <v>1203</v>
      </c>
      <c r="J822">
        <v>10</v>
      </c>
      <c r="K822">
        <v>1293</v>
      </c>
      <c r="L822">
        <v>12930</v>
      </c>
      <c r="M822">
        <v>3.0785999999999998</v>
      </c>
      <c r="N822">
        <v>30.786000000000001</v>
      </c>
      <c r="O822">
        <v>0</v>
      </c>
      <c r="P822">
        <v>0</v>
      </c>
      <c r="Q822">
        <v>1296.0786000000001</v>
      </c>
      <c r="R822">
        <v>12960.786</v>
      </c>
      <c r="S822" t="s">
        <v>1362</v>
      </c>
      <c r="T822" s="108"/>
      <c r="U822" s="108"/>
      <c r="V822" s="107"/>
      <c r="W822" s="107"/>
    </row>
    <row r="823" spans="1:23">
      <c r="A823" t="s">
        <v>2400</v>
      </c>
      <c r="B823">
        <v>44229</v>
      </c>
      <c r="C823" t="s">
        <v>2401</v>
      </c>
      <c r="D823">
        <v>44229</v>
      </c>
      <c r="E823" t="s">
        <v>1267</v>
      </c>
      <c r="F823" t="s">
        <v>3</v>
      </c>
      <c r="G823" t="s">
        <v>1078</v>
      </c>
      <c r="H823" t="s">
        <v>120</v>
      </c>
      <c r="I823" t="s">
        <v>1316</v>
      </c>
      <c r="J823">
        <v>10</v>
      </c>
      <c r="K823">
        <v>1225</v>
      </c>
      <c r="L823">
        <v>12250</v>
      </c>
      <c r="M823">
        <v>2.9167000000000001</v>
      </c>
      <c r="N823">
        <v>29.167000000000002</v>
      </c>
      <c r="O823">
        <v>0</v>
      </c>
      <c r="P823">
        <v>0</v>
      </c>
      <c r="Q823">
        <v>1227.9167</v>
      </c>
      <c r="R823">
        <v>12279.166999999999</v>
      </c>
      <c r="S823" t="s">
        <v>1362</v>
      </c>
      <c r="T823" s="108"/>
      <c r="U823" s="108"/>
      <c r="V823" s="107"/>
      <c r="W823" s="107"/>
    </row>
    <row r="824" spans="1:23">
      <c r="A824" t="s">
        <v>2400</v>
      </c>
      <c r="B824">
        <v>44229</v>
      </c>
      <c r="C824" t="s">
        <v>2401</v>
      </c>
      <c r="D824">
        <v>44229</v>
      </c>
      <c r="E824" t="s">
        <v>1267</v>
      </c>
      <c r="F824" t="s">
        <v>3</v>
      </c>
      <c r="G824" t="s">
        <v>1078</v>
      </c>
      <c r="H824" t="s">
        <v>120</v>
      </c>
      <c r="I824" t="s">
        <v>1210</v>
      </c>
      <c r="J824">
        <v>3</v>
      </c>
      <c r="K824">
        <v>7760</v>
      </c>
      <c r="L824">
        <v>23280</v>
      </c>
      <c r="M824">
        <v>18.476199999999999</v>
      </c>
      <c r="N824">
        <v>55.428600000000003</v>
      </c>
      <c r="O824">
        <v>0</v>
      </c>
      <c r="P824">
        <v>0</v>
      </c>
      <c r="Q824">
        <v>7778.4762000000001</v>
      </c>
      <c r="R824">
        <v>23335.428599999999</v>
      </c>
      <c r="S824" t="s">
        <v>1362</v>
      </c>
      <c r="T824" s="108"/>
      <c r="U824" s="108"/>
      <c r="V824" s="107"/>
      <c r="W824" s="107"/>
    </row>
    <row r="825" spans="1:23">
      <c r="A825" t="s">
        <v>2402</v>
      </c>
      <c r="B825">
        <v>44229</v>
      </c>
      <c r="C825" t="s">
        <v>2403</v>
      </c>
      <c r="D825">
        <v>44229</v>
      </c>
      <c r="E825" t="s">
        <v>1267</v>
      </c>
      <c r="F825" t="s">
        <v>9</v>
      </c>
      <c r="G825" t="s">
        <v>1078</v>
      </c>
      <c r="H825" t="s">
        <v>120</v>
      </c>
      <c r="I825" t="s">
        <v>1210</v>
      </c>
      <c r="J825">
        <v>10</v>
      </c>
      <c r="K825">
        <v>7760</v>
      </c>
      <c r="L825">
        <v>77600</v>
      </c>
      <c r="M825">
        <v>18.476199999999999</v>
      </c>
      <c r="N825">
        <v>184.762</v>
      </c>
      <c r="O825">
        <v>0</v>
      </c>
      <c r="P825">
        <v>0</v>
      </c>
      <c r="Q825">
        <v>7778.4762000000001</v>
      </c>
      <c r="R825">
        <v>77784.762000000002</v>
      </c>
      <c r="S825" t="s">
        <v>1362</v>
      </c>
      <c r="T825" s="108"/>
      <c r="U825" s="108"/>
      <c r="V825" s="107"/>
      <c r="W825" s="107"/>
    </row>
    <row r="826" spans="1:23">
      <c r="A826" t="s">
        <v>2402</v>
      </c>
      <c r="B826">
        <v>44229</v>
      </c>
      <c r="C826" t="s">
        <v>2403</v>
      </c>
      <c r="D826">
        <v>44229</v>
      </c>
      <c r="E826" t="s">
        <v>1267</v>
      </c>
      <c r="F826" t="s">
        <v>9</v>
      </c>
      <c r="G826" t="s">
        <v>1078</v>
      </c>
      <c r="H826" t="s">
        <v>120</v>
      </c>
      <c r="I826" t="s">
        <v>1203</v>
      </c>
      <c r="J826">
        <v>20</v>
      </c>
      <c r="K826">
        <v>1293</v>
      </c>
      <c r="L826">
        <v>25860</v>
      </c>
      <c r="M826">
        <v>3.0785999999999998</v>
      </c>
      <c r="N826">
        <v>61.572000000000003</v>
      </c>
      <c r="O826">
        <v>0</v>
      </c>
      <c r="P826">
        <v>0</v>
      </c>
      <c r="Q826">
        <v>1296.0786000000001</v>
      </c>
      <c r="R826">
        <v>25921.572</v>
      </c>
      <c r="S826" t="s">
        <v>1362</v>
      </c>
      <c r="T826" s="108"/>
      <c r="U826" s="108"/>
      <c r="V826" s="107"/>
      <c r="W826" s="107"/>
    </row>
    <row r="827" spans="1:23">
      <c r="A827" t="s">
        <v>2402</v>
      </c>
      <c r="B827">
        <v>44229</v>
      </c>
      <c r="C827" t="s">
        <v>2403</v>
      </c>
      <c r="D827">
        <v>44229</v>
      </c>
      <c r="E827" t="s">
        <v>1267</v>
      </c>
      <c r="F827" t="s">
        <v>9</v>
      </c>
      <c r="G827" t="s">
        <v>1078</v>
      </c>
      <c r="H827" t="s">
        <v>120</v>
      </c>
      <c r="I827" t="s">
        <v>1198</v>
      </c>
      <c r="J827">
        <v>8</v>
      </c>
      <c r="K827">
        <v>9045</v>
      </c>
      <c r="L827">
        <v>72360</v>
      </c>
      <c r="M827">
        <v>21.535699999999999</v>
      </c>
      <c r="N827">
        <v>172.28559999999999</v>
      </c>
      <c r="O827">
        <v>0</v>
      </c>
      <c r="P827">
        <v>0</v>
      </c>
      <c r="Q827">
        <v>9066.5357000000004</v>
      </c>
      <c r="R827">
        <v>72532.285600000003</v>
      </c>
      <c r="S827" t="s">
        <v>1362</v>
      </c>
      <c r="T827" s="108"/>
      <c r="U827" s="108"/>
      <c r="V827" s="107"/>
      <c r="W827" s="107"/>
    </row>
    <row r="828" spans="1:23">
      <c r="A828" t="s">
        <v>2402</v>
      </c>
      <c r="B828">
        <v>44229</v>
      </c>
      <c r="C828" t="s">
        <v>2403</v>
      </c>
      <c r="D828">
        <v>44229</v>
      </c>
      <c r="E828" t="s">
        <v>1267</v>
      </c>
      <c r="F828" t="s">
        <v>9</v>
      </c>
      <c r="G828" t="s">
        <v>1078</v>
      </c>
      <c r="H828" t="s">
        <v>120</v>
      </c>
      <c r="I828" t="s">
        <v>1201</v>
      </c>
      <c r="J828">
        <v>10</v>
      </c>
      <c r="K828">
        <v>3938</v>
      </c>
      <c r="L828">
        <v>39380</v>
      </c>
      <c r="M828">
        <v>9.3762000000000008</v>
      </c>
      <c r="N828">
        <v>93.762</v>
      </c>
      <c r="O828">
        <v>0</v>
      </c>
      <c r="P828">
        <v>0</v>
      </c>
      <c r="Q828">
        <v>3947.3762000000002</v>
      </c>
      <c r="R828">
        <v>39473.762000000002</v>
      </c>
      <c r="S828" t="s">
        <v>1362</v>
      </c>
      <c r="T828" s="108"/>
      <c r="U828" s="108"/>
      <c r="V828" s="107"/>
      <c r="W828" s="107"/>
    </row>
    <row r="829" spans="1:23">
      <c r="A829" t="s">
        <v>2402</v>
      </c>
      <c r="B829">
        <v>44229</v>
      </c>
      <c r="C829" t="s">
        <v>2403</v>
      </c>
      <c r="D829">
        <v>44229</v>
      </c>
      <c r="E829" t="s">
        <v>1267</v>
      </c>
      <c r="F829" t="s">
        <v>9</v>
      </c>
      <c r="G829" t="s">
        <v>1078</v>
      </c>
      <c r="H829" t="s">
        <v>120</v>
      </c>
      <c r="I829" t="s">
        <v>1316</v>
      </c>
      <c r="J829">
        <v>20</v>
      </c>
      <c r="K829">
        <v>1225</v>
      </c>
      <c r="L829">
        <v>24500</v>
      </c>
      <c r="M829">
        <v>2.9167000000000001</v>
      </c>
      <c r="N829">
        <v>58.334000000000003</v>
      </c>
      <c r="O829">
        <v>0</v>
      </c>
      <c r="P829">
        <v>0</v>
      </c>
      <c r="Q829">
        <v>1227.9167</v>
      </c>
      <c r="R829">
        <v>24558.333999999999</v>
      </c>
      <c r="S829" t="s">
        <v>1362</v>
      </c>
      <c r="T829" s="108"/>
      <c r="U829" s="108"/>
      <c r="V829" s="107"/>
      <c r="W829" s="107"/>
    </row>
    <row r="830" spans="1:23">
      <c r="A830" t="s">
        <v>2404</v>
      </c>
      <c r="B830">
        <v>44229</v>
      </c>
      <c r="C830" t="s">
        <v>2405</v>
      </c>
      <c r="D830">
        <v>44229</v>
      </c>
      <c r="E830" t="s">
        <v>1267</v>
      </c>
      <c r="F830" t="s">
        <v>2</v>
      </c>
      <c r="G830" t="s">
        <v>1078</v>
      </c>
      <c r="H830" t="s">
        <v>120</v>
      </c>
      <c r="I830" t="s">
        <v>1198</v>
      </c>
      <c r="J830">
        <v>3</v>
      </c>
      <c r="K830">
        <v>9045</v>
      </c>
      <c r="L830">
        <v>27135</v>
      </c>
      <c r="M830">
        <v>21.535699999999999</v>
      </c>
      <c r="N830">
        <v>64.607100000000003</v>
      </c>
      <c r="O830">
        <v>0</v>
      </c>
      <c r="P830">
        <v>0</v>
      </c>
      <c r="Q830">
        <v>9066.5357000000004</v>
      </c>
      <c r="R830">
        <v>27199.607100000001</v>
      </c>
      <c r="S830" t="s">
        <v>1362</v>
      </c>
      <c r="T830" s="108"/>
      <c r="U830" s="108"/>
      <c r="V830" s="107"/>
      <c r="W830" s="107"/>
    </row>
    <row r="831" spans="1:23">
      <c r="A831" t="s">
        <v>2404</v>
      </c>
      <c r="B831">
        <v>44229</v>
      </c>
      <c r="C831" t="s">
        <v>2405</v>
      </c>
      <c r="D831">
        <v>44229</v>
      </c>
      <c r="E831" t="s">
        <v>1267</v>
      </c>
      <c r="F831" t="s">
        <v>2</v>
      </c>
      <c r="G831" t="s">
        <v>1078</v>
      </c>
      <c r="H831" t="s">
        <v>120</v>
      </c>
      <c r="I831" t="s">
        <v>1201</v>
      </c>
      <c r="J831">
        <v>10</v>
      </c>
      <c r="K831">
        <v>3938</v>
      </c>
      <c r="L831">
        <v>39380</v>
      </c>
      <c r="M831">
        <v>9.3762000000000008</v>
      </c>
      <c r="N831">
        <v>93.762</v>
      </c>
      <c r="O831">
        <v>0</v>
      </c>
      <c r="P831">
        <v>0</v>
      </c>
      <c r="Q831">
        <v>3947.3762000000002</v>
      </c>
      <c r="R831">
        <v>39473.762000000002</v>
      </c>
      <c r="S831" t="s">
        <v>1362</v>
      </c>
      <c r="T831" s="108"/>
      <c r="U831" s="108"/>
      <c r="V831" s="107"/>
      <c r="W831" s="107"/>
    </row>
    <row r="832" spans="1:23">
      <c r="A832" t="s">
        <v>2404</v>
      </c>
      <c r="B832">
        <v>44229</v>
      </c>
      <c r="C832" t="s">
        <v>2405</v>
      </c>
      <c r="D832">
        <v>44229</v>
      </c>
      <c r="E832" t="s">
        <v>1267</v>
      </c>
      <c r="F832" t="s">
        <v>2</v>
      </c>
      <c r="G832" t="s">
        <v>1078</v>
      </c>
      <c r="H832" t="s">
        <v>120</v>
      </c>
      <c r="I832" t="s">
        <v>1210</v>
      </c>
      <c r="J832">
        <v>5</v>
      </c>
      <c r="K832">
        <v>7760</v>
      </c>
      <c r="L832">
        <v>38800</v>
      </c>
      <c r="M832">
        <v>18.476199999999999</v>
      </c>
      <c r="N832">
        <v>92.381</v>
      </c>
      <c r="O832">
        <v>0</v>
      </c>
      <c r="P832">
        <v>0</v>
      </c>
      <c r="Q832">
        <v>7778.4762000000001</v>
      </c>
      <c r="R832">
        <v>38892.381000000001</v>
      </c>
      <c r="S832" t="s">
        <v>1362</v>
      </c>
      <c r="T832" s="108"/>
      <c r="U832" s="108"/>
      <c r="V832" s="107"/>
      <c r="W832" s="107"/>
    </row>
    <row r="833" spans="1:23">
      <c r="A833" t="s">
        <v>2406</v>
      </c>
      <c r="B833">
        <v>44229</v>
      </c>
      <c r="C833" t="s">
        <v>2407</v>
      </c>
      <c r="D833">
        <v>44229</v>
      </c>
      <c r="E833" t="s">
        <v>1267</v>
      </c>
      <c r="F833" t="s">
        <v>117</v>
      </c>
      <c r="G833" t="s">
        <v>1278</v>
      </c>
      <c r="H833" t="s">
        <v>120</v>
      </c>
      <c r="I833" t="s">
        <v>1201</v>
      </c>
      <c r="J833">
        <v>15</v>
      </c>
      <c r="K833">
        <v>3938</v>
      </c>
      <c r="L833">
        <v>59070</v>
      </c>
      <c r="M833">
        <v>9.3762000000000008</v>
      </c>
      <c r="N833">
        <v>140.643</v>
      </c>
      <c r="O833">
        <v>0</v>
      </c>
      <c r="P833">
        <v>0</v>
      </c>
      <c r="Q833">
        <v>3947.3762000000002</v>
      </c>
      <c r="R833">
        <v>59210.642999999996</v>
      </c>
      <c r="S833" t="s">
        <v>1362</v>
      </c>
      <c r="T833" s="108"/>
      <c r="U833" s="108"/>
      <c r="V833" s="107"/>
      <c r="W833" s="107"/>
    </row>
    <row r="834" spans="1:23">
      <c r="A834" t="s">
        <v>2406</v>
      </c>
      <c r="B834">
        <v>44229</v>
      </c>
      <c r="C834" t="s">
        <v>2407</v>
      </c>
      <c r="D834">
        <v>44229</v>
      </c>
      <c r="E834" t="s">
        <v>1267</v>
      </c>
      <c r="F834" t="s">
        <v>117</v>
      </c>
      <c r="G834" t="s">
        <v>1278</v>
      </c>
      <c r="H834" t="s">
        <v>120</v>
      </c>
      <c r="I834" t="s">
        <v>1215</v>
      </c>
      <c r="J834">
        <v>10</v>
      </c>
      <c r="K834">
        <v>5035</v>
      </c>
      <c r="L834">
        <v>50350</v>
      </c>
      <c r="M834">
        <v>11.988099999999999</v>
      </c>
      <c r="N834">
        <v>119.881</v>
      </c>
      <c r="O834">
        <v>0</v>
      </c>
      <c r="P834">
        <v>0</v>
      </c>
      <c r="Q834">
        <v>5046.9880999999996</v>
      </c>
      <c r="R834">
        <v>50469.881000000001</v>
      </c>
      <c r="S834" t="s">
        <v>1362</v>
      </c>
      <c r="T834" s="108"/>
      <c r="U834" s="108"/>
      <c r="V834" s="107"/>
      <c r="W834" s="107"/>
    </row>
    <row r="835" spans="1:23">
      <c r="A835" t="s">
        <v>2408</v>
      </c>
      <c r="B835">
        <v>44229</v>
      </c>
      <c r="C835" t="s">
        <v>2409</v>
      </c>
      <c r="D835">
        <v>44229</v>
      </c>
      <c r="E835" t="s">
        <v>1267</v>
      </c>
      <c r="F835" t="s">
        <v>8</v>
      </c>
      <c r="G835" t="s">
        <v>1079</v>
      </c>
      <c r="H835" t="s">
        <v>120</v>
      </c>
      <c r="I835" t="s">
        <v>1199</v>
      </c>
      <c r="J835">
        <v>5</v>
      </c>
      <c r="K835">
        <v>4035</v>
      </c>
      <c r="L835">
        <v>20175</v>
      </c>
      <c r="M835">
        <v>9.6071000000000009</v>
      </c>
      <c r="N835">
        <v>48.035499999999999</v>
      </c>
      <c r="O835">
        <v>0</v>
      </c>
      <c r="P835">
        <v>0</v>
      </c>
      <c r="Q835">
        <v>4044.6071000000002</v>
      </c>
      <c r="R835">
        <v>20223.035500000002</v>
      </c>
      <c r="S835" t="s">
        <v>1362</v>
      </c>
      <c r="T835" s="108"/>
      <c r="U835" s="108"/>
      <c r="V835" s="107"/>
      <c r="W835" s="107"/>
    </row>
    <row r="836" spans="1:23">
      <c r="A836" t="s">
        <v>2410</v>
      </c>
      <c r="B836">
        <v>44229</v>
      </c>
      <c r="C836" t="s">
        <v>2411</v>
      </c>
      <c r="D836">
        <v>44229</v>
      </c>
      <c r="E836" t="s">
        <v>1267</v>
      </c>
      <c r="F836" t="s">
        <v>110</v>
      </c>
      <c r="G836" t="s">
        <v>1132</v>
      </c>
      <c r="H836" t="s">
        <v>120</v>
      </c>
      <c r="I836" t="s">
        <v>1201</v>
      </c>
      <c r="J836">
        <v>40</v>
      </c>
      <c r="K836">
        <v>3938</v>
      </c>
      <c r="L836">
        <v>157520</v>
      </c>
      <c r="M836">
        <v>9.3762000000000008</v>
      </c>
      <c r="N836">
        <v>375.048</v>
      </c>
      <c r="O836">
        <v>0</v>
      </c>
      <c r="P836">
        <v>0</v>
      </c>
      <c r="Q836">
        <v>3947.3762000000002</v>
      </c>
      <c r="R836">
        <v>157895.04800000001</v>
      </c>
      <c r="S836" t="s">
        <v>1362</v>
      </c>
      <c r="T836" s="108"/>
      <c r="U836" s="108"/>
      <c r="V836" s="107"/>
      <c r="W836" s="107"/>
    </row>
    <row r="837" spans="1:23">
      <c r="A837" t="s">
        <v>2412</v>
      </c>
      <c r="B837">
        <v>44229</v>
      </c>
      <c r="C837" t="s">
        <v>2413</v>
      </c>
      <c r="D837">
        <v>44229</v>
      </c>
      <c r="E837" t="s">
        <v>1267</v>
      </c>
      <c r="F837" t="s">
        <v>111</v>
      </c>
      <c r="G837" t="s">
        <v>1132</v>
      </c>
      <c r="H837" t="s">
        <v>120</v>
      </c>
      <c r="I837" t="s">
        <v>1215</v>
      </c>
      <c r="J837">
        <v>10</v>
      </c>
      <c r="K837">
        <v>5035</v>
      </c>
      <c r="L837">
        <v>50350</v>
      </c>
      <c r="M837">
        <v>11.988099999999999</v>
      </c>
      <c r="N837">
        <v>119.881</v>
      </c>
      <c r="O837">
        <v>0</v>
      </c>
      <c r="P837">
        <v>0</v>
      </c>
      <c r="Q837">
        <v>5046.9880999999996</v>
      </c>
      <c r="R837">
        <v>50469.881000000001</v>
      </c>
      <c r="S837" t="s">
        <v>1362</v>
      </c>
      <c r="T837" s="108"/>
      <c r="U837" s="108"/>
      <c r="V837" s="107"/>
      <c r="W837" s="107"/>
    </row>
    <row r="838" spans="1:23">
      <c r="A838" t="s">
        <v>2412</v>
      </c>
      <c r="B838">
        <v>44229</v>
      </c>
      <c r="C838" t="s">
        <v>2413</v>
      </c>
      <c r="D838">
        <v>44229</v>
      </c>
      <c r="E838" t="s">
        <v>1267</v>
      </c>
      <c r="F838" t="s">
        <v>111</v>
      </c>
      <c r="G838" t="s">
        <v>1132</v>
      </c>
      <c r="H838" t="s">
        <v>120</v>
      </c>
      <c r="I838" t="s">
        <v>1199</v>
      </c>
      <c r="J838">
        <v>2</v>
      </c>
      <c r="K838">
        <v>4035</v>
      </c>
      <c r="L838">
        <v>8070</v>
      </c>
      <c r="M838">
        <v>9.6071000000000009</v>
      </c>
      <c r="N838">
        <v>19.214200000000002</v>
      </c>
      <c r="O838">
        <v>0</v>
      </c>
      <c r="P838">
        <v>0</v>
      </c>
      <c r="Q838">
        <v>4044.6071000000002</v>
      </c>
      <c r="R838">
        <v>8089.2142000000003</v>
      </c>
      <c r="S838" t="s">
        <v>1362</v>
      </c>
      <c r="T838" s="108"/>
      <c r="U838" s="108"/>
      <c r="V838" s="107"/>
      <c r="W838" s="107"/>
    </row>
    <row r="839" spans="1:23">
      <c r="A839" t="s">
        <v>2412</v>
      </c>
      <c r="B839">
        <v>44229</v>
      </c>
      <c r="C839" t="s">
        <v>2413</v>
      </c>
      <c r="D839">
        <v>44229</v>
      </c>
      <c r="E839" t="s">
        <v>1267</v>
      </c>
      <c r="F839" t="s">
        <v>111</v>
      </c>
      <c r="G839" t="s">
        <v>1132</v>
      </c>
      <c r="H839" t="s">
        <v>120</v>
      </c>
      <c r="I839" t="s">
        <v>1202</v>
      </c>
      <c r="J839">
        <v>2</v>
      </c>
      <c r="K839">
        <v>3540</v>
      </c>
      <c r="L839">
        <v>7080</v>
      </c>
      <c r="M839">
        <v>8.4285999999999994</v>
      </c>
      <c r="N839">
        <v>16.857199999999999</v>
      </c>
      <c r="O839">
        <v>0</v>
      </c>
      <c r="P839">
        <v>0</v>
      </c>
      <c r="Q839">
        <v>3548.4286000000002</v>
      </c>
      <c r="R839">
        <v>7096.8572000000004</v>
      </c>
      <c r="S839" t="s">
        <v>1362</v>
      </c>
      <c r="T839" s="108"/>
      <c r="U839" s="108"/>
      <c r="V839" s="107"/>
      <c r="W839" s="107"/>
    </row>
    <row r="840" spans="1:23">
      <c r="A840" t="s">
        <v>2412</v>
      </c>
      <c r="B840">
        <v>44229</v>
      </c>
      <c r="C840" t="s">
        <v>2413</v>
      </c>
      <c r="D840">
        <v>44229</v>
      </c>
      <c r="E840" t="s">
        <v>1267</v>
      </c>
      <c r="F840" t="s">
        <v>111</v>
      </c>
      <c r="G840" t="s">
        <v>1132</v>
      </c>
      <c r="H840" t="s">
        <v>120</v>
      </c>
      <c r="I840" t="s">
        <v>1201</v>
      </c>
      <c r="J840">
        <v>8</v>
      </c>
      <c r="K840">
        <v>3938</v>
      </c>
      <c r="L840">
        <v>31504</v>
      </c>
      <c r="M840">
        <v>9.3762000000000008</v>
      </c>
      <c r="N840">
        <v>75.009600000000006</v>
      </c>
      <c r="O840">
        <v>0</v>
      </c>
      <c r="P840">
        <v>0</v>
      </c>
      <c r="Q840">
        <v>3947.3762000000002</v>
      </c>
      <c r="R840">
        <v>31579.009600000001</v>
      </c>
      <c r="S840" t="s">
        <v>1362</v>
      </c>
      <c r="T840" s="108"/>
      <c r="U840" s="108"/>
      <c r="V840" s="107"/>
      <c r="W840" s="107"/>
    </row>
    <row r="841" spans="1:23">
      <c r="A841" t="s">
        <v>2414</v>
      </c>
      <c r="B841">
        <v>44229</v>
      </c>
      <c r="C841" t="s">
        <v>2415</v>
      </c>
      <c r="D841">
        <v>44229</v>
      </c>
      <c r="E841" t="s">
        <v>1267</v>
      </c>
      <c r="F841" t="s">
        <v>10</v>
      </c>
      <c r="G841" t="s">
        <v>1280</v>
      </c>
      <c r="H841" t="s">
        <v>120</v>
      </c>
      <c r="I841" t="s">
        <v>1215</v>
      </c>
      <c r="J841">
        <v>4</v>
      </c>
      <c r="K841">
        <v>5035</v>
      </c>
      <c r="L841">
        <v>20140</v>
      </c>
      <c r="M841">
        <v>11.988099999999999</v>
      </c>
      <c r="N841">
        <v>47.952399999999997</v>
      </c>
      <c r="O841">
        <v>0</v>
      </c>
      <c r="P841">
        <v>0</v>
      </c>
      <c r="Q841">
        <v>5046.9880999999996</v>
      </c>
      <c r="R841">
        <v>20187.952399999998</v>
      </c>
      <c r="S841" t="s">
        <v>1362</v>
      </c>
      <c r="T841" s="108"/>
      <c r="U841" s="108"/>
      <c r="V841" s="107"/>
      <c r="W841" s="107"/>
    </row>
    <row r="842" spans="1:23">
      <c r="A842" t="s">
        <v>2414</v>
      </c>
      <c r="B842">
        <v>44229</v>
      </c>
      <c r="C842" t="s">
        <v>2415</v>
      </c>
      <c r="D842">
        <v>44229</v>
      </c>
      <c r="E842" t="s">
        <v>1267</v>
      </c>
      <c r="F842" t="s">
        <v>10</v>
      </c>
      <c r="G842" t="s">
        <v>1280</v>
      </c>
      <c r="H842" t="s">
        <v>120</v>
      </c>
      <c r="I842" t="s">
        <v>1203</v>
      </c>
      <c r="J842">
        <v>20</v>
      </c>
      <c r="K842">
        <v>1293</v>
      </c>
      <c r="L842">
        <v>25860</v>
      </c>
      <c r="M842">
        <v>3.0785999999999998</v>
      </c>
      <c r="N842">
        <v>61.572000000000003</v>
      </c>
      <c r="O842">
        <v>0</v>
      </c>
      <c r="P842">
        <v>0</v>
      </c>
      <c r="Q842">
        <v>1296.0786000000001</v>
      </c>
      <c r="R842">
        <v>25921.572</v>
      </c>
      <c r="S842" t="s">
        <v>1362</v>
      </c>
      <c r="T842" s="108"/>
      <c r="U842" s="108"/>
      <c r="V842" s="107"/>
      <c r="W842" s="107"/>
    </row>
    <row r="843" spans="1:23">
      <c r="A843" t="s">
        <v>2416</v>
      </c>
      <c r="B843">
        <v>44229</v>
      </c>
      <c r="C843" t="s">
        <v>2417</v>
      </c>
      <c r="D843">
        <v>44229</v>
      </c>
      <c r="E843" t="s">
        <v>1267</v>
      </c>
      <c r="F843" t="s">
        <v>86</v>
      </c>
      <c r="G843" t="s">
        <v>1134</v>
      </c>
      <c r="H843" t="s">
        <v>24</v>
      </c>
      <c r="I843" t="s">
        <v>1202</v>
      </c>
      <c r="J843">
        <v>20</v>
      </c>
      <c r="K843">
        <v>3540</v>
      </c>
      <c r="L843">
        <v>70800</v>
      </c>
      <c r="M843">
        <v>8.4285999999999994</v>
      </c>
      <c r="N843">
        <v>168.572</v>
      </c>
      <c r="O843">
        <v>0</v>
      </c>
      <c r="P843">
        <v>0</v>
      </c>
      <c r="Q843">
        <v>3548.4286000000002</v>
      </c>
      <c r="R843">
        <v>70968.572</v>
      </c>
      <c r="S843" t="s">
        <v>1362</v>
      </c>
      <c r="T843" s="108"/>
      <c r="U843" s="108"/>
      <c r="V843" s="107"/>
      <c r="W843" s="107"/>
    </row>
    <row r="844" spans="1:23">
      <c r="A844" t="s">
        <v>2416</v>
      </c>
      <c r="B844">
        <v>44229</v>
      </c>
      <c r="C844" t="s">
        <v>2417</v>
      </c>
      <c r="D844">
        <v>44229</v>
      </c>
      <c r="E844" t="s">
        <v>1267</v>
      </c>
      <c r="F844" t="s">
        <v>86</v>
      </c>
      <c r="G844" t="s">
        <v>1134</v>
      </c>
      <c r="H844" t="s">
        <v>24</v>
      </c>
      <c r="I844" t="s">
        <v>1201</v>
      </c>
      <c r="J844">
        <v>40</v>
      </c>
      <c r="K844">
        <v>3938</v>
      </c>
      <c r="L844">
        <v>157520</v>
      </c>
      <c r="M844">
        <v>9.3762000000000008</v>
      </c>
      <c r="N844">
        <v>375.048</v>
      </c>
      <c r="O844">
        <v>0</v>
      </c>
      <c r="P844">
        <v>0</v>
      </c>
      <c r="Q844">
        <v>3947.3762000000002</v>
      </c>
      <c r="R844">
        <v>157895.04800000001</v>
      </c>
      <c r="S844" t="s">
        <v>1362</v>
      </c>
      <c r="T844" s="108"/>
      <c r="U844" s="108"/>
      <c r="V844" s="107"/>
      <c r="W844" s="107"/>
    </row>
    <row r="845" spans="1:23">
      <c r="A845" t="s">
        <v>2418</v>
      </c>
      <c r="B845">
        <v>44229</v>
      </c>
      <c r="C845" t="s">
        <v>2419</v>
      </c>
      <c r="D845">
        <v>44229</v>
      </c>
      <c r="E845" t="s">
        <v>1267</v>
      </c>
      <c r="F845" t="s">
        <v>125</v>
      </c>
      <c r="G845" t="s">
        <v>1287</v>
      </c>
      <c r="H845" t="s">
        <v>24</v>
      </c>
      <c r="I845" t="s">
        <v>1210</v>
      </c>
      <c r="J845">
        <v>18</v>
      </c>
      <c r="K845">
        <v>7760</v>
      </c>
      <c r="L845">
        <v>139680</v>
      </c>
      <c r="M845">
        <v>18.476199999999999</v>
      </c>
      <c r="N845">
        <v>332.57159999999999</v>
      </c>
      <c r="O845">
        <v>0</v>
      </c>
      <c r="P845">
        <v>0</v>
      </c>
      <c r="Q845">
        <v>7778.4762000000001</v>
      </c>
      <c r="R845">
        <v>140012.5716</v>
      </c>
      <c r="S845" t="s">
        <v>1362</v>
      </c>
      <c r="T845" s="108"/>
      <c r="U845" s="108"/>
      <c r="V845" s="107"/>
      <c r="W845" s="107"/>
    </row>
    <row r="846" spans="1:23">
      <c r="A846" t="s">
        <v>2420</v>
      </c>
      <c r="B846">
        <v>44229</v>
      </c>
      <c r="C846" t="s">
        <v>2421</v>
      </c>
      <c r="D846">
        <v>44229</v>
      </c>
      <c r="E846" t="s">
        <v>1267</v>
      </c>
      <c r="F846" t="s">
        <v>31</v>
      </c>
      <c r="G846" t="s">
        <v>1287</v>
      </c>
      <c r="H846" t="s">
        <v>24</v>
      </c>
      <c r="I846" t="s">
        <v>1210</v>
      </c>
      <c r="J846">
        <v>20</v>
      </c>
      <c r="K846">
        <v>7760</v>
      </c>
      <c r="L846">
        <v>155200</v>
      </c>
      <c r="M846">
        <v>18.476199999999999</v>
      </c>
      <c r="N846">
        <v>369.524</v>
      </c>
      <c r="O846">
        <v>0</v>
      </c>
      <c r="P846">
        <v>0</v>
      </c>
      <c r="Q846">
        <v>7778.4762000000001</v>
      </c>
      <c r="R846">
        <v>155569.524</v>
      </c>
      <c r="S846" t="s">
        <v>1362</v>
      </c>
      <c r="T846" s="108"/>
      <c r="U846" s="108"/>
      <c r="V846" s="107"/>
      <c r="W846" s="107"/>
    </row>
    <row r="847" spans="1:23">
      <c r="A847" t="s">
        <v>2422</v>
      </c>
      <c r="B847">
        <v>44229</v>
      </c>
      <c r="C847" t="s">
        <v>2423</v>
      </c>
      <c r="D847">
        <v>44229</v>
      </c>
      <c r="E847" t="s">
        <v>1267</v>
      </c>
      <c r="F847" t="s">
        <v>35</v>
      </c>
      <c r="G847" t="s">
        <v>1292</v>
      </c>
      <c r="H847" t="s">
        <v>24</v>
      </c>
      <c r="I847" t="s">
        <v>1210</v>
      </c>
      <c r="J847">
        <v>5</v>
      </c>
      <c r="K847">
        <v>7760</v>
      </c>
      <c r="L847">
        <v>38800</v>
      </c>
      <c r="M847">
        <v>18.476199999999999</v>
      </c>
      <c r="N847">
        <v>92.381</v>
      </c>
      <c r="O847">
        <v>0</v>
      </c>
      <c r="P847">
        <v>0</v>
      </c>
      <c r="Q847">
        <v>7778.4762000000001</v>
      </c>
      <c r="R847">
        <v>38892.381000000001</v>
      </c>
      <c r="S847" t="s">
        <v>1362</v>
      </c>
      <c r="T847" s="108"/>
      <c r="U847" s="108"/>
      <c r="V847" s="107"/>
      <c r="W847" s="107"/>
    </row>
    <row r="848" spans="1:23">
      <c r="A848" t="s">
        <v>2422</v>
      </c>
      <c r="B848">
        <v>44229</v>
      </c>
      <c r="C848" t="s">
        <v>2423</v>
      </c>
      <c r="D848">
        <v>44229</v>
      </c>
      <c r="E848" t="s">
        <v>1267</v>
      </c>
      <c r="F848" t="s">
        <v>35</v>
      </c>
      <c r="G848" t="s">
        <v>1292</v>
      </c>
      <c r="H848" t="s">
        <v>24</v>
      </c>
      <c r="I848" t="s">
        <v>1316</v>
      </c>
      <c r="J848">
        <v>20</v>
      </c>
      <c r="K848">
        <v>1225</v>
      </c>
      <c r="L848">
        <v>24500</v>
      </c>
      <c r="M848">
        <v>2.9167000000000001</v>
      </c>
      <c r="N848">
        <v>58.334000000000003</v>
      </c>
      <c r="O848">
        <v>0</v>
      </c>
      <c r="P848">
        <v>0</v>
      </c>
      <c r="Q848">
        <v>1227.9167</v>
      </c>
      <c r="R848">
        <v>24558.333999999999</v>
      </c>
      <c r="S848" t="s">
        <v>1362</v>
      </c>
      <c r="T848" s="108"/>
      <c r="U848" s="108"/>
      <c r="V848" s="107"/>
      <c r="W848" s="107"/>
    </row>
    <row r="849" spans="1:23">
      <c r="A849" t="s">
        <v>2424</v>
      </c>
      <c r="B849">
        <v>44229</v>
      </c>
      <c r="C849" t="s">
        <v>2425</v>
      </c>
      <c r="D849">
        <v>44229</v>
      </c>
      <c r="E849" t="s">
        <v>1267</v>
      </c>
      <c r="F849" t="s">
        <v>23</v>
      </c>
      <c r="G849" t="s">
        <v>1292</v>
      </c>
      <c r="H849" t="s">
        <v>24</v>
      </c>
      <c r="I849" t="s">
        <v>1316</v>
      </c>
      <c r="J849">
        <v>40</v>
      </c>
      <c r="K849">
        <v>1225</v>
      </c>
      <c r="L849">
        <v>49000</v>
      </c>
      <c r="M849">
        <v>2.9167000000000001</v>
      </c>
      <c r="N849">
        <v>116.66800000000001</v>
      </c>
      <c r="O849">
        <v>0</v>
      </c>
      <c r="P849">
        <v>0</v>
      </c>
      <c r="Q849">
        <v>1227.9167</v>
      </c>
      <c r="R849">
        <v>49116.667999999998</v>
      </c>
      <c r="S849" t="s">
        <v>1362</v>
      </c>
      <c r="T849" s="108"/>
      <c r="U849" s="108"/>
      <c r="V849" s="107"/>
      <c r="W849" s="107"/>
    </row>
    <row r="850" spans="1:23">
      <c r="A850" t="s">
        <v>2424</v>
      </c>
      <c r="B850">
        <v>44229</v>
      </c>
      <c r="C850" t="s">
        <v>2425</v>
      </c>
      <c r="D850">
        <v>44229</v>
      </c>
      <c r="E850" t="s">
        <v>1267</v>
      </c>
      <c r="F850" t="s">
        <v>23</v>
      </c>
      <c r="G850" t="s">
        <v>1292</v>
      </c>
      <c r="H850" t="s">
        <v>24</v>
      </c>
      <c r="I850" t="s">
        <v>1210</v>
      </c>
      <c r="J850">
        <v>20</v>
      </c>
      <c r="K850">
        <v>7760</v>
      </c>
      <c r="L850">
        <v>155200</v>
      </c>
      <c r="M850">
        <v>18.476199999999999</v>
      </c>
      <c r="N850">
        <v>369.524</v>
      </c>
      <c r="O850">
        <v>0</v>
      </c>
      <c r="P850">
        <v>0</v>
      </c>
      <c r="Q850">
        <v>7778.4762000000001</v>
      </c>
      <c r="R850">
        <v>155569.524</v>
      </c>
      <c r="S850" t="s">
        <v>1362</v>
      </c>
      <c r="T850" s="108"/>
      <c r="U850" s="108"/>
      <c r="V850" s="107"/>
      <c r="W850" s="107"/>
    </row>
    <row r="851" spans="1:23">
      <c r="A851" t="s">
        <v>2426</v>
      </c>
      <c r="B851">
        <v>44229</v>
      </c>
      <c r="C851" t="s">
        <v>2427</v>
      </c>
      <c r="D851">
        <v>44229</v>
      </c>
      <c r="E851" t="s">
        <v>1267</v>
      </c>
      <c r="F851" t="s">
        <v>27</v>
      </c>
      <c r="G851" t="s">
        <v>1289</v>
      </c>
      <c r="H851" t="s">
        <v>24</v>
      </c>
      <c r="I851" t="s">
        <v>1210</v>
      </c>
      <c r="J851">
        <v>40</v>
      </c>
      <c r="K851">
        <v>7760</v>
      </c>
      <c r="L851">
        <v>310400</v>
      </c>
      <c r="M851">
        <v>18.476199999999999</v>
      </c>
      <c r="N851">
        <v>739.048</v>
      </c>
      <c r="O851">
        <v>0</v>
      </c>
      <c r="P851">
        <v>0</v>
      </c>
      <c r="Q851">
        <v>7778.4762000000001</v>
      </c>
      <c r="R851">
        <v>311139.04800000001</v>
      </c>
      <c r="S851" t="s">
        <v>1362</v>
      </c>
      <c r="T851" s="108"/>
      <c r="U851" s="108"/>
      <c r="V851" s="107"/>
      <c r="W851" s="107"/>
    </row>
    <row r="852" spans="1:23">
      <c r="A852" t="s">
        <v>2426</v>
      </c>
      <c r="B852">
        <v>44229</v>
      </c>
      <c r="C852" t="s">
        <v>2427</v>
      </c>
      <c r="D852">
        <v>44229</v>
      </c>
      <c r="E852" t="s">
        <v>1267</v>
      </c>
      <c r="F852" t="s">
        <v>27</v>
      </c>
      <c r="G852" t="s">
        <v>1289</v>
      </c>
      <c r="H852" t="s">
        <v>24</v>
      </c>
      <c r="I852" t="s">
        <v>1199</v>
      </c>
      <c r="J852">
        <v>20</v>
      </c>
      <c r="K852">
        <v>4035</v>
      </c>
      <c r="L852">
        <v>80700</v>
      </c>
      <c r="M852">
        <v>9.6071000000000009</v>
      </c>
      <c r="N852">
        <v>192.142</v>
      </c>
      <c r="O852">
        <v>0</v>
      </c>
      <c r="P852">
        <v>0</v>
      </c>
      <c r="Q852">
        <v>4044.6071000000002</v>
      </c>
      <c r="R852">
        <v>80892.142000000007</v>
      </c>
      <c r="S852" t="s">
        <v>1362</v>
      </c>
      <c r="T852" s="108"/>
      <c r="U852" s="108"/>
      <c r="V852" s="107"/>
      <c r="W852" s="107"/>
    </row>
    <row r="853" spans="1:23">
      <c r="A853" t="s">
        <v>2428</v>
      </c>
      <c r="B853">
        <v>44229</v>
      </c>
      <c r="C853" t="s">
        <v>2429</v>
      </c>
      <c r="D853">
        <v>44229</v>
      </c>
      <c r="E853" t="s">
        <v>1267</v>
      </c>
      <c r="F853" t="s">
        <v>32</v>
      </c>
      <c r="G853" t="s">
        <v>1084</v>
      </c>
      <c r="H853" t="s">
        <v>24</v>
      </c>
      <c r="I853" t="s">
        <v>1210</v>
      </c>
      <c r="J853">
        <v>60</v>
      </c>
      <c r="K853">
        <v>7760</v>
      </c>
      <c r="L853">
        <v>465600</v>
      </c>
      <c r="M853">
        <v>18.476199999999999</v>
      </c>
      <c r="N853">
        <v>1108.5719999999999</v>
      </c>
      <c r="O853">
        <v>0</v>
      </c>
      <c r="P853">
        <v>0</v>
      </c>
      <c r="Q853">
        <v>7778.4762000000001</v>
      </c>
      <c r="R853">
        <v>466708.57199999999</v>
      </c>
      <c r="S853" t="s">
        <v>1362</v>
      </c>
      <c r="T853" s="108"/>
      <c r="U853" s="108"/>
      <c r="V853" s="107"/>
      <c r="W853" s="107"/>
    </row>
    <row r="854" spans="1:23">
      <c r="A854" t="s">
        <v>2430</v>
      </c>
      <c r="B854">
        <v>44229</v>
      </c>
      <c r="C854" t="s">
        <v>2431</v>
      </c>
      <c r="D854">
        <v>44229</v>
      </c>
      <c r="E854" t="s">
        <v>1267</v>
      </c>
      <c r="F854" t="s">
        <v>83</v>
      </c>
      <c r="G854" t="s">
        <v>1050</v>
      </c>
      <c r="H854" t="s">
        <v>1272</v>
      </c>
      <c r="I854" t="s">
        <v>1316</v>
      </c>
      <c r="J854">
        <v>40</v>
      </c>
      <c r="K854">
        <v>1225</v>
      </c>
      <c r="L854">
        <v>49000</v>
      </c>
      <c r="M854">
        <v>2.9167000000000001</v>
      </c>
      <c r="N854">
        <v>116.66800000000001</v>
      </c>
      <c r="O854">
        <v>0</v>
      </c>
      <c r="P854">
        <v>0</v>
      </c>
      <c r="Q854">
        <v>1227.9167</v>
      </c>
      <c r="R854">
        <v>49116.667999999998</v>
      </c>
      <c r="S854" t="s">
        <v>1362</v>
      </c>
      <c r="T854" s="108"/>
      <c r="U854" s="108"/>
      <c r="V854" s="107"/>
      <c r="W854" s="107"/>
    </row>
    <row r="855" spans="1:23">
      <c r="A855" t="s">
        <v>2430</v>
      </c>
      <c r="B855">
        <v>44229</v>
      </c>
      <c r="C855" t="s">
        <v>2431</v>
      </c>
      <c r="D855">
        <v>44229</v>
      </c>
      <c r="E855" t="s">
        <v>1267</v>
      </c>
      <c r="F855" t="s">
        <v>83</v>
      </c>
      <c r="G855" t="s">
        <v>1050</v>
      </c>
      <c r="H855" t="s">
        <v>1272</v>
      </c>
      <c r="I855" t="s">
        <v>1202</v>
      </c>
      <c r="J855">
        <v>20</v>
      </c>
      <c r="K855">
        <v>3540</v>
      </c>
      <c r="L855">
        <v>70800</v>
      </c>
      <c r="M855">
        <v>8.4285999999999994</v>
      </c>
      <c r="N855">
        <v>168.572</v>
      </c>
      <c r="O855">
        <v>0</v>
      </c>
      <c r="P855">
        <v>0</v>
      </c>
      <c r="Q855">
        <v>3548.4286000000002</v>
      </c>
      <c r="R855">
        <v>70968.572</v>
      </c>
      <c r="S855" t="s">
        <v>1362</v>
      </c>
      <c r="T855" s="108"/>
      <c r="U855" s="108"/>
      <c r="V855" s="107"/>
      <c r="W855" s="107"/>
    </row>
    <row r="856" spans="1:23">
      <c r="A856" t="s">
        <v>2430</v>
      </c>
      <c r="B856">
        <v>44229</v>
      </c>
      <c r="C856" t="s">
        <v>2431</v>
      </c>
      <c r="D856">
        <v>44229</v>
      </c>
      <c r="E856" t="s">
        <v>1267</v>
      </c>
      <c r="F856" t="s">
        <v>83</v>
      </c>
      <c r="G856" t="s">
        <v>1050</v>
      </c>
      <c r="H856" t="s">
        <v>1272</v>
      </c>
      <c r="I856" t="s">
        <v>1210</v>
      </c>
      <c r="J856">
        <v>4</v>
      </c>
      <c r="K856">
        <v>7760</v>
      </c>
      <c r="L856">
        <v>31040</v>
      </c>
      <c r="M856">
        <v>18.476199999999999</v>
      </c>
      <c r="N856">
        <v>73.904799999999994</v>
      </c>
      <c r="O856">
        <v>0</v>
      </c>
      <c r="P856">
        <v>0</v>
      </c>
      <c r="Q856">
        <v>7778.4762000000001</v>
      </c>
      <c r="R856">
        <v>31113.9048</v>
      </c>
      <c r="S856" t="s">
        <v>1362</v>
      </c>
      <c r="T856" s="108"/>
      <c r="U856" s="108"/>
      <c r="V856" s="107"/>
      <c r="W856" s="107"/>
    </row>
    <row r="857" spans="1:23">
      <c r="A857" t="s">
        <v>2430</v>
      </c>
      <c r="B857">
        <v>44229</v>
      </c>
      <c r="C857" t="s">
        <v>2431</v>
      </c>
      <c r="D857">
        <v>44229</v>
      </c>
      <c r="E857" t="s">
        <v>1267</v>
      </c>
      <c r="F857" t="s">
        <v>83</v>
      </c>
      <c r="G857" t="s">
        <v>1050</v>
      </c>
      <c r="H857" t="s">
        <v>1272</v>
      </c>
      <c r="I857" t="s">
        <v>1309</v>
      </c>
      <c r="J857">
        <v>20</v>
      </c>
      <c r="K857">
        <v>1118</v>
      </c>
      <c r="L857">
        <v>22360</v>
      </c>
      <c r="M857">
        <v>2.6619000000000002</v>
      </c>
      <c r="N857">
        <v>53.238</v>
      </c>
      <c r="O857">
        <v>0</v>
      </c>
      <c r="P857">
        <v>0</v>
      </c>
      <c r="Q857">
        <v>1120.6619000000001</v>
      </c>
      <c r="R857">
        <v>22413.238000000001</v>
      </c>
      <c r="S857" t="s">
        <v>1362</v>
      </c>
      <c r="T857" s="108"/>
      <c r="U857" s="108"/>
      <c r="V857" s="107"/>
      <c r="W857" s="107"/>
    </row>
    <row r="858" spans="1:23">
      <c r="A858" t="s">
        <v>2432</v>
      </c>
      <c r="B858">
        <v>44229</v>
      </c>
      <c r="C858" t="s">
        <v>2433</v>
      </c>
      <c r="D858">
        <v>44229</v>
      </c>
      <c r="E858" t="s">
        <v>1267</v>
      </c>
      <c r="F858" t="s">
        <v>93</v>
      </c>
      <c r="G858" t="s">
        <v>1050</v>
      </c>
      <c r="H858" t="s">
        <v>1272</v>
      </c>
      <c r="I858" t="s">
        <v>1316</v>
      </c>
      <c r="J858">
        <v>20</v>
      </c>
      <c r="K858">
        <v>1225</v>
      </c>
      <c r="L858">
        <v>24500</v>
      </c>
      <c r="M858">
        <v>2.9167000000000001</v>
      </c>
      <c r="N858">
        <v>58.334000000000003</v>
      </c>
      <c r="O858">
        <v>0</v>
      </c>
      <c r="P858">
        <v>0</v>
      </c>
      <c r="Q858">
        <v>1227.9167</v>
      </c>
      <c r="R858">
        <v>24558.333999999999</v>
      </c>
      <c r="S858" t="s">
        <v>1362</v>
      </c>
      <c r="T858" s="108"/>
      <c r="U858" s="108"/>
      <c r="V858" s="107"/>
      <c r="W858" s="107"/>
    </row>
    <row r="859" spans="1:23">
      <c r="A859" t="s">
        <v>2434</v>
      </c>
      <c r="B859">
        <v>44229</v>
      </c>
      <c r="C859" t="s">
        <v>2435</v>
      </c>
      <c r="D859">
        <v>44229</v>
      </c>
      <c r="E859" t="s">
        <v>1267</v>
      </c>
      <c r="F859" t="s">
        <v>1041</v>
      </c>
      <c r="G859" t="s">
        <v>1046</v>
      </c>
      <c r="H859" t="s">
        <v>1272</v>
      </c>
      <c r="I859" t="s">
        <v>1316</v>
      </c>
      <c r="J859">
        <v>20</v>
      </c>
      <c r="K859">
        <v>1225</v>
      </c>
      <c r="L859">
        <v>24500</v>
      </c>
      <c r="M859">
        <v>2.9167000000000001</v>
      </c>
      <c r="N859">
        <v>58.334000000000003</v>
      </c>
      <c r="O859">
        <v>0</v>
      </c>
      <c r="P859">
        <v>0</v>
      </c>
      <c r="Q859">
        <v>1227.9167</v>
      </c>
      <c r="R859">
        <v>24558.333999999999</v>
      </c>
      <c r="S859" t="s">
        <v>1362</v>
      </c>
      <c r="T859" s="108"/>
      <c r="U859" s="108"/>
      <c r="V859" s="107"/>
      <c r="W859" s="107"/>
    </row>
    <row r="860" spans="1:23">
      <c r="A860" t="s">
        <v>2434</v>
      </c>
      <c r="B860">
        <v>44229</v>
      </c>
      <c r="C860" t="s">
        <v>2435</v>
      </c>
      <c r="D860">
        <v>44229</v>
      </c>
      <c r="E860" t="s">
        <v>1267</v>
      </c>
      <c r="F860" t="s">
        <v>1041</v>
      </c>
      <c r="G860" t="s">
        <v>1046</v>
      </c>
      <c r="H860" t="s">
        <v>1272</v>
      </c>
      <c r="I860" t="s">
        <v>1210</v>
      </c>
      <c r="J860">
        <v>5</v>
      </c>
      <c r="K860">
        <v>7760</v>
      </c>
      <c r="L860">
        <v>38800</v>
      </c>
      <c r="M860">
        <v>18.476199999999999</v>
      </c>
      <c r="N860">
        <v>92.381</v>
      </c>
      <c r="O860">
        <v>0</v>
      </c>
      <c r="P860">
        <v>0</v>
      </c>
      <c r="Q860">
        <v>7778.4762000000001</v>
      </c>
      <c r="R860">
        <v>38892.381000000001</v>
      </c>
      <c r="S860" t="s">
        <v>1362</v>
      </c>
      <c r="T860" s="108"/>
      <c r="U860" s="108"/>
      <c r="V860" s="107"/>
      <c r="W860" s="107"/>
    </row>
    <row r="861" spans="1:23">
      <c r="A861" t="s">
        <v>2434</v>
      </c>
      <c r="B861">
        <v>44229</v>
      </c>
      <c r="C861" t="s">
        <v>2435</v>
      </c>
      <c r="D861">
        <v>44229</v>
      </c>
      <c r="E861" t="s">
        <v>1267</v>
      </c>
      <c r="F861" t="s">
        <v>1041</v>
      </c>
      <c r="G861" t="s">
        <v>1046</v>
      </c>
      <c r="H861" t="s">
        <v>1272</v>
      </c>
      <c r="I861" t="s">
        <v>1199</v>
      </c>
      <c r="J861">
        <v>5</v>
      </c>
      <c r="K861">
        <v>4035</v>
      </c>
      <c r="L861">
        <v>20175</v>
      </c>
      <c r="M861">
        <v>9.6071000000000009</v>
      </c>
      <c r="N861">
        <v>48.035499999999999</v>
      </c>
      <c r="O861">
        <v>0</v>
      </c>
      <c r="P861">
        <v>0</v>
      </c>
      <c r="Q861">
        <v>4044.6071000000002</v>
      </c>
      <c r="R861">
        <v>20223.035500000002</v>
      </c>
      <c r="S861" t="s">
        <v>1362</v>
      </c>
      <c r="T861" s="108"/>
      <c r="U861" s="108"/>
      <c r="V861" s="107"/>
      <c r="W861" s="107"/>
    </row>
    <row r="862" spans="1:23">
      <c r="A862" t="s">
        <v>2434</v>
      </c>
      <c r="B862">
        <v>44229</v>
      </c>
      <c r="C862" t="s">
        <v>2435</v>
      </c>
      <c r="D862">
        <v>44229</v>
      </c>
      <c r="E862" t="s">
        <v>1267</v>
      </c>
      <c r="F862" t="s">
        <v>1041</v>
      </c>
      <c r="G862" t="s">
        <v>1046</v>
      </c>
      <c r="H862" t="s">
        <v>1272</v>
      </c>
      <c r="I862" t="s">
        <v>1198</v>
      </c>
      <c r="J862">
        <v>7</v>
      </c>
      <c r="K862">
        <v>9045</v>
      </c>
      <c r="L862">
        <v>63315</v>
      </c>
      <c r="M862">
        <v>21.535699999999999</v>
      </c>
      <c r="N862">
        <v>150.7499</v>
      </c>
      <c r="O862">
        <v>0</v>
      </c>
      <c r="P862">
        <v>0</v>
      </c>
      <c r="Q862">
        <v>9066.5357000000004</v>
      </c>
      <c r="R862">
        <v>63465.749900000003</v>
      </c>
      <c r="S862" t="s">
        <v>1362</v>
      </c>
      <c r="T862" s="108"/>
      <c r="U862" s="108"/>
      <c r="V862" s="107"/>
      <c r="W862" s="107"/>
    </row>
    <row r="863" spans="1:23">
      <c r="A863" t="s">
        <v>2436</v>
      </c>
      <c r="B863">
        <v>44229</v>
      </c>
      <c r="C863" t="s">
        <v>2437</v>
      </c>
      <c r="D863">
        <v>44229</v>
      </c>
      <c r="E863" t="s">
        <v>1267</v>
      </c>
      <c r="F863" t="s">
        <v>94</v>
      </c>
      <c r="G863" t="s">
        <v>1047</v>
      </c>
      <c r="H863" t="s">
        <v>1272</v>
      </c>
      <c r="I863" t="s">
        <v>1203</v>
      </c>
      <c r="J863">
        <v>40</v>
      </c>
      <c r="K863">
        <v>1293</v>
      </c>
      <c r="L863">
        <v>51720</v>
      </c>
      <c r="M863">
        <v>3.0785999999999998</v>
      </c>
      <c r="N863">
        <v>123.14400000000001</v>
      </c>
      <c r="O863">
        <v>0</v>
      </c>
      <c r="P863">
        <v>0</v>
      </c>
      <c r="Q863">
        <v>1296.0786000000001</v>
      </c>
      <c r="R863">
        <v>51843.144</v>
      </c>
      <c r="S863" t="s">
        <v>1362</v>
      </c>
      <c r="T863" s="108"/>
      <c r="U863" s="108"/>
      <c r="V863" s="107"/>
      <c r="W863" s="107"/>
    </row>
    <row r="864" spans="1:23">
      <c r="A864" t="s">
        <v>2436</v>
      </c>
      <c r="B864">
        <v>44229</v>
      </c>
      <c r="C864" t="s">
        <v>2437</v>
      </c>
      <c r="D864">
        <v>44229</v>
      </c>
      <c r="E864" t="s">
        <v>1267</v>
      </c>
      <c r="F864" t="s">
        <v>94</v>
      </c>
      <c r="G864" t="s">
        <v>1047</v>
      </c>
      <c r="H864" t="s">
        <v>1272</v>
      </c>
      <c r="I864" t="s">
        <v>1316</v>
      </c>
      <c r="J864">
        <v>20</v>
      </c>
      <c r="K864">
        <v>1225</v>
      </c>
      <c r="L864">
        <v>24500</v>
      </c>
      <c r="M864">
        <v>2.9167000000000001</v>
      </c>
      <c r="N864">
        <v>58.334000000000003</v>
      </c>
      <c r="O864">
        <v>0</v>
      </c>
      <c r="P864">
        <v>0</v>
      </c>
      <c r="Q864">
        <v>1227.9167</v>
      </c>
      <c r="R864">
        <v>24558.333999999999</v>
      </c>
      <c r="S864" t="s">
        <v>1362</v>
      </c>
      <c r="T864" s="108"/>
      <c r="U864" s="108"/>
      <c r="V864" s="107"/>
      <c r="W864" s="107"/>
    </row>
    <row r="865" spans="1:23">
      <c r="A865" t="s">
        <v>2438</v>
      </c>
      <c r="B865">
        <v>44229</v>
      </c>
      <c r="C865" t="s">
        <v>2439</v>
      </c>
      <c r="D865">
        <v>44229</v>
      </c>
      <c r="E865" t="s">
        <v>1267</v>
      </c>
      <c r="F865" t="s">
        <v>1051</v>
      </c>
      <c r="G865" t="s">
        <v>1276</v>
      </c>
      <c r="H865" t="s">
        <v>69</v>
      </c>
      <c r="I865" t="s">
        <v>1203</v>
      </c>
      <c r="J865">
        <v>80</v>
      </c>
      <c r="K865">
        <v>1293</v>
      </c>
      <c r="L865">
        <v>103440</v>
      </c>
      <c r="M865">
        <v>3.0785999999999998</v>
      </c>
      <c r="N865">
        <v>246.28800000000001</v>
      </c>
      <c r="O865">
        <v>0</v>
      </c>
      <c r="P865">
        <v>0</v>
      </c>
      <c r="Q865">
        <v>1296.0786000000001</v>
      </c>
      <c r="R865">
        <v>103686.288</v>
      </c>
      <c r="S865" t="s">
        <v>1362</v>
      </c>
      <c r="T865" s="108"/>
      <c r="U865" s="108"/>
      <c r="V865" s="107"/>
      <c r="W865" s="107"/>
    </row>
    <row r="866" spans="1:23">
      <c r="A866" t="s">
        <v>2438</v>
      </c>
      <c r="B866">
        <v>44229</v>
      </c>
      <c r="C866" t="s">
        <v>2439</v>
      </c>
      <c r="D866">
        <v>44229</v>
      </c>
      <c r="E866" t="s">
        <v>1267</v>
      </c>
      <c r="F866" t="s">
        <v>1051</v>
      </c>
      <c r="G866" t="s">
        <v>1276</v>
      </c>
      <c r="H866" t="s">
        <v>69</v>
      </c>
      <c r="I866" t="s">
        <v>1210</v>
      </c>
      <c r="J866">
        <v>16</v>
      </c>
      <c r="K866">
        <v>7760</v>
      </c>
      <c r="L866">
        <v>124160</v>
      </c>
      <c r="M866">
        <v>18.476199999999999</v>
      </c>
      <c r="N866">
        <v>295.61919999999998</v>
      </c>
      <c r="O866">
        <v>0</v>
      </c>
      <c r="P866">
        <v>0</v>
      </c>
      <c r="Q866">
        <v>7778.4762000000001</v>
      </c>
      <c r="R866">
        <v>124455.6192</v>
      </c>
      <c r="S866" t="s">
        <v>1362</v>
      </c>
      <c r="T866" s="108"/>
      <c r="U866" s="108"/>
      <c r="V866" s="107"/>
      <c r="W866" s="107"/>
    </row>
    <row r="867" spans="1:23">
      <c r="A867" t="s">
        <v>2440</v>
      </c>
      <c r="B867">
        <v>44229</v>
      </c>
      <c r="C867" t="s">
        <v>2441</v>
      </c>
      <c r="D867">
        <v>44229</v>
      </c>
      <c r="E867" t="s">
        <v>1267</v>
      </c>
      <c r="F867" t="s">
        <v>43</v>
      </c>
      <c r="G867" t="s">
        <v>44</v>
      </c>
      <c r="H867" t="s">
        <v>13</v>
      </c>
      <c r="I867" t="s">
        <v>1199</v>
      </c>
      <c r="J867">
        <v>19</v>
      </c>
      <c r="K867">
        <v>4035</v>
      </c>
      <c r="L867">
        <v>76665</v>
      </c>
      <c r="M867">
        <v>9.6071000000000009</v>
      </c>
      <c r="N867">
        <v>182.53489999999999</v>
      </c>
      <c r="O867">
        <v>0</v>
      </c>
      <c r="P867">
        <v>0</v>
      </c>
      <c r="Q867">
        <v>4044.6071000000002</v>
      </c>
      <c r="R867">
        <v>76847.534899999999</v>
      </c>
      <c r="S867" t="s">
        <v>1362</v>
      </c>
      <c r="T867" s="108"/>
      <c r="U867" s="108"/>
      <c r="V867" s="107"/>
      <c r="W867" s="107"/>
    </row>
    <row r="868" spans="1:23">
      <c r="A868" t="s">
        <v>2440</v>
      </c>
      <c r="B868">
        <v>44229</v>
      </c>
      <c r="C868" t="s">
        <v>2441</v>
      </c>
      <c r="D868">
        <v>44229</v>
      </c>
      <c r="E868" t="s">
        <v>1267</v>
      </c>
      <c r="F868" t="s">
        <v>43</v>
      </c>
      <c r="G868" t="s">
        <v>44</v>
      </c>
      <c r="H868" t="s">
        <v>13</v>
      </c>
      <c r="I868" t="s">
        <v>1210</v>
      </c>
      <c r="J868">
        <v>20</v>
      </c>
      <c r="K868">
        <v>7760</v>
      </c>
      <c r="L868">
        <v>155200</v>
      </c>
      <c r="M868">
        <v>18.476199999999999</v>
      </c>
      <c r="N868">
        <v>369.524</v>
      </c>
      <c r="O868">
        <v>0</v>
      </c>
      <c r="P868">
        <v>0</v>
      </c>
      <c r="Q868">
        <v>7778.4762000000001</v>
      </c>
      <c r="R868">
        <v>155569.524</v>
      </c>
      <c r="S868" t="s">
        <v>1362</v>
      </c>
      <c r="T868" s="108"/>
      <c r="U868" s="108"/>
      <c r="V868" s="107"/>
      <c r="W868" s="107"/>
    </row>
    <row r="869" spans="1:23">
      <c r="A869" t="s">
        <v>2440</v>
      </c>
      <c r="B869">
        <v>44229</v>
      </c>
      <c r="C869" t="s">
        <v>2441</v>
      </c>
      <c r="D869">
        <v>44229</v>
      </c>
      <c r="E869" t="s">
        <v>1267</v>
      </c>
      <c r="F869" t="s">
        <v>43</v>
      </c>
      <c r="G869" t="s">
        <v>44</v>
      </c>
      <c r="H869" t="s">
        <v>13</v>
      </c>
      <c r="I869" t="s">
        <v>1203</v>
      </c>
      <c r="J869">
        <v>120</v>
      </c>
      <c r="K869">
        <v>1293</v>
      </c>
      <c r="L869">
        <v>155160</v>
      </c>
      <c r="M869">
        <v>3.0785999999999998</v>
      </c>
      <c r="N869">
        <v>369.43200000000002</v>
      </c>
      <c r="O869">
        <v>0</v>
      </c>
      <c r="P869">
        <v>0</v>
      </c>
      <c r="Q869">
        <v>1296.0786000000001</v>
      </c>
      <c r="R869">
        <v>155529.432</v>
      </c>
      <c r="S869" t="s">
        <v>1362</v>
      </c>
      <c r="T869" s="108"/>
      <c r="U869" s="108"/>
      <c r="V869" s="107"/>
      <c r="W869" s="107"/>
    </row>
    <row r="870" spans="1:23">
      <c r="A870" t="s">
        <v>2440</v>
      </c>
      <c r="B870">
        <v>44229</v>
      </c>
      <c r="C870" t="s">
        <v>2441</v>
      </c>
      <c r="D870">
        <v>44229</v>
      </c>
      <c r="E870" t="s">
        <v>1267</v>
      </c>
      <c r="F870" t="s">
        <v>43</v>
      </c>
      <c r="G870" t="s">
        <v>44</v>
      </c>
      <c r="H870" t="s">
        <v>13</v>
      </c>
      <c r="I870" t="s">
        <v>1316</v>
      </c>
      <c r="J870">
        <v>180</v>
      </c>
      <c r="K870">
        <v>1225</v>
      </c>
      <c r="L870">
        <v>220500</v>
      </c>
      <c r="M870">
        <v>2.9167000000000001</v>
      </c>
      <c r="N870">
        <v>525.00599999999997</v>
      </c>
      <c r="O870">
        <v>0</v>
      </c>
      <c r="P870">
        <v>0</v>
      </c>
      <c r="Q870">
        <v>1227.9167</v>
      </c>
      <c r="R870">
        <v>221025.00599999999</v>
      </c>
      <c r="S870" t="s">
        <v>1362</v>
      </c>
      <c r="T870" s="108"/>
      <c r="U870" s="108"/>
      <c r="V870" s="107"/>
      <c r="W870" s="107"/>
    </row>
    <row r="871" spans="1:23">
      <c r="A871" t="s">
        <v>2442</v>
      </c>
      <c r="B871">
        <v>44229</v>
      </c>
      <c r="C871" t="s">
        <v>2443</v>
      </c>
      <c r="D871">
        <v>44229</v>
      </c>
      <c r="E871" t="s">
        <v>1267</v>
      </c>
      <c r="F871" t="s">
        <v>7</v>
      </c>
      <c r="G871" t="s">
        <v>1280</v>
      </c>
      <c r="H871" t="s">
        <v>120</v>
      </c>
      <c r="I871" t="s">
        <v>1215</v>
      </c>
      <c r="J871">
        <v>10</v>
      </c>
      <c r="K871">
        <v>5035</v>
      </c>
      <c r="L871">
        <v>50350</v>
      </c>
      <c r="M871">
        <v>11.988099999999999</v>
      </c>
      <c r="N871">
        <v>119.881</v>
      </c>
      <c r="O871">
        <v>0</v>
      </c>
      <c r="P871">
        <v>0</v>
      </c>
      <c r="Q871">
        <v>5046.9880999999996</v>
      </c>
      <c r="R871">
        <v>50469.881000000001</v>
      </c>
      <c r="S871" t="s">
        <v>1362</v>
      </c>
      <c r="T871" s="108"/>
      <c r="U871" s="108"/>
      <c r="V871" s="107"/>
      <c r="W871" s="107"/>
    </row>
    <row r="872" spans="1:23">
      <c r="A872" t="s">
        <v>2442</v>
      </c>
      <c r="B872">
        <v>44229</v>
      </c>
      <c r="C872" t="s">
        <v>2443</v>
      </c>
      <c r="D872">
        <v>44229</v>
      </c>
      <c r="E872" t="s">
        <v>1267</v>
      </c>
      <c r="F872" t="s">
        <v>7</v>
      </c>
      <c r="G872" t="s">
        <v>1280</v>
      </c>
      <c r="H872" t="s">
        <v>120</v>
      </c>
      <c r="I872" t="s">
        <v>1199</v>
      </c>
      <c r="J872">
        <v>10</v>
      </c>
      <c r="K872">
        <v>4035</v>
      </c>
      <c r="L872">
        <v>40350</v>
      </c>
      <c r="M872">
        <v>9.6071000000000009</v>
      </c>
      <c r="N872">
        <v>96.070999999999998</v>
      </c>
      <c r="O872">
        <v>0</v>
      </c>
      <c r="P872">
        <v>0</v>
      </c>
      <c r="Q872">
        <v>4044.6071000000002</v>
      </c>
      <c r="R872">
        <v>40446.071000000004</v>
      </c>
      <c r="S872" t="s">
        <v>1362</v>
      </c>
      <c r="T872" s="108"/>
      <c r="U872" s="108"/>
      <c r="V872" s="107"/>
      <c r="W872" s="107"/>
    </row>
    <row r="873" spans="1:23">
      <c r="A873" t="s">
        <v>2444</v>
      </c>
      <c r="B873">
        <v>44229</v>
      </c>
      <c r="C873" t="s">
        <v>2445</v>
      </c>
      <c r="D873">
        <v>44229</v>
      </c>
      <c r="E873" t="s">
        <v>1267</v>
      </c>
      <c r="F873" t="s">
        <v>831</v>
      </c>
      <c r="G873" t="s">
        <v>1046</v>
      </c>
      <c r="H873" t="s">
        <v>1272</v>
      </c>
      <c r="I873" t="s">
        <v>1203</v>
      </c>
      <c r="J873">
        <v>20</v>
      </c>
      <c r="K873">
        <v>1293</v>
      </c>
      <c r="L873">
        <v>25860</v>
      </c>
      <c r="M873">
        <v>3.0785999999999998</v>
      </c>
      <c r="N873">
        <v>61.572000000000003</v>
      </c>
      <c r="O873">
        <v>0</v>
      </c>
      <c r="P873">
        <v>0</v>
      </c>
      <c r="Q873">
        <v>1296.0786000000001</v>
      </c>
      <c r="R873">
        <v>25921.572</v>
      </c>
      <c r="S873" t="s">
        <v>1362</v>
      </c>
      <c r="T873" s="108"/>
      <c r="U873" s="108"/>
      <c r="V873" s="107"/>
      <c r="W873" s="107"/>
    </row>
    <row r="874" spans="1:23">
      <c r="A874" t="s">
        <v>2446</v>
      </c>
      <c r="B874">
        <v>44229</v>
      </c>
      <c r="C874" t="s">
        <v>2447</v>
      </c>
      <c r="D874">
        <v>44229</v>
      </c>
      <c r="E874" t="s">
        <v>1267</v>
      </c>
      <c r="F874" t="s">
        <v>99</v>
      </c>
      <c r="G874" t="s">
        <v>1046</v>
      </c>
      <c r="H874" t="s">
        <v>1272</v>
      </c>
      <c r="I874" t="s">
        <v>1215</v>
      </c>
      <c r="J874">
        <v>5</v>
      </c>
      <c r="K874">
        <v>5035</v>
      </c>
      <c r="L874">
        <v>25175</v>
      </c>
      <c r="M874">
        <v>11.988099999999999</v>
      </c>
      <c r="N874">
        <v>59.9405</v>
      </c>
      <c r="O874">
        <v>0</v>
      </c>
      <c r="P874">
        <v>0</v>
      </c>
      <c r="Q874">
        <v>5046.9880999999996</v>
      </c>
      <c r="R874">
        <v>25234.940500000001</v>
      </c>
      <c r="S874" t="s">
        <v>1362</v>
      </c>
      <c r="T874" s="108"/>
      <c r="U874" s="108"/>
      <c r="V874" s="107"/>
      <c r="W874" s="107"/>
    </row>
    <row r="875" spans="1:23">
      <c r="A875" t="s">
        <v>2446</v>
      </c>
      <c r="B875">
        <v>44229</v>
      </c>
      <c r="C875" t="s">
        <v>2447</v>
      </c>
      <c r="D875">
        <v>44229</v>
      </c>
      <c r="E875" t="s">
        <v>1267</v>
      </c>
      <c r="F875" t="s">
        <v>99</v>
      </c>
      <c r="G875" t="s">
        <v>1046</v>
      </c>
      <c r="H875" t="s">
        <v>1272</v>
      </c>
      <c r="I875" t="s">
        <v>1198</v>
      </c>
      <c r="J875">
        <v>5</v>
      </c>
      <c r="K875">
        <v>9045</v>
      </c>
      <c r="L875">
        <v>45225</v>
      </c>
      <c r="M875">
        <v>21.535699999999999</v>
      </c>
      <c r="N875">
        <v>107.6785</v>
      </c>
      <c r="O875">
        <v>0</v>
      </c>
      <c r="P875">
        <v>0</v>
      </c>
      <c r="Q875">
        <v>9066.5357000000004</v>
      </c>
      <c r="R875">
        <v>45332.678500000002</v>
      </c>
      <c r="S875" t="s">
        <v>1362</v>
      </c>
      <c r="T875" s="108"/>
      <c r="U875" s="108"/>
      <c r="V875" s="107"/>
      <c r="W875" s="107"/>
    </row>
    <row r="876" spans="1:23">
      <c r="A876" t="s">
        <v>2448</v>
      </c>
      <c r="B876">
        <v>44229</v>
      </c>
      <c r="C876" t="s">
        <v>2449</v>
      </c>
      <c r="D876">
        <v>44229</v>
      </c>
      <c r="E876" t="s">
        <v>1267</v>
      </c>
      <c r="F876" t="s">
        <v>961</v>
      </c>
      <c r="G876" t="s">
        <v>1047</v>
      </c>
      <c r="H876" t="s">
        <v>1272</v>
      </c>
      <c r="I876" t="s">
        <v>1316</v>
      </c>
      <c r="J876">
        <v>20</v>
      </c>
      <c r="K876">
        <v>1225</v>
      </c>
      <c r="L876">
        <v>24500</v>
      </c>
      <c r="M876">
        <v>2.9167000000000001</v>
      </c>
      <c r="N876">
        <v>58.334000000000003</v>
      </c>
      <c r="O876">
        <v>0</v>
      </c>
      <c r="P876">
        <v>0</v>
      </c>
      <c r="Q876">
        <v>1227.9167</v>
      </c>
      <c r="R876">
        <v>24558.333999999999</v>
      </c>
      <c r="S876" t="s">
        <v>1362</v>
      </c>
      <c r="T876" s="108"/>
      <c r="U876" s="108"/>
      <c r="V876" s="107"/>
      <c r="W876" s="107"/>
    </row>
    <row r="877" spans="1:23">
      <c r="A877" t="s">
        <v>2448</v>
      </c>
      <c r="B877">
        <v>44229</v>
      </c>
      <c r="C877" t="s">
        <v>2449</v>
      </c>
      <c r="D877">
        <v>44229</v>
      </c>
      <c r="E877" t="s">
        <v>1267</v>
      </c>
      <c r="F877" t="s">
        <v>961</v>
      </c>
      <c r="G877" t="s">
        <v>1047</v>
      </c>
      <c r="H877" t="s">
        <v>1272</v>
      </c>
      <c r="I877" t="s">
        <v>1210</v>
      </c>
      <c r="J877">
        <v>5</v>
      </c>
      <c r="K877">
        <v>7760</v>
      </c>
      <c r="L877">
        <v>38800</v>
      </c>
      <c r="M877">
        <v>18.476199999999999</v>
      </c>
      <c r="N877">
        <v>92.381</v>
      </c>
      <c r="O877">
        <v>0</v>
      </c>
      <c r="P877">
        <v>0</v>
      </c>
      <c r="Q877">
        <v>7778.4762000000001</v>
      </c>
      <c r="R877">
        <v>38892.381000000001</v>
      </c>
      <c r="S877" t="s">
        <v>1362</v>
      </c>
      <c r="T877" s="108"/>
      <c r="U877" s="108"/>
      <c r="V877" s="107"/>
      <c r="W877" s="107"/>
    </row>
    <row r="878" spans="1:23">
      <c r="A878" t="s">
        <v>2450</v>
      </c>
      <c r="B878">
        <v>44229</v>
      </c>
      <c r="C878" t="s">
        <v>2451</v>
      </c>
      <c r="D878">
        <v>44229</v>
      </c>
      <c r="E878" t="s">
        <v>1179</v>
      </c>
      <c r="F878" t="s">
        <v>1304</v>
      </c>
      <c r="G878" t="s">
        <v>1179</v>
      </c>
      <c r="H878" t="s">
        <v>1179</v>
      </c>
      <c r="I878" t="s">
        <v>1316</v>
      </c>
      <c r="J878">
        <v>6</v>
      </c>
      <c r="K878">
        <v>1242.5</v>
      </c>
      <c r="L878">
        <v>7455</v>
      </c>
      <c r="M878">
        <v>2.9582999999999999</v>
      </c>
      <c r="N878">
        <v>17.7498</v>
      </c>
      <c r="O878">
        <v>0</v>
      </c>
      <c r="P878">
        <v>0</v>
      </c>
      <c r="Q878">
        <v>1245.4583</v>
      </c>
      <c r="R878">
        <v>7472.7497999999996</v>
      </c>
      <c r="S878" t="s">
        <v>1362</v>
      </c>
      <c r="T878" s="108"/>
      <c r="U878" s="108"/>
      <c r="V878" s="107"/>
      <c r="W878" s="107"/>
    </row>
    <row r="879" spans="1:23">
      <c r="A879" t="s">
        <v>2450</v>
      </c>
      <c r="B879">
        <v>44229</v>
      </c>
      <c r="C879" t="s">
        <v>2451</v>
      </c>
      <c r="D879">
        <v>44229</v>
      </c>
      <c r="E879" t="s">
        <v>1179</v>
      </c>
      <c r="F879" t="s">
        <v>1304</v>
      </c>
      <c r="G879" t="s">
        <v>1179</v>
      </c>
      <c r="H879" t="s">
        <v>1179</v>
      </c>
      <c r="I879" t="s">
        <v>1210</v>
      </c>
      <c r="J879">
        <v>5</v>
      </c>
      <c r="K879">
        <v>7870</v>
      </c>
      <c r="L879">
        <v>39350</v>
      </c>
      <c r="M879">
        <v>18.738099999999999</v>
      </c>
      <c r="N879">
        <v>93.6905</v>
      </c>
      <c r="O879">
        <v>0</v>
      </c>
      <c r="P879">
        <v>0</v>
      </c>
      <c r="Q879">
        <v>7888.7380999999996</v>
      </c>
      <c r="R879">
        <v>39443.690499999997</v>
      </c>
      <c r="S879" t="s">
        <v>1362</v>
      </c>
      <c r="T879" s="108"/>
      <c r="U879" s="108"/>
      <c r="V879" s="107"/>
      <c r="W879" s="107"/>
    </row>
    <row r="880" spans="1:23">
      <c r="A880" t="s">
        <v>2450</v>
      </c>
      <c r="B880">
        <v>44229</v>
      </c>
      <c r="C880" t="s">
        <v>2451</v>
      </c>
      <c r="D880">
        <v>44229</v>
      </c>
      <c r="E880" t="s">
        <v>1179</v>
      </c>
      <c r="F880" t="s">
        <v>1304</v>
      </c>
      <c r="G880" t="s">
        <v>1179</v>
      </c>
      <c r="H880" t="s">
        <v>1179</v>
      </c>
      <c r="I880" t="s">
        <v>1201</v>
      </c>
      <c r="J880">
        <v>3</v>
      </c>
      <c r="K880">
        <v>3990.5</v>
      </c>
      <c r="L880">
        <v>11971.5</v>
      </c>
      <c r="M880">
        <v>9.5012000000000008</v>
      </c>
      <c r="N880">
        <v>28.503599999999999</v>
      </c>
      <c r="O880">
        <v>0</v>
      </c>
      <c r="P880">
        <v>0</v>
      </c>
      <c r="Q880">
        <v>4000.0012000000002</v>
      </c>
      <c r="R880">
        <v>12000.0036</v>
      </c>
      <c r="S880" t="s">
        <v>1362</v>
      </c>
      <c r="T880" s="108"/>
      <c r="U880" s="108"/>
      <c r="V880" s="107"/>
      <c r="W880" s="107"/>
    </row>
    <row r="881" spans="1:23">
      <c r="A881" t="s">
        <v>2452</v>
      </c>
      <c r="B881">
        <v>44229</v>
      </c>
      <c r="C881" t="s">
        <v>2453</v>
      </c>
      <c r="D881">
        <v>44229</v>
      </c>
      <c r="E881" t="s">
        <v>1179</v>
      </c>
      <c r="F881" t="s">
        <v>1285</v>
      </c>
      <c r="G881" t="s">
        <v>1179</v>
      </c>
      <c r="H881" t="s">
        <v>1179</v>
      </c>
      <c r="I881" t="s">
        <v>1203</v>
      </c>
      <c r="J881">
        <v>3</v>
      </c>
      <c r="K881">
        <v>1311.5</v>
      </c>
      <c r="L881">
        <v>3934.5</v>
      </c>
      <c r="M881">
        <v>3.1225999999999998</v>
      </c>
      <c r="N881">
        <v>9.3678000000000008</v>
      </c>
      <c r="O881">
        <v>0</v>
      </c>
      <c r="P881">
        <v>0</v>
      </c>
      <c r="Q881">
        <v>1314.6225999999999</v>
      </c>
      <c r="R881">
        <v>3943.8678</v>
      </c>
      <c r="S881" t="s">
        <v>1362</v>
      </c>
      <c r="T881" s="108"/>
      <c r="U881" s="108"/>
      <c r="V881" s="107"/>
      <c r="W881" s="107"/>
    </row>
    <row r="882" spans="1:23">
      <c r="A882" t="s">
        <v>2452</v>
      </c>
      <c r="B882">
        <v>44229</v>
      </c>
      <c r="C882" t="s">
        <v>2453</v>
      </c>
      <c r="D882">
        <v>44229</v>
      </c>
      <c r="E882" t="s">
        <v>1179</v>
      </c>
      <c r="F882" t="s">
        <v>1285</v>
      </c>
      <c r="G882" t="s">
        <v>1179</v>
      </c>
      <c r="H882" t="s">
        <v>1179</v>
      </c>
      <c r="I882" t="s">
        <v>1202</v>
      </c>
      <c r="J882">
        <v>2</v>
      </c>
      <c r="K882">
        <v>3586.25</v>
      </c>
      <c r="L882">
        <v>7172.5</v>
      </c>
      <c r="M882">
        <v>8.5387000000000004</v>
      </c>
      <c r="N882">
        <v>17.077400000000001</v>
      </c>
      <c r="O882">
        <v>0</v>
      </c>
      <c r="P882">
        <v>0</v>
      </c>
      <c r="Q882">
        <v>3594.7887000000001</v>
      </c>
      <c r="R882">
        <v>7189.5774000000001</v>
      </c>
      <c r="S882" t="s">
        <v>1362</v>
      </c>
      <c r="T882" s="108"/>
      <c r="U882" s="108"/>
      <c r="V882" s="107"/>
      <c r="W882" s="107"/>
    </row>
    <row r="883" spans="1:23">
      <c r="A883" t="s">
        <v>2454</v>
      </c>
      <c r="B883">
        <v>44229</v>
      </c>
      <c r="C883" t="s">
        <v>2455</v>
      </c>
      <c r="D883">
        <v>44229</v>
      </c>
      <c r="E883" t="s">
        <v>1179</v>
      </c>
      <c r="F883" t="s">
        <v>1307</v>
      </c>
      <c r="G883" t="s">
        <v>1179</v>
      </c>
      <c r="H883" t="s">
        <v>1179</v>
      </c>
      <c r="I883" t="s">
        <v>1316</v>
      </c>
      <c r="J883">
        <v>10</v>
      </c>
      <c r="K883">
        <v>1242.5</v>
      </c>
      <c r="L883">
        <v>12425</v>
      </c>
      <c r="M883">
        <v>2.9582999999999999</v>
      </c>
      <c r="N883">
        <v>29.582999999999998</v>
      </c>
      <c r="O883">
        <v>0</v>
      </c>
      <c r="P883">
        <v>0</v>
      </c>
      <c r="Q883">
        <v>1245.4583</v>
      </c>
      <c r="R883">
        <v>12454.583000000001</v>
      </c>
      <c r="S883" t="s">
        <v>1362</v>
      </c>
      <c r="T883" s="108"/>
      <c r="U883" s="108"/>
      <c r="V883" s="107"/>
      <c r="W883" s="107"/>
    </row>
    <row r="884" spans="1:23">
      <c r="A884" t="s">
        <v>2456</v>
      </c>
      <c r="B884">
        <v>44229</v>
      </c>
      <c r="C884" t="s">
        <v>2457</v>
      </c>
      <c r="D884">
        <v>44229</v>
      </c>
      <c r="E884" t="s">
        <v>1267</v>
      </c>
      <c r="F884" t="s">
        <v>54</v>
      </c>
      <c r="G884" t="s">
        <v>1085</v>
      </c>
      <c r="H884" t="s">
        <v>57</v>
      </c>
      <c r="I884" t="s">
        <v>1210</v>
      </c>
      <c r="J884">
        <v>5</v>
      </c>
      <c r="K884">
        <v>7760</v>
      </c>
      <c r="L884">
        <v>38800</v>
      </c>
      <c r="M884">
        <v>18.476199999999999</v>
      </c>
      <c r="N884">
        <v>92.381</v>
      </c>
      <c r="O884">
        <v>0</v>
      </c>
      <c r="P884">
        <v>0</v>
      </c>
      <c r="Q884">
        <v>7778.4762000000001</v>
      </c>
      <c r="R884">
        <v>38892.381000000001</v>
      </c>
      <c r="S884" t="s">
        <v>1362</v>
      </c>
      <c r="T884" s="108"/>
      <c r="U884" s="108"/>
      <c r="V884" s="107"/>
      <c r="W884" s="107"/>
    </row>
    <row r="885" spans="1:23">
      <c r="A885" t="s">
        <v>2456</v>
      </c>
      <c r="B885">
        <v>44229</v>
      </c>
      <c r="C885" t="s">
        <v>2457</v>
      </c>
      <c r="D885">
        <v>44229</v>
      </c>
      <c r="E885" t="s">
        <v>1267</v>
      </c>
      <c r="F885" t="s">
        <v>54</v>
      </c>
      <c r="G885" t="s">
        <v>1085</v>
      </c>
      <c r="H885" t="s">
        <v>57</v>
      </c>
      <c r="I885" t="s">
        <v>1316</v>
      </c>
      <c r="J885">
        <v>20</v>
      </c>
      <c r="K885">
        <v>1225</v>
      </c>
      <c r="L885">
        <v>24500</v>
      </c>
      <c r="M885">
        <v>2.9167000000000001</v>
      </c>
      <c r="N885">
        <v>58.334000000000003</v>
      </c>
      <c r="O885">
        <v>0</v>
      </c>
      <c r="P885">
        <v>0</v>
      </c>
      <c r="Q885">
        <v>1227.9167</v>
      </c>
      <c r="R885">
        <v>24558.333999999999</v>
      </c>
      <c r="S885" t="s">
        <v>1362</v>
      </c>
      <c r="T885" s="108"/>
      <c r="U885" s="108"/>
      <c r="V885" s="107"/>
      <c r="W885" s="107"/>
    </row>
    <row r="886" spans="1:23">
      <c r="A886" t="s">
        <v>2458</v>
      </c>
      <c r="B886">
        <v>44229</v>
      </c>
      <c r="C886" t="s">
        <v>2459</v>
      </c>
      <c r="D886">
        <v>44229</v>
      </c>
      <c r="E886" t="s">
        <v>1267</v>
      </c>
      <c r="F886" t="s">
        <v>87</v>
      </c>
      <c r="G886" t="s">
        <v>1134</v>
      </c>
      <c r="H886" t="s">
        <v>24</v>
      </c>
      <c r="I886" t="s">
        <v>1201</v>
      </c>
      <c r="J886">
        <v>19</v>
      </c>
      <c r="K886">
        <v>3938</v>
      </c>
      <c r="L886">
        <v>74822</v>
      </c>
      <c r="M886">
        <v>9.3762000000000008</v>
      </c>
      <c r="N886">
        <v>178.14779999999999</v>
      </c>
      <c r="O886">
        <v>0</v>
      </c>
      <c r="P886">
        <v>0</v>
      </c>
      <c r="Q886">
        <v>3947.3762000000002</v>
      </c>
      <c r="R886">
        <v>75000.147800000006</v>
      </c>
      <c r="S886" t="s">
        <v>1362</v>
      </c>
      <c r="T886" s="108"/>
      <c r="U886" s="108"/>
      <c r="V886" s="107"/>
      <c r="W886" s="107"/>
    </row>
    <row r="887" spans="1:23">
      <c r="A887" t="s">
        <v>2458</v>
      </c>
      <c r="B887">
        <v>44229</v>
      </c>
      <c r="C887" t="s">
        <v>2459</v>
      </c>
      <c r="D887">
        <v>44229</v>
      </c>
      <c r="E887" t="s">
        <v>1267</v>
      </c>
      <c r="F887" t="s">
        <v>87</v>
      </c>
      <c r="G887" t="s">
        <v>1134</v>
      </c>
      <c r="H887" t="s">
        <v>24</v>
      </c>
      <c r="I887" t="s">
        <v>1210</v>
      </c>
      <c r="J887">
        <v>10</v>
      </c>
      <c r="K887">
        <v>7760</v>
      </c>
      <c r="L887">
        <v>77600</v>
      </c>
      <c r="M887">
        <v>18.476199999999999</v>
      </c>
      <c r="N887">
        <v>184.762</v>
      </c>
      <c r="O887">
        <v>0</v>
      </c>
      <c r="P887">
        <v>0</v>
      </c>
      <c r="Q887">
        <v>7778.4762000000001</v>
      </c>
      <c r="R887">
        <v>77784.762000000002</v>
      </c>
      <c r="S887" t="s">
        <v>1362</v>
      </c>
      <c r="T887" s="108"/>
      <c r="U887" s="108"/>
      <c r="V887" s="107"/>
      <c r="W887" s="107"/>
    </row>
    <row r="888" spans="1:23">
      <c r="A888" t="s">
        <v>2460</v>
      </c>
      <c r="B888">
        <v>44229</v>
      </c>
      <c r="C888" t="s">
        <v>2461</v>
      </c>
      <c r="D888">
        <v>44229</v>
      </c>
      <c r="E888" t="s">
        <v>1267</v>
      </c>
      <c r="F888" t="s">
        <v>105</v>
      </c>
      <c r="G888" t="s">
        <v>1045</v>
      </c>
      <c r="H888" t="s">
        <v>1272</v>
      </c>
      <c r="I888" t="s">
        <v>1210</v>
      </c>
      <c r="J888">
        <v>20</v>
      </c>
      <c r="K888">
        <v>7760</v>
      </c>
      <c r="L888">
        <v>155200</v>
      </c>
      <c r="M888">
        <v>18.476199999999999</v>
      </c>
      <c r="N888">
        <v>369.524</v>
      </c>
      <c r="O888">
        <v>0</v>
      </c>
      <c r="P888">
        <v>0</v>
      </c>
      <c r="Q888">
        <v>7778.4762000000001</v>
      </c>
      <c r="R888">
        <v>155569.524</v>
      </c>
      <c r="S888" t="s">
        <v>1362</v>
      </c>
      <c r="T888" s="108"/>
      <c r="U888" s="108"/>
      <c r="V888" s="107"/>
      <c r="W888" s="107"/>
    </row>
    <row r="889" spans="1:23">
      <c r="A889" t="s">
        <v>2462</v>
      </c>
      <c r="B889">
        <v>44229</v>
      </c>
      <c r="C889" t="s">
        <v>2463</v>
      </c>
      <c r="D889">
        <v>44229</v>
      </c>
      <c r="E889" t="s">
        <v>1267</v>
      </c>
      <c r="F889" t="s">
        <v>878</v>
      </c>
      <c r="G889" t="s">
        <v>1045</v>
      </c>
      <c r="H889" t="s">
        <v>1272</v>
      </c>
      <c r="I889" t="s">
        <v>1215</v>
      </c>
      <c r="J889">
        <v>2</v>
      </c>
      <c r="K889">
        <v>5035</v>
      </c>
      <c r="L889">
        <v>10070</v>
      </c>
      <c r="M889">
        <v>11.988099999999999</v>
      </c>
      <c r="N889">
        <v>23.976199999999999</v>
      </c>
      <c r="O889">
        <v>0</v>
      </c>
      <c r="P889">
        <v>0</v>
      </c>
      <c r="Q889">
        <v>5046.9880999999996</v>
      </c>
      <c r="R889">
        <v>10093.976199999999</v>
      </c>
      <c r="S889" t="s">
        <v>1362</v>
      </c>
      <c r="T889" s="108"/>
      <c r="U889" s="108"/>
      <c r="V889" s="107"/>
      <c r="W889" s="107"/>
    </row>
    <row r="890" spans="1:23">
      <c r="A890" t="s">
        <v>2462</v>
      </c>
      <c r="B890">
        <v>44229</v>
      </c>
      <c r="C890" t="s">
        <v>2463</v>
      </c>
      <c r="D890">
        <v>44229</v>
      </c>
      <c r="E890" t="s">
        <v>1267</v>
      </c>
      <c r="F890" t="s">
        <v>878</v>
      </c>
      <c r="G890" t="s">
        <v>1045</v>
      </c>
      <c r="H890" t="s">
        <v>1272</v>
      </c>
      <c r="I890" t="s">
        <v>1210</v>
      </c>
      <c r="J890">
        <v>50</v>
      </c>
      <c r="K890">
        <v>7760</v>
      </c>
      <c r="L890">
        <v>388000</v>
      </c>
      <c r="M890">
        <v>18.476199999999999</v>
      </c>
      <c r="N890">
        <v>923.81</v>
      </c>
      <c r="O890">
        <v>0</v>
      </c>
      <c r="P890">
        <v>0</v>
      </c>
      <c r="Q890">
        <v>7778.4762000000001</v>
      </c>
      <c r="R890">
        <v>388923.81</v>
      </c>
      <c r="S890" t="s">
        <v>1362</v>
      </c>
      <c r="T890" s="108"/>
      <c r="U890" s="108"/>
      <c r="V890" s="107"/>
      <c r="W890" s="107"/>
    </row>
    <row r="891" spans="1:23">
      <c r="A891" t="s">
        <v>2464</v>
      </c>
      <c r="B891">
        <v>44229</v>
      </c>
      <c r="C891" t="s">
        <v>2465</v>
      </c>
      <c r="D891">
        <v>44229</v>
      </c>
      <c r="E891" t="s">
        <v>1267</v>
      </c>
      <c r="F891" t="s">
        <v>5</v>
      </c>
      <c r="G891" t="s">
        <v>1280</v>
      </c>
      <c r="H891" t="s">
        <v>120</v>
      </c>
      <c r="I891" t="s">
        <v>1210</v>
      </c>
      <c r="J891">
        <v>4</v>
      </c>
      <c r="K891">
        <v>7760</v>
      </c>
      <c r="L891">
        <v>31040</v>
      </c>
      <c r="M891">
        <v>18.476199999999999</v>
      </c>
      <c r="N891">
        <v>73.904799999999994</v>
      </c>
      <c r="O891">
        <v>0</v>
      </c>
      <c r="P891">
        <v>0</v>
      </c>
      <c r="Q891">
        <v>7778.4762000000001</v>
      </c>
      <c r="R891">
        <v>31113.9048</v>
      </c>
      <c r="S891" t="s">
        <v>1362</v>
      </c>
      <c r="T891" s="108"/>
      <c r="U891" s="108"/>
      <c r="V891" s="107"/>
      <c r="W891" s="107"/>
    </row>
    <row r="892" spans="1:23">
      <c r="A892" t="s">
        <v>2464</v>
      </c>
      <c r="B892">
        <v>44229</v>
      </c>
      <c r="C892" t="s">
        <v>2465</v>
      </c>
      <c r="D892">
        <v>44229</v>
      </c>
      <c r="E892" t="s">
        <v>1267</v>
      </c>
      <c r="F892" t="s">
        <v>5</v>
      </c>
      <c r="G892" t="s">
        <v>1280</v>
      </c>
      <c r="H892" t="s">
        <v>120</v>
      </c>
      <c r="I892" t="s">
        <v>1203</v>
      </c>
      <c r="J892">
        <v>20</v>
      </c>
      <c r="K892">
        <v>1293</v>
      </c>
      <c r="L892">
        <v>25860</v>
      </c>
      <c r="M892">
        <v>3.0785999999999998</v>
      </c>
      <c r="N892">
        <v>61.572000000000003</v>
      </c>
      <c r="O892">
        <v>0</v>
      </c>
      <c r="P892">
        <v>0</v>
      </c>
      <c r="Q892">
        <v>1296.0786000000001</v>
      </c>
      <c r="R892">
        <v>25921.572</v>
      </c>
      <c r="S892" t="s">
        <v>1362</v>
      </c>
      <c r="T892" s="108"/>
      <c r="U892" s="108"/>
      <c r="V892" s="107"/>
      <c r="W892" s="107"/>
    </row>
    <row r="893" spans="1:23">
      <c r="A893" t="s">
        <v>2466</v>
      </c>
      <c r="B893">
        <v>44229</v>
      </c>
      <c r="C893" t="s">
        <v>2467</v>
      </c>
      <c r="D893">
        <v>44229</v>
      </c>
      <c r="E893" t="s">
        <v>1267</v>
      </c>
      <c r="F893" t="s">
        <v>1077</v>
      </c>
      <c r="G893" t="s">
        <v>1079</v>
      </c>
      <c r="H893" t="s">
        <v>120</v>
      </c>
      <c r="I893" t="s">
        <v>1202</v>
      </c>
      <c r="J893">
        <v>15</v>
      </c>
      <c r="K893">
        <v>3540</v>
      </c>
      <c r="L893">
        <v>53100</v>
      </c>
      <c r="M893">
        <v>8.4285999999999994</v>
      </c>
      <c r="N893">
        <v>126.429</v>
      </c>
      <c r="O893">
        <v>0</v>
      </c>
      <c r="P893">
        <v>0</v>
      </c>
      <c r="Q893">
        <v>3548.4286000000002</v>
      </c>
      <c r="R893">
        <v>53226.428999999996</v>
      </c>
      <c r="S893" t="s">
        <v>1362</v>
      </c>
      <c r="T893" s="108"/>
      <c r="U893" s="108"/>
      <c r="V893" s="107"/>
      <c r="W893" s="107"/>
    </row>
    <row r="894" spans="1:23">
      <c r="A894" t="s">
        <v>2466</v>
      </c>
      <c r="B894">
        <v>44229</v>
      </c>
      <c r="C894" t="s">
        <v>2467</v>
      </c>
      <c r="D894">
        <v>44229</v>
      </c>
      <c r="E894" t="s">
        <v>1267</v>
      </c>
      <c r="F894" t="s">
        <v>1077</v>
      </c>
      <c r="G894" t="s">
        <v>1079</v>
      </c>
      <c r="H894" t="s">
        <v>120</v>
      </c>
      <c r="I894" t="s">
        <v>1201</v>
      </c>
      <c r="J894">
        <v>30</v>
      </c>
      <c r="K894">
        <v>3938</v>
      </c>
      <c r="L894">
        <v>118140</v>
      </c>
      <c r="M894">
        <v>9.3762000000000008</v>
      </c>
      <c r="N894">
        <v>281.286</v>
      </c>
      <c r="O894">
        <v>0</v>
      </c>
      <c r="P894">
        <v>0</v>
      </c>
      <c r="Q894">
        <v>3947.3762000000002</v>
      </c>
      <c r="R894">
        <v>118421.28599999999</v>
      </c>
      <c r="S894" t="s">
        <v>1362</v>
      </c>
      <c r="T894" s="108"/>
      <c r="U894" s="108"/>
      <c r="V894" s="107"/>
      <c r="W894" s="107"/>
    </row>
    <row r="895" spans="1:23">
      <c r="A895" t="s">
        <v>2468</v>
      </c>
      <c r="B895">
        <v>44229</v>
      </c>
      <c r="C895" t="s">
        <v>2469</v>
      </c>
      <c r="D895">
        <v>44229</v>
      </c>
      <c r="E895" t="s">
        <v>1267</v>
      </c>
      <c r="F895" t="s">
        <v>1</v>
      </c>
      <c r="G895" t="s">
        <v>1079</v>
      </c>
      <c r="H895" t="s">
        <v>120</v>
      </c>
      <c r="I895" t="s">
        <v>1199</v>
      </c>
      <c r="J895">
        <v>5</v>
      </c>
      <c r="K895">
        <v>4035</v>
      </c>
      <c r="L895">
        <v>20175</v>
      </c>
      <c r="M895">
        <v>9.6071000000000009</v>
      </c>
      <c r="N895">
        <v>48.035499999999999</v>
      </c>
      <c r="O895">
        <v>0</v>
      </c>
      <c r="P895">
        <v>0</v>
      </c>
      <c r="Q895">
        <v>4044.6071000000002</v>
      </c>
      <c r="R895">
        <v>20223.035500000002</v>
      </c>
      <c r="S895" t="s">
        <v>1362</v>
      </c>
      <c r="T895" s="108"/>
      <c r="U895" s="108"/>
      <c r="V895" s="107"/>
      <c r="W895" s="107"/>
    </row>
    <row r="896" spans="1:23">
      <c r="A896" t="s">
        <v>2468</v>
      </c>
      <c r="B896">
        <v>44229</v>
      </c>
      <c r="C896" t="s">
        <v>2469</v>
      </c>
      <c r="D896">
        <v>44229</v>
      </c>
      <c r="E896" t="s">
        <v>1267</v>
      </c>
      <c r="F896" t="s">
        <v>1</v>
      </c>
      <c r="G896" t="s">
        <v>1079</v>
      </c>
      <c r="H896" t="s">
        <v>120</v>
      </c>
      <c r="I896" t="s">
        <v>1316</v>
      </c>
      <c r="J896">
        <v>40</v>
      </c>
      <c r="K896">
        <v>1225</v>
      </c>
      <c r="L896">
        <v>49000</v>
      </c>
      <c r="M896">
        <v>2.9167000000000001</v>
      </c>
      <c r="N896">
        <v>116.66800000000001</v>
      </c>
      <c r="O896">
        <v>0</v>
      </c>
      <c r="P896">
        <v>0</v>
      </c>
      <c r="Q896">
        <v>1227.9167</v>
      </c>
      <c r="R896">
        <v>49116.667999999998</v>
      </c>
      <c r="S896" t="s">
        <v>1362</v>
      </c>
      <c r="T896" s="108"/>
      <c r="U896" s="108"/>
      <c r="V896" s="107"/>
      <c r="W896" s="107"/>
    </row>
    <row r="897" spans="1:23">
      <c r="A897" t="s">
        <v>2470</v>
      </c>
      <c r="B897">
        <v>44229</v>
      </c>
      <c r="C897" t="s">
        <v>2471</v>
      </c>
      <c r="D897">
        <v>44229</v>
      </c>
      <c r="E897" t="s">
        <v>1267</v>
      </c>
      <c r="F897" t="s">
        <v>118</v>
      </c>
      <c r="G897" t="s">
        <v>1278</v>
      </c>
      <c r="H897" t="s">
        <v>120</v>
      </c>
      <c r="I897" t="s">
        <v>1199</v>
      </c>
      <c r="J897">
        <v>4</v>
      </c>
      <c r="K897">
        <v>4035</v>
      </c>
      <c r="L897">
        <v>16140</v>
      </c>
      <c r="M897">
        <v>9.6071000000000009</v>
      </c>
      <c r="N897">
        <v>38.428400000000003</v>
      </c>
      <c r="O897">
        <v>0</v>
      </c>
      <c r="P897">
        <v>0</v>
      </c>
      <c r="Q897">
        <v>4044.6071000000002</v>
      </c>
      <c r="R897">
        <v>16178.428400000001</v>
      </c>
      <c r="S897" t="s">
        <v>1362</v>
      </c>
      <c r="T897" s="108"/>
      <c r="U897" s="108"/>
      <c r="V897" s="107"/>
      <c r="W897" s="107"/>
    </row>
    <row r="898" spans="1:23">
      <c r="A898" t="s">
        <v>2470</v>
      </c>
      <c r="B898">
        <v>44229</v>
      </c>
      <c r="C898" t="s">
        <v>2471</v>
      </c>
      <c r="D898">
        <v>44229</v>
      </c>
      <c r="E898" t="s">
        <v>1267</v>
      </c>
      <c r="F898" t="s">
        <v>118</v>
      </c>
      <c r="G898" t="s">
        <v>1278</v>
      </c>
      <c r="H898" t="s">
        <v>120</v>
      </c>
      <c r="I898" t="s">
        <v>1210</v>
      </c>
      <c r="J898">
        <v>5</v>
      </c>
      <c r="K898">
        <v>7760</v>
      </c>
      <c r="L898">
        <v>38800</v>
      </c>
      <c r="M898">
        <v>18.476199999999999</v>
      </c>
      <c r="N898">
        <v>92.381</v>
      </c>
      <c r="O898">
        <v>0</v>
      </c>
      <c r="P898">
        <v>0</v>
      </c>
      <c r="Q898">
        <v>7778.4762000000001</v>
      </c>
      <c r="R898">
        <v>38892.381000000001</v>
      </c>
      <c r="S898" t="s">
        <v>1362</v>
      </c>
      <c r="T898" s="108"/>
      <c r="U898" s="108"/>
      <c r="V898" s="107"/>
      <c r="W898" s="107"/>
    </row>
    <row r="899" spans="1:23">
      <c r="A899" t="s">
        <v>2472</v>
      </c>
      <c r="B899">
        <v>44229</v>
      </c>
      <c r="C899" t="s">
        <v>2473</v>
      </c>
      <c r="D899">
        <v>44229</v>
      </c>
      <c r="E899" t="s">
        <v>1267</v>
      </c>
      <c r="F899" t="s">
        <v>80</v>
      </c>
      <c r="G899" t="s">
        <v>1050</v>
      </c>
      <c r="H899" t="s">
        <v>1272</v>
      </c>
      <c r="I899" t="s">
        <v>1316</v>
      </c>
      <c r="J899">
        <v>10</v>
      </c>
      <c r="K899">
        <v>1225</v>
      </c>
      <c r="L899">
        <v>12250</v>
      </c>
      <c r="M899">
        <v>2.9167000000000001</v>
      </c>
      <c r="N899">
        <v>29.167000000000002</v>
      </c>
      <c r="O899">
        <v>0</v>
      </c>
      <c r="P899">
        <v>0</v>
      </c>
      <c r="Q899">
        <v>1227.9167</v>
      </c>
      <c r="R899">
        <v>12279.166999999999</v>
      </c>
      <c r="S899" t="s">
        <v>1362</v>
      </c>
      <c r="T899" s="108"/>
      <c r="U899" s="108"/>
      <c r="V899" s="107"/>
      <c r="W899" s="107"/>
    </row>
    <row r="900" spans="1:23">
      <c r="A900" t="s">
        <v>2474</v>
      </c>
      <c r="B900">
        <v>44229</v>
      </c>
      <c r="C900" t="s">
        <v>2475</v>
      </c>
      <c r="D900">
        <v>44229</v>
      </c>
      <c r="E900" t="s">
        <v>1267</v>
      </c>
      <c r="F900" t="s">
        <v>72</v>
      </c>
      <c r="G900" t="s">
        <v>69</v>
      </c>
      <c r="H900" t="s">
        <v>69</v>
      </c>
      <c r="I900" t="s">
        <v>1210</v>
      </c>
      <c r="J900">
        <v>16</v>
      </c>
      <c r="K900">
        <v>7760</v>
      </c>
      <c r="L900">
        <v>124160</v>
      </c>
      <c r="M900">
        <v>18.476199999999999</v>
      </c>
      <c r="N900">
        <v>295.61919999999998</v>
      </c>
      <c r="O900">
        <v>0</v>
      </c>
      <c r="P900">
        <v>0</v>
      </c>
      <c r="Q900">
        <v>7778.4762000000001</v>
      </c>
      <c r="R900">
        <v>124455.6192</v>
      </c>
      <c r="S900" t="s">
        <v>1362</v>
      </c>
      <c r="T900" s="108"/>
      <c r="U900" s="108"/>
      <c r="V900" s="107"/>
      <c r="W900" s="107"/>
    </row>
    <row r="901" spans="1:23">
      <c r="A901" t="s">
        <v>2474</v>
      </c>
      <c r="B901">
        <v>44229</v>
      </c>
      <c r="C901" t="s">
        <v>2475</v>
      </c>
      <c r="D901">
        <v>44229</v>
      </c>
      <c r="E901" t="s">
        <v>1267</v>
      </c>
      <c r="F901" t="s">
        <v>72</v>
      </c>
      <c r="G901" t="s">
        <v>69</v>
      </c>
      <c r="H901" t="s">
        <v>69</v>
      </c>
      <c r="I901" t="s">
        <v>1316</v>
      </c>
      <c r="J901">
        <v>20</v>
      </c>
      <c r="K901">
        <v>1225</v>
      </c>
      <c r="L901">
        <v>24500</v>
      </c>
      <c r="M901">
        <v>2.9167000000000001</v>
      </c>
      <c r="N901">
        <v>58.334000000000003</v>
      </c>
      <c r="O901">
        <v>0</v>
      </c>
      <c r="P901">
        <v>0</v>
      </c>
      <c r="Q901">
        <v>1227.9167</v>
      </c>
      <c r="R901">
        <v>24558.333999999999</v>
      </c>
      <c r="S901" t="s">
        <v>1362</v>
      </c>
      <c r="T901" s="108"/>
      <c r="U901" s="108"/>
      <c r="V901" s="107"/>
      <c r="W901" s="107"/>
    </row>
    <row r="902" spans="1:23">
      <c r="A902" t="s">
        <v>2476</v>
      </c>
      <c r="B902">
        <v>44229</v>
      </c>
      <c r="C902" t="s">
        <v>2477</v>
      </c>
      <c r="D902">
        <v>44229</v>
      </c>
      <c r="E902" t="s">
        <v>1299</v>
      </c>
      <c r="F902" t="s">
        <v>1359</v>
      </c>
      <c r="G902" t="s">
        <v>1303</v>
      </c>
      <c r="H902" t="s">
        <v>1299</v>
      </c>
      <c r="I902" t="s">
        <v>1342</v>
      </c>
      <c r="J902">
        <v>1</v>
      </c>
      <c r="K902">
        <v>9850</v>
      </c>
      <c r="L902">
        <v>9850</v>
      </c>
      <c r="M902">
        <v>0</v>
      </c>
      <c r="N902">
        <v>0</v>
      </c>
      <c r="O902">
        <v>0</v>
      </c>
      <c r="P902">
        <v>0</v>
      </c>
      <c r="Q902">
        <v>9850</v>
      </c>
      <c r="R902">
        <v>9850</v>
      </c>
      <c r="S902" t="s">
        <v>1362</v>
      </c>
      <c r="T902" s="108"/>
      <c r="U902" s="108"/>
      <c r="V902" s="107"/>
      <c r="W902" s="107"/>
    </row>
    <row r="903" spans="1:23">
      <c r="A903" t="s">
        <v>2478</v>
      </c>
      <c r="B903">
        <v>44229</v>
      </c>
      <c r="C903" t="s">
        <v>2479</v>
      </c>
      <c r="D903">
        <v>44229</v>
      </c>
      <c r="E903" t="s">
        <v>1267</v>
      </c>
      <c r="F903" t="s">
        <v>71</v>
      </c>
      <c r="G903" t="s">
        <v>1276</v>
      </c>
      <c r="H903" t="s">
        <v>69</v>
      </c>
      <c r="I903" t="s">
        <v>1210</v>
      </c>
      <c r="J903">
        <v>28</v>
      </c>
      <c r="K903">
        <v>7760</v>
      </c>
      <c r="L903">
        <v>217280</v>
      </c>
      <c r="M903">
        <v>18.476199999999999</v>
      </c>
      <c r="N903">
        <v>517.33360000000005</v>
      </c>
      <c r="O903">
        <v>0</v>
      </c>
      <c r="P903">
        <v>0</v>
      </c>
      <c r="Q903">
        <v>7778.4762000000001</v>
      </c>
      <c r="R903">
        <v>217797.33360000001</v>
      </c>
      <c r="S903" t="s">
        <v>1362</v>
      </c>
      <c r="T903" s="108"/>
      <c r="U903" s="108"/>
      <c r="V903" s="107"/>
      <c r="W903" s="107"/>
    </row>
    <row r="904" spans="1:23">
      <c r="A904" t="s">
        <v>2480</v>
      </c>
      <c r="B904">
        <v>44229</v>
      </c>
      <c r="C904" t="s">
        <v>2481</v>
      </c>
      <c r="D904">
        <v>44229</v>
      </c>
      <c r="E904" t="s">
        <v>1299</v>
      </c>
      <c r="F904" t="s">
        <v>2482</v>
      </c>
      <c r="G904" t="s">
        <v>1303</v>
      </c>
      <c r="H904" t="s">
        <v>1299</v>
      </c>
      <c r="I904" t="s">
        <v>1199</v>
      </c>
      <c r="J904">
        <v>1</v>
      </c>
      <c r="K904">
        <v>4070</v>
      </c>
      <c r="L904">
        <v>4070</v>
      </c>
      <c r="M904">
        <v>0</v>
      </c>
      <c r="N904">
        <v>0</v>
      </c>
      <c r="O904">
        <v>0</v>
      </c>
      <c r="P904">
        <v>0</v>
      </c>
      <c r="Q904">
        <v>4070</v>
      </c>
      <c r="R904">
        <v>4070</v>
      </c>
      <c r="S904" t="s">
        <v>1362</v>
      </c>
      <c r="T904" s="108"/>
      <c r="U904" s="108"/>
      <c r="V904" s="107"/>
      <c r="W904" s="107"/>
    </row>
    <row r="905" spans="1:23">
      <c r="A905" t="s">
        <v>2483</v>
      </c>
      <c r="B905">
        <v>44229</v>
      </c>
      <c r="C905" t="s">
        <v>2484</v>
      </c>
      <c r="D905">
        <v>44229</v>
      </c>
      <c r="E905" t="s">
        <v>1299</v>
      </c>
      <c r="F905" t="s">
        <v>2485</v>
      </c>
      <c r="G905" t="s">
        <v>1301</v>
      </c>
      <c r="H905" t="s">
        <v>1299</v>
      </c>
      <c r="I905" t="s">
        <v>1342</v>
      </c>
      <c r="J905">
        <v>1</v>
      </c>
      <c r="K905">
        <v>9920</v>
      </c>
      <c r="L905">
        <v>9920</v>
      </c>
      <c r="M905">
        <v>0</v>
      </c>
      <c r="N905">
        <v>0</v>
      </c>
      <c r="O905">
        <v>0</v>
      </c>
      <c r="P905">
        <v>0</v>
      </c>
      <c r="Q905">
        <v>9920</v>
      </c>
      <c r="R905">
        <v>9920</v>
      </c>
      <c r="S905" t="s">
        <v>1362</v>
      </c>
      <c r="T905" s="108"/>
      <c r="U905" s="108"/>
      <c r="V905" s="107"/>
      <c r="W905" s="107"/>
    </row>
    <row r="906" spans="1:23">
      <c r="A906" t="s">
        <v>2486</v>
      </c>
      <c r="B906">
        <v>44229</v>
      </c>
      <c r="C906" t="s">
        <v>2487</v>
      </c>
      <c r="D906">
        <v>44229</v>
      </c>
      <c r="E906" t="s">
        <v>1299</v>
      </c>
      <c r="F906" t="s">
        <v>2485</v>
      </c>
      <c r="G906" t="s">
        <v>1301</v>
      </c>
      <c r="H906" t="s">
        <v>1299</v>
      </c>
      <c r="I906" t="s">
        <v>1199</v>
      </c>
      <c r="J906">
        <v>1</v>
      </c>
      <c r="K906">
        <v>4090</v>
      </c>
      <c r="L906">
        <v>4090</v>
      </c>
      <c r="M906">
        <v>0</v>
      </c>
      <c r="N906">
        <v>0</v>
      </c>
      <c r="O906">
        <v>0</v>
      </c>
      <c r="P906">
        <v>0</v>
      </c>
      <c r="Q906">
        <v>4090</v>
      </c>
      <c r="R906">
        <v>4090</v>
      </c>
      <c r="S906" t="s">
        <v>1362</v>
      </c>
      <c r="T906" s="108"/>
      <c r="U906" s="108"/>
      <c r="V906" s="107"/>
      <c r="W906" s="107"/>
    </row>
    <row r="907" spans="1:23">
      <c r="A907" t="s">
        <v>2486</v>
      </c>
      <c r="B907">
        <v>44229</v>
      </c>
      <c r="C907" t="s">
        <v>2487</v>
      </c>
      <c r="D907">
        <v>44229</v>
      </c>
      <c r="E907" t="s">
        <v>1299</v>
      </c>
      <c r="F907" t="s">
        <v>2485</v>
      </c>
      <c r="G907" t="s">
        <v>1301</v>
      </c>
      <c r="H907" t="s">
        <v>1299</v>
      </c>
      <c r="I907" t="s">
        <v>1363</v>
      </c>
      <c r="J907">
        <v>1</v>
      </c>
      <c r="K907">
        <v>6660</v>
      </c>
      <c r="L907">
        <v>6660</v>
      </c>
      <c r="M907">
        <v>0</v>
      </c>
      <c r="N907">
        <v>0</v>
      </c>
      <c r="O907">
        <v>0</v>
      </c>
      <c r="P907">
        <v>0</v>
      </c>
      <c r="Q907">
        <v>6660</v>
      </c>
      <c r="R907">
        <v>6660</v>
      </c>
      <c r="S907" t="s">
        <v>1362</v>
      </c>
      <c r="T907" s="108"/>
      <c r="U907" s="108"/>
      <c r="V907" s="107"/>
      <c r="W907" s="107"/>
    </row>
    <row r="908" spans="1:23">
      <c r="A908" t="s">
        <v>2488</v>
      </c>
      <c r="B908">
        <v>44230</v>
      </c>
      <c r="C908" t="s">
        <v>2489</v>
      </c>
      <c r="D908">
        <v>44230</v>
      </c>
      <c r="E908" t="s">
        <v>1267</v>
      </c>
      <c r="F908" t="s">
        <v>20</v>
      </c>
      <c r="G908" t="s">
        <v>1082</v>
      </c>
      <c r="H908" t="s">
        <v>13</v>
      </c>
      <c r="I908" t="s">
        <v>2490</v>
      </c>
      <c r="J908">
        <v>140</v>
      </c>
      <c r="K908">
        <v>1264</v>
      </c>
      <c r="L908">
        <v>176960</v>
      </c>
      <c r="M908">
        <v>3.0095000000000001</v>
      </c>
      <c r="N908">
        <v>421.33</v>
      </c>
      <c r="O908">
        <v>0</v>
      </c>
      <c r="P908">
        <v>0</v>
      </c>
      <c r="Q908">
        <v>1267.0094999999999</v>
      </c>
      <c r="R908">
        <v>177381.33</v>
      </c>
      <c r="S908" t="s">
        <v>1362</v>
      </c>
      <c r="T908" s="108"/>
      <c r="U908" s="108"/>
      <c r="V908" s="107"/>
      <c r="W908" s="107"/>
    </row>
    <row r="909" spans="1:23">
      <c r="A909" t="s">
        <v>2488</v>
      </c>
      <c r="B909">
        <v>44230</v>
      </c>
      <c r="C909" t="s">
        <v>2489</v>
      </c>
      <c r="D909">
        <v>44230</v>
      </c>
      <c r="E909" t="s">
        <v>1267</v>
      </c>
      <c r="F909" t="s">
        <v>20</v>
      </c>
      <c r="G909" t="s">
        <v>1082</v>
      </c>
      <c r="H909" t="s">
        <v>13</v>
      </c>
      <c r="I909" t="s">
        <v>1342</v>
      </c>
      <c r="J909">
        <v>5</v>
      </c>
      <c r="K909">
        <v>9850</v>
      </c>
      <c r="L909">
        <v>49250</v>
      </c>
      <c r="M909">
        <v>23.452400000000001</v>
      </c>
      <c r="N909">
        <v>117.262</v>
      </c>
      <c r="O909">
        <v>0</v>
      </c>
      <c r="P909">
        <v>0</v>
      </c>
      <c r="Q909">
        <v>9873.4524000000001</v>
      </c>
      <c r="R909">
        <v>49367.262000000002</v>
      </c>
      <c r="S909" t="s">
        <v>1362</v>
      </c>
      <c r="T909" s="108"/>
      <c r="U909" s="108"/>
      <c r="V909" s="107"/>
      <c r="W909" s="107"/>
    </row>
    <row r="910" spans="1:23">
      <c r="A910" t="s">
        <v>2491</v>
      </c>
      <c r="B910">
        <v>44230</v>
      </c>
      <c r="C910" t="s">
        <v>2492</v>
      </c>
      <c r="D910">
        <v>44230</v>
      </c>
      <c r="E910" t="s">
        <v>1267</v>
      </c>
      <c r="F910" t="s">
        <v>52</v>
      </c>
      <c r="G910" t="s">
        <v>37</v>
      </c>
      <c r="H910" t="s">
        <v>13</v>
      </c>
      <c r="I910" t="s">
        <v>2490</v>
      </c>
      <c r="J910">
        <v>200</v>
      </c>
      <c r="K910">
        <v>1264</v>
      </c>
      <c r="L910">
        <v>252800</v>
      </c>
      <c r="M910">
        <v>3.0095000000000001</v>
      </c>
      <c r="N910">
        <v>601.9</v>
      </c>
      <c r="O910">
        <v>0</v>
      </c>
      <c r="P910">
        <v>0</v>
      </c>
      <c r="Q910">
        <v>1267.0094999999999</v>
      </c>
      <c r="R910">
        <v>253401.9</v>
      </c>
      <c r="S910" t="s">
        <v>1362</v>
      </c>
      <c r="T910" s="108"/>
      <c r="U910" s="108"/>
      <c r="V910" s="107"/>
      <c r="W910" s="107"/>
    </row>
    <row r="911" spans="1:23">
      <c r="A911" t="s">
        <v>2493</v>
      </c>
      <c r="B911">
        <v>44230</v>
      </c>
      <c r="C911" t="s">
        <v>2494</v>
      </c>
      <c r="D911">
        <v>44230</v>
      </c>
      <c r="E911" t="s">
        <v>1267</v>
      </c>
      <c r="F911" t="s">
        <v>45</v>
      </c>
      <c r="G911" t="s">
        <v>44</v>
      </c>
      <c r="H911" t="s">
        <v>13</v>
      </c>
      <c r="I911" t="s">
        <v>2490</v>
      </c>
      <c r="J911">
        <v>100</v>
      </c>
      <c r="K911">
        <v>1264</v>
      </c>
      <c r="L911">
        <v>126400</v>
      </c>
      <c r="M911">
        <v>3.0095000000000001</v>
      </c>
      <c r="N911">
        <v>300.95</v>
      </c>
      <c r="O911">
        <v>0</v>
      </c>
      <c r="P911">
        <v>0</v>
      </c>
      <c r="Q911">
        <v>1267.0094999999999</v>
      </c>
      <c r="R911">
        <v>126700.95</v>
      </c>
      <c r="S911" t="s">
        <v>1362</v>
      </c>
      <c r="T911" s="108"/>
      <c r="U911" s="108"/>
      <c r="V911" s="107"/>
      <c r="W911" s="107"/>
    </row>
    <row r="912" spans="1:23">
      <c r="A912" t="s">
        <v>2495</v>
      </c>
      <c r="B912">
        <v>44230</v>
      </c>
      <c r="C912" t="s">
        <v>2496</v>
      </c>
      <c r="D912">
        <v>44230</v>
      </c>
      <c r="E912" t="s">
        <v>1267</v>
      </c>
      <c r="F912" t="s">
        <v>115</v>
      </c>
      <c r="G912" t="s">
        <v>1044</v>
      </c>
      <c r="H912" t="s">
        <v>57</v>
      </c>
      <c r="I912" t="s">
        <v>2490</v>
      </c>
      <c r="J912">
        <v>100</v>
      </c>
      <c r="K912">
        <v>1264</v>
      </c>
      <c r="L912">
        <v>126400</v>
      </c>
      <c r="M912">
        <v>3.0095000000000001</v>
      </c>
      <c r="N912">
        <v>300.95</v>
      </c>
      <c r="O912">
        <v>0</v>
      </c>
      <c r="P912">
        <v>0</v>
      </c>
      <c r="Q912">
        <v>1267.0094999999999</v>
      </c>
      <c r="R912">
        <v>126700.95</v>
      </c>
      <c r="S912" t="s">
        <v>1362</v>
      </c>
      <c r="T912" s="108"/>
      <c r="U912" s="108"/>
      <c r="V912" s="107"/>
      <c r="W912" s="107"/>
    </row>
    <row r="913" spans="1:23">
      <c r="A913" t="s">
        <v>2497</v>
      </c>
      <c r="B913">
        <v>44230</v>
      </c>
      <c r="C913" t="s">
        <v>2498</v>
      </c>
      <c r="D913">
        <v>44230</v>
      </c>
      <c r="E913" t="s">
        <v>1267</v>
      </c>
      <c r="F913" t="s">
        <v>62</v>
      </c>
      <c r="G913" t="s">
        <v>57</v>
      </c>
      <c r="H913" t="s">
        <v>57</v>
      </c>
      <c r="I913" t="s">
        <v>1201</v>
      </c>
      <c r="J913">
        <v>10</v>
      </c>
      <c r="K913">
        <v>3938</v>
      </c>
      <c r="L913">
        <v>39380</v>
      </c>
      <c r="M913">
        <v>9.3762000000000008</v>
      </c>
      <c r="N913">
        <v>93.762</v>
      </c>
      <c r="O913">
        <v>0</v>
      </c>
      <c r="P913">
        <v>0</v>
      </c>
      <c r="Q913">
        <v>3947.3762000000002</v>
      </c>
      <c r="R913">
        <v>39473.762000000002</v>
      </c>
      <c r="S913" t="s">
        <v>1362</v>
      </c>
      <c r="T913" s="108"/>
      <c r="U913" s="108"/>
      <c r="V913" s="107"/>
      <c r="W913" s="107"/>
    </row>
    <row r="914" spans="1:23">
      <c r="A914" t="s">
        <v>2497</v>
      </c>
      <c r="B914">
        <v>44230</v>
      </c>
      <c r="C914" t="s">
        <v>2498</v>
      </c>
      <c r="D914">
        <v>44230</v>
      </c>
      <c r="E914" t="s">
        <v>1267</v>
      </c>
      <c r="F914" t="s">
        <v>62</v>
      </c>
      <c r="G914" t="s">
        <v>57</v>
      </c>
      <c r="H914" t="s">
        <v>57</v>
      </c>
      <c r="I914" t="s">
        <v>2490</v>
      </c>
      <c r="J914">
        <v>200</v>
      </c>
      <c r="K914">
        <v>1264</v>
      </c>
      <c r="L914">
        <v>252800</v>
      </c>
      <c r="M914">
        <v>3.0095000000000001</v>
      </c>
      <c r="N914">
        <v>601.9</v>
      </c>
      <c r="O914">
        <v>0</v>
      </c>
      <c r="P914">
        <v>0</v>
      </c>
      <c r="Q914">
        <v>1267.0094999999999</v>
      </c>
      <c r="R914">
        <v>253401.9</v>
      </c>
      <c r="S914" t="s">
        <v>1362</v>
      </c>
      <c r="T914" s="108"/>
      <c r="U914" s="108"/>
      <c r="V914" s="107"/>
      <c r="W914" s="107"/>
    </row>
    <row r="915" spans="1:23">
      <c r="A915" t="s">
        <v>2499</v>
      </c>
      <c r="B915">
        <v>44230</v>
      </c>
      <c r="C915" t="s">
        <v>2500</v>
      </c>
      <c r="D915">
        <v>44230</v>
      </c>
      <c r="E915" t="s">
        <v>1267</v>
      </c>
      <c r="F915" t="s">
        <v>992</v>
      </c>
      <c r="G915" t="s">
        <v>1271</v>
      </c>
      <c r="H915" t="s">
        <v>57</v>
      </c>
      <c r="I915" t="s">
        <v>2490</v>
      </c>
      <c r="J915">
        <v>300</v>
      </c>
      <c r="K915">
        <v>1264</v>
      </c>
      <c r="L915">
        <v>379200</v>
      </c>
      <c r="M915">
        <v>3.0095000000000001</v>
      </c>
      <c r="N915">
        <v>902.85</v>
      </c>
      <c r="O915">
        <v>0</v>
      </c>
      <c r="P915">
        <v>0</v>
      </c>
      <c r="Q915">
        <v>1267.0094999999999</v>
      </c>
      <c r="R915">
        <v>380102.85</v>
      </c>
      <c r="S915" t="s">
        <v>1362</v>
      </c>
      <c r="T915" s="108"/>
      <c r="U915" s="108"/>
      <c r="V915" s="107"/>
      <c r="W915" s="107"/>
    </row>
    <row r="916" spans="1:23">
      <c r="A916" t="s">
        <v>2501</v>
      </c>
      <c r="B916">
        <v>44230</v>
      </c>
      <c r="C916" t="s">
        <v>2502</v>
      </c>
      <c r="D916">
        <v>44230</v>
      </c>
      <c r="E916" t="s">
        <v>1267</v>
      </c>
      <c r="F916" t="s">
        <v>78</v>
      </c>
      <c r="G916" t="s">
        <v>79</v>
      </c>
      <c r="H916" t="s">
        <v>69</v>
      </c>
      <c r="I916" t="s">
        <v>1201</v>
      </c>
      <c r="J916">
        <v>4</v>
      </c>
      <c r="K916">
        <v>3938</v>
      </c>
      <c r="L916">
        <v>15752</v>
      </c>
      <c r="M916">
        <v>9.3762000000000008</v>
      </c>
      <c r="N916">
        <v>37.504800000000003</v>
      </c>
      <c r="O916">
        <v>0</v>
      </c>
      <c r="P916">
        <v>0</v>
      </c>
      <c r="Q916">
        <v>3947.3762000000002</v>
      </c>
      <c r="R916">
        <v>15789.504800000001</v>
      </c>
      <c r="S916" t="s">
        <v>1362</v>
      </c>
      <c r="T916" s="108"/>
      <c r="U916" s="108"/>
      <c r="V916" s="107"/>
      <c r="W916" s="107"/>
    </row>
    <row r="917" spans="1:23">
      <c r="A917" t="s">
        <v>2501</v>
      </c>
      <c r="B917">
        <v>44230</v>
      </c>
      <c r="C917" t="s">
        <v>2502</v>
      </c>
      <c r="D917">
        <v>44230</v>
      </c>
      <c r="E917" t="s">
        <v>1267</v>
      </c>
      <c r="F917" t="s">
        <v>78</v>
      </c>
      <c r="G917" t="s">
        <v>79</v>
      </c>
      <c r="H917" t="s">
        <v>69</v>
      </c>
      <c r="I917" t="s">
        <v>2490</v>
      </c>
      <c r="J917">
        <v>60</v>
      </c>
      <c r="K917">
        <v>1264</v>
      </c>
      <c r="L917">
        <v>75840</v>
      </c>
      <c r="M917">
        <v>3.0095000000000001</v>
      </c>
      <c r="N917">
        <v>180.57</v>
      </c>
      <c r="O917">
        <v>0</v>
      </c>
      <c r="P917">
        <v>0</v>
      </c>
      <c r="Q917">
        <v>1267.0094999999999</v>
      </c>
      <c r="R917">
        <v>76020.570000000007</v>
      </c>
      <c r="S917" t="s">
        <v>1362</v>
      </c>
      <c r="T917" s="108"/>
      <c r="U917" s="108"/>
      <c r="V917" s="107"/>
      <c r="W917" s="107"/>
    </row>
    <row r="918" spans="1:23">
      <c r="A918" t="s">
        <v>2503</v>
      </c>
      <c r="B918">
        <v>44230</v>
      </c>
      <c r="C918" t="s">
        <v>2504</v>
      </c>
      <c r="D918">
        <v>44230</v>
      </c>
      <c r="E918" t="s">
        <v>1267</v>
      </c>
      <c r="F918" t="s">
        <v>53</v>
      </c>
      <c r="G918" t="s">
        <v>1268</v>
      </c>
      <c r="H918" t="s">
        <v>13</v>
      </c>
      <c r="I918" t="s">
        <v>2490</v>
      </c>
      <c r="J918">
        <v>80</v>
      </c>
      <c r="K918">
        <v>1264</v>
      </c>
      <c r="L918">
        <v>101120</v>
      </c>
      <c r="M918">
        <v>3.0095000000000001</v>
      </c>
      <c r="N918">
        <v>240.76</v>
      </c>
      <c r="O918">
        <v>0</v>
      </c>
      <c r="P918">
        <v>0</v>
      </c>
      <c r="Q918">
        <v>1267.0094999999999</v>
      </c>
      <c r="R918">
        <v>101360.76</v>
      </c>
      <c r="S918" t="s">
        <v>1362</v>
      </c>
      <c r="T918" s="108"/>
      <c r="U918" s="108"/>
      <c r="V918" s="107"/>
      <c r="W918" s="107"/>
    </row>
    <row r="919" spans="1:23">
      <c r="A919" t="s">
        <v>2503</v>
      </c>
      <c r="B919">
        <v>44230</v>
      </c>
      <c r="C919" t="s">
        <v>2504</v>
      </c>
      <c r="D919">
        <v>44230</v>
      </c>
      <c r="E919" t="s">
        <v>1267</v>
      </c>
      <c r="F919" t="s">
        <v>53</v>
      </c>
      <c r="G919" t="s">
        <v>1268</v>
      </c>
      <c r="H919" t="s">
        <v>13</v>
      </c>
      <c r="I919" t="s">
        <v>1215</v>
      </c>
      <c r="J919">
        <v>20</v>
      </c>
      <c r="K919">
        <v>5035</v>
      </c>
      <c r="L919">
        <v>100700</v>
      </c>
      <c r="M919">
        <v>11.988099999999999</v>
      </c>
      <c r="N919">
        <v>239.762</v>
      </c>
      <c r="O919">
        <v>0</v>
      </c>
      <c r="P919">
        <v>0</v>
      </c>
      <c r="Q919">
        <v>5046.9880999999996</v>
      </c>
      <c r="R919">
        <v>100939.762</v>
      </c>
      <c r="S919" t="s">
        <v>1362</v>
      </c>
      <c r="T919" s="108"/>
      <c r="U919" s="108"/>
      <c r="V919" s="107"/>
      <c r="W919" s="107"/>
    </row>
    <row r="920" spans="1:23">
      <c r="A920" t="s">
        <v>2503</v>
      </c>
      <c r="B920">
        <v>44230</v>
      </c>
      <c r="C920" t="s">
        <v>2504</v>
      </c>
      <c r="D920">
        <v>44230</v>
      </c>
      <c r="E920" t="s">
        <v>1267</v>
      </c>
      <c r="F920" t="s">
        <v>53</v>
      </c>
      <c r="G920" t="s">
        <v>1268</v>
      </c>
      <c r="H920" t="s">
        <v>13</v>
      </c>
      <c r="I920" t="s">
        <v>1210</v>
      </c>
      <c r="J920">
        <v>20</v>
      </c>
      <c r="K920">
        <v>7760</v>
      </c>
      <c r="L920">
        <v>155200</v>
      </c>
      <c r="M920">
        <v>18.476199999999999</v>
      </c>
      <c r="N920">
        <v>369.524</v>
      </c>
      <c r="O920">
        <v>0</v>
      </c>
      <c r="P920">
        <v>0</v>
      </c>
      <c r="Q920">
        <v>7778.4762000000001</v>
      </c>
      <c r="R920">
        <v>155569.524</v>
      </c>
      <c r="S920" t="s">
        <v>1362</v>
      </c>
      <c r="T920" s="108"/>
      <c r="U920" s="108"/>
      <c r="V920" s="107"/>
      <c r="W920" s="107"/>
    </row>
    <row r="921" spans="1:23">
      <c r="A921" t="s">
        <v>2505</v>
      </c>
      <c r="B921">
        <v>44230</v>
      </c>
      <c r="C921" t="s">
        <v>2506</v>
      </c>
      <c r="D921">
        <v>44230</v>
      </c>
      <c r="E921" t="s">
        <v>1267</v>
      </c>
      <c r="F921" t="s">
        <v>48</v>
      </c>
      <c r="G921" t="s">
        <v>1268</v>
      </c>
      <c r="H921" t="s">
        <v>13</v>
      </c>
      <c r="I921" t="s">
        <v>2490</v>
      </c>
      <c r="J921">
        <v>79</v>
      </c>
      <c r="K921">
        <v>1264</v>
      </c>
      <c r="L921">
        <v>99856</v>
      </c>
      <c r="M921">
        <v>3.0095000000000001</v>
      </c>
      <c r="N921">
        <v>237.75049999999999</v>
      </c>
      <c r="O921">
        <v>0</v>
      </c>
      <c r="P921">
        <v>0</v>
      </c>
      <c r="Q921">
        <v>1267.0094999999999</v>
      </c>
      <c r="R921">
        <v>100093.75049999999</v>
      </c>
      <c r="S921" t="s">
        <v>1362</v>
      </c>
      <c r="T921" s="108"/>
      <c r="U921" s="108"/>
      <c r="V921" s="107"/>
      <c r="W921" s="107"/>
    </row>
    <row r="922" spans="1:23">
      <c r="A922" t="s">
        <v>2507</v>
      </c>
      <c r="B922">
        <v>44230</v>
      </c>
      <c r="C922" t="s">
        <v>2508</v>
      </c>
      <c r="D922">
        <v>44230</v>
      </c>
      <c r="E922" t="s">
        <v>1267</v>
      </c>
      <c r="F922" t="s">
        <v>43</v>
      </c>
      <c r="G922" t="s">
        <v>44</v>
      </c>
      <c r="H922" t="s">
        <v>13</v>
      </c>
      <c r="I922" t="s">
        <v>2490</v>
      </c>
      <c r="J922">
        <v>200</v>
      </c>
      <c r="K922">
        <v>1264</v>
      </c>
      <c r="L922">
        <v>252800</v>
      </c>
      <c r="M922">
        <v>3.0095000000000001</v>
      </c>
      <c r="N922">
        <v>601.9</v>
      </c>
      <c r="O922">
        <v>0</v>
      </c>
      <c r="P922">
        <v>0</v>
      </c>
      <c r="Q922">
        <v>1267.0094999999999</v>
      </c>
      <c r="R922">
        <v>253401.9</v>
      </c>
      <c r="S922" t="s">
        <v>1362</v>
      </c>
      <c r="T922" s="108"/>
      <c r="U922" s="108"/>
      <c r="V922" s="107"/>
      <c r="W922" s="107"/>
    </row>
    <row r="923" spans="1:23">
      <c r="A923" t="s">
        <v>2509</v>
      </c>
      <c r="B923">
        <v>44230</v>
      </c>
      <c r="C923" t="s">
        <v>2510</v>
      </c>
      <c r="D923">
        <v>44230</v>
      </c>
      <c r="E923" t="s">
        <v>1267</v>
      </c>
      <c r="F923" t="s">
        <v>114</v>
      </c>
      <c r="G923" t="s">
        <v>1044</v>
      </c>
      <c r="H923" t="s">
        <v>57</v>
      </c>
      <c r="I923" t="s">
        <v>2490</v>
      </c>
      <c r="J923">
        <v>30</v>
      </c>
      <c r="K923">
        <v>1264</v>
      </c>
      <c r="L923">
        <v>37920</v>
      </c>
      <c r="M923">
        <v>3.0095000000000001</v>
      </c>
      <c r="N923">
        <v>90.284999999999997</v>
      </c>
      <c r="O923">
        <v>0</v>
      </c>
      <c r="P923">
        <v>0</v>
      </c>
      <c r="Q923">
        <v>1267.0094999999999</v>
      </c>
      <c r="R923">
        <v>38010.285000000003</v>
      </c>
      <c r="S923" t="s">
        <v>1362</v>
      </c>
      <c r="T923" s="108"/>
      <c r="U923" s="108"/>
      <c r="V923" s="107"/>
      <c r="W923" s="107"/>
    </row>
    <row r="924" spans="1:23">
      <c r="A924" t="s">
        <v>2511</v>
      </c>
      <c r="B924">
        <v>44230</v>
      </c>
      <c r="C924" t="s">
        <v>2512</v>
      </c>
      <c r="D924">
        <v>44230</v>
      </c>
      <c r="E924" t="s">
        <v>1267</v>
      </c>
      <c r="F924" t="s">
        <v>73</v>
      </c>
      <c r="G924" t="s">
        <v>1269</v>
      </c>
      <c r="H924" t="s">
        <v>69</v>
      </c>
      <c r="I924" t="s">
        <v>2490</v>
      </c>
      <c r="J924">
        <v>67</v>
      </c>
      <c r="K924">
        <v>1264</v>
      </c>
      <c r="L924">
        <v>84688</v>
      </c>
      <c r="M924">
        <v>3.0095000000000001</v>
      </c>
      <c r="N924">
        <v>201.63650000000001</v>
      </c>
      <c r="O924">
        <v>0</v>
      </c>
      <c r="P924">
        <v>0</v>
      </c>
      <c r="Q924">
        <v>1267.0094999999999</v>
      </c>
      <c r="R924">
        <v>84889.636499999993</v>
      </c>
      <c r="S924" t="s">
        <v>1362</v>
      </c>
      <c r="T924" s="108"/>
      <c r="U924" s="108"/>
      <c r="V924" s="107"/>
      <c r="W924" s="107"/>
    </row>
    <row r="925" spans="1:23">
      <c r="A925" t="s">
        <v>2513</v>
      </c>
      <c r="B925">
        <v>44230</v>
      </c>
      <c r="C925" t="s">
        <v>2514</v>
      </c>
      <c r="D925">
        <v>44230</v>
      </c>
      <c r="E925" t="s">
        <v>1267</v>
      </c>
      <c r="F925" t="s">
        <v>77</v>
      </c>
      <c r="G925" t="s">
        <v>1088</v>
      </c>
      <c r="H925" t="s">
        <v>69</v>
      </c>
      <c r="I925" t="s">
        <v>2490</v>
      </c>
      <c r="J925">
        <v>184</v>
      </c>
      <c r="K925">
        <v>1264</v>
      </c>
      <c r="L925">
        <v>232576</v>
      </c>
      <c r="M925">
        <v>3.0095000000000001</v>
      </c>
      <c r="N925">
        <v>553.74800000000005</v>
      </c>
      <c r="O925">
        <v>0</v>
      </c>
      <c r="P925">
        <v>0</v>
      </c>
      <c r="Q925">
        <v>1267.0094999999999</v>
      </c>
      <c r="R925">
        <v>233129.74799999999</v>
      </c>
      <c r="S925" t="s">
        <v>1362</v>
      </c>
      <c r="T925" s="108"/>
      <c r="U925" s="108"/>
      <c r="V925" s="107"/>
      <c r="W925" s="107"/>
    </row>
    <row r="926" spans="1:23">
      <c r="A926" t="s">
        <v>2515</v>
      </c>
      <c r="B926">
        <v>44230</v>
      </c>
      <c r="C926" t="s">
        <v>2516</v>
      </c>
      <c r="D926">
        <v>44230</v>
      </c>
      <c r="E926" t="s">
        <v>1267</v>
      </c>
      <c r="F926" t="s">
        <v>61</v>
      </c>
      <c r="G926" t="s">
        <v>60</v>
      </c>
      <c r="H926" t="s">
        <v>57</v>
      </c>
      <c r="I926" t="s">
        <v>2490</v>
      </c>
      <c r="J926">
        <v>75</v>
      </c>
      <c r="K926">
        <v>1264</v>
      </c>
      <c r="L926">
        <v>94800</v>
      </c>
      <c r="M926">
        <v>3.0095000000000001</v>
      </c>
      <c r="N926">
        <v>225.71250000000001</v>
      </c>
      <c r="O926">
        <v>0</v>
      </c>
      <c r="P926">
        <v>0</v>
      </c>
      <c r="Q926">
        <v>1267.0094999999999</v>
      </c>
      <c r="R926">
        <v>95025.712499999994</v>
      </c>
      <c r="S926" t="s">
        <v>1362</v>
      </c>
      <c r="T926" s="108"/>
      <c r="U926" s="108"/>
      <c r="V926" s="107"/>
      <c r="W926" s="107"/>
    </row>
    <row r="927" spans="1:23">
      <c r="A927" t="s">
        <v>2517</v>
      </c>
      <c r="B927">
        <v>44230</v>
      </c>
      <c r="C927" t="s">
        <v>2518</v>
      </c>
      <c r="D927">
        <v>44230</v>
      </c>
      <c r="E927" t="s">
        <v>1267</v>
      </c>
      <c r="F927" t="s">
        <v>12</v>
      </c>
      <c r="G927" t="s">
        <v>1290</v>
      </c>
      <c r="H927" t="s">
        <v>13</v>
      </c>
      <c r="I927" t="s">
        <v>2490</v>
      </c>
      <c r="J927">
        <v>60</v>
      </c>
      <c r="K927">
        <v>1264</v>
      </c>
      <c r="L927">
        <v>75840</v>
      </c>
      <c r="M927">
        <v>3.01</v>
      </c>
      <c r="N927">
        <v>180.6</v>
      </c>
      <c r="O927">
        <v>0</v>
      </c>
      <c r="P927">
        <v>0</v>
      </c>
      <c r="Q927">
        <v>1267.0094999999999</v>
      </c>
      <c r="R927">
        <v>76020.570000000007</v>
      </c>
      <c r="S927" t="s">
        <v>1362</v>
      </c>
      <c r="T927" s="108"/>
      <c r="U927" s="108"/>
      <c r="V927" s="107"/>
      <c r="W927" s="107"/>
    </row>
    <row r="928" spans="1:23">
      <c r="A928" t="s">
        <v>2519</v>
      </c>
      <c r="B928">
        <v>44230</v>
      </c>
      <c r="C928" t="s">
        <v>2520</v>
      </c>
      <c r="D928">
        <v>44230</v>
      </c>
      <c r="E928" t="s">
        <v>1267</v>
      </c>
      <c r="F928" t="s">
        <v>6</v>
      </c>
      <c r="G928" t="s">
        <v>1280</v>
      </c>
      <c r="H928" t="s">
        <v>120</v>
      </c>
      <c r="I928" t="s">
        <v>2490</v>
      </c>
      <c r="J928">
        <v>94</v>
      </c>
      <c r="K928">
        <v>1264</v>
      </c>
      <c r="L928">
        <v>118816</v>
      </c>
      <c r="M928">
        <v>3.0095000000000001</v>
      </c>
      <c r="N928">
        <v>282.89299999999997</v>
      </c>
      <c r="O928">
        <v>0</v>
      </c>
      <c r="P928">
        <v>0</v>
      </c>
      <c r="Q928">
        <v>1267.0094999999999</v>
      </c>
      <c r="R928">
        <v>119098.893</v>
      </c>
      <c r="S928" t="s">
        <v>1362</v>
      </c>
      <c r="T928" s="108"/>
      <c r="U928" s="108"/>
      <c r="V928" s="107"/>
      <c r="W928" s="107"/>
    </row>
    <row r="929" spans="1:23">
      <c r="A929" t="s">
        <v>2521</v>
      </c>
      <c r="B929">
        <v>44230</v>
      </c>
      <c r="C929" t="s">
        <v>2522</v>
      </c>
      <c r="D929">
        <v>44230</v>
      </c>
      <c r="E929" t="s">
        <v>1267</v>
      </c>
      <c r="F929" t="s">
        <v>11</v>
      </c>
      <c r="G929" t="s">
        <v>1288</v>
      </c>
      <c r="H929" t="s">
        <v>120</v>
      </c>
      <c r="I929" t="s">
        <v>2490</v>
      </c>
      <c r="J929">
        <v>310</v>
      </c>
      <c r="K929">
        <v>1264</v>
      </c>
      <c r="L929">
        <v>391840</v>
      </c>
      <c r="M929">
        <v>3.0095000000000001</v>
      </c>
      <c r="N929">
        <v>932.94500000000005</v>
      </c>
      <c r="O929">
        <v>0</v>
      </c>
      <c r="P929">
        <v>0</v>
      </c>
      <c r="Q929">
        <v>1267.0094999999999</v>
      </c>
      <c r="R929">
        <v>392772.94500000001</v>
      </c>
      <c r="S929" t="s">
        <v>1362</v>
      </c>
      <c r="T929" s="108"/>
      <c r="U929" s="108"/>
      <c r="V929" s="107"/>
      <c r="W929" s="107"/>
    </row>
    <row r="930" spans="1:23">
      <c r="A930" t="s">
        <v>2523</v>
      </c>
      <c r="B930">
        <v>44230</v>
      </c>
      <c r="C930" t="s">
        <v>2524</v>
      </c>
      <c r="D930">
        <v>44230</v>
      </c>
      <c r="E930" t="s">
        <v>1267</v>
      </c>
      <c r="F930" t="s">
        <v>942</v>
      </c>
      <c r="G930" t="s">
        <v>120</v>
      </c>
      <c r="H930" t="s">
        <v>120</v>
      </c>
      <c r="I930" t="s">
        <v>2490</v>
      </c>
      <c r="J930">
        <v>38</v>
      </c>
      <c r="K930">
        <v>1264</v>
      </c>
      <c r="L930">
        <v>48032</v>
      </c>
      <c r="M930">
        <v>3.0095000000000001</v>
      </c>
      <c r="N930">
        <v>114.361</v>
      </c>
      <c r="O930">
        <v>0</v>
      </c>
      <c r="P930">
        <v>0</v>
      </c>
      <c r="Q930">
        <v>1267.0094999999999</v>
      </c>
      <c r="R930">
        <v>48146.360999999997</v>
      </c>
      <c r="S930" t="s">
        <v>1362</v>
      </c>
      <c r="T930" s="108"/>
      <c r="U930" s="108"/>
      <c r="V930" s="107"/>
      <c r="W930" s="107"/>
    </row>
    <row r="931" spans="1:23">
      <c r="A931" t="s">
        <v>2525</v>
      </c>
      <c r="B931">
        <v>44230</v>
      </c>
      <c r="C931" t="s">
        <v>2526</v>
      </c>
      <c r="D931">
        <v>44230</v>
      </c>
      <c r="E931" t="s">
        <v>1267</v>
      </c>
      <c r="F931" t="s">
        <v>117</v>
      </c>
      <c r="G931" t="s">
        <v>1278</v>
      </c>
      <c r="H931" t="s">
        <v>120</v>
      </c>
      <c r="I931" t="s">
        <v>2490</v>
      </c>
      <c r="J931">
        <v>200</v>
      </c>
      <c r="K931">
        <v>1264</v>
      </c>
      <c r="L931">
        <v>252800</v>
      </c>
      <c r="M931">
        <v>3.0095000000000001</v>
      </c>
      <c r="N931">
        <v>601.9</v>
      </c>
      <c r="O931">
        <v>0</v>
      </c>
      <c r="P931">
        <v>0</v>
      </c>
      <c r="Q931">
        <v>1267.0094999999999</v>
      </c>
      <c r="R931">
        <v>253401.9</v>
      </c>
      <c r="S931" t="s">
        <v>1362</v>
      </c>
      <c r="T931" s="108"/>
      <c r="U931" s="108"/>
      <c r="V931" s="107"/>
      <c r="W931" s="107"/>
    </row>
    <row r="932" spans="1:23">
      <c r="A932" t="s">
        <v>2527</v>
      </c>
      <c r="B932">
        <v>44230</v>
      </c>
      <c r="C932" t="s">
        <v>2528</v>
      </c>
      <c r="D932">
        <v>44230</v>
      </c>
      <c r="E932" t="s">
        <v>1267</v>
      </c>
      <c r="F932" t="s">
        <v>112</v>
      </c>
      <c r="G932" t="s">
        <v>120</v>
      </c>
      <c r="H932" t="s">
        <v>120</v>
      </c>
      <c r="I932" t="s">
        <v>2490</v>
      </c>
      <c r="J932">
        <v>421</v>
      </c>
      <c r="K932">
        <v>1264</v>
      </c>
      <c r="L932">
        <v>532144</v>
      </c>
      <c r="M932">
        <v>3.0095000000000001</v>
      </c>
      <c r="N932">
        <v>1266.9994999999999</v>
      </c>
      <c r="O932">
        <v>0</v>
      </c>
      <c r="P932">
        <v>0</v>
      </c>
      <c r="Q932">
        <v>1267.0094999999999</v>
      </c>
      <c r="R932">
        <v>533410.99950000003</v>
      </c>
      <c r="S932" t="s">
        <v>1362</v>
      </c>
      <c r="T932" s="108"/>
      <c r="U932" s="108"/>
      <c r="V932" s="107"/>
      <c r="W932" s="107"/>
    </row>
    <row r="933" spans="1:23">
      <c r="A933" t="s">
        <v>2529</v>
      </c>
      <c r="B933">
        <v>44230</v>
      </c>
      <c r="C933" t="s">
        <v>2530</v>
      </c>
      <c r="D933">
        <v>44230</v>
      </c>
      <c r="E933" t="s">
        <v>1267</v>
      </c>
      <c r="F933" t="s">
        <v>110</v>
      </c>
      <c r="G933" t="s">
        <v>1132</v>
      </c>
      <c r="H933" t="s">
        <v>120</v>
      </c>
      <c r="I933" t="s">
        <v>2490</v>
      </c>
      <c r="J933">
        <v>282</v>
      </c>
      <c r="K933">
        <v>1264</v>
      </c>
      <c r="L933">
        <v>356448</v>
      </c>
      <c r="M933">
        <v>3.0095000000000001</v>
      </c>
      <c r="N933">
        <v>848.67899999999997</v>
      </c>
      <c r="O933">
        <v>0</v>
      </c>
      <c r="P933">
        <v>0</v>
      </c>
      <c r="Q933">
        <v>1267.0094999999999</v>
      </c>
      <c r="R933">
        <v>357296.679</v>
      </c>
      <c r="S933" t="s">
        <v>1362</v>
      </c>
      <c r="T933" s="108"/>
      <c r="U933" s="108"/>
      <c r="V933" s="107"/>
      <c r="W933" s="107"/>
    </row>
    <row r="934" spans="1:23">
      <c r="A934" t="s">
        <v>2531</v>
      </c>
      <c r="B934">
        <v>44230</v>
      </c>
      <c r="C934" t="s">
        <v>2532</v>
      </c>
      <c r="D934">
        <v>44230</v>
      </c>
      <c r="E934" t="s">
        <v>1267</v>
      </c>
      <c r="F934" t="s">
        <v>8</v>
      </c>
      <c r="G934" t="s">
        <v>1079</v>
      </c>
      <c r="H934" t="s">
        <v>120</v>
      </c>
      <c r="I934" t="s">
        <v>2490</v>
      </c>
      <c r="J934">
        <v>600</v>
      </c>
      <c r="K934">
        <v>1264</v>
      </c>
      <c r="L934">
        <v>758400</v>
      </c>
      <c r="M934">
        <v>3.0095000000000001</v>
      </c>
      <c r="N934">
        <v>1805.7</v>
      </c>
      <c r="O934">
        <v>0</v>
      </c>
      <c r="P934">
        <v>0</v>
      </c>
      <c r="Q934">
        <v>1267.0094999999999</v>
      </c>
      <c r="R934">
        <v>760205.7</v>
      </c>
      <c r="S934" t="s">
        <v>1362</v>
      </c>
      <c r="T934" s="108"/>
      <c r="U934" s="108"/>
      <c r="V934" s="107"/>
      <c r="W934" s="107"/>
    </row>
    <row r="935" spans="1:23">
      <c r="A935" t="s">
        <v>2533</v>
      </c>
      <c r="B935">
        <v>44230</v>
      </c>
      <c r="C935" t="s">
        <v>2534</v>
      </c>
      <c r="D935">
        <v>44230</v>
      </c>
      <c r="E935" t="s">
        <v>1267</v>
      </c>
      <c r="F935" t="s">
        <v>111</v>
      </c>
      <c r="G935" t="s">
        <v>1132</v>
      </c>
      <c r="H935" t="s">
        <v>120</v>
      </c>
      <c r="I935" t="s">
        <v>2490</v>
      </c>
      <c r="J935">
        <v>140</v>
      </c>
      <c r="K935">
        <v>1264</v>
      </c>
      <c r="L935">
        <v>176960</v>
      </c>
      <c r="M935">
        <v>3.0095000000000001</v>
      </c>
      <c r="N935">
        <v>421.33</v>
      </c>
      <c r="O935">
        <v>0</v>
      </c>
      <c r="P935">
        <v>0</v>
      </c>
      <c r="Q935">
        <v>1267.0094999999999</v>
      </c>
      <c r="R935">
        <v>177381.33</v>
      </c>
      <c r="S935" t="s">
        <v>1362</v>
      </c>
      <c r="T935" s="108"/>
      <c r="U935" s="108"/>
      <c r="V935" s="107"/>
      <c r="W935" s="107"/>
    </row>
    <row r="936" spans="1:23">
      <c r="A936" t="s">
        <v>2535</v>
      </c>
      <c r="B936">
        <v>44230</v>
      </c>
      <c r="C936" t="s">
        <v>2536</v>
      </c>
      <c r="D936">
        <v>44230</v>
      </c>
      <c r="E936" t="s">
        <v>1267</v>
      </c>
      <c r="F936" t="s">
        <v>3</v>
      </c>
      <c r="G936" t="s">
        <v>1078</v>
      </c>
      <c r="H936" t="s">
        <v>120</v>
      </c>
      <c r="I936" t="s">
        <v>2490</v>
      </c>
      <c r="J936">
        <v>40</v>
      </c>
      <c r="K936">
        <v>1264</v>
      </c>
      <c r="L936">
        <v>50560</v>
      </c>
      <c r="M936">
        <v>3.0095000000000001</v>
      </c>
      <c r="N936">
        <v>120.38</v>
      </c>
      <c r="O936">
        <v>0</v>
      </c>
      <c r="P936">
        <v>0</v>
      </c>
      <c r="Q936">
        <v>1267.0094999999999</v>
      </c>
      <c r="R936">
        <v>50680.38</v>
      </c>
      <c r="S936" t="s">
        <v>1362</v>
      </c>
      <c r="T936" s="108"/>
      <c r="U936" s="108"/>
      <c r="V936" s="107"/>
      <c r="W936" s="107"/>
    </row>
    <row r="937" spans="1:23">
      <c r="A937" t="s">
        <v>2537</v>
      </c>
      <c r="B937">
        <v>44230</v>
      </c>
      <c r="C937" t="s">
        <v>2538</v>
      </c>
      <c r="D937">
        <v>44230</v>
      </c>
      <c r="E937" t="s">
        <v>1267</v>
      </c>
      <c r="F937" t="s">
        <v>9</v>
      </c>
      <c r="G937" t="s">
        <v>1078</v>
      </c>
      <c r="H937" t="s">
        <v>120</v>
      </c>
      <c r="I937" t="s">
        <v>2490</v>
      </c>
      <c r="J937">
        <v>111</v>
      </c>
      <c r="K937">
        <v>1264</v>
      </c>
      <c r="L937">
        <v>140304</v>
      </c>
      <c r="M937">
        <v>3.0095000000000001</v>
      </c>
      <c r="N937">
        <v>334.05450000000002</v>
      </c>
      <c r="O937">
        <v>0</v>
      </c>
      <c r="P937">
        <v>0</v>
      </c>
      <c r="Q937">
        <v>1267.0094999999999</v>
      </c>
      <c r="R937">
        <v>140638.0545</v>
      </c>
      <c r="S937" t="s">
        <v>1362</v>
      </c>
      <c r="T937" s="108"/>
      <c r="U937" s="108"/>
      <c r="V937" s="107"/>
      <c r="W937" s="107"/>
    </row>
    <row r="938" spans="1:23">
      <c r="A938" t="s">
        <v>2539</v>
      </c>
      <c r="B938">
        <v>44230</v>
      </c>
      <c r="C938" t="s">
        <v>2540</v>
      </c>
      <c r="D938">
        <v>44230</v>
      </c>
      <c r="E938" t="s">
        <v>1267</v>
      </c>
      <c r="F938" t="s">
        <v>4</v>
      </c>
      <c r="G938" t="s">
        <v>1280</v>
      </c>
      <c r="H938" t="s">
        <v>120</v>
      </c>
      <c r="I938" t="s">
        <v>2490</v>
      </c>
      <c r="J938">
        <v>216</v>
      </c>
      <c r="K938">
        <v>1264</v>
      </c>
      <c r="L938">
        <v>273024</v>
      </c>
      <c r="M938">
        <v>3.0095000000000001</v>
      </c>
      <c r="N938">
        <v>650.05200000000002</v>
      </c>
      <c r="O938">
        <v>0</v>
      </c>
      <c r="P938">
        <v>0</v>
      </c>
      <c r="Q938">
        <v>1267.0094999999999</v>
      </c>
      <c r="R938">
        <v>273674.05200000003</v>
      </c>
      <c r="S938" t="s">
        <v>1362</v>
      </c>
      <c r="T938" s="108"/>
      <c r="U938" s="108"/>
      <c r="V938" s="107"/>
      <c r="W938" s="107"/>
    </row>
    <row r="939" spans="1:23">
      <c r="A939" t="s">
        <v>2541</v>
      </c>
      <c r="B939">
        <v>44230</v>
      </c>
      <c r="C939" t="s">
        <v>2542</v>
      </c>
      <c r="D939">
        <v>44230</v>
      </c>
      <c r="E939" t="s">
        <v>1267</v>
      </c>
      <c r="F939" t="s">
        <v>109</v>
      </c>
      <c r="G939" t="s">
        <v>1279</v>
      </c>
      <c r="H939" t="s">
        <v>120</v>
      </c>
      <c r="I939" t="s">
        <v>2490</v>
      </c>
      <c r="J939">
        <v>200</v>
      </c>
      <c r="K939">
        <v>1264</v>
      </c>
      <c r="L939">
        <v>252800</v>
      </c>
      <c r="M939">
        <v>3.0095000000000001</v>
      </c>
      <c r="N939">
        <v>601.9</v>
      </c>
      <c r="O939">
        <v>0</v>
      </c>
      <c r="P939">
        <v>0</v>
      </c>
      <c r="Q939">
        <v>1267.0094999999999</v>
      </c>
      <c r="R939">
        <v>253401.9</v>
      </c>
      <c r="S939" t="s">
        <v>1362</v>
      </c>
      <c r="T939" s="108"/>
      <c r="U939" s="108"/>
      <c r="V939" s="107"/>
      <c r="W939" s="107"/>
    </row>
    <row r="940" spans="1:23">
      <c r="A940" t="s">
        <v>2543</v>
      </c>
      <c r="B940">
        <v>44230</v>
      </c>
      <c r="C940" t="s">
        <v>2544</v>
      </c>
      <c r="D940">
        <v>44230</v>
      </c>
      <c r="E940" t="s">
        <v>1267</v>
      </c>
      <c r="F940" t="s">
        <v>2</v>
      </c>
      <c r="G940" t="s">
        <v>1078</v>
      </c>
      <c r="H940" t="s">
        <v>120</v>
      </c>
      <c r="I940" t="s">
        <v>2490</v>
      </c>
      <c r="J940">
        <v>220</v>
      </c>
      <c r="K940">
        <v>1264</v>
      </c>
      <c r="L940">
        <v>278080</v>
      </c>
      <c r="M940">
        <v>3.0095000000000001</v>
      </c>
      <c r="N940">
        <v>662.09</v>
      </c>
      <c r="O940">
        <v>0</v>
      </c>
      <c r="P940">
        <v>0</v>
      </c>
      <c r="Q940">
        <v>1267.0094999999999</v>
      </c>
      <c r="R940">
        <v>278742.09000000003</v>
      </c>
      <c r="S940" t="s">
        <v>1362</v>
      </c>
      <c r="T940" s="108"/>
      <c r="U940" s="108"/>
      <c r="V940" s="107"/>
      <c r="W940" s="107"/>
    </row>
    <row r="941" spans="1:23">
      <c r="A941" t="s">
        <v>2545</v>
      </c>
      <c r="B941">
        <v>44230</v>
      </c>
      <c r="C941" t="s">
        <v>2546</v>
      </c>
      <c r="D941">
        <v>44230</v>
      </c>
      <c r="E941" t="s">
        <v>1267</v>
      </c>
      <c r="F941" t="s">
        <v>15</v>
      </c>
      <c r="G941" t="s">
        <v>1275</v>
      </c>
      <c r="H941" t="s">
        <v>13</v>
      </c>
      <c r="I941" t="s">
        <v>2490</v>
      </c>
      <c r="J941">
        <v>80</v>
      </c>
      <c r="K941">
        <v>1264</v>
      </c>
      <c r="L941">
        <v>101120</v>
      </c>
      <c r="M941">
        <v>3.0095000000000001</v>
      </c>
      <c r="N941">
        <v>240.76</v>
      </c>
      <c r="O941">
        <v>0</v>
      </c>
      <c r="P941">
        <v>0</v>
      </c>
      <c r="Q941">
        <v>1267.0094999999999</v>
      </c>
      <c r="R941">
        <v>101360.76</v>
      </c>
      <c r="S941" t="s">
        <v>1362</v>
      </c>
      <c r="T941" s="108"/>
      <c r="U941" s="108"/>
      <c r="V941" s="107"/>
      <c r="W941" s="107"/>
    </row>
    <row r="942" spans="1:23">
      <c r="A942" t="s">
        <v>2545</v>
      </c>
      <c r="B942">
        <v>44230</v>
      </c>
      <c r="C942" t="s">
        <v>2546</v>
      </c>
      <c r="D942">
        <v>44230</v>
      </c>
      <c r="E942" t="s">
        <v>1267</v>
      </c>
      <c r="F942" t="s">
        <v>15</v>
      </c>
      <c r="G942" t="s">
        <v>1275</v>
      </c>
      <c r="H942" t="s">
        <v>13</v>
      </c>
      <c r="I942" t="s">
        <v>1210</v>
      </c>
      <c r="J942">
        <v>4</v>
      </c>
      <c r="K942">
        <v>7760</v>
      </c>
      <c r="L942">
        <v>31040</v>
      </c>
      <c r="M942">
        <v>18.476199999999999</v>
      </c>
      <c r="N942">
        <v>73.904799999999994</v>
      </c>
      <c r="O942">
        <v>0</v>
      </c>
      <c r="P942">
        <v>0</v>
      </c>
      <c r="Q942">
        <v>7778.4762000000001</v>
      </c>
      <c r="R942">
        <v>31113.9048</v>
      </c>
      <c r="S942" t="s">
        <v>1362</v>
      </c>
      <c r="T942" s="108"/>
      <c r="U942" s="108"/>
      <c r="V942" s="107"/>
      <c r="W942" s="107"/>
    </row>
    <row r="943" spans="1:23">
      <c r="A943" t="s">
        <v>2547</v>
      </c>
      <c r="B943">
        <v>44230</v>
      </c>
      <c r="C943" t="s">
        <v>2548</v>
      </c>
      <c r="D943">
        <v>44230</v>
      </c>
      <c r="E943" t="s">
        <v>1267</v>
      </c>
      <c r="F943" t="s">
        <v>22</v>
      </c>
      <c r="G943" t="s">
        <v>1082</v>
      </c>
      <c r="H943" t="s">
        <v>13</v>
      </c>
      <c r="I943" t="s">
        <v>2490</v>
      </c>
      <c r="J943">
        <v>40</v>
      </c>
      <c r="K943">
        <v>1264</v>
      </c>
      <c r="L943">
        <v>50560</v>
      </c>
      <c r="M943">
        <v>3.0095000000000001</v>
      </c>
      <c r="N943">
        <v>120.38</v>
      </c>
      <c r="O943">
        <v>0</v>
      </c>
      <c r="P943">
        <v>0</v>
      </c>
      <c r="Q943">
        <v>1267.0094999999999</v>
      </c>
      <c r="R943">
        <v>50680.38</v>
      </c>
      <c r="S943" t="s">
        <v>1362</v>
      </c>
      <c r="T943" s="108"/>
      <c r="U943" s="108"/>
      <c r="V943" s="107"/>
      <c r="W943" s="107"/>
    </row>
    <row r="944" spans="1:23">
      <c r="A944" t="s">
        <v>2549</v>
      </c>
      <c r="B944">
        <v>44230</v>
      </c>
      <c r="C944" t="s">
        <v>2550</v>
      </c>
      <c r="D944">
        <v>44230</v>
      </c>
      <c r="E944" t="s">
        <v>1267</v>
      </c>
      <c r="F944" t="s">
        <v>84</v>
      </c>
      <c r="G944" t="s">
        <v>1286</v>
      </c>
      <c r="H944" t="s">
        <v>24</v>
      </c>
      <c r="I944" t="s">
        <v>2490</v>
      </c>
      <c r="J944">
        <v>40</v>
      </c>
      <c r="K944">
        <v>1264</v>
      </c>
      <c r="L944">
        <v>50560</v>
      </c>
      <c r="M944">
        <v>3.0095000000000001</v>
      </c>
      <c r="N944">
        <v>120.38</v>
      </c>
      <c r="O944">
        <v>0</v>
      </c>
      <c r="P944">
        <v>0</v>
      </c>
      <c r="Q944">
        <v>1267.0094999999999</v>
      </c>
      <c r="R944">
        <v>50680.38</v>
      </c>
      <c r="S944" t="s">
        <v>1362</v>
      </c>
      <c r="T944" s="108"/>
      <c r="U944" s="108"/>
      <c r="V944" s="107"/>
      <c r="W944" s="107"/>
    </row>
    <row r="945" spans="1:23">
      <c r="A945" t="s">
        <v>2551</v>
      </c>
      <c r="B945">
        <v>44230</v>
      </c>
      <c r="C945" t="s">
        <v>2552</v>
      </c>
      <c r="D945">
        <v>44230</v>
      </c>
      <c r="E945" t="s">
        <v>1267</v>
      </c>
      <c r="F945" t="s">
        <v>125</v>
      </c>
      <c r="G945" t="s">
        <v>1287</v>
      </c>
      <c r="H945" t="s">
        <v>24</v>
      </c>
      <c r="I945" t="s">
        <v>2490</v>
      </c>
      <c r="J945">
        <v>40</v>
      </c>
      <c r="K945">
        <v>1264</v>
      </c>
      <c r="L945">
        <v>50560</v>
      </c>
      <c r="M945">
        <v>3.0095000000000001</v>
      </c>
      <c r="N945">
        <v>120.38</v>
      </c>
      <c r="O945">
        <v>0</v>
      </c>
      <c r="P945">
        <v>0</v>
      </c>
      <c r="Q945">
        <v>1267.0094999999999</v>
      </c>
      <c r="R945">
        <v>50680.38</v>
      </c>
      <c r="S945" t="s">
        <v>1362</v>
      </c>
      <c r="T945" s="108"/>
      <c r="U945" s="108"/>
      <c r="V945" s="107"/>
      <c r="W945" s="107"/>
    </row>
    <row r="946" spans="1:23">
      <c r="A946" t="s">
        <v>2553</v>
      </c>
      <c r="B946">
        <v>44230</v>
      </c>
      <c r="C946" t="s">
        <v>2554</v>
      </c>
      <c r="D946">
        <v>44230</v>
      </c>
      <c r="E946" t="s">
        <v>1267</v>
      </c>
      <c r="F946" t="s">
        <v>30</v>
      </c>
      <c r="G946" t="s">
        <v>1127</v>
      </c>
      <c r="H946" t="s">
        <v>24</v>
      </c>
      <c r="I946" t="s">
        <v>2490</v>
      </c>
      <c r="J946">
        <v>140</v>
      </c>
      <c r="K946">
        <v>1264</v>
      </c>
      <c r="L946">
        <v>176960</v>
      </c>
      <c r="M946">
        <v>3.0095000000000001</v>
      </c>
      <c r="N946">
        <v>421.33</v>
      </c>
      <c r="O946">
        <v>0</v>
      </c>
      <c r="P946">
        <v>0</v>
      </c>
      <c r="Q946">
        <v>1267.0094999999999</v>
      </c>
      <c r="R946">
        <v>177381.33</v>
      </c>
      <c r="S946" t="s">
        <v>1362</v>
      </c>
      <c r="T946" s="108"/>
      <c r="U946" s="108"/>
      <c r="V946" s="107"/>
      <c r="W946" s="107"/>
    </row>
    <row r="947" spans="1:23">
      <c r="A947" t="s">
        <v>2555</v>
      </c>
      <c r="B947">
        <v>44230</v>
      </c>
      <c r="C947" t="s">
        <v>2556</v>
      </c>
      <c r="D947">
        <v>44230</v>
      </c>
      <c r="E947" t="s">
        <v>1267</v>
      </c>
      <c r="F947" t="s">
        <v>35</v>
      </c>
      <c r="G947" t="s">
        <v>1292</v>
      </c>
      <c r="H947" t="s">
        <v>24</v>
      </c>
      <c r="I947" t="s">
        <v>2490</v>
      </c>
      <c r="J947">
        <v>60</v>
      </c>
      <c r="K947">
        <v>1264</v>
      </c>
      <c r="L947">
        <v>75840</v>
      </c>
      <c r="M947">
        <v>3.0095000000000001</v>
      </c>
      <c r="N947">
        <v>180.57</v>
      </c>
      <c r="O947">
        <v>0</v>
      </c>
      <c r="P947">
        <v>0</v>
      </c>
      <c r="Q947">
        <v>1267.0094999999999</v>
      </c>
      <c r="R947">
        <v>76020.570000000007</v>
      </c>
      <c r="S947" t="s">
        <v>1362</v>
      </c>
      <c r="T947" s="108"/>
      <c r="U947" s="108"/>
      <c r="V947" s="107"/>
      <c r="W947" s="107"/>
    </row>
    <row r="948" spans="1:23">
      <c r="A948" t="s">
        <v>2557</v>
      </c>
      <c r="B948">
        <v>44230</v>
      </c>
      <c r="C948" t="s">
        <v>2558</v>
      </c>
      <c r="D948">
        <v>44230</v>
      </c>
      <c r="E948" t="s">
        <v>1267</v>
      </c>
      <c r="F948" t="s">
        <v>86</v>
      </c>
      <c r="G948" t="s">
        <v>1134</v>
      </c>
      <c r="H948" t="s">
        <v>24</v>
      </c>
      <c r="I948" t="s">
        <v>2490</v>
      </c>
      <c r="J948">
        <v>100</v>
      </c>
      <c r="K948">
        <v>1264</v>
      </c>
      <c r="L948">
        <v>126400</v>
      </c>
      <c r="M948">
        <v>3.0095000000000001</v>
      </c>
      <c r="N948">
        <v>300.95</v>
      </c>
      <c r="O948">
        <v>0</v>
      </c>
      <c r="P948">
        <v>0</v>
      </c>
      <c r="Q948">
        <v>1267.0094999999999</v>
      </c>
      <c r="R948">
        <v>126700.95</v>
      </c>
      <c r="S948" t="s">
        <v>1362</v>
      </c>
      <c r="T948" s="108"/>
      <c r="U948" s="108"/>
      <c r="V948" s="107"/>
      <c r="W948" s="107"/>
    </row>
    <row r="949" spans="1:23">
      <c r="A949" t="s">
        <v>2557</v>
      </c>
      <c r="B949">
        <v>44230</v>
      </c>
      <c r="C949" t="s">
        <v>2558</v>
      </c>
      <c r="D949">
        <v>44230</v>
      </c>
      <c r="E949" t="s">
        <v>1267</v>
      </c>
      <c r="F949" t="s">
        <v>86</v>
      </c>
      <c r="G949" t="s">
        <v>1134</v>
      </c>
      <c r="H949" t="s">
        <v>24</v>
      </c>
      <c r="I949" t="s">
        <v>1201</v>
      </c>
      <c r="J949">
        <v>20</v>
      </c>
      <c r="K949">
        <v>3938</v>
      </c>
      <c r="L949">
        <v>78760</v>
      </c>
      <c r="M949">
        <v>9.3762000000000008</v>
      </c>
      <c r="N949">
        <v>187.524</v>
      </c>
      <c r="O949">
        <v>0</v>
      </c>
      <c r="P949">
        <v>0</v>
      </c>
      <c r="Q949">
        <v>3947.3762000000002</v>
      </c>
      <c r="R949">
        <v>78947.524000000005</v>
      </c>
      <c r="S949" t="s">
        <v>1362</v>
      </c>
      <c r="T949" s="108"/>
      <c r="U949" s="108"/>
      <c r="V949" s="107"/>
      <c r="W949" s="107"/>
    </row>
    <row r="950" spans="1:23">
      <c r="A950" t="s">
        <v>2559</v>
      </c>
      <c r="B950">
        <v>44230</v>
      </c>
      <c r="C950" t="s">
        <v>2560</v>
      </c>
      <c r="D950">
        <v>44230</v>
      </c>
      <c r="E950" t="s">
        <v>1267</v>
      </c>
      <c r="F950" t="s">
        <v>65</v>
      </c>
      <c r="G950" t="s">
        <v>1270</v>
      </c>
      <c r="H950" t="s">
        <v>57</v>
      </c>
      <c r="I950" t="s">
        <v>2490</v>
      </c>
      <c r="J950">
        <v>177</v>
      </c>
      <c r="K950">
        <v>1264</v>
      </c>
      <c r="L950">
        <v>223728</v>
      </c>
      <c r="M950">
        <v>3.0095000000000001</v>
      </c>
      <c r="N950">
        <v>532.68150000000003</v>
      </c>
      <c r="O950">
        <v>0</v>
      </c>
      <c r="P950">
        <v>0</v>
      </c>
      <c r="Q950">
        <v>1267.0094999999999</v>
      </c>
      <c r="R950">
        <v>224260.68150000001</v>
      </c>
      <c r="S950" t="s">
        <v>1362</v>
      </c>
      <c r="T950" s="108"/>
      <c r="U950" s="108"/>
      <c r="V950" s="107"/>
      <c r="W950" s="107"/>
    </row>
    <row r="951" spans="1:23">
      <c r="A951" t="s">
        <v>2561</v>
      </c>
      <c r="B951">
        <v>44230</v>
      </c>
      <c r="C951" t="s">
        <v>2562</v>
      </c>
      <c r="D951">
        <v>44230</v>
      </c>
      <c r="E951" t="s">
        <v>1267</v>
      </c>
      <c r="F951" t="s">
        <v>66</v>
      </c>
      <c r="G951" t="s">
        <v>1270</v>
      </c>
      <c r="H951" t="s">
        <v>57</v>
      </c>
      <c r="I951" t="s">
        <v>2490</v>
      </c>
      <c r="J951">
        <v>120</v>
      </c>
      <c r="K951">
        <v>1264</v>
      </c>
      <c r="L951">
        <v>151680</v>
      </c>
      <c r="M951">
        <v>3.0095000000000001</v>
      </c>
      <c r="N951">
        <v>361.14</v>
      </c>
      <c r="O951">
        <v>0</v>
      </c>
      <c r="P951">
        <v>0</v>
      </c>
      <c r="Q951">
        <v>1267.0094999999999</v>
      </c>
      <c r="R951">
        <v>152041.14000000001</v>
      </c>
      <c r="S951" t="s">
        <v>1362</v>
      </c>
      <c r="T951" s="108"/>
      <c r="U951" s="108"/>
      <c r="V951" s="107"/>
      <c r="W951" s="107"/>
    </row>
    <row r="952" spans="1:23">
      <c r="A952" t="s">
        <v>2563</v>
      </c>
      <c r="B952">
        <v>44230</v>
      </c>
      <c r="C952" t="s">
        <v>2564</v>
      </c>
      <c r="D952">
        <v>44230</v>
      </c>
      <c r="E952" t="s">
        <v>1267</v>
      </c>
      <c r="F952" t="s">
        <v>63</v>
      </c>
      <c r="G952" t="s">
        <v>57</v>
      </c>
      <c r="H952" t="s">
        <v>57</v>
      </c>
      <c r="I952" t="s">
        <v>2490</v>
      </c>
      <c r="J952">
        <v>200</v>
      </c>
      <c r="K952">
        <v>1264</v>
      </c>
      <c r="L952">
        <v>252800</v>
      </c>
      <c r="M952">
        <v>3.0095000000000001</v>
      </c>
      <c r="N952">
        <v>601.9</v>
      </c>
      <c r="O952">
        <v>0</v>
      </c>
      <c r="P952">
        <v>0</v>
      </c>
      <c r="Q952">
        <v>1267.0094999999999</v>
      </c>
      <c r="R952">
        <v>253401.9</v>
      </c>
      <c r="S952" t="s">
        <v>1362</v>
      </c>
      <c r="T952" s="108"/>
      <c r="U952" s="108"/>
      <c r="V952" s="107"/>
      <c r="W952" s="107"/>
    </row>
    <row r="953" spans="1:23">
      <c r="A953" t="s">
        <v>2565</v>
      </c>
      <c r="B953">
        <v>44230</v>
      </c>
      <c r="C953" t="s">
        <v>2566</v>
      </c>
      <c r="D953">
        <v>44230</v>
      </c>
      <c r="E953" t="s">
        <v>1267</v>
      </c>
      <c r="F953" t="s">
        <v>54</v>
      </c>
      <c r="G953" t="s">
        <v>1085</v>
      </c>
      <c r="H953" t="s">
        <v>57</v>
      </c>
      <c r="I953" t="s">
        <v>2490</v>
      </c>
      <c r="J953">
        <v>118</v>
      </c>
      <c r="K953">
        <v>1264</v>
      </c>
      <c r="L953">
        <v>149152</v>
      </c>
      <c r="M953">
        <v>3.0095000000000001</v>
      </c>
      <c r="N953">
        <v>355.12099999999998</v>
      </c>
      <c r="O953">
        <v>0</v>
      </c>
      <c r="P953">
        <v>0</v>
      </c>
      <c r="Q953">
        <v>1267.0094999999999</v>
      </c>
      <c r="R953">
        <v>149507.12100000001</v>
      </c>
      <c r="S953" t="s">
        <v>1362</v>
      </c>
      <c r="T953" s="108"/>
      <c r="U953" s="108"/>
      <c r="V953" s="107"/>
      <c r="W953" s="107"/>
    </row>
    <row r="954" spans="1:23">
      <c r="A954" t="s">
        <v>2567</v>
      </c>
      <c r="B954">
        <v>44230</v>
      </c>
      <c r="C954" t="s">
        <v>2568</v>
      </c>
      <c r="D954">
        <v>44230</v>
      </c>
      <c r="E954" t="s">
        <v>1267</v>
      </c>
      <c r="F954" t="s">
        <v>119</v>
      </c>
      <c r="G954" t="s">
        <v>1049</v>
      </c>
      <c r="H954" t="s">
        <v>57</v>
      </c>
      <c r="I954" t="s">
        <v>2490</v>
      </c>
      <c r="J954">
        <v>100</v>
      </c>
      <c r="K954">
        <v>1264</v>
      </c>
      <c r="L954">
        <v>126400</v>
      </c>
      <c r="M954">
        <v>3.0095000000000001</v>
      </c>
      <c r="N954">
        <v>300.95</v>
      </c>
      <c r="O954">
        <v>0</v>
      </c>
      <c r="P954">
        <v>0</v>
      </c>
      <c r="Q954">
        <v>1267.0094999999999</v>
      </c>
      <c r="R954">
        <v>126700.95</v>
      </c>
      <c r="S954" t="s">
        <v>1362</v>
      </c>
      <c r="T954" s="108"/>
      <c r="U954" s="108"/>
      <c r="V954" s="107"/>
      <c r="W954" s="107"/>
    </row>
    <row r="955" spans="1:23">
      <c r="A955" t="s">
        <v>2569</v>
      </c>
      <c r="B955">
        <v>44230</v>
      </c>
      <c r="C955" t="s">
        <v>2570</v>
      </c>
      <c r="D955">
        <v>44230</v>
      </c>
      <c r="E955" t="s">
        <v>1267</v>
      </c>
      <c r="F955" t="s">
        <v>67</v>
      </c>
      <c r="G955" t="s">
        <v>1049</v>
      </c>
      <c r="H955" t="s">
        <v>57</v>
      </c>
      <c r="I955" t="s">
        <v>2490</v>
      </c>
      <c r="J955">
        <v>100</v>
      </c>
      <c r="K955">
        <v>1264</v>
      </c>
      <c r="L955">
        <v>126400</v>
      </c>
      <c r="M955">
        <v>3.0095000000000001</v>
      </c>
      <c r="N955">
        <v>300.95</v>
      </c>
      <c r="O955">
        <v>0</v>
      </c>
      <c r="P955">
        <v>0</v>
      </c>
      <c r="Q955">
        <v>1267.0094999999999</v>
      </c>
      <c r="R955">
        <v>126700.95</v>
      </c>
      <c r="S955" t="s">
        <v>1362</v>
      </c>
      <c r="T955" s="108"/>
      <c r="U955" s="108"/>
      <c r="V955" s="107"/>
      <c r="W955" s="107"/>
    </row>
    <row r="956" spans="1:23">
      <c r="A956" t="s">
        <v>2571</v>
      </c>
      <c r="B956">
        <v>44230</v>
      </c>
      <c r="C956" t="s">
        <v>2572</v>
      </c>
      <c r="D956">
        <v>44230</v>
      </c>
      <c r="E956" t="s">
        <v>1267</v>
      </c>
      <c r="F956" t="s">
        <v>76</v>
      </c>
      <c r="G956" t="s">
        <v>69</v>
      </c>
      <c r="H956" t="s">
        <v>69</v>
      </c>
      <c r="I956" t="s">
        <v>2490</v>
      </c>
      <c r="J956">
        <v>40</v>
      </c>
      <c r="K956">
        <v>1264</v>
      </c>
      <c r="L956">
        <v>50560</v>
      </c>
      <c r="M956">
        <v>3.0095000000000001</v>
      </c>
      <c r="N956">
        <v>120.38</v>
      </c>
      <c r="O956">
        <v>0</v>
      </c>
      <c r="P956">
        <v>0</v>
      </c>
      <c r="Q956">
        <v>1267.0094999999999</v>
      </c>
      <c r="R956">
        <v>50680.38</v>
      </c>
      <c r="S956" t="s">
        <v>1362</v>
      </c>
      <c r="T956" s="108"/>
      <c r="U956" s="108"/>
      <c r="V956" s="107"/>
      <c r="W956" s="107"/>
    </row>
    <row r="957" spans="1:23">
      <c r="A957" t="s">
        <v>2573</v>
      </c>
      <c r="B957">
        <v>44230</v>
      </c>
      <c r="C957" t="s">
        <v>2574</v>
      </c>
      <c r="D957">
        <v>44230</v>
      </c>
      <c r="E957" t="s">
        <v>1267</v>
      </c>
      <c r="F957" t="s">
        <v>68</v>
      </c>
      <c r="G957" t="s">
        <v>69</v>
      </c>
      <c r="H957" t="s">
        <v>69</v>
      </c>
      <c r="I957" t="s">
        <v>2490</v>
      </c>
      <c r="J957">
        <v>40</v>
      </c>
      <c r="K957">
        <v>1264</v>
      </c>
      <c r="L957">
        <v>50560</v>
      </c>
      <c r="M957">
        <v>3.0095000000000001</v>
      </c>
      <c r="N957">
        <v>120.38</v>
      </c>
      <c r="O957">
        <v>0</v>
      </c>
      <c r="P957">
        <v>0</v>
      </c>
      <c r="Q957">
        <v>1267.0094999999999</v>
      </c>
      <c r="R957">
        <v>50680.38</v>
      </c>
      <c r="S957" t="s">
        <v>1362</v>
      </c>
      <c r="T957" s="108"/>
      <c r="U957" s="108"/>
      <c r="V957" s="107"/>
      <c r="W957" s="107"/>
    </row>
    <row r="958" spans="1:23">
      <c r="A958" t="s">
        <v>2575</v>
      </c>
      <c r="B958">
        <v>44230</v>
      </c>
      <c r="C958" t="s">
        <v>2576</v>
      </c>
      <c r="D958">
        <v>44230</v>
      </c>
      <c r="E958" t="s">
        <v>1299</v>
      </c>
      <c r="F958" t="s">
        <v>2577</v>
      </c>
      <c r="G958" t="s">
        <v>1303</v>
      </c>
      <c r="H958" t="s">
        <v>1299</v>
      </c>
      <c r="I958" t="s">
        <v>1201</v>
      </c>
      <c r="J958">
        <v>8</v>
      </c>
      <c r="K958">
        <v>4000</v>
      </c>
      <c r="L958">
        <v>32000</v>
      </c>
      <c r="M958">
        <v>0</v>
      </c>
      <c r="N958">
        <v>0</v>
      </c>
      <c r="O958">
        <v>0</v>
      </c>
      <c r="P958">
        <v>0</v>
      </c>
      <c r="Q958">
        <v>4000</v>
      </c>
      <c r="R958">
        <v>32000</v>
      </c>
      <c r="S958" t="s">
        <v>1362</v>
      </c>
      <c r="T958" s="108"/>
      <c r="U958" s="108"/>
      <c r="V958" s="107"/>
      <c r="W958" s="107"/>
    </row>
    <row r="959" spans="1:23">
      <c r="A959" t="s">
        <v>2578</v>
      </c>
      <c r="B959">
        <v>44230</v>
      </c>
      <c r="C959" t="s">
        <v>2579</v>
      </c>
      <c r="D959">
        <v>44230</v>
      </c>
      <c r="E959" t="s">
        <v>1267</v>
      </c>
      <c r="F959" t="s">
        <v>59</v>
      </c>
      <c r="G959" t="s">
        <v>60</v>
      </c>
      <c r="H959" t="s">
        <v>57</v>
      </c>
      <c r="I959" t="s">
        <v>2490</v>
      </c>
      <c r="J959">
        <v>45</v>
      </c>
      <c r="K959">
        <v>1264</v>
      </c>
      <c r="L959">
        <v>56880</v>
      </c>
      <c r="M959">
        <v>3.0095000000000001</v>
      </c>
      <c r="N959">
        <v>135.42750000000001</v>
      </c>
      <c r="O959">
        <v>0</v>
      </c>
      <c r="P959">
        <v>0</v>
      </c>
      <c r="Q959">
        <v>1267.0094999999999</v>
      </c>
      <c r="R959">
        <v>57015.427499999998</v>
      </c>
      <c r="S959" t="s">
        <v>1362</v>
      </c>
      <c r="T959" s="108"/>
      <c r="U959" s="108"/>
      <c r="V959" s="107"/>
      <c r="W959" s="107"/>
    </row>
    <row r="960" spans="1:23">
      <c r="A960" t="s">
        <v>2580</v>
      </c>
      <c r="B960">
        <v>44230</v>
      </c>
      <c r="C960" t="s">
        <v>2581</v>
      </c>
      <c r="D960">
        <v>44230</v>
      </c>
      <c r="E960" t="s">
        <v>1267</v>
      </c>
      <c r="F960" t="s">
        <v>75</v>
      </c>
      <c r="G960" t="s">
        <v>1088</v>
      </c>
      <c r="H960" t="s">
        <v>69</v>
      </c>
      <c r="I960" t="s">
        <v>2490</v>
      </c>
      <c r="J960">
        <v>100</v>
      </c>
      <c r="K960">
        <v>1264</v>
      </c>
      <c r="L960">
        <v>126400</v>
      </c>
      <c r="M960">
        <v>3.0095000000000001</v>
      </c>
      <c r="N960">
        <v>300.95</v>
      </c>
      <c r="O960">
        <v>0</v>
      </c>
      <c r="P960">
        <v>0</v>
      </c>
      <c r="Q960">
        <v>1267.0094999999999</v>
      </c>
      <c r="R960">
        <v>126700.95</v>
      </c>
      <c r="S960" t="s">
        <v>1362</v>
      </c>
      <c r="T960" s="108"/>
      <c r="U960" s="108"/>
      <c r="V960" s="107"/>
      <c r="W960" s="107"/>
    </row>
    <row r="961" spans="1:23">
      <c r="A961" t="s">
        <v>2580</v>
      </c>
      <c r="B961">
        <v>44230</v>
      </c>
      <c r="C961" t="s">
        <v>2581</v>
      </c>
      <c r="D961">
        <v>44230</v>
      </c>
      <c r="E961" t="s">
        <v>1267</v>
      </c>
      <c r="F961" t="s">
        <v>75</v>
      </c>
      <c r="G961" t="s">
        <v>1088</v>
      </c>
      <c r="H961" t="s">
        <v>69</v>
      </c>
      <c r="I961" t="s">
        <v>1342</v>
      </c>
      <c r="J961">
        <v>5</v>
      </c>
      <c r="K961">
        <v>9850</v>
      </c>
      <c r="L961">
        <v>49250</v>
      </c>
      <c r="M961">
        <v>23.452400000000001</v>
      </c>
      <c r="N961">
        <v>117.262</v>
      </c>
      <c r="O961">
        <v>0</v>
      </c>
      <c r="P961">
        <v>0</v>
      </c>
      <c r="Q961">
        <v>9873.4524000000001</v>
      </c>
      <c r="R961">
        <v>49367.262000000002</v>
      </c>
      <c r="S961" t="s">
        <v>1362</v>
      </c>
      <c r="T961" s="108"/>
      <c r="U961" s="108"/>
      <c r="V961" s="107"/>
      <c r="W961" s="107"/>
    </row>
    <row r="962" spans="1:23">
      <c r="A962" t="s">
        <v>2582</v>
      </c>
      <c r="B962">
        <v>44230</v>
      </c>
      <c r="C962" t="s">
        <v>2583</v>
      </c>
      <c r="D962">
        <v>44230</v>
      </c>
      <c r="E962" t="s">
        <v>1299</v>
      </c>
      <c r="F962" t="s">
        <v>1313</v>
      </c>
      <c r="G962" t="s">
        <v>1300</v>
      </c>
      <c r="H962" t="s">
        <v>1299</v>
      </c>
      <c r="I962" t="s">
        <v>1201</v>
      </c>
      <c r="J962">
        <v>6</v>
      </c>
      <c r="K962">
        <v>3995</v>
      </c>
      <c r="L962">
        <v>23970</v>
      </c>
      <c r="M962">
        <v>0</v>
      </c>
      <c r="N962">
        <v>0</v>
      </c>
      <c r="O962">
        <v>0</v>
      </c>
      <c r="P962">
        <v>0</v>
      </c>
      <c r="Q962">
        <v>3995</v>
      </c>
      <c r="R962">
        <v>23970</v>
      </c>
      <c r="S962" t="s">
        <v>1362</v>
      </c>
      <c r="T962" s="108"/>
      <c r="U962" s="108"/>
      <c r="V962" s="107"/>
      <c r="W962" s="107"/>
    </row>
    <row r="963" spans="1:23">
      <c r="A963" t="s">
        <v>2582</v>
      </c>
      <c r="B963">
        <v>44230</v>
      </c>
      <c r="C963" t="s">
        <v>2583</v>
      </c>
      <c r="D963">
        <v>44230</v>
      </c>
      <c r="E963" t="s">
        <v>1299</v>
      </c>
      <c r="F963" t="s">
        <v>1313</v>
      </c>
      <c r="G963" t="s">
        <v>1300</v>
      </c>
      <c r="H963" t="s">
        <v>1299</v>
      </c>
      <c r="I963" t="s">
        <v>1199</v>
      </c>
      <c r="J963">
        <v>9</v>
      </c>
      <c r="K963">
        <v>4093</v>
      </c>
      <c r="L963">
        <v>36837</v>
      </c>
      <c r="M963">
        <v>0</v>
      </c>
      <c r="N963">
        <v>0</v>
      </c>
      <c r="O963">
        <v>0</v>
      </c>
      <c r="P963">
        <v>0</v>
      </c>
      <c r="Q963">
        <v>4093</v>
      </c>
      <c r="R963">
        <v>36837</v>
      </c>
      <c r="S963" t="s">
        <v>1362</v>
      </c>
      <c r="T963" s="108"/>
      <c r="U963" s="108"/>
      <c r="V963" s="107"/>
      <c r="W963" s="107"/>
    </row>
    <row r="964" spans="1:23">
      <c r="A964" t="s">
        <v>2582</v>
      </c>
      <c r="B964">
        <v>44230</v>
      </c>
      <c r="C964" t="s">
        <v>2583</v>
      </c>
      <c r="D964">
        <v>44230</v>
      </c>
      <c r="E964" t="s">
        <v>1299</v>
      </c>
      <c r="F964" t="s">
        <v>1313</v>
      </c>
      <c r="G964" t="s">
        <v>1300</v>
      </c>
      <c r="H964" t="s">
        <v>1299</v>
      </c>
      <c r="I964" t="s">
        <v>1202</v>
      </c>
      <c r="J964">
        <v>5</v>
      </c>
      <c r="K964">
        <v>3591</v>
      </c>
      <c r="L964">
        <v>17955</v>
      </c>
      <c r="M964">
        <v>0</v>
      </c>
      <c r="N964">
        <v>0</v>
      </c>
      <c r="O964">
        <v>0</v>
      </c>
      <c r="P964">
        <v>0</v>
      </c>
      <c r="Q964">
        <v>3591</v>
      </c>
      <c r="R964">
        <v>17955</v>
      </c>
      <c r="S964" t="s">
        <v>1362</v>
      </c>
      <c r="T964" s="108"/>
      <c r="U964" s="108"/>
      <c r="V964" s="107"/>
      <c r="W964" s="107"/>
    </row>
    <row r="965" spans="1:23">
      <c r="A965" t="s">
        <v>2584</v>
      </c>
      <c r="B965">
        <v>44230</v>
      </c>
      <c r="C965" t="s">
        <v>2585</v>
      </c>
      <c r="D965">
        <v>44230</v>
      </c>
      <c r="E965" t="s">
        <v>1267</v>
      </c>
      <c r="F965" t="s">
        <v>56</v>
      </c>
      <c r="G965" t="s">
        <v>1086</v>
      </c>
      <c r="H965" t="s">
        <v>57</v>
      </c>
      <c r="I965" t="s">
        <v>2490</v>
      </c>
      <c r="J965">
        <v>235</v>
      </c>
      <c r="K965">
        <v>1264</v>
      </c>
      <c r="L965">
        <v>297040</v>
      </c>
      <c r="M965">
        <v>3.0095000000000001</v>
      </c>
      <c r="N965">
        <v>707.23249999999996</v>
      </c>
      <c r="O965">
        <v>0</v>
      </c>
      <c r="P965">
        <v>0</v>
      </c>
      <c r="Q965">
        <v>1267.0094999999999</v>
      </c>
      <c r="R965">
        <v>297747.23249999998</v>
      </c>
      <c r="S965" t="s">
        <v>1362</v>
      </c>
      <c r="T965" s="108"/>
      <c r="U965" s="108"/>
      <c r="V965" s="107"/>
      <c r="W965" s="107"/>
    </row>
    <row r="966" spans="1:23">
      <c r="A966" t="s">
        <v>2586</v>
      </c>
      <c r="B966">
        <v>44230</v>
      </c>
      <c r="C966" t="s">
        <v>2587</v>
      </c>
      <c r="D966">
        <v>44230</v>
      </c>
      <c r="E966" t="s">
        <v>1267</v>
      </c>
      <c r="F966" t="s">
        <v>1009</v>
      </c>
      <c r="G966" t="s">
        <v>79</v>
      </c>
      <c r="H966" t="s">
        <v>69</v>
      </c>
      <c r="I966" t="s">
        <v>2490</v>
      </c>
      <c r="J966">
        <v>130</v>
      </c>
      <c r="K966">
        <v>1264</v>
      </c>
      <c r="L966">
        <v>164320</v>
      </c>
      <c r="M966">
        <v>3.0095000000000001</v>
      </c>
      <c r="N966">
        <v>391.23500000000001</v>
      </c>
      <c r="O966">
        <v>0</v>
      </c>
      <c r="P966">
        <v>0</v>
      </c>
      <c r="Q966">
        <v>1267.0094999999999</v>
      </c>
      <c r="R966">
        <v>164711.23499999999</v>
      </c>
      <c r="S966" t="s">
        <v>1362</v>
      </c>
      <c r="T966" s="108"/>
      <c r="U966" s="108"/>
      <c r="V966" s="107"/>
      <c r="W966" s="107"/>
    </row>
    <row r="967" spans="1:23">
      <c r="A967" t="s">
        <v>2588</v>
      </c>
      <c r="B967">
        <v>44230</v>
      </c>
      <c r="C967" t="s">
        <v>2589</v>
      </c>
      <c r="D967">
        <v>44230</v>
      </c>
      <c r="E967" t="s">
        <v>1267</v>
      </c>
      <c r="F967" t="s">
        <v>91</v>
      </c>
      <c r="G967" t="s">
        <v>1286</v>
      </c>
      <c r="H967" t="s">
        <v>24</v>
      </c>
      <c r="I967" t="s">
        <v>2490</v>
      </c>
      <c r="J967">
        <v>40</v>
      </c>
      <c r="K967">
        <v>1264</v>
      </c>
      <c r="L967">
        <v>50560</v>
      </c>
      <c r="M967">
        <v>3.0095000000000001</v>
      </c>
      <c r="N967">
        <v>120.38</v>
      </c>
      <c r="O967">
        <v>0</v>
      </c>
      <c r="P967">
        <v>0</v>
      </c>
      <c r="Q967">
        <v>1267.0094999999999</v>
      </c>
      <c r="R967">
        <v>50680.38</v>
      </c>
      <c r="S967" t="s">
        <v>1362</v>
      </c>
      <c r="T967" s="108"/>
      <c r="U967" s="108"/>
      <c r="V967" s="107"/>
      <c r="W967" s="107"/>
    </row>
    <row r="968" spans="1:23">
      <c r="A968" t="s">
        <v>2590</v>
      </c>
      <c r="B968">
        <v>44230</v>
      </c>
      <c r="C968" t="s">
        <v>2591</v>
      </c>
      <c r="D968">
        <v>44230</v>
      </c>
      <c r="E968" t="s">
        <v>1267</v>
      </c>
      <c r="F968" t="s">
        <v>28</v>
      </c>
      <c r="G968" t="s">
        <v>1127</v>
      </c>
      <c r="H968" t="s">
        <v>24</v>
      </c>
      <c r="I968" t="s">
        <v>2490</v>
      </c>
      <c r="J968">
        <v>20</v>
      </c>
      <c r="K968">
        <v>1264</v>
      </c>
      <c r="L968">
        <v>25280</v>
      </c>
      <c r="M968">
        <v>3.0095000000000001</v>
      </c>
      <c r="N968">
        <v>60.19</v>
      </c>
      <c r="O968">
        <v>0</v>
      </c>
      <c r="P968">
        <v>0</v>
      </c>
      <c r="Q968">
        <v>1267.0094999999999</v>
      </c>
      <c r="R968">
        <v>25340.19</v>
      </c>
      <c r="S968" t="s">
        <v>1362</v>
      </c>
      <c r="T968" s="108"/>
      <c r="U968" s="108"/>
      <c r="V968" s="107"/>
      <c r="W968" s="107"/>
    </row>
    <row r="969" spans="1:23">
      <c r="A969" t="s">
        <v>2592</v>
      </c>
      <c r="B969">
        <v>44230</v>
      </c>
      <c r="C969" t="s">
        <v>2593</v>
      </c>
      <c r="D969">
        <v>44230</v>
      </c>
      <c r="E969" t="s">
        <v>1267</v>
      </c>
      <c r="F969" t="s">
        <v>34</v>
      </c>
      <c r="G969" t="s">
        <v>1084</v>
      </c>
      <c r="H969" t="s">
        <v>24</v>
      </c>
      <c r="I969" t="s">
        <v>2490</v>
      </c>
      <c r="J969">
        <v>240</v>
      </c>
      <c r="K969">
        <v>1264</v>
      </c>
      <c r="L969">
        <v>303360</v>
      </c>
      <c r="M969">
        <v>3.0095000000000001</v>
      </c>
      <c r="N969">
        <v>722.28</v>
      </c>
      <c r="O969">
        <v>0</v>
      </c>
      <c r="P969">
        <v>0</v>
      </c>
      <c r="Q969">
        <v>1267.0094999999999</v>
      </c>
      <c r="R969">
        <v>304082.28000000003</v>
      </c>
      <c r="S969" t="s">
        <v>1362</v>
      </c>
      <c r="T969" s="108"/>
      <c r="U969" s="108"/>
      <c r="V969" s="107"/>
      <c r="W969" s="107"/>
    </row>
    <row r="970" spans="1:23">
      <c r="A970" t="s">
        <v>2594</v>
      </c>
      <c r="B970">
        <v>44230</v>
      </c>
      <c r="C970" t="s">
        <v>2595</v>
      </c>
      <c r="D970">
        <v>44230</v>
      </c>
      <c r="E970" t="s">
        <v>1267</v>
      </c>
      <c r="F970" t="s">
        <v>14</v>
      </c>
      <c r="G970" t="s">
        <v>1275</v>
      </c>
      <c r="H970" t="s">
        <v>24</v>
      </c>
      <c r="I970" t="s">
        <v>2490</v>
      </c>
      <c r="J970">
        <v>260</v>
      </c>
      <c r="K970">
        <v>1264</v>
      </c>
      <c r="L970">
        <v>328640</v>
      </c>
      <c r="M970">
        <v>3.0095000000000001</v>
      </c>
      <c r="N970">
        <v>782.47</v>
      </c>
      <c r="O970">
        <v>0</v>
      </c>
      <c r="P970">
        <v>0</v>
      </c>
      <c r="Q970">
        <v>1267.0094999999999</v>
      </c>
      <c r="R970">
        <v>329422.46999999997</v>
      </c>
      <c r="S970" t="s">
        <v>1362</v>
      </c>
      <c r="T970" s="108"/>
      <c r="U970" s="108"/>
      <c r="V970" s="107"/>
      <c r="W970" s="107"/>
    </row>
    <row r="971" spans="1:23">
      <c r="A971" t="s">
        <v>2596</v>
      </c>
      <c r="B971">
        <v>44230</v>
      </c>
      <c r="C971" t="s">
        <v>2597</v>
      </c>
      <c r="D971">
        <v>44230</v>
      </c>
      <c r="E971" t="s">
        <v>1267</v>
      </c>
      <c r="F971" t="s">
        <v>85</v>
      </c>
      <c r="G971" t="s">
        <v>1298</v>
      </c>
      <c r="H971" t="s">
        <v>24</v>
      </c>
      <c r="I971" t="s">
        <v>2490</v>
      </c>
      <c r="J971">
        <v>60</v>
      </c>
      <c r="K971">
        <v>1264</v>
      </c>
      <c r="L971">
        <v>75840</v>
      </c>
      <c r="M971">
        <v>3.0095000000000001</v>
      </c>
      <c r="N971">
        <v>180.57</v>
      </c>
      <c r="O971">
        <v>0</v>
      </c>
      <c r="P971">
        <v>0</v>
      </c>
      <c r="Q971">
        <v>1267.0094999999999</v>
      </c>
      <c r="R971">
        <v>76020.570000000007</v>
      </c>
      <c r="S971" t="s">
        <v>1362</v>
      </c>
      <c r="T971" s="108"/>
      <c r="U971" s="108"/>
      <c r="V971" s="107"/>
      <c r="W971" s="107"/>
    </row>
    <row r="972" spans="1:23">
      <c r="A972" t="s">
        <v>2598</v>
      </c>
      <c r="B972">
        <v>44230</v>
      </c>
      <c r="C972" t="s">
        <v>2599</v>
      </c>
      <c r="D972">
        <v>44230</v>
      </c>
      <c r="E972" t="s">
        <v>1267</v>
      </c>
      <c r="F972" t="s">
        <v>92</v>
      </c>
      <c r="G972" t="s">
        <v>81</v>
      </c>
      <c r="H972" t="s">
        <v>24</v>
      </c>
      <c r="I972" t="s">
        <v>2490</v>
      </c>
      <c r="J972">
        <v>40</v>
      </c>
      <c r="K972">
        <v>1264</v>
      </c>
      <c r="L972">
        <v>50560</v>
      </c>
      <c r="M972">
        <v>3.0095000000000001</v>
      </c>
      <c r="N972">
        <v>120.38</v>
      </c>
      <c r="O972">
        <v>0</v>
      </c>
      <c r="P972">
        <v>0</v>
      </c>
      <c r="Q972">
        <v>1267.0094999999999</v>
      </c>
      <c r="R972">
        <v>50680.38</v>
      </c>
      <c r="S972" t="s">
        <v>1362</v>
      </c>
      <c r="T972" s="108"/>
      <c r="U972" s="108"/>
      <c r="V972" s="107"/>
      <c r="W972" s="107"/>
    </row>
    <row r="973" spans="1:23">
      <c r="A973" t="s">
        <v>2600</v>
      </c>
      <c r="B973">
        <v>44230</v>
      </c>
      <c r="C973" t="s">
        <v>2601</v>
      </c>
      <c r="D973">
        <v>44230</v>
      </c>
      <c r="E973" t="s">
        <v>1267</v>
      </c>
      <c r="F973" t="s">
        <v>89</v>
      </c>
      <c r="G973" t="s">
        <v>81</v>
      </c>
      <c r="H973" t="s">
        <v>24</v>
      </c>
      <c r="I973" t="s">
        <v>2490</v>
      </c>
      <c r="J973">
        <v>200</v>
      </c>
      <c r="K973">
        <v>1264</v>
      </c>
      <c r="L973">
        <v>252800</v>
      </c>
      <c r="M973">
        <v>3.0095000000000001</v>
      </c>
      <c r="N973">
        <v>601.9</v>
      </c>
      <c r="O973">
        <v>0</v>
      </c>
      <c r="P973">
        <v>0</v>
      </c>
      <c r="Q973">
        <v>1267.0094999999999</v>
      </c>
      <c r="R973">
        <v>253401.9</v>
      </c>
      <c r="S973" t="s">
        <v>1362</v>
      </c>
      <c r="T973" s="108"/>
      <c r="U973" s="108"/>
      <c r="V973" s="107"/>
      <c r="W973" s="107"/>
    </row>
    <row r="974" spans="1:23">
      <c r="A974" t="s">
        <v>2602</v>
      </c>
      <c r="B974">
        <v>44230</v>
      </c>
      <c r="C974" t="s">
        <v>2603</v>
      </c>
      <c r="D974">
        <v>44230</v>
      </c>
      <c r="E974" t="s">
        <v>1267</v>
      </c>
      <c r="F974" t="s">
        <v>88</v>
      </c>
      <c r="G974" t="s">
        <v>1297</v>
      </c>
      <c r="H974" t="s">
        <v>24</v>
      </c>
      <c r="I974" t="s">
        <v>2490</v>
      </c>
      <c r="J974">
        <v>200</v>
      </c>
      <c r="K974">
        <v>1264</v>
      </c>
      <c r="L974">
        <v>252800</v>
      </c>
      <c r="M974">
        <v>3.0095000000000001</v>
      </c>
      <c r="N974">
        <v>601.9</v>
      </c>
      <c r="O974">
        <v>0</v>
      </c>
      <c r="P974">
        <v>0</v>
      </c>
      <c r="Q974">
        <v>1267.0094999999999</v>
      </c>
      <c r="R974">
        <v>253401.9</v>
      </c>
      <c r="S974" t="s">
        <v>1362</v>
      </c>
      <c r="T974" s="108"/>
      <c r="U974" s="108"/>
      <c r="V974" s="107"/>
      <c r="W974" s="107"/>
    </row>
    <row r="975" spans="1:23">
      <c r="A975" t="s">
        <v>2604</v>
      </c>
      <c r="B975">
        <v>44230</v>
      </c>
      <c r="C975" t="s">
        <v>2605</v>
      </c>
      <c r="D975">
        <v>44230</v>
      </c>
      <c r="E975" t="s">
        <v>1267</v>
      </c>
      <c r="F975" t="s">
        <v>74</v>
      </c>
      <c r="G975" t="s">
        <v>1269</v>
      </c>
      <c r="H975" t="s">
        <v>69</v>
      </c>
      <c r="I975" t="s">
        <v>2490</v>
      </c>
      <c r="J975">
        <v>373</v>
      </c>
      <c r="K975">
        <v>1264</v>
      </c>
      <c r="L975">
        <v>471472</v>
      </c>
      <c r="M975">
        <v>3.0095000000000001</v>
      </c>
      <c r="N975">
        <v>1122.5435</v>
      </c>
      <c r="O975">
        <v>0</v>
      </c>
      <c r="P975">
        <v>0</v>
      </c>
      <c r="Q975">
        <v>1267.0094999999999</v>
      </c>
      <c r="R975">
        <v>472594.54350000003</v>
      </c>
      <c r="S975" t="s">
        <v>1362</v>
      </c>
      <c r="T975" s="108"/>
      <c r="U975" s="108"/>
      <c r="V975" s="107"/>
      <c r="W975" s="107"/>
    </row>
    <row r="976" spans="1:23">
      <c r="A976" t="s">
        <v>2606</v>
      </c>
      <c r="B976">
        <v>44230</v>
      </c>
      <c r="C976" t="s">
        <v>2607</v>
      </c>
      <c r="D976">
        <v>44230</v>
      </c>
      <c r="E976" t="s">
        <v>1267</v>
      </c>
      <c r="F976" t="s">
        <v>64</v>
      </c>
      <c r="G976" t="s">
        <v>57</v>
      </c>
      <c r="H976" t="s">
        <v>57</v>
      </c>
      <c r="I976" t="s">
        <v>2490</v>
      </c>
      <c r="J976">
        <v>45</v>
      </c>
      <c r="K976">
        <v>1264</v>
      </c>
      <c r="L976">
        <v>56880</v>
      </c>
      <c r="M976">
        <v>3.0095000000000001</v>
      </c>
      <c r="N976">
        <v>135.42750000000001</v>
      </c>
      <c r="O976">
        <v>0</v>
      </c>
      <c r="P976">
        <v>0</v>
      </c>
      <c r="Q976">
        <v>1267.0094999999999</v>
      </c>
      <c r="R976">
        <v>57015.427499999998</v>
      </c>
      <c r="S976" t="s">
        <v>1362</v>
      </c>
      <c r="T976" s="108"/>
      <c r="U976" s="108"/>
      <c r="V976" s="107"/>
      <c r="W976" s="107"/>
    </row>
    <row r="977" spans="1:23">
      <c r="A977" t="s">
        <v>2608</v>
      </c>
      <c r="B977">
        <v>44230</v>
      </c>
      <c r="C977" t="s">
        <v>2609</v>
      </c>
      <c r="D977">
        <v>44230</v>
      </c>
      <c r="E977" t="s">
        <v>1267</v>
      </c>
      <c r="F977" t="s">
        <v>7</v>
      </c>
      <c r="G977" t="s">
        <v>1280</v>
      </c>
      <c r="H977" t="s">
        <v>120</v>
      </c>
      <c r="I977" t="s">
        <v>2490</v>
      </c>
      <c r="J977">
        <v>133</v>
      </c>
      <c r="K977">
        <v>1264</v>
      </c>
      <c r="L977">
        <v>168112</v>
      </c>
      <c r="M977">
        <v>3.0095000000000001</v>
      </c>
      <c r="N977">
        <v>400.26350000000002</v>
      </c>
      <c r="O977">
        <v>0</v>
      </c>
      <c r="P977">
        <v>0</v>
      </c>
      <c r="Q977">
        <v>1267.0094999999999</v>
      </c>
      <c r="R977">
        <v>168512.2635</v>
      </c>
      <c r="S977" t="s">
        <v>1362</v>
      </c>
      <c r="T977" s="108"/>
      <c r="U977" s="108"/>
      <c r="V977" s="107"/>
      <c r="W977" s="107"/>
    </row>
    <row r="978" spans="1:23">
      <c r="A978" t="s">
        <v>2610</v>
      </c>
      <c r="B978">
        <v>44230</v>
      </c>
      <c r="C978" t="s">
        <v>2611</v>
      </c>
      <c r="D978">
        <v>44230</v>
      </c>
      <c r="E978" t="s">
        <v>1267</v>
      </c>
      <c r="F978" t="s">
        <v>113</v>
      </c>
      <c r="G978" t="s">
        <v>1133</v>
      </c>
      <c r="H978" t="s">
        <v>120</v>
      </c>
      <c r="I978" t="s">
        <v>2490</v>
      </c>
      <c r="J978">
        <v>290</v>
      </c>
      <c r="K978">
        <v>1264</v>
      </c>
      <c r="L978">
        <v>366560</v>
      </c>
      <c r="M978">
        <v>3.0095000000000001</v>
      </c>
      <c r="N978">
        <v>872.755</v>
      </c>
      <c r="O978">
        <v>0</v>
      </c>
      <c r="P978">
        <v>0</v>
      </c>
      <c r="Q978">
        <v>1267.0094999999999</v>
      </c>
      <c r="R978">
        <v>367432.755</v>
      </c>
      <c r="S978" t="s">
        <v>1362</v>
      </c>
      <c r="T978" s="108"/>
      <c r="U978" s="108"/>
      <c r="V978" s="107"/>
      <c r="W978" s="107"/>
    </row>
    <row r="979" spans="1:23">
      <c r="A979" t="s">
        <v>2612</v>
      </c>
      <c r="B979">
        <v>44230</v>
      </c>
      <c r="C979" t="s">
        <v>2613</v>
      </c>
      <c r="D979">
        <v>44230</v>
      </c>
      <c r="E979" t="s">
        <v>1267</v>
      </c>
      <c r="F979" t="s">
        <v>1077</v>
      </c>
      <c r="G979" t="s">
        <v>1079</v>
      </c>
      <c r="H979" t="s">
        <v>120</v>
      </c>
      <c r="I979" t="s">
        <v>2490</v>
      </c>
      <c r="J979">
        <v>160</v>
      </c>
      <c r="K979">
        <v>1264</v>
      </c>
      <c r="L979">
        <v>202240</v>
      </c>
      <c r="M979">
        <v>3.0095000000000001</v>
      </c>
      <c r="N979">
        <v>481.52</v>
      </c>
      <c r="O979">
        <v>0</v>
      </c>
      <c r="P979">
        <v>0</v>
      </c>
      <c r="Q979">
        <v>1267.0094999999999</v>
      </c>
      <c r="R979">
        <v>202721.52</v>
      </c>
      <c r="S979" t="s">
        <v>1362</v>
      </c>
      <c r="T979" s="108"/>
      <c r="U979" s="108"/>
      <c r="V979" s="107"/>
      <c r="W979" s="107"/>
    </row>
    <row r="980" spans="1:23">
      <c r="A980" t="s">
        <v>2614</v>
      </c>
      <c r="B980">
        <v>44230</v>
      </c>
      <c r="C980" t="s">
        <v>2615</v>
      </c>
      <c r="D980">
        <v>44230</v>
      </c>
      <c r="E980" t="s">
        <v>1267</v>
      </c>
      <c r="F980" t="s">
        <v>1</v>
      </c>
      <c r="G980" t="s">
        <v>1079</v>
      </c>
      <c r="H980" t="s">
        <v>120</v>
      </c>
      <c r="I980" t="s">
        <v>2490</v>
      </c>
      <c r="J980">
        <v>181</v>
      </c>
      <c r="K980">
        <v>1264</v>
      </c>
      <c r="L980">
        <v>228784</v>
      </c>
      <c r="M980">
        <v>3.0095000000000001</v>
      </c>
      <c r="N980">
        <v>544.71950000000004</v>
      </c>
      <c r="O980">
        <v>0</v>
      </c>
      <c r="P980">
        <v>0</v>
      </c>
      <c r="Q980">
        <v>1267.0094999999999</v>
      </c>
      <c r="R980">
        <v>229328.71950000001</v>
      </c>
      <c r="S980" t="s">
        <v>1362</v>
      </c>
      <c r="T980" s="108"/>
      <c r="U980" s="108"/>
      <c r="V980" s="107"/>
      <c r="W980" s="107"/>
    </row>
    <row r="981" spans="1:23">
      <c r="A981" t="s">
        <v>2616</v>
      </c>
      <c r="B981">
        <v>44230</v>
      </c>
      <c r="C981" t="s">
        <v>2617</v>
      </c>
      <c r="D981">
        <v>44230</v>
      </c>
      <c r="E981" t="s">
        <v>1267</v>
      </c>
      <c r="F981" t="s">
        <v>108</v>
      </c>
      <c r="G981" t="s">
        <v>1279</v>
      </c>
      <c r="H981" t="s">
        <v>120</v>
      </c>
      <c r="I981" t="s">
        <v>1201</v>
      </c>
      <c r="J981">
        <v>10</v>
      </c>
      <c r="K981">
        <v>3938</v>
      </c>
      <c r="L981">
        <v>39380</v>
      </c>
      <c r="M981">
        <v>9.3762000000000008</v>
      </c>
      <c r="N981">
        <v>93.762</v>
      </c>
      <c r="O981">
        <v>0</v>
      </c>
      <c r="P981">
        <v>0</v>
      </c>
      <c r="Q981">
        <v>3947.3762000000002</v>
      </c>
      <c r="R981">
        <v>39473.762000000002</v>
      </c>
      <c r="S981" t="s">
        <v>1362</v>
      </c>
      <c r="T981" s="108"/>
      <c r="U981" s="108"/>
      <c r="V981" s="107"/>
      <c r="W981" s="107"/>
    </row>
    <row r="982" spans="1:23">
      <c r="A982" t="s">
        <v>2616</v>
      </c>
      <c r="B982">
        <v>44230</v>
      </c>
      <c r="C982" t="s">
        <v>2617</v>
      </c>
      <c r="D982">
        <v>44230</v>
      </c>
      <c r="E982" t="s">
        <v>1267</v>
      </c>
      <c r="F982" t="s">
        <v>108</v>
      </c>
      <c r="G982" t="s">
        <v>1279</v>
      </c>
      <c r="H982" t="s">
        <v>120</v>
      </c>
      <c r="I982" t="s">
        <v>2490</v>
      </c>
      <c r="J982">
        <v>40</v>
      </c>
      <c r="K982">
        <v>1264</v>
      </c>
      <c r="L982">
        <v>50560</v>
      </c>
      <c r="M982">
        <v>3.0095000000000001</v>
      </c>
      <c r="N982">
        <v>120.38</v>
      </c>
      <c r="O982">
        <v>0</v>
      </c>
      <c r="P982">
        <v>0</v>
      </c>
      <c r="Q982">
        <v>1267.0094999999999</v>
      </c>
      <c r="R982">
        <v>50680.38</v>
      </c>
      <c r="S982" t="s">
        <v>1362</v>
      </c>
      <c r="T982" s="108"/>
      <c r="U982" s="108"/>
      <c r="V982" s="107"/>
      <c r="W982" s="107"/>
    </row>
    <row r="983" spans="1:23">
      <c r="A983" t="s">
        <v>2618</v>
      </c>
      <c r="B983">
        <v>44230</v>
      </c>
      <c r="C983" t="s">
        <v>2619</v>
      </c>
      <c r="D983">
        <v>44230</v>
      </c>
      <c r="E983" t="s">
        <v>1267</v>
      </c>
      <c r="F983" t="s">
        <v>58</v>
      </c>
      <c r="G983" t="s">
        <v>1086</v>
      </c>
      <c r="H983" t="s">
        <v>57</v>
      </c>
      <c r="I983" t="s">
        <v>1202</v>
      </c>
      <c r="J983">
        <v>5</v>
      </c>
      <c r="K983">
        <v>3540</v>
      </c>
      <c r="L983">
        <v>17700</v>
      </c>
      <c r="M983">
        <v>8.4285999999999994</v>
      </c>
      <c r="N983">
        <v>42.143000000000001</v>
      </c>
      <c r="O983">
        <v>0</v>
      </c>
      <c r="P983">
        <v>0</v>
      </c>
      <c r="Q983">
        <v>3548.4286000000002</v>
      </c>
      <c r="R983">
        <v>17742.143</v>
      </c>
      <c r="S983" t="s">
        <v>1362</v>
      </c>
      <c r="T983" s="108"/>
      <c r="U983" s="108"/>
      <c r="V983" s="107"/>
      <c r="W983" s="107"/>
    </row>
    <row r="984" spans="1:23">
      <c r="A984" t="s">
        <v>2618</v>
      </c>
      <c r="B984">
        <v>44230</v>
      </c>
      <c r="C984" t="s">
        <v>2619</v>
      </c>
      <c r="D984">
        <v>44230</v>
      </c>
      <c r="E984" t="s">
        <v>1267</v>
      </c>
      <c r="F984" t="s">
        <v>58</v>
      </c>
      <c r="G984" t="s">
        <v>1086</v>
      </c>
      <c r="H984" t="s">
        <v>57</v>
      </c>
      <c r="I984" t="s">
        <v>2490</v>
      </c>
      <c r="J984">
        <v>120</v>
      </c>
      <c r="K984">
        <v>1264</v>
      </c>
      <c r="L984">
        <v>151680</v>
      </c>
      <c r="M984">
        <v>3.0095000000000001</v>
      </c>
      <c r="N984">
        <v>361.14</v>
      </c>
      <c r="O984">
        <v>0</v>
      </c>
      <c r="P984">
        <v>0</v>
      </c>
      <c r="Q984">
        <v>1267.0094999999999</v>
      </c>
      <c r="R984">
        <v>152041.14000000001</v>
      </c>
      <c r="S984" t="s">
        <v>1362</v>
      </c>
      <c r="T984" s="108"/>
      <c r="U984" s="108"/>
      <c r="V984" s="107"/>
      <c r="W984" s="107"/>
    </row>
    <row r="985" spans="1:23">
      <c r="A985" t="s">
        <v>2618</v>
      </c>
      <c r="B985">
        <v>44230</v>
      </c>
      <c r="C985" t="s">
        <v>2619</v>
      </c>
      <c r="D985">
        <v>44230</v>
      </c>
      <c r="E985" t="s">
        <v>1267</v>
      </c>
      <c r="F985" t="s">
        <v>58</v>
      </c>
      <c r="G985" t="s">
        <v>1086</v>
      </c>
      <c r="H985" t="s">
        <v>57</v>
      </c>
      <c r="I985" t="s">
        <v>1215</v>
      </c>
      <c r="J985">
        <v>5</v>
      </c>
      <c r="K985">
        <v>5035</v>
      </c>
      <c r="L985">
        <v>25175</v>
      </c>
      <c r="M985">
        <v>11.988099999999999</v>
      </c>
      <c r="N985">
        <v>59.9405</v>
      </c>
      <c r="O985">
        <v>0</v>
      </c>
      <c r="P985">
        <v>0</v>
      </c>
      <c r="Q985">
        <v>5046.9880999999996</v>
      </c>
      <c r="R985">
        <v>25234.940500000001</v>
      </c>
      <c r="S985" t="s">
        <v>1362</v>
      </c>
      <c r="T985" s="108"/>
      <c r="U985" s="108"/>
      <c r="V985" s="107"/>
      <c r="W985" s="107"/>
    </row>
    <row r="986" spans="1:23">
      <c r="A986" t="s">
        <v>2620</v>
      </c>
      <c r="B986">
        <v>44230</v>
      </c>
      <c r="C986" t="s">
        <v>2621</v>
      </c>
      <c r="D986">
        <v>44230</v>
      </c>
      <c r="E986" t="s">
        <v>1267</v>
      </c>
      <c r="F986" t="s">
        <v>55</v>
      </c>
      <c r="G986" t="s">
        <v>1085</v>
      </c>
      <c r="H986" t="s">
        <v>57</v>
      </c>
      <c r="I986" t="s">
        <v>2490</v>
      </c>
      <c r="J986">
        <v>250</v>
      </c>
      <c r="K986">
        <v>1264</v>
      </c>
      <c r="L986">
        <v>316000</v>
      </c>
      <c r="M986">
        <v>3.0095000000000001</v>
      </c>
      <c r="N986">
        <v>752.375</v>
      </c>
      <c r="O986">
        <v>0</v>
      </c>
      <c r="P986">
        <v>0</v>
      </c>
      <c r="Q986">
        <v>1267.0094999999999</v>
      </c>
      <c r="R986">
        <v>316752.375</v>
      </c>
      <c r="S986" t="s">
        <v>1362</v>
      </c>
      <c r="T986" s="108"/>
      <c r="U986" s="108"/>
      <c r="V986" s="107"/>
      <c r="W986" s="107"/>
    </row>
    <row r="987" spans="1:23">
      <c r="A987" t="s">
        <v>2622</v>
      </c>
      <c r="B987">
        <v>44230</v>
      </c>
      <c r="C987" t="s">
        <v>2623</v>
      </c>
      <c r="D987">
        <v>44230</v>
      </c>
      <c r="E987" t="s">
        <v>1179</v>
      </c>
      <c r="F987" t="s">
        <v>1360</v>
      </c>
      <c r="G987" t="s">
        <v>1179</v>
      </c>
      <c r="H987" t="s">
        <v>1179</v>
      </c>
      <c r="I987" t="s">
        <v>2490</v>
      </c>
      <c r="J987">
        <v>4</v>
      </c>
      <c r="K987">
        <v>1282</v>
      </c>
      <c r="L987">
        <v>5128</v>
      </c>
      <c r="M987">
        <v>3.0524</v>
      </c>
      <c r="N987">
        <v>12.2096</v>
      </c>
      <c r="O987">
        <v>0</v>
      </c>
      <c r="P987">
        <v>0</v>
      </c>
      <c r="Q987">
        <v>1285.0524</v>
      </c>
      <c r="R987">
        <v>5140.2096000000001</v>
      </c>
      <c r="S987" t="s">
        <v>1362</v>
      </c>
      <c r="T987" s="108"/>
      <c r="U987" s="108"/>
      <c r="V987" s="107"/>
      <c r="W987" s="107"/>
    </row>
    <row r="988" spans="1:23">
      <c r="A988" t="s">
        <v>2622</v>
      </c>
      <c r="B988">
        <v>44230</v>
      </c>
      <c r="C988" t="s">
        <v>2623</v>
      </c>
      <c r="D988">
        <v>44230</v>
      </c>
      <c r="E988" t="s">
        <v>1179</v>
      </c>
      <c r="F988" t="s">
        <v>1360</v>
      </c>
      <c r="G988" t="s">
        <v>1179</v>
      </c>
      <c r="H988" t="s">
        <v>1179</v>
      </c>
      <c r="I988" t="s">
        <v>1198</v>
      </c>
      <c r="J988">
        <v>1</v>
      </c>
      <c r="K988">
        <v>9162.18</v>
      </c>
      <c r="L988">
        <v>9162.18</v>
      </c>
      <c r="M988">
        <v>21.814699999999998</v>
      </c>
      <c r="N988">
        <v>21.814699999999998</v>
      </c>
      <c r="O988">
        <v>0</v>
      </c>
      <c r="P988">
        <v>0</v>
      </c>
      <c r="Q988">
        <v>9183.9946999999993</v>
      </c>
      <c r="R988">
        <v>9183.9946999999993</v>
      </c>
      <c r="S988" t="s">
        <v>1362</v>
      </c>
      <c r="T988" s="108"/>
      <c r="U988" s="108"/>
      <c r="V988" s="107"/>
      <c r="W988" s="107"/>
    </row>
    <row r="989" spans="1:23">
      <c r="A989" t="s">
        <v>2624</v>
      </c>
      <c r="B989">
        <v>44230</v>
      </c>
      <c r="C989" t="s">
        <v>2625</v>
      </c>
      <c r="D989">
        <v>44230</v>
      </c>
      <c r="E989" t="s">
        <v>1179</v>
      </c>
      <c r="F989" t="s">
        <v>1281</v>
      </c>
      <c r="G989" t="s">
        <v>1179</v>
      </c>
      <c r="H989" t="s">
        <v>1179</v>
      </c>
      <c r="I989" t="s">
        <v>1203</v>
      </c>
      <c r="J989">
        <v>2</v>
      </c>
      <c r="K989">
        <v>1311.5</v>
      </c>
      <c r="L989">
        <v>2623</v>
      </c>
      <c r="M989">
        <v>3.1225999999999998</v>
      </c>
      <c r="N989">
        <v>6.2451999999999996</v>
      </c>
      <c r="O989">
        <v>0</v>
      </c>
      <c r="P989">
        <v>0</v>
      </c>
      <c r="Q989">
        <v>1314.6225999999999</v>
      </c>
      <c r="R989">
        <v>2629.2451999999998</v>
      </c>
      <c r="S989" t="s">
        <v>1362</v>
      </c>
      <c r="T989" s="108"/>
      <c r="U989" s="108"/>
      <c r="V989" s="107"/>
      <c r="W989" s="107"/>
    </row>
    <row r="990" spans="1:23">
      <c r="A990" t="s">
        <v>2624</v>
      </c>
      <c r="B990">
        <v>44230</v>
      </c>
      <c r="C990" t="s">
        <v>2625</v>
      </c>
      <c r="D990">
        <v>44230</v>
      </c>
      <c r="E990" t="s">
        <v>1179</v>
      </c>
      <c r="F990" t="s">
        <v>1281</v>
      </c>
      <c r="G990" t="s">
        <v>1179</v>
      </c>
      <c r="H990" t="s">
        <v>1179</v>
      </c>
      <c r="I990" t="s">
        <v>2490</v>
      </c>
      <c r="J990">
        <v>5</v>
      </c>
      <c r="K990">
        <v>1282</v>
      </c>
      <c r="L990">
        <v>6410</v>
      </c>
      <c r="M990">
        <v>3.0524</v>
      </c>
      <c r="N990">
        <v>15.262</v>
      </c>
      <c r="O990">
        <v>0</v>
      </c>
      <c r="P990">
        <v>0</v>
      </c>
      <c r="Q990">
        <v>1285.0524</v>
      </c>
      <c r="R990">
        <v>6425.2619999999997</v>
      </c>
      <c r="S990" t="s">
        <v>1362</v>
      </c>
      <c r="T990" s="108"/>
      <c r="U990" s="108"/>
      <c r="V990" s="107"/>
      <c r="W990" s="107"/>
    </row>
    <row r="991" spans="1:23">
      <c r="A991" t="s">
        <v>2624</v>
      </c>
      <c r="B991">
        <v>44230</v>
      </c>
      <c r="C991" t="s">
        <v>2625</v>
      </c>
      <c r="D991">
        <v>44230</v>
      </c>
      <c r="E991" t="s">
        <v>1179</v>
      </c>
      <c r="F991" t="s">
        <v>1281</v>
      </c>
      <c r="G991" t="s">
        <v>1179</v>
      </c>
      <c r="H991" t="s">
        <v>1179</v>
      </c>
      <c r="I991" t="s">
        <v>1316</v>
      </c>
      <c r="J991">
        <v>10</v>
      </c>
      <c r="K991">
        <v>1242.5</v>
      </c>
      <c r="L991">
        <v>12425</v>
      </c>
      <c r="M991">
        <v>2.9582999999999999</v>
      </c>
      <c r="N991">
        <v>29.582999999999998</v>
      </c>
      <c r="O991">
        <v>0</v>
      </c>
      <c r="P991">
        <v>0</v>
      </c>
      <c r="Q991">
        <v>1245.4583</v>
      </c>
      <c r="R991">
        <v>12454.583000000001</v>
      </c>
      <c r="S991" t="s">
        <v>1362</v>
      </c>
      <c r="T991" s="108"/>
      <c r="U991" s="108"/>
      <c r="V991" s="107"/>
      <c r="W991" s="107"/>
    </row>
    <row r="992" spans="1:23">
      <c r="A992" t="s">
        <v>2626</v>
      </c>
      <c r="B992">
        <v>44230</v>
      </c>
      <c r="C992" t="s">
        <v>2627</v>
      </c>
      <c r="D992">
        <v>44230</v>
      </c>
      <c r="E992" t="s">
        <v>1179</v>
      </c>
      <c r="F992" t="s">
        <v>1315</v>
      </c>
      <c r="G992" t="s">
        <v>1179</v>
      </c>
      <c r="H992" t="s">
        <v>1179</v>
      </c>
      <c r="I992" t="s">
        <v>2490</v>
      </c>
      <c r="J992">
        <v>2</v>
      </c>
      <c r="K992">
        <v>1282</v>
      </c>
      <c r="L992">
        <v>2564</v>
      </c>
      <c r="M992">
        <v>3.0524</v>
      </c>
      <c r="N992">
        <v>6.1048</v>
      </c>
      <c r="O992">
        <v>0</v>
      </c>
      <c r="P992">
        <v>0</v>
      </c>
      <c r="Q992">
        <v>1285.0524</v>
      </c>
      <c r="R992">
        <v>2570.1048000000001</v>
      </c>
      <c r="S992" t="s">
        <v>1362</v>
      </c>
      <c r="T992" s="108"/>
      <c r="U992" s="108"/>
      <c r="V992" s="107"/>
      <c r="W992" s="107"/>
    </row>
    <row r="993" spans="1:23">
      <c r="A993" t="s">
        <v>2628</v>
      </c>
      <c r="B993">
        <v>44230</v>
      </c>
      <c r="C993" t="s">
        <v>2629</v>
      </c>
      <c r="D993">
        <v>44230</v>
      </c>
      <c r="E993" t="s">
        <v>1179</v>
      </c>
      <c r="F993" t="s">
        <v>1354</v>
      </c>
      <c r="G993" t="s">
        <v>1179</v>
      </c>
      <c r="H993" t="s">
        <v>1179</v>
      </c>
      <c r="I993" t="s">
        <v>2490</v>
      </c>
      <c r="J993">
        <v>5</v>
      </c>
      <c r="K993">
        <v>1282</v>
      </c>
      <c r="L993">
        <v>6410</v>
      </c>
      <c r="M993">
        <v>3.0524</v>
      </c>
      <c r="N993">
        <v>15.262</v>
      </c>
      <c r="O993">
        <v>0</v>
      </c>
      <c r="P993">
        <v>0</v>
      </c>
      <c r="Q993">
        <v>1285.0524</v>
      </c>
      <c r="R993">
        <v>6425.2619999999997</v>
      </c>
      <c r="S993" t="s">
        <v>1362</v>
      </c>
      <c r="T993" s="108"/>
      <c r="U993" s="108"/>
      <c r="V993" s="107"/>
      <c r="W993" s="107"/>
    </row>
    <row r="994" spans="1:23">
      <c r="A994" t="s">
        <v>2628</v>
      </c>
      <c r="B994">
        <v>44230</v>
      </c>
      <c r="C994" t="s">
        <v>2629</v>
      </c>
      <c r="D994">
        <v>44230</v>
      </c>
      <c r="E994" t="s">
        <v>1179</v>
      </c>
      <c r="F994" t="s">
        <v>1354</v>
      </c>
      <c r="G994" t="s">
        <v>1179</v>
      </c>
      <c r="H994" t="s">
        <v>1179</v>
      </c>
      <c r="I994" t="s">
        <v>1198</v>
      </c>
      <c r="J994">
        <v>1</v>
      </c>
      <c r="K994">
        <v>9162.18</v>
      </c>
      <c r="L994">
        <v>9162.18</v>
      </c>
      <c r="M994">
        <v>21.814699999999998</v>
      </c>
      <c r="N994">
        <v>21.814699999999998</v>
      </c>
      <c r="O994">
        <v>0</v>
      </c>
      <c r="P994">
        <v>0</v>
      </c>
      <c r="Q994">
        <v>9183.9946999999993</v>
      </c>
      <c r="R994">
        <v>9183.9946999999993</v>
      </c>
      <c r="S994" t="s">
        <v>1362</v>
      </c>
      <c r="T994" s="108"/>
      <c r="U994" s="108"/>
      <c r="V994" s="107"/>
      <c r="W994" s="107"/>
    </row>
    <row r="995" spans="1:23">
      <c r="A995" t="s">
        <v>2630</v>
      </c>
      <c r="B995">
        <v>44230</v>
      </c>
      <c r="C995" t="s">
        <v>2631</v>
      </c>
      <c r="D995">
        <v>44230</v>
      </c>
      <c r="E995" t="s">
        <v>1179</v>
      </c>
      <c r="F995" t="s">
        <v>1196</v>
      </c>
      <c r="G995" t="s">
        <v>1179</v>
      </c>
      <c r="H995" t="s">
        <v>1179</v>
      </c>
      <c r="I995" t="s">
        <v>2490</v>
      </c>
      <c r="J995">
        <v>15</v>
      </c>
      <c r="K995">
        <v>1282</v>
      </c>
      <c r="L995">
        <v>19230</v>
      </c>
      <c r="M995">
        <v>3.0524</v>
      </c>
      <c r="N995">
        <v>45.786000000000001</v>
      </c>
      <c r="O995">
        <v>0</v>
      </c>
      <c r="P995">
        <v>0</v>
      </c>
      <c r="Q995">
        <v>1285.0524</v>
      </c>
      <c r="R995">
        <v>19275.786</v>
      </c>
      <c r="S995" t="s">
        <v>1362</v>
      </c>
      <c r="T995" s="108"/>
      <c r="U995" s="108"/>
      <c r="V995" s="107"/>
      <c r="W995" s="107"/>
    </row>
    <row r="996" spans="1:23">
      <c r="A996" t="s">
        <v>2632</v>
      </c>
      <c r="B996">
        <v>44230</v>
      </c>
      <c r="C996" t="s">
        <v>2633</v>
      </c>
      <c r="D996">
        <v>44230</v>
      </c>
      <c r="E996" t="s">
        <v>1179</v>
      </c>
      <c r="F996" t="s">
        <v>1197</v>
      </c>
      <c r="G996" t="s">
        <v>1179</v>
      </c>
      <c r="H996" t="s">
        <v>1179</v>
      </c>
      <c r="I996" t="s">
        <v>2490</v>
      </c>
      <c r="J996">
        <v>5</v>
      </c>
      <c r="K996">
        <v>1282</v>
      </c>
      <c r="L996">
        <v>6410</v>
      </c>
      <c r="M996">
        <v>3.0524</v>
      </c>
      <c r="N996">
        <v>15.262</v>
      </c>
      <c r="O996">
        <v>0</v>
      </c>
      <c r="P996">
        <v>0</v>
      </c>
      <c r="Q996">
        <v>1285.0524</v>
      </c>
      <c r="R996">
        <v>6425.2619999999997</v>
      </c>
      <c r="S996" t="s">
        <v>1362</v>
      </c>
      <c r="T996" s="108"/>
      <c r="U996" s="108"/>
      <c r="V996" s="107"/>
      <c r="W996" s="107"/>
    </row>
    <row r="997" spans="1:23">
      <c r="A997" t="s">
        <v>2634</v>
      </c>
      <c r="B997">
        <v>44230</v>
      </c>
      <c r="C997" t="s">
        <v>2635</v>
      </c>
      <c r="D997">
        <v>44230</v>
      </c>
      <c r="E997" t="s">
        <v>1179</v>
      </c>
      <c r="F997" t="s">
        <v>1304</v>
      </c>
      <c r="G997" t="s">
        <v>1179</v>
      </c>
      <c r="H997" t="s">
        <v>1179</v>
      </c>
      <c r="I997" t="s">
        <v>2490</v>
      </c>
      <c r="J997">
        <v>9</v>
      </c>
      <c r="K997">
        <v>1282</v>
      </c>
      <c r="L997">
        <v>11538</v>
      </c>
      <c r="M997">
        <v>3.0524</v>
      </c>
      <c r="N997">
        <v>27.471599999999999</v>
      </c>
      <c r="O997">
        <v>0</v>
      </c>
      <c r="P997">
        <v>0</v>
      </c>
      <c r="Q997">
        <v>1285.0524</v>
      </c>
      <c r="R997">
        <v>11565.471600000001</v>
      </c>
      <c r="S997" t="s">
        <v>1362</v>
      </c>
      <c r="T997" s="108"/>
      <c r="U997" s="108"/>
      <c r="V997" s="107"/>
      <c r="W997" s="107"/>
    </row>
    <row r="998" spans="1:23">
      <c r="A998" t="s">
        <v>2636</v>
      </c>
      <c r="B998">
        <v>44230</v>
      </c>
      <c r="C998" t="s">
        <v>2637</v>
      </c>
      <c r="D998">
        <v>44230</v>
      </c>
      <c r="E998" t="s">
        <v>1179</v>
      </c>
      <c r="F998" t="s">
        <v>1310</v>
      </c>
      <c r="G998" t="s">
        <v>1179</v>
      </c>
      <c r="H998" t="s">
        <v>1179</v>
      </c>
      <c r="I998" t="s">
        <v>2490</v>
      </c>
      <c r="J998">
        <v>20</v>
      </c>
      <c r="K998">
        <v>1282</v>
      </c>
      <c r="L998">
        <v>25640</v>
      </c>
      <c r="M998">
        <v>3.0524</v>
      </c>
      <c r="N998">
        <v>61.048000000000002</v>
      </c>
      <c r="O998">
        <v>0</v>
      </c>
      <c r="P998">
        <v>0</v>
      </c>
      <c r="Q998">
        <v>1285.0524</v>
      </c>
      <c r="R998">
        <v>25701.047999999999</v>
      </c>
      <c r="S998" t="s">
        <v>1362</v>
      </c>
      <c r="T998" s="108"/>
      <c r="U998" s="108"/>
      <c r="V998" s="107"/>
      <c r="W998" s="107"/>
    </row>
    <row r="999" spans="1:23">
      <c r="A999" t="s">
        <v>2638</v>
      </c>
      <c r="B999">
        <v>44230</v>
      </c>
      <c r="C999" t="s">
        <v>2639</v>
      </c>
      <c r="D999">
        <v>44230</v>
      </c>
      <c r="E999" t="s">
        <v>1179</v>
      </c>
      <c r="F999" t="s">
        <v>1194</v>
      </c>
      <c r="G999" t="s">
        <v>1179</v>
      </c>
      <c r="H999" t="s">
        <v>1179</v>
      </c>
      <c r="I999" t="s">
        <v>2490</v>
      </c>
      <c r="J999">
        <v>10</v>
      </c>
      <c r="K999">
        <v>1282</v>
      </c>
      <c r="L999">
        <v>12820</v>
      </c>
      <c r="M999">
        <v>3.0524</v>
      </c>
      <c r="N999">
        <v>30.524000000000001</v>
      </c>
      <c r="O999">
        <v>0</v>
      </c>
      <c r="P999">
        <v>0</v>
      </c>
      <c r="Q999">
        <v>1285.0524</v>
      </c>
      <c r="R999">
        <v>12850.523999999999</v>
      </c>
      <c r="S999" t="s">
        <v>1362</v>
      </c>
      <c r="T999" s="108"/>
      <c r="U999" s="108"/>
      <c r="V999" s="107"/>
      <c r="W999" s="107"/>
    </row>
    <row r="1000" spans="1:23">
      <c r="A1000" t="s">
        <v>2640</v>
      </c>
      <c r="B1000">
        <v>44230</v>
      </c>
      <c r="C1000" t="s">
        <v>2641</v>
      </c>
      <c r="D1000">
        <v>44230</v>
      </c>
      <c r="E1000" t="s">
        <v>1179</v>
      </c>
      <c r="F1000" t="s">
        <v>1305</v>
      </c>
      <c r="G1000" t="s">
        <v>1179</v>
      </c>
      <c r="H1000" t="s">
        <v>1179</v>
      </c>
      <c r="I1000" t="s">
        <v>1201</v>
      </c>
      <c r="J1000">
        <v>1</v>
      </c>
      <c r="K1000">
        <v>3990.5</v>
      </c>
      <c r="L1000">
        <v>3990.5</v>
      </c>
      <c r="M1000">
        <v>9.5012000000000008</v>
      </c>
      <c r="N1000">
        <v>9.5012000000000008</v>
      </c>
      <c r="O1000">
        <v>0</v>
      </c>
      <c r="P1000">
        <v>0</v>
      </c>
      <c r="Q1000">
        <v>4000.0012000000002</v>
      </c>
      <c r="R1000">
        <v>4000.0012000000002</v>
      </c>
      <c r="S1000" t="s">
        <v>1362</v>
      </c>
      <c r="T1000" s="108"/>
      <c r="U1000" s="108"/>
      <c r="V1000" s="107"/>
      <c r="W1000" s="107"/>
    </row>
    <row r="1001" spans="1:23">
      <c r="A1001" t="s">
        <v>2640</v>
      </c>
      <c r="B1001">
        <v>44230</v>
      </c>
      <c r="C1001" t="s">
        <v>2641</v>
      </c>
      <c r="D1001">
        <v>44230</v>
      </c>
      <c r="E1001" t="s">
        <v>1179</v>
      </c>
      <c r="F1001" t="s">
        <v>1305</v>
      </c>
      <c r="G1001" t="s">
        <v>1179</v>
      </c>
      <c r="H1001" t="s">
        <v>1179</v>
      </c>
      <c r="I1001" t="s">
        <v>2490</v>
      </c>
      <c r="J1001">
        <v>10</v>
      </c>
      <c r="K1001">
        <v>1282</v>
      </c>
      <c r="L1001">
        <v>12820</v>
      </c>
      <c r="M1001">
        <v>3.0524</v>
      </c>
      <c r="N1001">
        <v>30.524000000000001</v>
      </c>
      <c r="O1001">
        <v>0</v>
      </c>
      <c r="P1001">
        <v>0</v>
      </c>
      <c r="Q1001">
        <v>1285.0524</v>
      </c>
      <c r="R1001">
        <v>12850.523999999999</v>
      </c>
      <c r="S1001" t="s">
        <v>1362</v>
      </c>
      <c r="T1001" s="108"/>
      <c r="U1001" s="108"/>
      <c r="V1001" s="107"/>
      <c r="W1001" s="107"/>
    </row>
    <row r="1002" spans="1:23">
      <c r="A1002" t="s">
        <v>2642</v>
      </c>
      <c r="B1002">
        <v>44230</v>
      </c>
      <c r="C1002" t="s">
        <v>2643</v>
      </c>
      <c r="D1002">
        <v>44230</v>
      </c>
      <c r="E1002" t="s">
        <v>1179</v>
      </c>
      <c r="F1002" t="s">
        <v>1306</v>
      </c>
      <c r="G1002" t="s">
        <v>1179</v>
      </c>
      <c r="H1002" t="s">
        <v>1179</v>
      </c>
      <c r="I1002" t="s">
        <v>2490</v>
      </c>
      <c r="J1002">
        <v>5</v>
      </c>
      <c r="K1002">
        <v>1282</v>
      </c>
      <c r="L1002">
        <v>6410</v>
      </c>
      <c r="M1002">
        <v>3.0524</v>
      </c>
      <c r="N1002">
        <v>15.262</v>
      </c>
      <c r="O1002">
        <v>0</v>
      </c>
      <c r="P1002">
        <v>0</v>
      </c>
      <c r="Q1002">
        <v>1285.0524</v>
      </c>
      <c r="R1002">
        <v>6425.2619999999997</v>
      </c>
      <c r="S1002" t="s">
        <v>1362</v>
      </c>
      <c r="T1002" s="108"/>
      <c r="U1002" s="108"/>
      <c r="V1002" s="107"/>
      <c r="W1002" s="107"/>
    </row>
    <row r="1003" spans="1:23">
      <c r="A1003" t="s">
        <v>2644</v>
      </c>
      <c r="B1003">
        <v>44230</v>
      </c>
      <c r="C1003" t="s">
        <v>2645</v>
      </c>
      <c r="D1003">
        <v>44230</v>
      </c>
      <c r="E1003" t="s">
        <v>1179</v>
      </c>
      <c r="F1003" t="s">
        <v>1294</v>
      </c>
      <c r="G1003" t="s">
        <v>1179</v>
      </c>
      <c r="H1003" t="s">
        <v>1179</v>
      </c>
      <c r="I1003" t="s">
        <v>2490</v>
      </c>
      <c r="J1003">
        <v>15</v>
      </c>
      <c r="K1003">
        <v>1282</v>
      </c>
      <c r="L1003">
        <v>19230</v>
      </c>
      <c r="M1003">
        <v>3.0524</v>
      </c>
      <c r="N1003">
        <v>45.786000000000001</v>
      </c>
      <c r="O1003">
        <v>0</v>
      </c>
      <c r="P1003">
        <v>0</v>
      </c>
      <c r="Q1003">
        <v>1285.0524</v>
      </c>
      <c r="R1003">
        <v>19275.786</v>
      </c>
      <c r="S1003" t="s">
        <v>1362</v>
      </c>
      <c r="T1003" s="108"/>
      <c r="U1003" s="108"/>
      <c r="V1003" s="107"/>
      <c r="W1003" s="107"/>
    </row>
    <row r="1004" spans="1:23">
      <c r="A1004" t="s">
        <v>2646</v>
      </c>
      <c r="B1004">
        <v>44230</v>
      </c>
      <c r="C1004" t="s">
        <v>2647</v>
      </c>
      <c r="D1004">
        <v>44230</v>
      </c>
      <c r="E1004" t="s">
        <v>1179</v>
      </c>
      <c r="F1004" t="s">
        <v>1182</v>
      </c>
      <c r="G1004" t="s">
        <v>1179</v>
      </c>
      <c r="H1004" t="s">
        <v>1179</v>
      </c>
      <c r="I1004" t="s">
        <v>2490</v>
      </c>
      <c r="J1004">
        <v>5</v>
      </c>
      <c r="K1004">
        <v>1282</v>
      </c>
      <c r="L1004">
        <v>6410</v>
      </c>
      <c r="M1004">
        <v>3.0524</v>
      </c>
      <c r="N1004">
        <v>15.262</v>
      </c>
      <c r="O1004">
        <v>0</v>
      </c>
      <c r="P1004">
        <v>0</v>
      </c>
      <c r="Q1004">
        <v>1285.0524</v>
      </c>
      <c r="R1004">
        <v>6425.2619999999997</v>
      </c>
      <c r="S1004" t="s">
        <v>1362</v>
      </c>
      <c r="T1004" s="108"/>
      <c r="U1004" s="108"/>
      <c r="V1004" s="107"/>
      <c r="W1004" s="107"/>
    </row>
    <row r="1005" spans="1:23">
      <c r="A1005" t="s">
        <v>2646</v>
      </c>
      <c r="B1005">
        <v>44230</v>
      </c>
      <c r="C1005" t="s">
        <v>2647</v>
      </c>
      <c r="D1005">
        <v>44230</v>
      </c>
      <c r="E1005" t="s">
        <v>1179</v>
      </c>
      <c r="F1005" t="s">
        <v>1182</v>
      </c>
      <c r="G1005" t="s">
        <v>1179</v>
      </c>
      <c r="H1005" t="s">
        <v>1179</v>
      </c>
      <c r="I1005" t="s">
        <v>1201</v>
      </c>
      <c r="J1005">
        <v>1</v>
      </c>
      <c r="K1005">
        <v>3990.5</v>
      </c>
      <c r="L1005">
        <v>3990.5</v>
      </c>
      <c r="M1005">
        <v>9.5012000000000008</v>
      </c>
      <c r="N1005">
        <v>9.5012000000000008</v>
      </c>
      <c r="O1005">
        <v>0</v>
      </c>
      <c r="P1005">
        <v>0</v>
      </c>
      <c r="Q1005">
        <v>4000.0012000000002</v>
      </c>
      <c r="R1005">
        <v>4000.0012000000002</v>
      </c>
      <c r="S1005" t="s">
        <v>1362</v>
      </c>
      <c r="T1005" s="108"/>
      <c r="U1005" s="108"/>
      <c r="V1005" s="107"/>
      <c r="W1005" s="107"/>
    </row>
    <row r="1006" spans="1:23">
      <c r="A1006" t="s">
        <v>2648</v>
      </c>
      <c r="B1006">
        <v>44230</v>
      </c>
      <c r="C1006" t="s">
        <v>2649</v>
      </c>
      <c r="D1006">
        <v>44230</v>
      </c>
      <c r="E1006" t="s">
        <v>1179</v>
      </c>
      <c r="F1006" t="s">
        <v>1181</v>
      </c>
      <c r="G1006" t="s">
        <v>1179</v>
      </c>
      <c r="H1006" t="s">
        <v>1179</v>
      </c>
      <c r="I1006" t="s">
        <v>2490</v>
      </c>
      <c r="J1006">
        <v>20</v>
      </c>
      <c r="K1006">
        <v>1282</v>
      </c>
      <c r="L1006">
        <v>25640</v>
      </c>
      <c r="M1006">
        <v>3.0524</v>
      </c>
      <c r="N1006">
        <v>61.048000000000002</v>
      </c>
      <c r="O1006">
        <v>0</v>
      </c>
      <c r="P1006">
        <v>0</v>
      </c>
      <c r="Q1006">
        <v>1285.0524</v>
      </c>
      <c r="R1006">
        <v>25701.047999999999</v>
      </c>
      <c r="S1006" t="s">
        <v>1362</v>
      </c>
      <c r="T1006" s="108"/>
      <c r="U1006" s="108"/>
      <c r="V1006" s="107"/>
      <c r="W1006" s="107"/>
    </row>
    <row r="1007" spans="1:23">
      <c r="A1007" t="s">
        <v>2650</v>
      </c>
      <c r="B1007">
        <v>44230</v>
      </c>
      <c r="C1007" t="s">
        <v>2651</v>
      </c>
      <c r="D1007">
        <v>44230</v>
      </c>
      <c r="E1007" t="s">
        <v>1179</v>
      </c>
      <c r="F1007" t="s">
        <v>1285</v>
      </c>
      <c r="G1007" t="s">
        <v>1179</v>
      </c>
      <c r="H1007" t="s">
        <v>1179</v>
      </c>
      <c r="I1007" t="s">
        <v>1342</v>
      </c>
      <c r="J1007">
        <v>2</v>
      </c>
      <c r="K1007">
        <v>9990</v>
      </c>
      <c r="L1007">
        <v>19980</v>
      </c>
      <c r="M1007">
        <v>23.785699999999999</v>
      </c>
      <c r="N1007">
        <v>47.571399999999997</v>
      </c>
      <c r="O1007">
        <v>0</v>
      </c>
      <c r="P1007">
        <v>0</v>
      </c>
      <c r="Q1007">
        <v>10013.7857</v>
      </c>
      <c r="R1007">
        <v>20027.571400000001</v>
      </c>
      <c r="S1007" t="s">
        <v>1362</v>
      </c>
      <c r="T1007" s="108"/>
      <c r="U1007" s="108"/>
      <c r="V1007" s="107"/>
      <c r="W1007" s="107"/>
    </row>
    <row r="1008" spans="1:23">
      <c r="A1008" t="s">
        <v>2650</v>
      </c>
      <c r="B1008">
        <v>44230</v>
      </c>
      <c r="C1008" t="s">
        <v>2651</v>
      </c>
      <c r="D1008">
        <v>44230</v>
      </c>
      <c r="E1008" t="s">
        <v>1179</v>
      </c>
      <c r="F1008" t="s">
        <v>1285</v>
      </c>
      <c r="G1008" t="s">
        <v>1179</v>
      </c>
      <c r="H1008" t="s">
        <v>1179</v>
      </c>
      <c r="I1008" t="s">
        <v>2490</v>
      </c>
      <c r="J1008">
        <v>10</v>
      </c>
      <c r="K1008">
        <v>1282</v>
      </c>
      <c r="L1008">
        <v>12820</v>
      </c>
      <c r="M1008">
        <v>3.0524</v>
      </c>
      <c r="N1008">
        <v>30.524000000000001</v>
      </c>
      <c r="O1008">
        <v>0</v>
      </c>
      <c r="P1008">
        <v>0</v>
      </c>
      <c r="Q1008">
        <v>1285.0524</v>
      </c>
      <c r="R1008">
        <v>12850.523999999999</v>
      </c>
      <c r="S1008" t="s">
        <v>1362</v>
      </c>
      <c r="T1008" s="108"/>
      <c r="U1008" s="108"/>
      <c r="V1008" s="107"/>
      <c r="W1008" s="107"/>
    </row>
    <row r="1009" spans="1:23">
      <c r="A1009" t="s">
        <v>2652</v>
      </c>
      <c r="B1009">
        <v>44230</v>
      </c>
      <c r="C1009" t="s">
        <v>2653</v>
      </c>
      <c r="D1009">
        <v>44230</v>
      </c>
      <c r="E1009" t="s">
        <v>1179</v>
      </c>
      <c r="F1009" t="s">
        <v>1356</v>
      </c>
      <c r="G1009" t="s">
        <v>1179</v>
      </c>
      <c r="H1009" t="s">
        <v>1179</v>
      </c>
      <c r="I1009" t="s">
        <v>1316</v>
      </c>
      <c r="J1009">
        <v>3</v>
      </c>
      <c r="K1009">
        <v>1242.5</v>
      </c>
      <c r="L1009">
        <v>3727.5</v>
      </c>
      <c r="M1009">
        <v>2.9582999999999999</v>
      </c>
      <c r="N1009">
        <v>8.8749000000000002</v>
      </c>
      <c r="O1009">
        <v>0</v>
      </c>
      <c r="P1009">
        <v>0</v>
      </c>
      <c r="Q1009">
        <v>1245.4583</v>
      </c>
      <c r="R1009">
        <v>3736.3748999999998</v>
      </c>
      <c r="S1009" t="s">
        <v>1362</v>
      </c>
      <c r="T1009" s="108"/>
      <c r="U1009" s="108"/>
      <c r="V1009" s="107"/>
      <c r="W1009" s="107"/>
    </row>
    <row r="1010" spans="1:23">
      <c r="A1010" t="s">
        <v>2652</v>
      </c>
      <c r="B1010">
        <v>44230</v>
      </c>
      <c r="C1010" t="s">
        <v>2653</v>
      </c>
      <c r="D1010">
        <v>44230</v>
      </c>
      <c r="E1010" t="s">
        <v>1179</v>
      </c>
      <c r="F1010" t="s">
        <v>1356</v>
      </c>
      <c r="G1010" t="s">
        <v>1179</v>
      </c>
      <c r="H1010" t="s">
        <v>1179</v>
      </c>
      <c r="I1010" t="s">
        <v>1203</v>
      </c>
      <c r="J1010">
        <v>2</v>
      </c>
      <c r="K1010">
        <v>1311.5</v>
      </c>
      <c r="L1010">
        <v>2623</v>
      </c>
      <c r="M1010">
        <v>3.1225999999999998</v>
      </c>
      <c r="N1010">
        <v>6.2451999999999996</v>
      </c>
      <c r="O1010">
        <v>0</v>
      </c>
      <c r="P1010">
        <v>0</v>
      </c>
      <c r="Q1010">
        <v>1314.6225999999999</v>
      </c>
      <c r="R1010">
        <v>2629.2451999999998</v>
      </c>
      <c r="S1010" t="s">
        <v>1362</v>
      </c>
      <c r="T1010" s="108"/>
      <c r="U1010" s="108"/>
      <c r="V1010" s="107"/>
      <c r="W1010" s="107"/>
    </row>
    <row r="1011" spans="1:23">
      <c r="A1011" t="s">
        <v>2652</v>
      </c>
      <c r="B1011">
        <v>44230</v>
      </c>
      <c r="C1011" t="s">
        <v>2653</v>
      </c>
      <c r="D1011">
        <v>44230</v>
      </c>
      <c r="E1011" t="s">
        <v>1179</v>
      </c>
      <c r="F1011" t="s">
        <v>1356</v>
      </c>
      <c r="G1011" t="s">
        <v>1179</v>
      </c>
      <c r="H1011" t="s">
        <v>1179</v>
      </c>
      <c r="I1011" t="s">
        <v>2490</v>
      </c>
      <c r="J1011">
        <v>3</v>
      </c>
      <c r="K1011">
        <v>1282</v>
      </c>
      <c r="L1011">
        <v>3846</v>
      </c>
      <c r="M1011">
        <v>3.0524</v>
      </c>
      <c r="N1011">
        <v>9.1571999999999996</v>
      </c>
      <c r="O1011">
        <v>0</v>
      </c>
      <c r="P1011">
        <v>0</v>
      </c>
      <c r="Q1011">
        <v>1285.0524</v>
      </c>
      <c r="R1011">
        <v>3855.1572000000001</v>
      </c>
      <c r="S1011" t="s">
        <v>1362</v>
      </c>
      <c r="T1011" s="108"/>
      <c r="U1011" s="108"/>
      <c r="V1011" s="107"/>
      <c r="W1011" s="107"/>
    </row>
    <row r="1012" spans="1:23">
      <c r="A1012" t="s">
        <v>2654</v>
      </c>
      <c r="B1012">
        <v>44230</v>
      </c>
      <c r="C1012" t="s">
        <v>2655</v>
      </c>
      <c r="D1012">
        <v>44230</v>
      </c>
      <c r="E1012" t="s">
        <v>1179</v>
      </c>
      <c r="F1012" t="s">
        <v>1195</v>
      </c>
      <c r="G1012" t="s">
        <v>1179</v>
      </c>
      <c r="H1012" t="s">
        <v>1179</v>
      </c>
      <c r="I1012" t="s">
        <v>2490</v>
      </c>
      <c r="J1012">
        <v>20</v>
      </c>
      <c r="K1012">
        <v>1282</v>
      </c>
      <c r="L1012">
        <v>25640</v>
      </c>
      <c r="M1012">
        <v>3.0524</v>
      </c>
      <c r="N1012">
        <v>61.048000000000002</v>
      </c>
      <c r="O1012">
        <v>0</v>
      </c>
      <c r="P1012">
        <v>0</v>
      </c>
      <c r="Q1012">
        <v>1285.0524</v>
      </c>
      <c r="R1012">
        <v>25701.047999999999</v>
      </c>
      <c r="S1012" t="s">
        <v>1362</v>
      </c>
      <c r="T1012" s="108"/>
      <c r="U1012" s="108"/>
      <c r="V1012" s="107"/>
      <c r="W1012" s="107"/>
    </row>
    <row r="1013" spans="1:23">
      <c r="A1013" t="s">
        <v>2656</v>
      </c>
      <c r="B1013">
        <v>44230</v>
      </c>
      <c r="C1013" t="s">
        <v>2657</v>
      </c>
      <c r="D1013">
        <v>44230</v>
      </c>
      <c r="E1013" t="s">
        <v>1179</v>
      </c>
      <c r="F1013" t="s">
        <v>1266</v>
      </c>
      <c r="G1013" t="s">
        <v>1179</v>
      </c>
      <c r="H1013" t="s">
        <v>1179</v>
      </c>
      <c r="I1013" t="s">
        <v>2490</v>
      </c>
      <c r="J1013">
        <v>1</v>
      </c>
      <c r="K1013">
        <v>1282</v>
      </c>
      <c r="L1013">
        <v>1282</v>
      </c>
      <c r="M1013">
        <v>3.0524</v>
      </c>
      <c r="N1013">
        <v>3.0524</v>
      </c>
      <c r="O1013">
        <v>0</v>
      </c>
      <c r="P1013">
        <v>0</v>
      </c>
      <c r="Q1013">
        <v>1285.0524</v>
      </c>
      <c r="R1013">
        <v>1285.0524</v>
      </c>
      <c r="S1013" t="s">
        <v>1362</v>
      </c>
      <c r="T1013" s="108"/>
      <c r="U1013" s="108"/>
      <c r="V1013" s="107"/>
      <c r="W1013" s="107"/>
    </row>
    <row r="1014" spans="1:23">
      <c r="A1014" t="s">
        <v>2656</v>
      </c>
      <c r="B1014">
        <v>44230</v>
      </c>
      <c r="C1014" t="s">
        <v>2657</v>
      </c>
      <c r="D1014">
        <v>44230</v>
      </c>
      <c r="E1014" t="s">
        <v>1179</v>
      </c>
      <c r="F1014" t="s">
        <v>1266</v>
      </c>
      <c r="G1014" t="s">
        <v>1179</v>
      </c>
      <c r="H1014" t="s">
        <v>1179</v>
      </c>
      <c r="I1014" t="s">
        <v>1199</v>
      </c>
      <c r="J1014">
        <v>1</v>
      </c>
      <c r="K1014">
        <v>4088.57</v>
      </c>
      <c r="L1014">
        <v>4088.57</v>
      </c>
      <c r="M1014">
        <v>9.7347000000000001</v>
      </c>
      <c r="N1014">
        <v>9.7347000000000001</v>
      </c>
      <c r="O1014">
        <v>0</v>
      </c>
      <c r="P1014">
        <v>0</v>
      </c>
      <c r="Q1014">
        <v>4098.3046999999997</v>
      </c>
      <c r="R1014">
        <v>4098.3046999999997</v>
      </c>
      <c r="S1014" t="s">
        <v>1362</v>
      </c>
      <c r="T1014" s="108"/>
      <c r="U1014" s="108"/>
      <c r="V1014" s="107"/>
      <c r="W1014" s="107"/>
    </row>
    <row r="1015" spans="1:23">
      <c r="A1015" t="s">
        <v>2656</v>
      </c>
      <c r="B1015">
        <v>44230</v>
      </c>
      <c r="C1015" t="s">
        <v>2657</v>
      </c>
      <c r="D1015">
        <v>44230</v>
      </c>
      <c r="E1015" t="s">
        <v>1179</v>
      </c>
      <c r="F1015" t="s">
        <v>1266</v>
      </c>
      <c r="G1015" t="s">
        <v>1179</v>
      </c>
      <c r="H1015" t="s">
        <v>1179</v>
      </c>
      <c r="I1015" t="s">
        <v>1202</v>
      </c>
      <c r="J1015">
        <v>1</v>
      </c>
      <c r="K1015">
        <v>3586.25</v>
      </c>
      <c r="L1015">
        <v>3586.25</v>
      </c>
      <c r="M1015">
        <v>8.5387000000000004</v>
      </c>
      <c r="N1015">
        <v>8.5387000000000004</v>
      </c>
      <c r="O1015">
        <v>0</v>
      </c>
      <c r="P1015">
        <v>0</v>
      </c>
      <c r="Q1015">
        <v>3594.7887000000001</v>
      </c>
      <c r="R1015">
        <v>3594.7887000000001</v>
      </c>
      <c r="S1015" t="s">
        <v>1362</v>
      </c>
      <c r="T1015" s="108"/>
      <c r="U1015" s="108"/>
      <c r="V1015" s="107"/>
      <c r="W1015" s="107"/>
    </row>
    <row r="1016" spans="1:23">
      <c r="A1016" t="s">
        <v>2658</v>
      </c>
      <c r="B1016">
        <v>44230</v>
      </c>
      <c r="C1016" t="s">
        <v>2659</v>
      </c>
      <c r="D1016">
        <v>44230</v>
      </c>
      <c r="E1016" t="s">
        <v>1267</v>
      </c>
      <c r="F1016" t="s">
        <v>71</v>
      </c>
      <c r="G1016" t="s">
        <v>1276</v>
      </c>
      <c r="H1016" t="s">
        <v>69</v>
      </c>
      <c r="I1016" t="s">
        <v>2490</v>
      </c>
      <c r="J1016">
        <v>150</v>
      </c>
      <c r="K1016">
        <v>1264</v>
      </c>
      <c r="L1016">
        <v>189600</v>
      </c>
      <c r="M1016">
        <v>3.0095000000000001</v>
      </c>
      <c r="N1016">
        <v>451.42500000000001</v>
      </c>
      <c r="O1016">
        <v>0</v>
      </c>
      <c r="P1016">
        <v>0</v>
      </c>
      <c r="Q1016">
        <v>1267.0094999999999</v>
      </c>
      <c r="R1016">
        <v>190051.42499999999</v>
      </c>
      <c r="S1016" t="s">
        <v>1362</v>
      </c>
      <c r="T1016" s="108"/>
      <c r="U1016" s="108"/>
      <c r="V1016" s="107"/>
      <c r="W1016" s="107"/>
    </row>
    <row r="1017" spans="1:23">
      <c r="A1017" t="s">
        <v>2660</v>
      </c>
      <c r="B1017">
        <v>44230</v>
      </c>
      <c r="C1017" t="s">
        <v>2661</v>
      </c>
      <c r="D1017">
        <v>44230</v>
      </c>
      <c r="E1017" t="s">
        <v>1267</v>
      </c>
      <c r="F1017" t="s">
        <v>46</v>
      </c>
      <c r="G1017" t="s">
        <v>1286</v>
      </c>
      <c r="H1017" t="s">
        <v>24</v>
      </c>
      <c r="I1017" t="s">
        <v>2490</v>
      </c>
      <c r="J1017">
        <v>40</v>
      </c>
      <c r="K1017">
        <v>1264</v>
      </c>
      <c r="L1017">
        <v>50560</v>
      </c>
      <c r="M1017">
        <v>3.0095000000000001</v>
      </c>
      <c r="N1017">
        <v>120.38</v>
      </c>
      <c r="O1017">
        <v>0</v>
      </c>
      <c r="P1017">
        <v>0</v>
      </c>
      <c r="Q1017">
        <v>1267.0094999999999</v>
      </c>
      <c r="R1017">
        <v>50680.38</v>
      </c>
      <c r="S1017" t="s">
        <v>1362</v>
      </c>
      <c r="T1017" s="108"/>
      <c r="U1017" s="108"/>
      <c r="V1017" s="107"/>
      <c r="W1017" s="107"/>
    </row>
    <row r="1018" spans="1:23">
      <c r="A1018" t="s">
        <v>2662</v>
      </c>
      <c r="B1018">
        <v>44230</v>
      </c>
      <c r="C1018" t="s">
        <v>2663</v>
      </c>
      <c r="D1018">
        <v>44230</v>
      </c>
      <c r="E1018" t="s">
        <v>1267</v>
      </c>
      <c r="F1018" t="s">
        <v>31</v>
      </c>
      <c r="G1018" t="s">
        <v>1287</v>
      </c>
      <c r="H1018" t="s">
        <v>24</v>
      </c>
      <c r="I1018" t="s">
        <v>2490</v>
      </c>
      <c r="J1018">
        <v>200</v>
      </c>
      <c r="K1018">
        <v>1264</v>
      </c>
      <c r="L1018">
        <v>252800</v>
      </c>
      <c r="M1018">
        <v>3.0095000000000001</v>
      </c>
      <c r="N1018">
        <v>601.9</v>
      </c>
      <c r="O1018">
        <v>0</v>
      </c>
      <c r="P1018">
        <v>0</v>
      </c>
      <c r="Q1018">
        <v>1267.0094999999999</v>
      </c>
      <c r="R1018">
        <v>253401.9</v>
      </c>
      <c r="S1018" t="s">
        <v>1362</v>
      </c>
      <c r="T1018" s="108"/>
      <c r="U1018" s="108"/>
      <c r="V1018" s="107"/>
      <c r="W1018" s="107"/>
    </row>
    <row r="1019" spans="1:23">
      <c r="A1019" t="s">
        <v>2664</v>
      </c>
      <c r="B1019">
        <v>44230</v>
      </c>
      <c r="C1019" t="s">
        <v>2665</v>
      </c>
      <c r="D1019">
        <v>44230</v>
      </c>
      <c r="E1019" t="s">
        <v>1267</v>
      </c>
      <c r="F1019" t="s">
        <v>27</v>
      </c>
      <c r="G1019" t="s">
        <v>1289</v>
      </c>
      <c r="H1019" t="s">
        <v>24</v>
      </c>
      <c r="I1019" t="s">
        <v>2490</v>
      </c>
      <c r="J1019">
        <v>200</v>
      </c>
      <c r="K1019">
        <v>1264</v>
      </c>
      <c r="L1019">
        <v>252800</v>
      </c>
      <c r="M1019">
        <v>3.0095000000000001</v>
      </c>
      <c r="N1019">
        <v>601.9</v>
      </c>
      <c r="O1019">
        <v>0</v>
      </c>
      <c r="P1019">
        <v>0</v>
      </c>
      <c r="Q1019">
        <v>1267.0094999999999</v>
      </c>
      <c r="R1019">
        <v>253401.9</v>
      </c>
      <c r="S1019" t="s">
        <v>1362</v>
      </c>
      <c r="T1019" s="108"/>
      <c r="U1019" s="108"/>
      <c r="V1019" s="107"/>
      <c r="W1019" s="107"/>
    </row>
    <row r="1020" spans="1:23">
      <c r="A1020" t="s">
        <v>2666</v>
      </c>
      <c r="B1020">
        <v>44230</v>
      </c>
      <c r="C1020" t="s">
        <v>2667</v>
      </c>
      <c r="D1020">
        <v>44230</v>
      </c>
      <c r="E1020" t="s">
        <v>1267</v>
      </c>
      <c r="F1020" t="s">
        <v>32</v>
      </c>
      <c r="G1020" t="s">
        <v>1084</v>
      </c>
      <c r="H1020" t="s">
        <v>24</v>
      </c>
      <c r="I1020" t="s">
        <v>2490</v>
      </c>
      <c r="J1020">
        <v>400</v>
      </c>
      <c r="K1020">
        <v>1264</v>
      </c>
      <c r="L1020">
        <v>505600</v>
      </c>
      <c r="M1020">
        <v>3.0095000000000001</v>
      </c>
      <c r="N1020">
        <v>1203.8</v>
      </c>
      <c r="O1020">
        <v>0</v>
      </c>
      <c r="P1020">
        <v>0</v>
      </c>
      <c r="Q1020">
        <v>1267.0094999999999</v>
      </c>
      <c r="R1020">
        <v>506803.8</v>
      </c>
      <c r="S1020" t="s">
        <v>1362</v>
      </c>
      <c r="T1020" s="108"/>
      <c r="U1020" s="108"/>
      <c r="V1020" s="107"/>
      <c r="W1020" s="107"/>
    </row>
    <row r="1021" spans="1:23">
      <c r="A1021" t="s">
        <v>2668</v>
      </c>
      <c r="B1021">
        <v>44230</v>
      </c>
      <c r="C1021" t="s">
        <v>2669</v>
      </c>
      <c r="D1021">
        <v>44230</v>
      </c>
      <c r="E1021" t="s">
        <v>1267</v>
      </c>
      <c r="F1021" t="s">
        <v>23</v>
      </c>
      <c r="G1021" t="s">
        <v>1292</v>
      </c>
      <c r="H1021" t="s">
        <v>24</v>
      </c>
      <c r="I1021" t="s">
        <v>2490</v>
      </c>
      <c r="J1021">
        <v>200</v>
      </c>
      <c r="K1021">
        <v>1264</v>
      </c>
      <c r="L1021">
        <v>252800</v>
      </c>
      <c r="M1021">
        <v>3.0095000000000001</v>
      </c>
      <c r="N1021">
        <v>601.9</v>
      </c>
      <c r="O1021">
        <v>0</v>
      </c>
      <c r="P1021">
        <v>0</v>
      </c>
      <c r="Q1021">
        <v>1267.0094999999999</v>
      </c>
      <c r="R1021">
        <v>253401.9</v>
      </c>
      <c r="S1021" t="s">
        <v>1362</v>
      </c>
      <c r="T1021" s="108"/>
      <c r="U1021" s="108"/>
      <c r="V1021" s="107"/>
      <c r="W1021" s="107"/>
    </row>
    <row r="1022" spans="1:23">
      <c r="A1022" t="s">
        <v>2670</v>
      </c>
      <c r="B1022">
        <v>44230</v>
      </c>
      <c r="C1022" t="s">
        <v>2671</v>
      </c>
      <c r="D1022">
        <v>44230</v>
      </c>
      <c r="E1022" t="s">
        <v>1267</v>
      </c>
      <c r="F1022" t="s">
        <v>87</v>
      </c>
      <c r="G1022" t="s">
        <v>1134</v>
      </c>
      <c r="H1022" t="s">
        <v>24</v>
      </c>
      <c r="I1022" t="s">
        <v>2490</v>
      </c>
      <c r="J1022">
        <v>40</v>
      </c>
      <c r="K1022">
        <v>1264</v>
      </c>
      <c r="L1022">
        <v>50560</v>
      </c>
      <c r="M1022">
        <v>3.0095000000000001</v>
      </c>
      <c r="N1022">
        <v>120.38</v>
      </c>
      <c r="O1022">
        <v>0</v>
      </c>
      <c r="P1022">
        <v>0</v>
      </c>
      <c r="Q1022">
        <v>1267.0094999999999</v>
      </c>
      <c r="R1022">
        <v>50680.38</v>
      </c>
      <c r="S1022" t="s">
        <v>1362</v>
      </c>
      <c r="T1022" s="108"/>
      <c r="U1022" s="108"/>
      <c r="V1022" s="107"/>
      <c r="W1022" s="107"/>
    </row>
    <row r="1023" spans="1:23">
      <c r="A1023" t="s">
        <v>2670</v>
      </c>
      <c r="B1023">
        <v>44230</v>
      </c>
      <c r="C1023" t="s">
        <v>2671</v>
      </c>
      <c r="D1023">
        <v>44230</v>
      </c>
      <c r="E1023" t="s">
        <v>1267</v>
      </c>
      <c r="F1023" t="s">
        <v>87</v>
      </c>
      <c r="G1023" t="s">
        <v>1134</v>
      </c>
      <c r="H1023" t="s">
        <v>24</v>
      </c>
      <c r="I1023" t="s">
        <v>1201</v>
      </c>
      <c r="J1023">
        <v>10</v>
      </c>
      <c r="K1023">
        <v>3938</v>
      </c>
      <c r="L1023">
        <v>39380</v>
      </c>
      <c r="M1023">
        <v>9.3762000000000008</v>
      </c>
      <c r="N1023">
        <v>93.762</v>
      </c>
      <c r="O1023">
        <v>0</v>
      </c>
      <c r="P1023">
        <v>0</v>
      </c>
      <c r="Q1023">
        <v>3947.3762000000002</v>
      </c>
      <c r="R1023">
        <v>39473.762000000002</v>
      </c>
      <c r="S1023" t="s">
        <v>1362</v>
      </c>
      <c r="T1023" s="108"/>
      <c r="U1023" s="108"/>
      <c r="V1023" s="107"/>
      <c r="W1023" s="107"/>
    </row>
    <row r="1024" spans="1:23">
      <c r="A1024" t="s">
        <v>2672</v>
      </c>
      <c r="B1024">
        <v>44230</v>
      </c>
      <c r="C1024" t="s">
        <v>2673</v>
      </c>
      <c r="D1024">
        <v>44230</v>
      </c>
      <c r="E1024" t="s">
        <v>1267</v>
      </c>
      <c r="F1024" t="s">
        <v>72</v>
      </c>
      <c r="G1024" t="s">
        <v>69</v>
      </c>
      <c r="H1024" t="s">
        <v>69</v>
      </c>
      <c r="I1024" t="s">
        <v>2490</v>
      </c>
      <c r="J1024">
        <v>92</v>
      </c>
      <c r="K1024">
        <v>1264</v>
      </c>
      <c r="L1024">
        <v>116288</v>
      </c>
      <c r="M1024">
        <v>3.0095000000000001</v>
      </c>
      <c r="N1024">
        <v>276.87400000000002</v>
      </c>
      <c r="O1024">
        <v>0</v>
      </c>
      <c r="P1024">
        <v>0</v>
      </c>
      <c r="Q1024">
        <v>1267.0094999999999</v>
      </c>
      <c r="R1024">
        <v>116564.874</v>
      </c>
      <c r="S1024" t="s">
        <v>1362</v>
      </c>
      <c r="T1024" s="108"/>
      <c r="U1024" s="108"/>
      <c r="V1024" s="107"/>
      <c r="W1024" s="107"/>
    </row>
    <row r="1025" spans="1:23">
      <c r="A1025" t="s">
        <v>2674</v>
      </c>
      <c r="B1025">
        <v>44230</v>
      </c>
      <c r="C1025" t="s">
        <v>2675</v>
      </c>
      <c r="D1025">
        <v>44230</v>
      </c>
      <c r="E1025" t="s">
        <v>1267</v>
      </c>
      <c r="F1025" t="s">
        <v>70</v>
      </c>
      <c r="G1025" t="s">
        <v>69</v>
      </c>
      <c r="H1025" t="s">
        <v>69</v>
      </c>
      <c r="I1025" t="s">
        <v>2490</v>
      </c>
      <c r="J1025">
        <v>240</v>
      </c>
      <c r="K1025">
        <v>1264</v>
      </c>
      <c r="L1025">
        <v>303360</v>
      </c>
      <c r="M1025">
        <v>3.0095000000000001</v>
      </c>
      <c r="N1025">
        <v>722.28</v>
      </c>
      <c r="O1025">
        <v>0</v>
      </c>
      <c r="P1025">
        <v>0</v>
      </c>
      <c r="Q1025">
        <v>1267.0094999999999</v>
      </c>
      <c r="R1025">
        <v>304082.28000000003</v>
      </c>
      <c r="S1025" t="s">
        <v>1362</v>
      </c>
      <c r="T1025" s="108"/>
      <c r="U1025" s="108"/>
      <c r="V1025" s="107"/>
      <c r="W1025" s="107"/>
    </row>
    <row r="1026" spans="1:23">
      <c r="A1026" t="s">
        <v>2674</v>
      </c>
      <c r="B1026">
        <v>44230</v>
      </c>
      <c r="C1026" t="s">
        <v>2675</v>
      </c>
      <c r="D1026">
        <v>44230</v>
      </c>
      <c r="E1026" t="s">
        <v>1267</v>
      </c>
      <c r="F1026" t="s">
        <v>70</v>
      </c>
      <c r="G1026" t="s">
        <v>69</v>
      </c>
      <c r="H1026" t="s">
        <v>69</v>
      </c>
      <c r="I1026" t="s">
        <v>1342</v>
      </c>
      <c r="J1026">
        <v>5</v>
      </c>
      <c r="K1026">
        <v>9850</v>
      </c>
      <c r="L1026">
        <v>49250</v>
      </c>
      <c r="M1026">
        <v>23.452400000000001</v>
      </c>
      <c r="N1026">
        <v>117.262</v>
      </c>
      <c r="O1026">
        <v>0</v>
      </c>
      <c r="P1026">
        <v>0</v>
      </c>
      <c r="Q1026">
        <v>9873.4524000000001</v>
      </c>
      <c r="R1026">
        <v>49367.262000000002</v>
      </c>
      <c r="S1026" t="s">
        <v>1362</v>
      </c>
      <c r="T1026" s="108"/>
      <c r="U1026" s="108"/>
      <c r="V1026" s="107"/>
      <c r="W1026" s="107"/>
    </row>
    <row r="1027" spans="1:23">
      <c r="A1027" t="s">
        <v>2676</v>
      </c>
      <c r="B1027">
        <v>44230</v>
      </c>
      <c r="C1027" t="s">
        <v>2677</v>
      </c>
      <c r="D1027">
        <v>44230</v>
      </c>
      <c r="E1027" t="s">
        <v>1267</v>
      </c>
      <c r="F1027" t="s">
        <v>926</v>
      </c>
      <c r="G1027" t="s">
        <v>1288</v>
      </c>
      <c r="H1027" t="s">
        <v>120</v>
      </c>
      <c r="I1027" t="s">
        <v>2490</v>
      </c>
      <c r="J1027">
        <v>80</v>
      </c>
      <c r="K1027">
        <v>1264</v>
      </c>
      <c r="L1027">
        <v>101120</v>
      </c>
      <c r="M1027">
        <v>3.0095000000000001</v>
      </c>
      <c r="N1027">
        <v>240.76</v>
      </c>
      <c r="O1027">
        <v>0</v>
      </c>
      <c r="P1027">
        <v>0</v>
      </c>
      <c r="Q1027">
        <v>1267.0094999999999</v>
      </c>
      <c r="R1027">
        <v>101360.76</v>
      </c>
      <c r="S1027" t="s">
        <v>1362</v>
      </c>
      <c r="T1027" s="108"/>
      <c r="U1027" s="108"/>
      <c r="V1027" s="107"/>
      <c r="W1027" s="107"/>
    </row>
    <row r="1028" spans="1:23">
      <c r="A1028" t="s">
        <v>2678</v>
      </c>
      <c r="B1028">
        <v>44230</v>
      </c>
      <c r="C1028" t="s">
        <v>2679</v>
      </c>
      <c r="D1028">
        <v>44230</v>
      </c>
      <c r="E1028" t="s">
        <v>1267</v>
      </c>
      <c r="F1028" t="s">
        <v>10</v>
      </c>
      <c r="G1028" t="s">
        <v>1280</v>
      </c>
      <c r="H1028" t="s">
        <v>120</v>
      </c>
      <c r="I1028" t="s">
        <v>2490</v>
      </c>
      <c r="J1028">
        <v>107</v>
      </c>
      <c r="K1028">
        <v>1264</v>
      </c>
      <c r="L1028">
        <v>135248</v>
      </c>
      <c r="M1028">
        <v>3.0095000000000001</v>
      </c>
      <c r="N1028">
        <v>322.01650000000001</v>
      </c>
      <c r="O1028">
        <v>0</v>
      </c>
      <c r="P1028">
        <v>0</v>
      </c>
      <c r="Q1028">
        <v>1267.0094999999999</v>
      </c>
      <c r="R1028">
        <v>135570.0165</v>
      </c>
      <c r="S1028" t="s">
        <v>1362</v>
      </c>
      <c r="T1028" s="108"/>
      <c r="U1028" s="108"/>
      <c r="V1028" s="107"/>
      <c r="W1028" s="107"/>
    </row>
    <row r="1029" spans="1:23">
      <c r="A1029" t="s">
        <v>2680</v>
      </c>
      <c r="B1029">
        <v>44230</v>
      </c>
      <c r="C1029" t="s">
        <v>2681</v>
      </c>
      <c r="D1029">
        <v>44230</v>
      </c>
      <c r="E1029" t="s">
        <v>1267</v>
      </c>
      <c r="F1029" t="s">
        <v>1051</v>
      </c>
      <c r="G1029" t="s">
        <v>1276</v>
      </c>
      <c r="H1029" t="s">
        <v>69</v>
      </c>
      <c r="I1029" t="s">
        <v>2490</v>
      </c>
      <c r="J1029">
        <v>180</v>
      </c>
      <c r="K1029">
        <v>1264</v>
      </c>
      <c r="L1029">
        <v>227520</v>
      </c>
      <c r="M1029">
        <v>3.0095000000000001</v>
      </c>
      <c r="N1029">
        <v>541.71</v>
      </c>
      <c r="O1029">
        <v>0</v>
      </c>
      <c r="P1029">
        <v>0</v>
      </c>
      <c r="Q1029">
        <v>1267.0094999999999</v>
      </c>
      <c r="R1029">
        <v>228061.71</v>
      </c>
      <c r="S1029" t="s">
        <v>1362</v>
      </c>
      <c r="T1029" s="108"/>
      <c r="U1029" s="108"/>
      <c r="V1029" s="107"/>
      <c r="W1029" s="107"/>
    </row>
    <row r="1030" spans="1:23">
      <c r="A1030" t="s">
        <v>2680</v>
      </c>
      <c r="B1030">
        <v>44230</v>
      </c>
      <c r="C1030" t="s">
        <v>2681</v>
      </c>
      <c r="D1030">
        <v>44230</v>
      </c>
      <c r="E1030" t="s">
        <v>1267</v>
      </c>
      <c r="F1030" t="s">
        <v>1051</v>
      </c>
      <c r="G1030" t="s">
        <v>1276</v>
      </c>
      <c r="H1030" t="s">
        <v>69</v>
      </c>
      <c r="I1030" t="s">
        <v>1342</v>
      </c>
      <c r="J1030">
        <v>1</v>
      </c>
      <c r="K1030">
        <v>9850</v>
      </c>
      <c r="L1030">
        <v>9850</v>
      </c>
      <c r="M1030">
        <v>23.452400000000001</v>
      </c>
      <c r="N1030">
        <v>23.452400000000001</v>
      </c>
      <c r="O1030">
        <v>0</v>
      </c>
      <c r="P1030">
        <v>0</v>
      </c>
      <c r="Q1030">
        <v>9873.4524000000001</v>
      </c>
      <c r="R1030">
        <v>9873.4524000000001</v>
      </c>
      <c r="S1030" t="s">
        <v>1362</v>
      </c>
      <c r="T1030" s="108"/>
      <c r="U1030" s="108"/>
      <c r="V1030" s="107"/>
      <c r="W1030" s="107"/>
    </row>
    <row r="1031" spans="1:23">
      <c r="A1031" t="s">
        <v>2682</v>
      </c>
      <c r="B1031">
        <v>44230</v>
      </c>
      <c r="C1031" t="s">
        <v>2683</v>
      </c>
      <c r="D1031">
        <v>44230</v>
      </c>
      <c r="E1031" t="s">
        <v>1267</v>
      </c>
      <c r="F1031" t="s">
        <v>33</v>
      </c>
      <c r="G1031" t="s">
        <v>26</v>
      </c>
      <c r="H1031" t="s">
        <v>24</v>
      </c>
      <c r="I1031" t="s">
        <v>2490</v>
      </c>
      <c r="J1031">
        <v>100</v>
      </c>
      <c r="K1031">
        <v>1264</v>
      </c>
      <c r="L1031">
        <v>126400</v>
      </c>
      <c r="M1031">
        <v>3.0095000000000001</v>
      </c>
      <c r="N1031">
        <v>300.95</v>
      </c>
      <c r="O1031">
        <v>0</v>
      </c>
      <c r="P1031">
        <v>0</v>
      </c>
      <c r="Q1031">
        <v>1267.0094999999999</v>
      </c>
      <c r="R1031">
        <v>126700.95</v>
      </c>
      <c r="S1031" t="s">
        <v>1362</v>
      </c>
      <c r="T1031" s="108"/>
      <c r="U1031" s="108"/>
      <c r="V1031" s="107"/>
      <c r="W1031" s="107"/>
    </row>
    <row r="1032" spans="1:23">
      <c r="A1032" t="s">
        <v>2684</v>
      </c>
      <c r="B1032">
        <v>44230</v>
      </c>
      <c r="C1032" t="s">
        <v>2685</v>
      </c>
      <c r="D1032">
        <v>44230</v>
      </c>
      <c r="E1032" t="s">
        <v>1179</v>
      </c>
      <c r="F1032" t="s">
        <v>1181</v>
      </c>
      <c r="G1032" t="s">
        <v>1179</v>
      </c>
      <c r="H1032" t="s">
        <v>1179</v>
      </c>
      <c r="I1032" t="s">
        <v>2490</v>
      </c>
      <c r="J1032">
        <v>2</v>
      </c>
      <c r="K1032">
        <v>1282</v>
      </c>
      <c r="L1032">
        <v>2564</v>
      </c>
      <c r="M1032">
        <v>3.0524</v>
      </c>
      <c r="N1032">
        <v>6.1048</v>
      </c>
      <c r="O1032">
        <v>0</v>
      </c>
      <c r="P1032">
        <v>0</v>
      </c>
      <c r="Q1032">
        <v>1285.0524</v>
      </c>
      <c r="R1032">
        <v>2570.1048000000001</v>
      </c>
      <c r="S1032" t="s">
        <v>1362</v>
      </c>
      <c r="T1032" s="108"/>
      <c r="U1032" s="108"/>
      <c r="V1032" s="107"/>
      <c r="W1032" s="107"/>
    </row>
    <row r="1033" spans="1:23">
      <c r="A1033" t="s">
        <v>2686</v>
      </c>
      <c r="B1033">
        <v>44230</v>
      </c>
      <c r="C1033" t="s">
        <v>2687</v>
      </c>
      <c r="D1033">
        <v>44230</v>
      </c>
      <c r="E1033" t="s">
        <v>1179</v>
      </c>
      <c r="F1033" t="s">
        <v>1191</v>
      </c>
      <c r="G1033" t="s">
        <v>1179</v>
      </c>
      <c r="H1033" t="s">
        <v>1179</v>
      </c>
      <c r="I1033" t="s">
        <v>2490</v>
      </c>
      <c r="J1033">
        <v>9</v>
      </c>
      <c r="K1033">
        <v>1282</v>
      </c>
      <c r="L1033">
        <v>11538</v>
      </c>
      <c r="M1033">
        <v>3.0524</v>
      </c>
      <c r="N1033">
        <v>27.471599999999999</v>
      </c>
      <c r="O1033">
        <v>0</v>
      </c>
      <c r="P1033">
        <v>0</v>
      </c>
      <c r="Q1033">
        <v>1285.0524</v>
      </c>
      <c r="R1033">
        <v>11565.471600000001</v>
      </c>
      <c r="S1033" t="s">
        <v>1362</v>
      </c>
      <c r="T1033" s="108"/>
      <c r="U1033" s="108"/>
      <c r="V1033" s="107"/>
      <c r="W1033" s="107"/>
    </row>
    <row r="1034" spans="1:23">
      <c r="A1034" t="s">
        <v>2688</v>
      </c>
      <c r="B1034">
        <v>44230</v>
      </c>
      <c r="C1034" t="s">
        <v>2689</v>
      </c>
      <c r="D1034">
        <v>44230</v>
      </c>
      <c r="E1034" t="s">
        <v>1267</v>
      </c>
      <c r="F1034" t="s">
        <v>989</v>
      </c>
      <c r="G1034" t="s">
        <v>1289</v>
      </c>
      <c r="H1034" t="s">
        <v>24</v>
      </c>
      <c r="I1034" t="s">
        <v>2490</v>
      </c>
      <c r="J1034">
        <v>80</v>
      </c>
      <c r="K1034">
        <v>1264</v>
      </c>
      <c r="L1034">
        <v>101120</v>
      </c>
      <c r="M1034">
        <v>3.0095000000000001</v>
      </c>
      <c r="N1034">
        <v>240.76</v>
      </c>
      <c r="O1034">
        <v>0</v>
      </c>
      <c r="P1034">
        <v>0</v>
      </c>
      <c r="Q1034">
        <v>1267.0094999999999</v>
      </c>
      <c r="R1034">
        <v>101360.76</v>
      </c>
      <c r="S1034" t="s">
        <v>1362</v>
      </c>
      <c r="T1034" s="108"/>
      <c r="U1034" s="108"/>
      <c r="V1034" s="107"/>
      <c r="W1034" s="107"/>
    </row>
    <row r="1035" spans="1:23">
      <c r="A1035" t="s">
        <v>2690</v>
      </c>
      <c r="B1035">
        <v>44230</v>
      </c>
      <c r="C1035" t="s">
        <v>2691</v>
      </c>
      <c r="D1035">
        <v>44230</v>
      </c>
      <c r="E1035" t="s">
        <v>1267</v>
      </c>
      <c r="F1035" t="s">
        <v>1216</v>
      </c>
      <c r="G1035" t="s">
        <v>26</v>
      </c>
      <c r="H1035" t="s">
        <v>24</v>
      </c>
      <c r="I1035" t="s">
        <v>2490</v>
      </c>
      <c r="J1035">
        <v>200</v>
      </c>
      <c r="K1035">
        <v>1264</v>
      </c>
      <c r="L1035">
        <v>252800</v>
      </c>
      <c r="M1035">
        <v>3.0095000000000001</v>
      </c>
      <c r="N1035">
        <v>601.9</v>
      </c>
      <c r="O1035">
        <v>0</v>
      </c>
      <c r="P1035">
        <v>0</v>
      </c>
      <c r="Q1035">
        <v>1267.0094999999999</v>
      </c>
      <c r="R1035">
        <v>253401.9</v>
      </c>
      <c r="S1035" t="s">
        <v>1362</v>
      </c>
      <c r="T1035" s="108"/>
      <c r="U1035" s="108"/>
      <c r="V1035" s="107"/>
      <c r="W1035" s="107"/>
    </row>
    <row r="1036" spans="1:23">
      <c r="A1036" t="s">
        <v>2690</v>
      </c>
      <c r="B1036">
        <v>44230</v>
      </c>
      <c r="C1036" t="s">
        <v>2691</v>
      </c>
      <c r="D1036">
        <v>44230</v>
      </c>
      <c r="E1036" t="s">
        <v>1267</v>
      </c>
      <c r="F1036" t="s">
        <v>1216</v>
      </c>
      <c r="G1036" t="s">
        <v>26</v>
      </c>
      <c r="H1036" t="s">
        <v>24</v>
      </c>
      <c r="I1036" t="s">
        <v>1215</v>
      </c>
      <c r="J1036">
        <v>5</v>
      </c>
      <c r="K1036">
        <v>5035</v>
      </c>
      <c r="L1036">
        <v>25175</v>
      </c>
      <c r="M1036">
        <v>11.988099999999999</v>
      </c>
      <c r="N1036">
        <v>59.9405</v>
      </c>
      <c r="O1036">
        <v>0</v>
      </c>
      <c r="P1036">
        <v>0</v>
      </c>
      <c r="Q1036">
        <v>5046.9880999999996</v>
      </c>
      <c r="R1036">
        <v>25234.940500000001</v>
      </c>
      <c r="S1036" t="s">
        <v>1362</v>
      </c>
      <c r="T1036" s="108"/>
      <c r="U1036" s="108"/>
      <c r="V1036" s="107"/>
      <c r="W1036" s="107"/>
    </row>
    <row r="1037" spans="1:23">
      <c r="A1037" t="s">
        <v>2690</v>
      </c>
      <c r="B1037">
        <v>44230</v>
      </c>
      <c r="C1037" t="s">
        <v>2691</v>
      </c>
      <c r="D1037">
        <v>44230</v>
      </c>
      <c r="E1037" t="s">
        <v>1267</v>
      </c>
      <c r="F1037" t="s">
        <v>1216</v>
      </c>
      <c r="G1037" t="s">
        <v>26</v>
      </c>
      <c r="H1037" t="s">
        <v>24</v>
      </c>
      <c r="I1037" t="s">
        <v>1210</v>
      </c>
      <c r="J1037">
        <v>10</v>
      </c>
      <c r="K1037">
        <v>7760</v>
      </c>
      <c r="L1037">
        <v>77600</v>
      </c>
      <c r="M1037">
        <v>18.476199999999999</v>
      </c>
      <c r="N1037">
        <v>184.762</v>
      </c>
      <c r="O1037">
        <v>0</v>
      </c>
      <c r="P1037">
        <v>0</v>
      </c>
      <c r="Q1037">
        <v>7778.4762000000001</v>
      </c>
      <c r="R1037">
        <v>77784.762000000002</v>
      </c>
      <c r="S1037" t="s">
        <v>1362</v>
      </c>
      <c r="T1037" s="108"/>
      <c r="U1037" s="108"/>
      <c r="V1037" s="107"/>
      <c r="W1037" s="107"/>
    </row>
    <row r="1038" spans="1:23">
      <c r="A1038" t="s">
        <v>2692</v>
      </c>
      <c r="B1038">
        <v>44230</v>
      </c>
      <c r="C1038" t="s">
        <v>2693</v>
      </c>
      <c r="D1038">
        <v>44230</v>
      </c>
      <c r="E1038" t="s">
        <v>1179</v>
      </c>
      <c r="F1038" t="s">
        <v>1183</v>
      </c>
      <c r="G1038" t="s">
        <v>1179</v>
      </c>
      <c r="H1038" t="s">
        <v>1179</v>
      </c>
      <c r="I1038" t="s">
        <v>2490</v>
      </c>
      <c r="J1038">
        <v>15</v>
      </c>
      <c r="K1038">
        <v>1282</v>
      </c>
      <c r="L1038">
        <v>19230</v>
      </c>
      <c r="M1038">
        <v>3.0524</v>
      </c>
      <c r="N1038">
        <v>45.786000000000001</v>
      </c>
      <c r="O1038">
        <v>0</v>
      </c>
      <c r="P1038">
        <v>0</v>
      </c>
      <c r="Q1038">
        <v>1285.0524</v>
      </c>
      <c r="R1038">
        <v>19275.786</v>
      </c>
      <c r="S1038" t="s">
        <v>1362</v>
      </c>
      <c r="T1038" s="108"/>
      <c r="U1038" s="108"/>
      <c r="V1038" s="107"/>
      <c r="W1038" s="107"/>
    </row>
    <row r="1039" spans="1:23">
      <c r="A1039" t="s">
        <v>2694</v>
      </c>
      <c r="B1039">
        <v>44230</v>
      </c>
      <c r="C1039" t="s">
        <v>2695</v>
      </c>
      <c r="D1039">
        <v>44230</v>
      </c>
      <c r="E1039" t="s">
        <v>1267</v>
      </c>
      <c r="F1039" t="s">
        <v>29</v>
      </c>
      <c r="G1039" t="s">
        <v>1302</v>
      </c>
      <c r="H1039" t="s">
        <v>24</v>
      </c>
      <c r="I1039" t="s">
        <v>2490</v>
      </c>
      <c r="J1039">
        <v>60</v>
      </c>
      <c r="K1039">
        <v>1264</v>
      </c>
      <c r="L1039">
        <v>75840</v>
      </c>
      <c r="M1039">
        <v>3.0095000000000001</v>
      </c>
      <c r="N1039">
        <v>180.57</v>
      </c>
      <c r="O1039">
        <v>0</v>
      </c>
      <c r="P1039">
        <v>0</v>
      </c>
      <c r="Q1039">
        <v>1267.0094999999999</v>
      </c>
      <c r="R1039">
        <v>76020.570000000007</v>
      </c>
      <c r="S1039" t="s">
        <v>1362</v>
      </c>
      <c r="T1039" s="108"/>
      <c r="U1039" s="108"/>
      <c r="V1039" s="107"/>
      <c r="W1039" s="107"/>
    </row>
    <row r="1040" spans="1:23">
      <c r="A1040" t="s">
        <v>2696</v>
      </c>
      <c r="B1040">
        <v>44230</v>
      </c>
      <c r="C1040" t="s">
        <v>2697</v>
      </c>
      <c r="D1040">
        <v>44230</v>
      </c>
      <c r="E1040" t="s">
        <v>1267</v>
      </c>
      <c r="F1040" t="s">
        <v>118</v>
      </c>
      <c r="G1040" t="s">
        <v>1278</v>
      </c>
      <c r="H1040" t="s">
        <v>120</v>
      </c>
      <c r="I1040" t="s">
        <v>1201</v>
      </c>
      <c r="J1040">
        <v>9</v>
      </c>
      <c r="K1040">
        <v>3938</v>
      </c>
      <c r="L1040">
        <v>35442</v>
      </c>
      <c r="M1040">
        <v>9.3762000000000008</v>
      </c>
      <c r="N1040">
        <v>84.385800000000003</v>
      </c>
      <c r="O1040">
        <v>0</v>
      </c>
      <c r="P1040">
        <v>0</v>
      </c>
      <c r="Q1040">
        <v>3947.3762000000002</v>
      </c>
      <c r="R1040">
        <v>35526.385799999996</v>
      </c>
      <c r="S1040" t="s">
        <v>1362</v>
      </c>
      <c r="T1040" s="108"/>
      <c r="U1040" s="108"/>
      <c r="V1040" s="107"/>
      <c r="W1040" s="107"/>
    </row>
    <row r="1041" spans="1:23">
      <c r="A1041" t="s">
        <v>2696</v>
      </c>
      <c r="B1041">
        <v>44230</v>
      </c>
      <c r="C1041" t="s">
        <v>2697</v>
      </c>
      <c r="D1041">
        <v>44230</v>
      </c>
      <c r="E1041" t="s">
        <v>1267</v>
      </c>
      <c r="F1041" t="s">
        <v>118</v>
      </c>
      <c r="G1041" t="s">
        <v>1278</v>
      </c>
      <c r="H1041" t="s">
        <v>120</v>
      </c>
      <c r="I1041" t="s">
        <v>2490</v>
      </c>
      <c r="J1041">
        <v>123</v>
      </c>
      <c r="K1041">
        <v>1264</v>
      </c>
      <c r="L1041">
        <v>155472</v>
      </c>
      <c r="M1041">
        <v>3.0095000000000001</v>
      </c>
      <c r="N1041">
        <v>370.16849999999999</v>
      </c>
      <c r="O1041">
        <v>0</v>
      </c>
      <c r="P1041">
        <v>0</v>
      </c>
      <c r="Q1041">
        <v>1267.0094999999999</v>
      </c>
      <c r="R1041">
        <v>155842.1685</v>
      </c>
      <c r="S1041" t="s">
        <v>1362</v>
      </c>
      <c r="T1041" s="108"/>
      <c r="U1041" s="108"/>
      <c r="V1041" s="107"/>
      <c r="W1041" s="107"/>
    </row>
    <row r="1042" spans="1:23">
      <c r="A1042" t="s">
        <v>2698</v>
      </c>
      <c r="B1042">
        <v>44230</v>
      </c>
      <c r="C1042" t="s">
        <v>2699</v>
      </c>
      <c r="D1042">
        <v>44230</v>
      </c>
      <c r="E1042" t="s">
        <v>1267</v>
      </c>
      <c r="F1042" t="s">
        <v>82</v>
      </c>
      <c r="G1042" t="s">
        <v>1050</v>
      </c>
      <c r="H1042" t="s">
        <v>1272</v>
      </c>
      <c r="I1042" t="s">
        <v>2490</v>
      </c>
      <c r="J1042">
        <v>30</v>
      </c>
      <c r="K1042">
        <v>1264</v>
      </c>
      <c r="L1042">
        <v>37920</v>
      </c>
      <c r="M1042">
        <v>3.0095000000000001</v>
      </c>
      <c r="N1042">
        <v>90.284999999999997</v>
      </c>
      <c r="O1042">
        <v>0</v>
      </c>
      <c r="P1042">
        <v>0</v>
      </c>
      <c r="Q1042">
        <v>1267.0094999999999</v>
      </c>
      <c r="R1042">
        <v>38010.285000000003</v>
      </c>
      <c r="S1042" t="s">
        <v>1362</v>
      </c>
      <c r="T1042" s="108"/>
      <c r="U1042" s="108"/>
      <c r="V1042" s="107"/>
      <c r="W1042" s="107"/>
    </row>
    <row r="1043" spans="1:23">
      <c r="A1043" t="s">
        <v>2700</v>
      </c>
      <c r="B1043">
        <v>44230</v>
      </c>
      <c r="C1043" t="s">
        <v>2701</v>
      </c>
      <c r="D1043">
        <v>44230</v>
      </c>
      <c r="E1043" t="s">
        <v>1267</v>
      </c>
      <c r="F1043" t="s">
        <v>83</v>
      </c>
      <c r="G1043" t="s">
        <v>1050</v>
      </c>
      <c r="H1043" t="s">
        <v>1272</v>
      </c>
      <c r="I1043" t="s">
        <v>1210</v>
      </c>
      <c r="J1043">
        <v>5</v>
      </c>
      <c r="K1043">
        <v>7760</v>
      </c>
      <c r="L1043">
        <v>38800</v>
      </c>
      <c r="M1043">
        <v>18.476199999999999</v>
      </c>
      <c r="N1043">
        <v>92.381</v>
      </c>
      <c r="O1043">
        <v>0</v>
      </c>
      <c r="P1043">
        <v>0</v>
      </c>
      <c r="Q1043">
        <v>7778.4762000000001</v>
      </c>
      <c r="R1043">
        <v>38892.381000000001</v>
      </c>
      <c r="S1043" t="s">
        <v>1362</v>
      </c>
      <c r="T1043" s="108"/>
      <c r="U1043" s="108"/>
      <c r="V1043" s="107"/>
      <c r="W1043" s="107"/>
    </row>
    <row r="1044" spans="1:23">
      <c r="A1044" t="s">
        <v>2700</v>
      </c>
      <c r="B1044">
        <v>44230</v>
      </c>
      <c r="C1044" t="s">
        <v>2701</v>
      </c>
      <c r="D1044">
        <v>44230</v>
      </c>
      <c r="E1044" t="s">
        <v>1267</v>
      </c>
      <c r="F1044" t="s">
        <v>83</v>
      </c>
      <c r="G1044" t="s">
        <v>1050</v>
      </c>
      <c r="H1044" t="s">
        <v>1272</v>
      </c>
      <c r="I1044" t="s">
        <v>2490</v>
      </c>
      <c r="J1044">
        <v>100</v>
      </c>
      <c r="K1044">
        <v>1264</v>
      </c>
      <c r="L1044">
        <v>126400</v>
      </c>
      <c r="M1044">
        <v>3.0095000000000001</v>
      </c>
      <c r="N1044">
        <v>300.95</v>
      </c>
      <c r="O1044">
        <v>0</v>
      </c>
      <c r="P1044">
        <v>0</v>
      </c>
      <c r="Q1044">
        <v>1267.0094999999999</v>
      </c>
      <c r="R1044">
        <v>126700.95</v>
      </c>
      <c r="S1044" t="s">
        <v>1362</v>
      </c>
      <c r="T1044" s="108"/>
      <c r="U1044" s="108"/>
      <c r="V1044" s="107"/>
      <c r="W1044" s="107"/>
    </row>
    <row r="1045" spans="1:23">
      <c r="A1045" t="s">
        <v>2702</v>
      </c>
      <c r="B1045">
        <v>44230</v>
      </c>
      <c r="C1045" t="s">
        <v>2703</v>
      </c>
      <c r="D1045">
        <v>44230</v>
      </c>
      <c r="E1045" t="s">
        <v>1267</v>
      </c>
      <c r="F1045" t="s">
        <v>93</v>
      </c>
      <c r="G1045" t="s">
        <v>1050</v>
      </c>
      <c r="H1045" t="s">
        <v>1272</v>
      </c>
      <c r="I1045" t="s">
        <v>2490</v>
      </c>
      <c r="J1045">
        <v>50</v>
      </c>
      <c r="K1045">
        <v>1264</v>
      </c>
      <c r="L1045">
        <v>63200</v>
      </c>
      <c r="M1045">
        <v>3.0095000000000001</v>
      </c>
      <c r="N1045">
        <v>150.47499999999999</v>
      </c>
      <c r="O1045">
        <v>0</v>
      </c>
      <c r="P1045">
        <v>0</v>
      </c>
      <c r="Q1045">
        <v>1267.0094999999999</v>
      </c>
      <c r="R1045">
        <v>63350.474999999999</v>
      </c>
      <c r="S1045" t="s">
        <v>1362</v>
      </c>
      <c r="T1045" s="108"/>
      <c r="U1045" s="108"/>
      <c r="V1045" s="107"/>
      <c r="W1045" s="107"/>
    </row>
    <row r="1046" spans="1:23">
      <c r="A1046" t="s">
        <v>2704</v>
      </c>
      <c r="B1046">
        <v>44230</v>
      </c>
      <c r="C1046" t="s">
        <v>2705</v>
      </c>
      <c r="D1046">
        <v>44230</v>
      </c>
      <c r="E1046" t="s">
        <v>1267</v>
      </c>
      <c r="F1046" t="s">
        <v>100</v>
      </c>
      <c r="G1046" t="s">
        <v>1045</v>
      </c>
      <c r="H1046" t="s">
        <v>1272</v>
      </c>
      <c r="I1046" t="s">
        <v>2490</v>
      </c>
      <c r="J1046">
        <v>80</v>
      </c>
      <c r="K1046">
        <v>1264</v>
      </c>
      <c r="L1046">
        <v>101120</v>
      </c>
      <c r="M1046">
        <v>3.0095000000000001</v>
      </c>
      <c r="N1046">
        <v>240.76</v>
      </c>
      <c r="O1046">
        <v>0</v>
      </c>
      <c r="P1046">
        <v>0</v>
      </c>
      <c r="Q1046">
        <v>1267.0094999999999</v>
      </c>
      <c r="R1046">
        <v>101360.76</v>
      </c>
      <c r="S1046" t="s">
        <v>1362</v>
      </c>
      <c r="T1046" s="108"/>
      <c r="U1046" s="108"/>
      <c r="V1046" s="107"/>
      <c r="W1046" s="107"/>
    </row>
    <row r="1047" spans="1:23">
      <c r="A1047" t="s">
        <v>2706</v>
      </c>
      <c r="B1047">
        <v>44230</v>
      </c>
      <c r="C1047" t="s">
        <v>2707</v>
      </c>
      <c r="D1047">
        <v>44230</v>
      </c>
      <c r="E1047" t="s">
        <v>1267</v>
      </c>
      <c r="F1047" t="s">
        <v>105</v>
      </c>
      <c r="G1047" t="s">
        <v>1045</v>
      </c>
      <c r="H1047" t="s">
        <v>1272</v>
      </c>
      <c r="I1047" t="s">
        <v>2490</v>
      </c>
      <c r="J1047">
        <v>120</v>
      </c>
      <c r="K1047">
        <v>1264</v>
      </c>
      <c r="L1047">
        <v>151680</v>
      </c>
      <c r="M1047">
        <v>3.0095000000000001</v>
      </c>
      <c r="N1047">
        <v>361.14</v>
      </c>
      <c r="O1047">
        <v>0</v>
      </c>
      <c r="P1047">
        <v>0</v>
      </c>
      <c r="Q1047">
        <v>1267.0094999999999</v>
      </c>
      <c r="R1047">
        <v>152041.14000000001</v>
      </c>
      <c r="S1047" t="s">
        <v>1362</v>
      </c>
      <c r="T1047" s="108"/>
      <c r="U1047" s="108"/>
      <c r="V1047" s="107"/>
      <c r="W1047" s="107"/>
    </row>
    <row r="1048" spans="1:23">
      <c r="A1048" t="s">
        <v>2706</v>
      </c>
      <c r="B1048">
        <v>44230</v>
      </c>
      <c r="C1048" t="s">
        <v>2707</v>
      </c>
      <c r="D1048">
        <v>44230</v>
      </c>
      <c r="E1048" t="s">
        <v>1267</v>
      </c>
      <c r="F1048" t="s">
        <v>105</v>
      </c>
      <c r="G1048" t="s">
        <v>1045</v>
      </c>
      <c r="H1048" t="s">
        <v>1272</v>
      </c>
      <c r="I1048" t="s">
        <v>1201</v>
      </c>
      <c r="J1048">
        <v>10</v>
      </c>
      <c r="K1048">
        <v>3938</v>
      </c>
      <c r="L1048">
        <v>39380</v>
      </c>
      <c r="M1048">
        <v>9.3762000000000008</v>
      </c>
      <c r="N1048">
        <v>93.762</v>
      </c>
      <c r="O1048">
        <v>0</v>
      </c>
      <c r="P1048">
        <v>0</v>
      </c>
      <c r="Q1048">
        <v>3947.3762000000002</v>
      </c>
      <c r="R1048">
        <v>39473.762000000002</v>
      </c>
      <c r="S1048" t="s">
        <v>1362</v>
      </c>
      <c r="T1048" s="108"/>
      <c r="U1048" s="108"/>
      <c r="V1048" s="107"/>
      <c r="W1048" s="107"/>
    </row>
    <row r="1049" spans="1:23">
      <c r="A1049" t="s">
        <v>2708</v>
      </c>
      <c r="B1049">
        <v>44230</v>
      </c>
      <c r="C1049" t="s">
        <v>2709</v>
      </c>
      <c r="D1049">
        <v>44230</v>
      </c>
      <c r="E1049" t="s">
        <v>1267</v>
      </c>
      <c r="F1049" t="s">
        <v>878</v>
      </c>
      <c r="G1049" t="s">
        <v>1045</v>
      </c>
      <c r="H1049" t="s">
        <v>1272</v>
      </c>
      <c r="I1049" t="s">
        <v>2490</v>
      </c>
      <c r="J1049">
        <v>80</v>
      </c>
      <c r="K1049">
        <v>1264</v>
      </c>
      <c r="L1049">
        <v>101120</v>
      </c>
      <c r="M1049">
        <v>3.0095000000000001</v>
      </c>
      <c r="N1049">
        <v>240.76</v>
      </c>
      <c r="O1049">
        <v>0</v>
      </c>
      <c r="P1049">
        <v>0</v>
      </c>
      <c r="Q1049">
        <v>1267.0094999999999</v>
      </c>
      <c r="R1049">
        <v>101360.76</v>
      </c>
      <c r="S1049" t="s">
        <v>1362</v>
      </c>
      <c r="T1049" s="108"/>
      <c r="U1049" s="108"/>
      <c r="V1049" s="107"/>
      <c r="W1049" s="107"/>
    </row>
    <row r="1050" spans="1:23">
      <c r="A1050" t="s">
        <v>2710</v>
      </c>
      <c r="B1050">
        <v>44230</v>
      </c>
      <c r="C1050" t="s">
        <v>2711</v>
      </c>
      <c r="D1050">
        <v>44230</v>
      </c>
      <c r="E1050" t="s">
        <v>1267</v>
      </c>
      <c r="F1050" t="s">
        <v>831</v>
      </c>
      <c r="G1050" t="s">
        <v>1046</v>
      </c>
      <c r="H1050" t="s">
        <v>1272</v>
      </c>
      <c r="I1050" t="s">
        <v>2490</v>
      </c>
      <c r="J1050">
        <v>23</v>
      </c>
      <c r="K1050">
        <v>1264</v>
      </c>
      <c r="L1050">
        <v>29072</v>
      </c>
      <c r="M1050">
        <v>3.0095000000000001</v>
      </c>
      <c r="N1050">
        <v>69.218500000000006</v>
      </c>
      <c r="O1050">
        <v>0</v>
      </c>
      <c r="P1050">
        <v>0</v>
      </c>
      <c r="Q1050">
        <v>1267.0094999999999</v>
      </c>
      <c r="R1050">
        <v>29141.218499999999</v>
      </c>
      <c r="S1050" t="s">
        <v>1362</v>
      </c>
      <c r="T1050" s="108"/>
      <c r="U1050" s="108"/>
      <c r="V1050" s="107"/>
      <c r="W1050" s="107"/>
    </row>
    <row r="1051" spans="1:23">
      <c r="A1051" t="s">
        <v>2712</v>
      </c>
      <c r="B1051">
        <v>44230</v>
      </c>
      <c r="C1051" t="s">
        <v>2713</v>
      </c>
      <c r="D1051">
        <v>44230</v>
      </c>
      <c r="E1051" t="s">
        <v>1267</v>
      </c>
      <c r="F1051" t="s">
        <v>96</v>
      </c>
      <c r="G1051" t="s">
        <v>1291</v>
      </c>
      <c r="H1051" t="s">
        <v>1272</v>
      </c>
      <c r="I1051" t="s">
        <v>1210</v>
      </c>
      <c r="J1051">
        <v>10</v>
      </c>
      <c r="K1051">
        <v>7760</v>
      </c>
      <c r="L1051">
        <v>77600</v>
      </c>
      <c r="M1051">
        <v>18.476199999999999</v>
      </c>
      <c r="N1051">
        <v>184.762</v>
      </c>
      <c r="O1051">
        <v>0</v>
      </c>
      <c r="P1051">
        <v>0</v>
      </c>
      <c r="Q1051">
        <v>7778.4762000000001</v>
      </c>
      <c r="R1051">
        <v>77784.762000000002</v>
      </c>
      <c r="S1051" t="s">
        <v>1362</v>
      </c>
      <c r="T1051" s="108"/>
      <c r="U1051" s="108"/>
      <c r="V1051" s="107"/>
      <c r="W1051" s="107"/>
    </row>
    <row r="1052" spans="1:23">
      <c r="A1052" t="s">
        <v>2712</v>
      </c>
      <c r="B1052">
        <v>44230</v>
      </c>
      <c r="C1052" t="s">
        <v>2713</v>
      </c>
      <c r="D1052">
        <v>44230</v>
      </c>
      <c r="E1052" t="s">
        <v>1267</v>
      </c>
      <c r="F1052" t="s">
        <v>96</v>
      </c>
      <c r="G1052" t="s">
        <v>1291</v>
      </c>
      <c r="H1052" t="s">
        <v>1272</v>
      </c>
      <c r="I1052" t="s">
        <v>2490</v>
      </c>
      <c r="J1052">
        <v>150</v>
      </c>
      <c r="K1052">
        <v>1264</v>
      </c>
      <c r="L1052">
        <v>189600</v>
      </c>
      <c r="M1052">
        <v>3.0095000000000001</v>
      </c>
      <c r="N1052">
        <v>451.42500000000001</v>
      </c>
      <c r="O1052">
        <v>0</v>
      </c>
      <c r="P1052">
        <v>0</v>
      </c>
      <c r="Q1052">
        <v>1267.0094999999999</v>
      </c>
      <c r="R1052">
        <v>190051.42499999999</v>
      </c>
      <c r="S1052" t="s">
        <v>1362</v>
      </c>
      <c r="T1052" s="108"/>
      <c r="U1052" s="108"/>
      <c r="V1052" s="107"/>
      <c r="W1052" s="107"/>
    </row>
    <row r="1053" spans="1:23">
      <c r="A1053" t="s">
        <v>2714</v>
      </c>
      <c r="B1053">
        <v>44230</v>
      </c>
      <c r="C1053" t="s">
        <v>2715</v>
      </c>
      <c r="D1053">
        <v>44230</v>
      </c>
      <c r="E1053" t="s">
        <v>1267</v>
      </c>
      <c r="F1053" t="s">
        <v>103</v>
      </c>
      <c r="G1053" t="s">
        <v>1080</v>
      </c>
      <c r="H1053" t="s">
        <v>1272</v>
      </c>
      <c r="I1053" t="s">
        <v>2490</v>
      </c>
      <c r="J1053">
        <v>147</v>
      </c>
      <c r="K1053">
        <v>1264</v>
      </c>
      <c r="L1053">
        <v>185808</v>
      </c>
      <c r="M1053">
        <v>3.0095000000000001</v>
      </c>
      <c r="N1053">
        <v>442.3965</v>
      </c>
      <c r="O1053">
        <v>0</v>
      </c>
      <c r="P1053">
        <v>0</v>
      </c>
      <c r="Q1053">
        <v>1267.0094999999999</v>
      </c>
      <c r="R1053">
        <v>186250.3965</v>
      </c>
      <c r="S1053" t="s">
        <v>1362</v>
      </c>
      <c r="T1053" s="108"/>
      <c r="U1053" s="108"/>
      <c r="V1053" s="107"/>
      <c r="W1053" s="107"/>
    </row>
    <row r="1054" spans="1:23">
      <c r="A1054" t="s">
        <v>2716</v>
      </c>
      <c r="B1054">
        <v>44230</v>
      </c>
      <c r="C1054" t="s">
        <v>2717</v>
      </c>
      <c r="D1054">
        <v>44230</v>
      </c>
      <c r="E1054" t="s">
        <v>1267</v>
      </c>
      <c r="F1054" t="s">
        <v>95</v>
      </c>
      <c r="G1054" t="s">
        <v>1273</v>
      </c>
      <c r="H1054" t="s">
        <v>1272</v>
      </c>
      <c r="I1054" t="s">
        <v>2490</v>
      </c>
      <c r="J1054">
        <v>90</v>
      </c>
      <c r="K1054">
        <v>1264</v>
      </c>
      <c r="L1054">
        <v>113760</v>
      </c>
      <c r="M1054">
        <v>3.0095000000000001</v>
      </c>
      <c r="N1054">
        <v>270.85500000000002</v>
      </c>
      <c r="O1054">
        <v>0</v>
      </c>
      <c r="P1054">
        <v>0</v>
      </c>
      <c r="Q1054">
        <v>1267.0094999999999</v>
      </c>
      <c r="R1054">
        <v>114030.855</v>
      </c>
      <c r="S1054" t="s">
        <v>1362</v>
      </c>
      <c r="T1054" s="108"/>
      <c r="U1054" s="108"/>
      <c r="V1054" s="107"/>
      <c r="W1054" s="107"/>
    </row>
    <row r="1055" spans="1:23">
      <c r="A1055" t="s">
        <v>2718</v>
      </c>
      <c r="B1055">
        <v>44230</v>
      </c>
      <c r="C1055" t="s">
        <v>2719</v>
      </c>
      <c r="D1055">
        <v>44230</v>
      </c>
      <c r="E1055" t="s">
        <v>1267</v>
      </c>
      <c r="F1055" t="s">
        <v>97</v>
      </c>
      <c r="G1055" t="s">
        <v>1047</v>
      </c>
      <c r="H1055" t="s">
        <v>1272</v>
      </c>
      <c r="I1055" t="s">
        <v>2490</v>
      </c>
      <c r="J1055">
        <v>30</v>
      </c>
      <c r="K1055">
        <v>1264</v>
      </c>
      <c r="L1055">
        <v>37920</v>
      </c>
      <c r="M1055">
        <v>3.0095000000000001</v>
      </c>
      <c r="N1055">
        <v>90.284999999999997</v>
      </c>
      <c r="O1055">
        <v>0</v>
      </c>
      <c r="P1055">
        <v>0</v>
      </c>
      <c r="Q1055">
        <v>1267.0094999999999</v>
      </c>
      <c r="R1055">
        <v>38010.285000000003</v>
      </c>
      <c r="S1055" t="s">
        <v>1362</v>
      </c>
      <c r="T1055" s="108"/>
      <c r="U1055" s="108"/>
      <c r="V1055" s="107"/>
      <c r="W1055" s="107"/>
    </row>
    <row r="1056" spans="1:23">
      <c r="A1056" t="s">
        <v>2720</v>
      </c>
      <c r="B1056">
        <v>44230</v>
      </c>
      <c r="C1056" t="s">
        <v>2721</v>
      </c>
      <c r="D1056">
        <v>44230</v>
      </c>
      <c r="E1056" t="s">
        <v>1267</v>
      </c>
      <c r="F1056" t="s">
        <v>107</v>
      </c>
      <c r="G1056" t="s">
        <v>1273</v>
      </c>
      <c r="H1056" t="s">
        <v>1272</v>
      </c>
      <c r="I1056" t="s">
        <v>2490</v>
      </c>
      <c r="J1056">
        <v>100</v>
      </c>
      <c r="K1056">
        <v>1264</v>
      </c>
      <c r="L1056">
        <v>126400</v>
      </c>
      <c r="M1056">
        <v>3.0095000000000001</v>
      </c>
      <c r="N1056">
        <v>300.95</v>
      </c>
      <c r="O1056">
        <v>0</v>
      </c>
      <c r="P1056">
        <v>0</v>
      </c>
      <c r="Q1056">
        <v>1267.0094999999999</v>
      </c>
      <c r="R1056">
        <v>126700.95</v>
      </c>
      <c r="S1056" t="s">
        <v>1362</v>
      </c>
      <c r="T1056" s="108"/>
      <c r="U1056" s="108"/>
      <c r="V1056" s="107"/>
      <c r="W1056" s="107"/>
    </row>
    <row r="1057" spans="1:23">
      <c r="A1057" t="s">
        <v>2722</v>
      </c>
      <c r="B1057">
        <v>44230</v>
      </c>
      <c r="C1057" t="s">
        <v>2723</v>
      </c>
      <c r="D1057">
        <v>44230</v>
      </c>
      <c r="E1057" t="s">
        <v>1267</v>
      </c>
      <c r="F1057" t="s">
        <v>106</v>
      </c>
      <c r="G1057" t="s">
        <v>1274</v>
      </c>
      <c r="H1057" t="s">
        <v>1272</v>
      </c>
      <c r="I1057" t="s">
        <v>2490</v>
      </c>
      <c r="J1057">
        <v>300</v>
      </c>
      <c r="K1057">
        <v>1264</v>
      </c>
      <c r="L1057">
        <v>379200</v>
      </c>
      <c r="M1057">
        <v>3.0095000000000001</v>
      </c>
      <c r="N1057">
        <v>902.85</v>
      </c>
      <c r="O1057">
        <v>0</v>
      </c>
      <c r="P1057">
        <v>0</v>
      </c>
      <c r="Q1057">
        <v>1267.0094999999999</v>
      </c>
      <c r="R1057">
        <v>380102.85</v>
      </c>
      <c r="S1057" t="s">
        <v>1362</v>
      </c>
      <c r="T1057" s="108"/>
      <c r="U1057" s="108"/>
      <c r="V1057" s="107"/>
      <c r="W1057" s="107"/>
    </row>
    <row r="1058" spans="1:23">
      <c r="A1058" t="s">
        <v>2724</v>
      </c>
      <c r="B1058">
        <v>44230</v>
      </c>
      <c r="C1058" t="s">
        <v>2725</v>
      </c>
      <c r="D1058">
        <v>44230</v>
      </c>
      <c r="E1058" t="s">
        <v>1267</v>
      </c>
      <c r="F1058" t="s">
        <v>17</v>
      </c>
      <c r="G1058" t="s">
        <v>1081</v>
      </c>
      <c r="H1058" t="s">
        <v>13</v>
      </c>
      <c r="I1058" t="s">
        <v>2490</v>
      </c>
      <c r="J1058">
        <v>120</v>
      </c>
      <c r="K1058">
        <v>1264</v>
      </c>
      <c r="L1058">
        <v>151680</v>
      </c>
      <c r="M1058">
        <v>3.0095000000000001</v>
      </c>
      <c r="N1058">
        <v>361.14</v>
      </c>
      <c r="O1058">
        <v>0</v>
      </c>
      <c r="P1058">
        <v>0</v>
      </c>
      <c r="Q1058">
        <v>1267.0094999999999</v>
      </c>
      <c r="R1058">
        <v>152041.14000000001</v>
      </c>
      <c r="S1058" t="s">
        <v>1362</v>
      </c>
      <c r="T1058" s="108"/>
      <c r="U1058" s="108"/>
      <c r="V1058" s="107"/>
      <c r="W1058" s="107"/>
    </row>
    <row r="1059" spans="1:23">
      <c r="A1059" t="s">
        <v>2726</v>
      </c>
      <c r="B1059">
        <v>44230</v>
      </c>
      <c r="C1059" t="s">
        <v>2727</v>
      </c>
      <c r="D1059">
        <v>44230</v>
      </c>
      <c r="E1059" t="s">
        <v>1267</v>
      </c>
      <c r="F1059" t="s">
        <v>42</v>
      </c>
      <c r="G1059" t="s">
        <v>1293</v>
      </c>
      <c r="H1059" t="s">
        <v>13</v>
      </c>
      <c r="I1059" t="s">
        <v>2490</v>
      </c>
      <c r="J1059">
        <v>40</v>
      </c>
      <c r="K1059">
        <v>1264</v>
      </c>
      <c r="L1059">
        <v>50560</v>
      </c>
      <c r="M1059">
        <v>3.0095000000000001</v>
      </c>
      <c r="N1059">
        <v>120.38</v>
      </c>
      <c r="O1059">
        <v>0</v>
      </c>
      <c r="P1059">
        <v>0</v>
      </c>
      <c r="Q1059">
        <v>1267.0094999999999</v>
      </c>
      <c r="R1059">
        <v>50680.38</v>
      </c>
      <c r="S1059" t="s">
        <v>1362</v>
      </c>
      <c r="T1059" s="108"/>
      <c r="U1059" s="108"/>
      <c r="V1059" s="107"/>
      <c r="W1059" s="107"/>
    </row>
    <row r="1060" spans="1:23">
      <c r="A1060" t="s">
        <v>2728</v>
      </c>
      <c r="B1060">
        <v>44230</v>
      </c>
      <c r="C1060" t="s">
        <v>2729</v>
      </c>
      <c r="D1060">
        <v>44230</v>
      </c>
      <c r="E1060" t="s">
        <v>1267</v>
      </c>
      <c r="F1060" t="s">
        <v>41</v>
      </c>
      <c r="G1060" t="s">
        <v>40</v>
      </c>
      <c r="H1060" t="s">
        <v>13</v>
      </c>
      <c r="I1060" t="s">
        <v>2490</v>
      </c>
      <c r="J1060">
        <v>200</v>
      </c>
      <c r="K1060">
        <v>1264</v>
      </c>
      <c r="L1060">
        <v>252800</v>
      </c>
      <c r="M1060">
        <v>3.0095000000000001</v>
      </c>
      <c r="N1060">
        <v>601.9</v>
      </c>
      <c r="O1060">
        <v>0</v>
      </c>
      <c r="P1060">
        <v>0</v>
      </c>
      <c r="Q1060">
        <v>1267.0094999999999</v>
      </c>
      <c r="R1060">
        <v>253401.9</v>
      </c>
      <c r="S1060" t="s">
        <v>1362</v>
      </c>
      <c r="T1060" s="108"/>
      <c r="U1060" s="108"/>
      <c r="V1060" s="107"/>
      <c r="W1060" s="107"/>
    </row>
    <row r="1061" spans="1:23">
      <c r="A1061" t="s">
        <v>2730</v>
      </c>
      <c r="B1061">
        <v>44230</v>
      </c>
      <c r="C1061" t="s">
        <v>2731</v>
      </c>
      <c r="D1061">
        <v>44230</v>
      </c>
      <c r="E1061" t="s">
        <v>1267</v>
      </c>
      <c r="F1061" t="s">
        <v>49</v>
      </c>
      <c r="G1061" t="s">
        <v>1268</v>
      </c>
      <c r="H1061" t="s">
        <v>13</v>
      </c>
      <c r="I1061" t="s">
        <v>2490</v>
      </c>
      <c r="J1061">
        <v>20</v>
      </c>
      <c r="K1061">
        <v>1264</v>
      </c>
      <c r="L1061">
        <v>25280</v>
      </c>
      <c r="M1061">
        <v>3.0095000000000001</v>
      </c>
      <c r="N1061">
        <v>60.19</v>
      </c>
      <c r="O1061">
        <v>0</v>
      </c>
      <c r="P1061">
        <v>0</v>
      </c>
      <c r="Q1061">
        <v>1267.0094999999999</v>
      </c>
      <c r="R1061">
        <v>25340.19</v>
      </c>
      <c r="S1061" t="s">
        <v>1362</v>
      </c>
      <c r="T1061" s="108"/>
      <c r="U1061" s="108"/>
      <c r="V1061" s="107"/>
      <c r="W1061" s="107"/>
    </row>
    <row r="1062" spans="1:23">
      <c r="A1062" t="s">
        <v>2730</v>
      </c>
      <c r="B1062">
        <v>44230</v>
      </c>
      <c r="C1062" t="s">
        <v>2731</v>
      </c>
      <c r="D1062">
        <v>44230</v>
      </c>
      <c r="E1062" t="s">
        <v>1267</v>
      </c>
      <c r="F1062" t="s">
        <v>49</v>
      </c>
      <c r="G1062" t="s">
        <v>1268</v>
      </c>
      <c r="H1062" t="s">
        <v>13</v>
      </c>
      <c r="I1062" t="s">
        <v>1203</v>
      </c>
      <c r="J1062">
        <v>20</v>
      </c>
      <c r="K1062">
        <v>1293</v>
      </c>
      <c r="L1062">
        <v>25860</v>
      </c>
      <c r="M1062">
        <v>3.0785999999999998</v>
      </c>
      <c r="N1062">
        <v>61.572000000000003</v>
      </c>
      <c r="O1062">
        <v>0</v>
      </c>
      <c r="P1062">
        <v>0</v>
      </c>
      <c r="Q1062">
        <v>1296.0786000000001</v>
      </c>
      <c r="R1062">
        <v>25921.572</v>
      </c>
      <c r="S1062" t="s">
        <v>1362</v>
      </c>
      <c r="T1062" s="108"/>
      <c r="U1062" s="108"/>
      <c r="V1062" s="107"/>
      <c r="W1062" s="107"/>
    </row>
    <row r="1063" spans="1:23">
      <c r="A1063" t="s">
        <v>2730</v>
      </c>
      <c r="B1063">
        <v>44230</v>
      </c>
      <c r="C1063" t="s">
        <v>2731</v>
      </c>
      <c r="D1063">
        <v>44230</v>
      </c>
      <c r="E1063" t="s">
        <v>1267</v>
      </c>
      <c r="F1063" t="s">
        <v>49</v>
      </c>
      <c r="G1063" t="s">
        <v>1268</v>
      </c>
      <c r="H1063" t="s">
        <v>13</v>
      </c>
      <c r="I1063" t="s">
        <v>1198</v>
      </c>
      <c r="J1063">
        <v>2</v>
      </c>
      <c r="K1063">
        <v>9045</v>
      </c>
      <c r="L1063">
        <v>18090</v>
      </c>
      <c r="M1063">
        <v>21.535699999999999</v>
      </c>
      <c r="N1063">
        <v>43.071399999999997</v>
      </c>
      <c r="O1063">
        <v>0</v>
      </c>
      <c r="P1063">
        <v>0</v>
      </c>
      <c r="Q1063">
        <v>9066.5357000000004</v>
      </c>
      <c r="R1063">
        <v>18133.071400000001</v>
      </c>
      <c r="S1063" t="s">
        <v>1362</v>
      </c>
      <c r="T1063" s="108"/>
      <c r="U1063" s="108"/>
      <c r="V1063" s="107"/>
      <c r="W1063" s="107"/>
    </row>
    <row r="1064" spans="1:23">
      <c r="A1064" t="s">
        <v>2730</v>
      </c>
      <c r="B1064">
        <v>44230</v>
      </c>
      <c r="C1064" t="s">
        <v>2731</v>
      </c>
      <c r="D1064">
        <v>44230</v>
      </c>
      <c r="E1064" t="s">
        <v>1267</v>
      </c>
      <c r="F1064" t="s">
        <v>49</v>
      </c>
      <c r="G1064" t="s">
        <v>1268</v>
      </c>
      <c r="H1064" t="s">
        <v>13</v>
      </c>
      <c r="I1064" t="s">
        <v>1342</v>
      </c>
      <c r="J1064">
        <v>4</v>
      </c>
      <c r="K1064">
        <v>9850</v>
      </c>
      <c r="L1064">
        <v>39400</v>
      </c>
      <c r="M1064">
        <v>23.452400000000001</v>
      </c>
      <c r="N1064">
        <v>93.809600000000003</v>
      </c>
      <c r="O1064">
        <v>0</v>
      </c>
      <c r="P1064">
        <v>0</v>
      </c>
      <c r="Q1064">
        <v>9873.4524000000001</v>
      </c>
      <c r="R1064">
        <v>39493.809600000001</v>
      </c>
      <c r="S1064" t="s">
        <v>1362</v>
      </c>
      <c r="T1064" s="108"/>
      <c r="U1064" s="108"/>
      <c r="V1064" s="107"/>
      <c r="W1064" s="107"/>
    </row>
    <row r="1065" spans="1:23">
      <c r="A1065" t="s">
        <v>2730</v>
      </c>
      <c r="B1065">
        <v>44230</v>
      </c>
      <c r="C1065" t="s">
        <v>2731</v>
      </c>
      <c r="D1065">
        <v>44230</v>
      </c>
      <c r="E1065" t="s">
        <v>1267</v>
      </c>
      <c r="F1065" t="s">
        <v>49</v>
      </c>
      <c r="G1065" t="s">
        <v>1268</v>
      </c>
      <c r="H1065" t="s">
        <v>13</v>
      </c>
      <c r="I1065" t="s">
        <v>1316</v>
      </c>
      <c r="J1065">
        <v>20</v>
      </c>
      <c r="K1065">
        <v>1225</v>
      </c>
      <c r="L1065">
        <v>24500</v>
      </c>
      <c r="M1065">
        <v>2.9167000000000001</v>
      </c>
      <c r="N1065">
        <v>58.334000000000003</v>
      </c>
      <c r="O1065">
        <v>0</v>
      </c>
      <c r="P1065">
        <v>0</v>
      </c>
      <c r="Q1065">
        <v>1227.9167</v>
      </c>
      <c r="R1065">
        <v>24558.333999999999</v>
      </c>
      <c r="S1065" t="s">
        <v>1362</v>
      </c>
      <c r="T1065" s="108"/>
      <c r="U1065" s="108"/>
      <c r="V1065" s="107"/>
      <c r="W1065" s="107"/>
    </row>
    <row r="1066" spans="1:23">
      <c r="A1066" t="s">
        <v>2732</v>
      </c>
      <c r="B1066">
        <v>44230</v>
      </c>
      <c r="C1066" t="s">
        <v>2733</v>
      </c>
      <c r="D1066">
        <v>44230</v>
      </c>
      <c r="E1066" t="s">
        <v>1267</v>
      </c>
      <c r="F1066" t="s">
        <v>16</v>
      </c>
      <c r="G1066" t="s">
        <v>1083</v>
      </c>
      <c r="H1066" t="s">
        <v>13</v>
      </c>
      <c r="I1066" t="s">
        <v>2490</v>
      </c>
      <c r="J1066">
        <v>100</v>
      </c>
      <c r="K1066">
        <v>1264</v>
      </c>
      <c r="L1066">
        <v>126400</v>
      </c>
      <c r="M1066">
        <v>3.0095000000000001</v>
      </c>
      <c r="N1066">
        <v>300.95</v>
      </c>
      <c r="O1066">
        <v>0</v>
      </c>
      <c r="P1066">
        <v>0</v>
      </c>
      <c r="Q1066">
        <v>1267.0094999999999</v>
      </c>
      <c r="R1066">
        <v>126700.95</v>
      </c>
      <c r="S1066" t="s">
        <v>1362</v>
      </c>
      <c r="T1066" s="108"/>
      <c r="U1066" s="108"/>
      <c r="V1066" s="107"/>
      <c r="W1066" s="107"/>
    </row>
    <row r="1067" spans="1:23">
      <c r="A1067" t="s">
        <v>2734</v>
      </c>
      <c r="B1067">
        <v>44230</v>
      </c>
      <c r="C1067" t="s">
        <v>2735</v>
      </c>
      <c r="D1067">
        <v>44230</v>
      </c>
      <c r="E1067" t="s">
        <v>1267</v>
      </c>
      <c r="F1067" t="s">
        <v>21</v>
      </c>
      <c r="G1067" t="s">
        <v>19</v>
      </c>
      <c r="H1067" t="s">
        <v>13</v>
      </c>
      <c r="I1067" t="s">
        <v>2490</v>
      </c>
      <c r="J1067">
        <v>40</v>
      </c>
      <c r="K1067">
        <v>1264</v>
      </c>
      <c r="L1067">
        <v>50560</v>
      </c>
      <c r="M1067">
        <v>3.0095000000000001</v>
      </c>
      <c r="N1067">
        <v>120.38</v>
      </c>
      <c r="O1067">
        <v>0</v>
      </c>
      <c r="P1067">
        <v>0</v>
      </c>
      <c r="Q1067">
        <v>1267.0094999999999</v>
      </c>
      <c r="R1067">
        <v>50680.38</v>
      </c>
      <c r="S1067" t="s">
        <v>1362</v>
      </c>
      <c r="T1067" s="108"/>
      <c r="U1067" s="108"/>
      <c r="V1067" s="107"/>
      <c r="W1067" s="107"/>
    </row>
    <row r="1068" spans="1:23">
      <c r="A1068" t="s">
        <v>2736</v>
      </c>
      <c r="B1068">
        <v>44230</v>
      </c>
      <c r="C1068" t="s">
        <v>2737</v>
      </c>
      <c r="D1068">
        <v>44230</v>
      </c>
      <c r="E1068" t="s">
        <v>1299</v>
      </c>
      <c r="F1068" t="s">
        <v>1361</v>
      </c>
      <c r="G1068" t="s">
        <v>1301</v>
      </c>
      <c r="H1068" t="s">
        <v>1299</v>
      </c>
      <c r="I1068" t="s">
        <v>1210</v>
      </c>
      <c r="J1068">
        <v>1</v>
      </c>
      <c r="K1068">
        <v>7800</v>
      </c>
      <c r="L1068">
        <v>7800</v>
      </c>
      <c r="M1068">
        <v>0</v>
      </c>
      <c r="N1068">
        <v>0</v>
      </c>
      <c r="O1068">
        <v>0</v>
      </c>
      <c r="P1068">
        <v>0</v>
      </c>
      <c r="Q1068">
        <v>7800</v>
      </c>
      <c r="R1068">
        <v>7800</v>
      </c>
      <c r="S1068" t="s">
        <v>1362</v>
      </c>
      <c r="T1068" s="108"/>
      <c r="U1068" s="108"/>
      <c r="V1068" s="107"/>
      <c r="W1068" s="107"/>
    </row>
    <row r="1069" spans="1:23">
      <c r="A1069" t="s">
        <v>2736</v>
      </c>
      <c r="B1069">
        <v>44230</v>
      </c>
      <c r="C1069" t="s">
        <v>2737</v>
      </c>
      <c r="D1069">
        <v>44230</v>
      </c>
      <c r="E1069" t="s">
        <v>1299</v>
      </c>
      <c r="F1069" t="s">
        <v>1361</v>
      </c>
      <c r="G1069" t="s">
        <v>1301</v>
      </c>
      <c r="H1069" t="s">
        <v>1299</v>
      </c>
      <c r="I1069" t="s">
        <v>1316</v>
      </c>
      <c r="J1069">
        <v>1</v>
      </c>
      <c r="K1069">
        <v>1235</v>
      </c>
      <c r="L1069">
        <v>1235</v>
      </c>
      <c r="M1069">
        <v>0</v>
      </c>
      <c r="N1069">
        <v>0</v>
      </c>
      <c r="O1069">
        <v>0</v>
      </c>
      <c r="P1069">
        <v>0</v>
      </c>
      <c r="Q1069">
        <v>1235</v>
      </c>
      <c r="R1069">
        <v>1235</v>
      </c>
      <c r="S1069" t="s">
        <v>1362</v>
      </c>
      <c r="T1069" s="108"/>
      <c r="U1069" s="108"/>
      <c r="V1069" s="107"/>
      <c r="W1069" s="107"/>
    </row>
    <row r="1070" spans="1:23">
      <c r="A1070" t="s">
        <v>2738</v>
      </c>
      <c r="B1070">
        <v>44230</v>
      </c>
      <c r="C1070" t="s">
        <v>2739</v>
      </c>
      <c r="D1070">
        <v>44230</v>
      </c>
      <c r="E1070" t="s">
        <v>1267</v>
      </c>
      <c r="F1070" t="s">
        <v>99</v>
      </c>
      <c r="G1070" t="s">
        <v>1046</v>
      </c>
      <c r="H1070" t="s">
        <v>1272</v>
      </c>
      <c r="I1070" t="s">
        <v>1201</v>
      </c>
      <c r="J1070">
        <v>10</v>
      </c>
      <c r="K1070">
        <v>3938</v>
      </c>
      <c r="L1070">
        <v>39380</v>
      </c>
      <c r="M1070">
        <v>9.3762000000000008</v>
      </c>
      <c r="N1070">
        <v>93.762</v>
      </c>
      <c r="O1070">
        <v>0</v>
      </c>
      <c r="P1070">
        <v>0</v>
      </c>
      <c r="Q1070">
        <v>3947.3762000000002</v>
      </c>
      <c r="R1070">
        <v>39473.762000000002</v>
      </c>
      <c r="S1070" t="s">
        <v>1362</v>
      </c>
      <c r="T1070" s="108"/>
      <c r="U1070" s="108"/>
      <c r="V1070" s="107"/>
      <c r="W1070" s="107"/>
    </row>
    <row r="1071" spans="1:23">
      <c r="A1071" t="s">
        <v>2738</v>
      </c>
      <c r="B1071">
        <v>44230</v>
      </c>
      <c r="C1071" t="s">
        <v>2739</v>
      </c>
      <c r="D1071">
        <v>44230</v>
      </c>
      <c r="E1071" t="s">
        <v>1267</v>
      </c>
      <c r="F1071" t="s">
        <v>99</v>
      </c>
      <c r="G1071" t="s">
        <v>1046</v>
      </c>
      <c r="H1071" t="s">
        <v>1272</v>
      </c>
      <c r="I1071" t="s">
        <v>2490</v>
      </c>
      <c r="J1071">
        <v>79</v>
      </c>
      <c r="K1071">
        <v>1264</v>
      </c>
      <c r="L1071">
        <v>99856</v>
      </c>
      <c r="M1071">
        <v>3.0095000000000001</v>
      </c>
      <c r="N1071">
        <v>237.75049999999999</v>
      </c>
      <c r="O1071">
        <v>0</v>
      </c>
      <c r="P1071">
        <v>0</v>
      </c>
      <c r="Q1071">
        <v>1267.0094999999999</v>
      </c>
      <c r="R1071">
        <v>100093.75049999999</v>
      </c>
      <c r="S1071" t="s">
        <v>1362</v>
      </c>
      <c r="T1071" s="108"/>
      <c r="U1071" s="108"/>
      <c r="V1071" s="107"/>
      <c r="W1071" s="107"/>
    </row>
    <row r="1072" spans="1:23">
      <c r="A1072" t="s">
        <v>2740</v>
      </c>
      <c r="B1072">
        <v>44230</v>
      </c>
      <c r="C1072" t="s">
        <v>2741</v>
      </c>
      <c r="D1072">
        <v>44230</v>
      </c>
      <c r="E1072" t="s">
        <v>1267</v>
      </c>
      <c r="F1072" t="s">
        <v>961</v>
      </c>
      <c r="G1072" t="s">
        <v>1047</v>
      </c>
      <c r="H1072" t="s">
        <v>1272</v>
      </c>
      <c r="I1072" t="s">
        <v>2490</v>
      </c>
      <c r="J1072">
        <v>60</v>
      </c>
      <c r="K1072">
        <v>1264</v>
      </c>
      <c r="L1072">
        <v>75840</v>
      </c>
      <c r="M1072">
        <v>3.0095000000000001</v>
      </c>
      <c r="N1072">
        <v>180.57</v>
      </c>
      <c r="O1072">
        <v>0</v>
      </c>
      <c r="P1072">
        <v>0</v>
      </c>
      <c r="Q1072">
        <v>1267.0094999999999</v>
      </c>
      <c r="R1072">
        <v>76020.570000000007</v>
      </c>
      <c r="S1072" t="s">
        <v>1362</v>
      </c>
      <c r="T1072" s="108"/>
      <c r="U1072" s="108"/>
      <c r="V1072" s="107"/>
      <c r="W1072" s="107"/>
    </row>
    <row r="1073" spans="1:23">
      <c r="A1073" t="s">
        <v>2740</v>
      </c>
      <c r="B1073">
        <v>44230</v>
      </c>
      <c r="C1073" t="s">
        <v>2741</v>
      </c>
      <c r="D1073">
        <v>44230</v>
      </c>
      <c r="E1073" t="s">
        <v>1267</v>
      </c>
      <c r="F1073" t="s">
        <v>961</v>
      </c>
      <c r="G1073" t="s">
        <v>1047</v>
      </c>
      <c r="H1073" t="s">
        <v>1272</v>
      </c>
      <c r="I1073" t="s">
        <v>1198</v>
      </c>
      <c r="J1073">
        <v>10</v>
      </c>
      <c r="K1073">
        <v>9045</v>
      </c>
      <c r="L1073">
        <v>90450</v>
      </c>
      <c r="M1073">
        <v>21.535699999999999</v>
      </c>
      <c r="N1073">
        <v>215.357</v>
      </c>
      <c r="O1073">
        <v>0</v>
      </c>
      <c r="P1073">
        <v>0</v>
      </c>
      <c r="Q1073">
        <v>9066.5357000000004</v>
      </c>
      <c r="R1073">
        <v>90665.357000000004</v>
      </c>
      <c r="S1073" t="s">
        <v>1362</v>
      </c>
      <c r="T1073" s="108"/>
      <c r="U1073" s="108"/>
      <c r="V1073" s="107"/>
      <c r="W1073" s="107"/>
    </row>
    <row r="1074" spans="1:23">
      <c r="A1074" t="s">
        <v>2742</v>
      </c>
      <c r="B1074">
        <v>44230</v>
      </c>
      <c r="C1074" t="s">
        <v>2743</v>
      </c>
      <c r="D1074">
        <v>44230</v>
      </c>
      <c r="E1074" t="s">
        <v>1267</v>
      </c>
      <c r="F1074" t="s">
        <v>1296</v>
      </c>
      <c r="G1074" t="s">
        <v>1274</v>
      </c>
      <c r="H1074" t="s">
        <v>1272</v>
      </c>
      <c r="I1074" t="s">
        <v>2490</v>
      </c>
      <c r="J1074">
        <v>20</v>
      </c>
      <c r="K1074">
        <v>1264</v>
      </c>
      <c r="L1074">
        <v>25280</v>
      </c>
      <c r="M1074">
        <v>3.0095000000000001</v>
      </c>
      <c r="N1074">
        <v>60.19</v>
      </c>
      <c r="O1074">
        <v>0</v>
      </c>
      <c r="P1074">
        <v>0</v>
      </c>
      <c r="Q1074">
        <v>1267.0094999999999</v>
      </c>
      <c r="R1074">
        <v>25340.19</v>
      </c>
      <c r="S1074" t="s">
        <v>1362</v>
      </c>
      <c r="T1074" s="108"/>
      <c r="U1074" s="108"/>
      <c r="V1074" s="107"/>
      <c r="W1074" s="107"/>
    </row>
    <row r="1075" spans="1:23">
      <c r="A1075" t="s">
        <v>2744</v>
      </c>
      <c r="B1075">
        <v>44230</v>
      </c>
      <c r="C1075" t="s">
        <v>2745</v>
      </c>
      <c r="D1075">
        <v>44230</v>
      </c>
      <c r="E1075" t="s">
        <v>1267</v>
      </c>
      <c r="F1075" t="s">
        <v>51</v>
      </c>
      <c r="G1075" t="s">
        <v>1277</v>
      </c>
      <c r="H1075" t="s">
        <v>13</v>
      </c>
      <c r="I1075" t="s">
        <v>2490</v>
      </c>
      <c r="J1075">
        <v>100</v>
      </c>
      <c r="K1075">
        <v>1264</v>
      </c>
      <c r="L1075">
        <v>126400</v>
      </c>
      <c r="M1075">
        <v>3.0095000000000001</v>
      </c>
      <c r="N1075">
        <v>300.95</v>
      </c>
      <c r="O1075">
        <v>0</v>
      </c>
      <c r="P1075">
        <v>0</v>
      </c>
      <c r="Q1075">
        <v>1267.0094999999999</v>
      </c>
      <c r="R1075">
        <v>126700.95</v>
      </c>
      <c r="S1075" t="s">
        <v>1362</v>
      </c>
      <c r="T1075" s="108"/>
      <c r="U1075" s="108"/>
      <c r="V1075" s="107"/>
      <c r="W1075" s="107"/>
    </row>
    <row r="1076" spans="1:23">
      <c r="A1076" t="s">
        <v>2746</v>
      </c>
      <c r="B1076">
        <v>44230</v>
      </c>
      <c r="C1076" t="s">
        <v>2747</v>
      </c>
      <c r="D1076">
        <v>44230</v>
      </c>
      <c r="E1076" t="s">
        <v>1267</v>
      </c>
      <c r="F1076" t="s">
        <v>47</v>
      </c>
      <c r="G1076" t="s">
        <v>1277</v>
      </c>
      <c r="H1076" t="s">
        <v>13</v>
      </c>
      <c r="I1076" t="s">
        <v>2490</v>
      </c>
      <c r="J1076">
        <v>80</v>
      </c>
      <c r="K1076">
        <v>1264</v>
      </c>
      <c r="L1076">
        <v>101120</v>
      </c>
      <c r="M1076">
        <v>3.0095000000000001</v>
      </c>
      <c r="N1076">
        <v>240.76</v>
      </c>
      <c r="O1076">
        <v>0</v>
      </c>
      <c r="P1076">
        <v>0</v>
      </c>
      <c r="Q1076">
        <v>1267.0094999999999</v>
      </c>
      <c r="R1076">
        <v>101360.76</v>
      </c>
      <c r="S1076" t="s">
        <v>1362</v>
      </c>
      <c r="T1076" s="108"/>
      <c r="U1076" s="108"/>
      <c r="V1076" s="107"/>
      <c r="W1076" s="107"/>
    </row>
    <row r="1077" spans="1:23">
      <c r="A1077" t="s">
        <v>2748</v>
      </c>
      <c r="B1077">
        <v>44230</v>
      </c>
      <c r="C1077" t="s">
        <v>2749</v>
      </c>
      <c r="D1077">
        <v>44230</v>
      </c>
      <c r="E1077" t="s">
        <v>1267</v>
      </c>
      <c r="F1077" t="s">
        <v>50</v>
      </c>
      <c r="G1077" t="s">
        <v>1277</v>
      </c>
      <c r="H1077" t="s">
        <v>13</v>
      </c>
      <c r="I1077" t="s">
        <v>2490</v>
      </c>
      <c r="J1077">
        <v>160</v>
      </c>
      <c r="K1077">
        <v>1264</v>
      </c>
      <c r="L1077">
        <v>202240</v>
      </c>
      <c r="M1077">
        <v>3.0095000000000001</v>
      </c>
      <c r="N1077">
        <v>481.52</v>
      </c>
      <c r="O1077">
        <v>0</v>
      </c>
      <c r="P1077">
        <v>0</v>
      </c>
      <c r="Q1077">
        <v>1267.0094999999999</v>
      </c>
      <c r="R1077">
        <v>202721.52</v>
      </c>
      <c r="S1077" t="s">
        <v>1362</v>
      </c>
      <c r="T1077" s="108"/>
      <c r="U1077" s="108"/>
      <c r="V1077" s="107"/>
      <c r="W1077" s="107"/>
    </row>
    <row r="1078" spans="1:23">
      <c r="A1078" t="s">
        <v>2750</v>
      </c>
      <c r="B1078">
        <v>44230</v>
      </c>
      <c r="C1078" t="s">
        <v>2751</v>
      </c>
      <c r="D1078">
        <v>44230</v>
      </c>
      <c r="E1078" t="s">
        <v>1267</v>
      </c>
      <c r="F1078" t="s">
        <v>5</v>
      </c>
      <c r="G1078" t="s">
        <v>1280</v>
      </c>
      <c r="H1078" t="s">
        <v>120</v>
      </c>
      <c r="I1078" t="s">
        <v>2490</v>
      </c>
      <c r="J1078">
        <v>68</v>
      </c>
      <c r="K1078">
        <v>1264</v>
      </c>
      <c r="L1078">
        <v>85952</v>
      </c>
      <c r="M1078">
        <v>3.0095000000000001</v>
      </c>
      <c r="N1078">
        <v>204.64599999999999</v>
      </c>
      <c r="O1078">
        <v>0</v>
      </c>
      <c r="P1078">
        <v>0</v>
      </c>
      <c r="Q1078">
        <v>1267.0094999999999</v>
      </c>
      <c r="R1078">
        <v>86156.645999999993</v>
      </c>
      <c r="S1078" t="s">
        <v>1362</v>
      </c>
      <c r="T1078" s="108"/>
      <c r="U1078" s="108"/>
      <c r="V1078" s="107"/>
      <c r="W1078" s="107"/>
    </row>
    <row r="1079" spans="1:23">
      <c r="A1079" t="s">
        <v>2750</v>
      </c>
      <c r="B1079">
        <v>44230</v>
      </c>
      <c r="C1079" t="s">
        <v>2751</v>
      </c>
      <c r="D1079">
        <v>44230</v>
      </c>
      <c r="E1079" t="s">
        <v>1267</v>
      </c>
      <c r="F1079" t="s">
        <v>5</v>
      </c>
      <c r="G1079" t="s">
        <v>1280</v>
      </c>
      <c r="H1079" t="s">
        <v>120</v>
      </c>
      <c r="I1079" t="s">
        <v>1198</v>
      </c>
      <c r="J1079">
        <v>5</v>
      </c>
      <c r="K1079">
        <v>9045</v>
      </c>
      <c r="L1079">
        <v>45225</v>
      </c>
      <c r="M1079">
        <v>21.535699999999999</v>
      </c>
      <c r="N1079">
        <v>107.6785</v>
      </c>
      <c r="O1079">
        <v>0</v>
      </c>
      <c r="P1079">
        <v>0</v>
      </c>
      <c r="Q1079">
        <v>9066.5357000000004</v>
      </c>
      <c r="R1079">
        <v>45332.678500000002</v>
      </c>
      <c r="S1079" t="s">
        <v>1362</v>
      </c>
      <c r="T1079" s="108"/>
      <c r="U1079" s="108"/>
      <c r="V1079" s="107"/>
      <c r="W1079" s="107"/>
    </row>
    <row r="1080" spans="1:23">
      <c r="A1080" t="s">
        <v>2752</v>
      </c>
      <c r="B1080">
        <v>44230</v>
      </c>
      <c r="C1080" t="s">
        <v>2753</v>
      </c>
      <c r="D1080">
        <v>44230</v>
      </c>
      <c r="E1080" t="s">
        <v>1267</v>
      </c>
      <c r="F1080" t="s">
        <v>1041</v>
      </c>
      <c r="G1080" t="s">
        <v>1046</v>
      </c>
      <c r="H1080" t="s">
        <v>1272</v>
      </c>
      <c r="I1080" t="s">
        <v>2490</v>
      </c>
      <c r="J1080">
        <v>200</v>
      </c>
      <c r="K1080">
        <v>1264</v>
      </c>
      <c r="L1080">
        <v>252800</v>
      </c>
      <c r="M1080">
        <v>3.0095000000000001</v>
      </c>
      <c r="N1080">
        <v>601.9</v>
      </c>
      <c r="O1080">
        <v>0</v>
      </c>
      <c r="P1080">
        <v>0</v>
      </c>
      <c r="Q1080">
        <v>1267.0094999999999</v>
      </c>
      <c r="R1080">
        <v>253401.9</v>
      </c>
      <c r="S1080" t="s">
        <v>1362</v>
      </c>
      <c r="T1080" s="108"/>
      <c r="U1080" s="108"/>
      <c r="V1080" s="107"/>
      <c r="W1080" s="107"/>
    </row>
    <row r="1081" spans="1:23">
      <c r="A1081" t="s">
        <v>2752</v>
      </c>
      <c r="B1081">
        <v>44230</v>
      </c>
      <c r="C1081" t="s">
        <v>2753</v>
      </c>
      <c r="D1081">
        <v>44230</v>
      </c>
      <c r="E1081" t="s">
        <v>1267</v>
      </c>
      <c r="F1081" t="s">
        <v>1041</v>
      </c>
      <c r="G1081" t="s">
        <v>1046</v>
      </c>
      <c r="H1081" t="s">
        <v>1272</v>
      </c>
      <c r="I1081" t="s">
        <v>1201</v>
      </c>
      <c r="J1081">
        <v>40</v>
      </c>
      <c r="K1081">
        <v>3938</v>
      </c>
      <c r="L1081">
        <v>157520</v>
      </c>
      <c r="M1081">
        <v>9.3762000000000008</v>
      </c>
      <c r="N1081">
        <v>375.048</v>
      </c>
      <c r="O1081">
        <v>0</v>
      </c>
      <c r="P1081">
        <v>0</v>
      </c>
      <c r="Q1081">
        <v>3947.3762000000002</v>
      </c>
      <c r="R1081">
        <v>157895.04800000001</v>
      </c>
      <c r="S1081" t="s">
        <v>1362</v>
      </c>
      <c r="T1081" s="108"/>
      <c r="U1081" s="108"/>
      <c r="V1081" s="107"/>
      <c r="W1081" s="107"/>
    </row>
    <row r="1082" spans="1:23">
      <c r="A1082" t="s">
        <v>2754</v>
      </c>
      <c r="B1082">
        <v>44230</v>
      </c>
      <c r="C1082" t="s">
        <v>2755</v>
      </c>
      <c r="D1082">
        <v>44230</v>
      </c>
      <c r="E1082" t="s">
        <v>1267</v>
      </c>
      <c r="F1082" t="s">
        <v>101</v>
      </c>
      <c r="G1082" t="s">
        <v>1080</v>
      </c>
      <c r="H1082" t="s">
        <v>1272</v>
      </c>
      <c r="I1082" t="s">
        <v>2490</v>
      </c>
      <c r="J1082">
        <v>40</v>
      </c>
      <c r="K1082">
        <v>1264</v>
      </c>
      <c r="L1082">
        <v>50560</v>
      </c>
      <c r="M1082">
        <v>3.0095000000000001</v>
      </c>
      <c r="N1082">
        <v>120.38</v>
      </c>
      <c r="O1082">
        <v>0</v>
      </c>
      <c r="P1082">
        <v>0</v>
      </c>
      <c r="Q1082">
        <v>1267.0094999999999</v>
      </c>
      <c r="R1082">
        <v>50680.38</v>
      </c>
      <c r="S1082" t="s">
        <v>1362</v>
      </c>
      <c r="T1082" s="108"/>
      <c r="U1082" s="108"/>
      <c r="V1082" s="107"/>
      <c r="W1082" s="107"/>
    </row>
    <row r="1083" spans="1:23">
      <c r="A1083" t="s">
        <v>2756</v>
      </c>
      <c r="B1083">
        <v>44230</v>
      </c>
      <c r="C1083" t="s">
        <v>2757</v>
      </c>
      <c r="D1083">
        <v>44230</v>
      </c>
      <c r="E1083" t="s">
        <v>1267</v>
      </c>
      <c r="F1083" t="s">
        <v>98</v>
      </c>
      <c r="G1083" t="s">
        <v>1047</v>
      </c>
      <c r="H1083" t="s">
        <v>1272</v>
      </c>
      <c r="I1083" t="s">
        <v>2490</v>
      </c>
      <c r="J1083">
        <v>20</v>
      </c>
      <c r="K1083">
        <v>1264</v>
      </c>
      <c r="L1083">
        <v>25280</v>
      </c>
      <c r="M1083">
        <v>3.0095000000000001</v>
      </c>
      <c r="N1083">
        <v>60.19</v>
      </c>
      <c r="O1083">
        <v>0</v>
      </c>
      <c r="P1083">
        <v>0</v>
      </c>
      <c r="Q1083">
        <v>1267.0094999999999</v>
      </c>
      <c r="R1083">
        <v>25340.19</v>
      </c>
      <c r="S1083" t="s">
        <v>1362</v>
      </c>
      <c r="T1083" s="108"/>
      <c r="U1083" s="108"/>
      <c r="V1083" s="107"/>
      <c r="W1083" s="107"/>
    </row>
    <row r="1084" spans="1:23">
      <c r="A1084" t="s">
        <v>2756</v>
      </c>
      <c r="B1084">
        <v>44230</v>
      </c>
      <c r="C1084" t="s">
        <v>2757</v>
      </c>
      <c r="D1084">
        <v>44230</v>
      </c>
      <c r="E1084" t="s">
        <v>1267</v>
      </c>
      <c r="F1084" t="s">
        <v>98</v>
      </c>
      <c r="G1084" t="s">
        <v>1047</v>
      </c>
      <c r="H1084" t="s">
        <v>1272</v>
      </c>
      <c r="I1084" t="s">
        <v>1203</v>
      </c>
      <c r="J1084">
        <v>60</v>
      </c>
      <c r="K1084">
        <v>1293</v>
      </c>
      <c r="L1084">
        <v>77580</v>
      </c>
      <c r="M1084">
        <v>3.0785999999999998</v>
      </c>
      <c r="N1084">
        <v>184.71600000000001</v>
      </c>
      <c r="O1084">
        <v>0</v>
      </c>
      <c r="P1084">
        <v>0</v>
      </c>
      <c r="Q1084">
        <v>1296.0786000000001</v>
      </c>
      <c r="R1084">
        <v>77764.716</v>
      </c>
      <c r="S1084" t="s">
        <v>1362</v>
      </c>
      <c r="T1084" s="108"/>
      <c r="U1084" s="108"/>
      <c r="V1084" s="107"/>
      <c r="W1084" s="107"/>
    </row>
    <row r="1085" spans="1:23">
      <c r="A1085" t="s">
        <v>2758</v>
      </c>
      <c r="B1085">
        <v>44230</v>
      </c>
      <c r="C1085" t="s">
        <v>2759</v>
      </c>
      <c r="D1085">
        <v>44230</v>
      </c>
      <c r="E1085" t="s">
        <v>1267</v>
      </c>
      <c r="F1085" t="s">
        <v>94</v>
      </c>
      <c r="G1085" t="s">
        <v>1047</v>
      </c>
      <c r="H1085" t="s">
        <v>1272</v>
      </c>
      <c r="I1085" t="s">
        <v>2490</v>
      </c>
      <c r="J1085">
        <v>40</v>
      </c>
      <c r="K1085">
        <v>1264</v>
      </c>
      <c r="L1085">
        <v>50560</v>
      </c>
      <c r="M1085">
        <v>3.0095000000000001</v>
      </c>
      <c r="N1085">
        <v>120.38</v>
      </c>
      <c r="O1085">
        <v>0</v>
      </c>
      <c r="P1085">
        <v>0</v>
      </c>
      <c r="Q1085">
        <v>1267.0094999999999</v>
      </c>
      <c r="R1085">
        <v>50680.38</v>
      </c>
      <c r="S1085" t="s">
        <v>1362</v>
      </c>
      <c r="T1085" s="108"/>
      <c r="U1085" s="108"/>
      <c r="V1085" s="107"/>
      <c r="W1085" s="107"/>
    </row>
    <row r="1086" spans="1:23">
      <c r="A1086" t="s">
        <v>2758</v>
      </c>
      <c r="B1086">
        <v>44230</v>
      </c>
      <c r="C1086" t="s">
        <v>2759</v>
      </c>
      <c r="D1086">
        <v>44230</v>
      </c>
      <c r="E1086" t="s">
        <v>1267</v>
      </c>
      <c r="F1086" t="s">
        <v>94</v>
      </c>
      <c r="G1086" t="s">
        <v>1047</v>
      </c>
      <c r="H1086" t="s">
        <v>1272</v>
      </c>
      <c r="I1086" t="s">
        <v>1210</v>
      </c>
      <c r="J1086">
        <v>5</v>
      </c>
      <c r="K1086">
        <v>7760</v>
      </c>
      <c r="L1086">
        <v>38800</v>
      </c>
      <c r="M1086">
        <v>18.476199999999999</v>
      </c>
      <c r="N1086">
        <v>92.381</v>
      </c>
      <c r="O1086">
        <v>0</v>
      </c>
      <c r="P1086">
        <v>0</v>
      </c>
      <c r="Q1086">
        <v>7778.4762000000001</v>
      </c>
      <c r="R1086">
        <v>38892.381000000001</v>
      </c>
      <c r="S1086" t="s">
        <v>1362</v>
      </c>
      <c r="T1086" s="108"/>
      <c r="U1086" s="108"/>
      <c r="V1086" s="107"/>
      <c r="W1086" s="107"/>
    </row>
    <row r="1087" spans="1:23">
      <c r="A1087" t="s">
        <v>2760</v>
      </c>
      <c r="B1087">
        <v>44230</v>
      </c>
      <c r="C1087" t="s">
        <v>2761</v>
      </c>
      <c r="D1087">
        <v>44230</v>
      </c>
      <c r="E1087" t="s">
        <v>1267</v>
      </c>
      <c r="F1087" t="s">
        <v>104</v>
      </c>
      <c r="G1087" t="s">
        <v>1047</v>
      </c>
      <c r="H1087" t="s">
        <v>1272</v>
      </c>
      <c r="I1087" t="s">
        <v>2490</v>
      </c>
      <c r="J1087">
        <v>20</v>
      </c>
      <c r="K1087">
        <v>1264</v>
      </c>
      <c r="L1087">
        <v>25280</v>
      </c>
      <c r="M1087">
        <v>3.0095000000000001</v>
      </c>
      <c r="N1087">
        <v>60.19</v>
      </c>
      <c r="O1087">
        <v>0</v>
      </c>
      <c r="P1087">
        <v>0</v>
      </c>
      <c r="Q1087">
        <v>1267.0094999999999</v>
      </c>
      <c r="R1087">
        <v>25340.19</v>
      </c>
      <c r="S1087" t="s">
        <v>1362</v>
      </c>
      <c r="T1087" s="108"/>
      <c r="U1087" s="108"/>
      <c r="V1087" s="107"/>
      <c r="W1087" s="107"/>
    </row>
    <row r="1088" spans="1:23">
      <c r="A1088" t="s">
        <v>2762</v>
      </c>
      <c r="B1088">
        <v>44230</v>
      </c>
      <c r="C1088" t="s">
        <v>2763</v>
      </c>
      <c r="D1088">
        <v>44230</v>
      </c>
      <c r="E1088" t="s">
        <v>1267</v>
      </c>
      <c r="F1088" t="s">
        <v>102</v>
      </c>
      <c r="G1088" t="s">
        <v>1080</v>
      </c>
      <c r="H1088" t="s">
        <v>1272</v>
      </c>
      <c r="I1088" t="s">
        <v>2490</v>
      </c>
      <c r="J1088">
        <v>27</v>
      </c>
      <c r="K1088">
        <v>1264</v>
      </c>
      <c r="L1088">
        <v>34128</v>
      </c>
      <c r="M1088">
        <v>3.01</v>
      </c>
      <c r="N1088">
        <v>81.27</v>
      </c>
      <c r="O1088">
        <v>0</v>
      </c>
      <c r="P1088">
        <v>0</v>
      </c>
      <c r="Q1088">
        <v>1267.0094999999999</v>
      </c>
      <c r="R1088">
        <v>34209.256500000003</v>
      </c>
      <c r="S1088" t="s">
        <v>1362</v>
      </c>
      <c r="T1088" s="108"/>
      <c r="U1088" s="108"/>
      <c r="V1088" s="107"/>
      <c r="W1088" s="107"/>
    </row>
    <row r="1089" spans="1:23">
      <c r="A1089" t="s">
        <v>2764</v>
      </c>
      <c r="B1089">
        <v>44231</v>
      </c>
      <c r="C1089" t="s">
        <v>2765</v>
      </c>
      <c r="D1089">
        <v>44231</v>
      </c>
      <c r="E1089" t="s">
        <v>1267</v>
      </c>
      <c r="F1089" t="s">
        <v>84</v>
      </c>
      <c r="G1089" t="s">
        <v>1286</v>
      </c>
      <c r="H1089" t="s">
        <v>24</v>
      </c>
      <c r="I1089" t="s">
        <v>1364</v>
      </c>
      <c r="J1089">
        <v>20</v>
      </c>
      <c r="K1089">
        <v>5415</v>
      </c>
      <c r="L1089">
        <v>108300</v>
      </c>
      <c r="M1089">
        <v>12.892899999999999</v>
      </c>
      <c r="N1089">
        <v>257.858</v>
      </c>
      <c r="O1089">
        <v>0</v>
      </c>
      <c r="P1089">
        <v>0</v>
      </c>
      <c r="Q1089">
        <v>5427.8928999999998</v>
      </c>
      <c r="R1089">
        <v>108557.85799999999</v>
      </c>
      <c r="S1089" t="s">
        <v>1362</v>
      </c>
      <c r="T1089" s="108"/>
      <c r="U1089" s="108"/>
      <c r="V1089" s="107"/>
      <c r="W1089" s="107"/>
    </row>
    <row r="1090" spans="1:23">
      <c r="A1090" t="s">
        <v>2764</v>
      </c>
      <c r="B1090">
        <v>44231</v>
      </c>
      <c r="C1090" t="s">
        <v>2765</v>
      </c>
      <c r="D1090">
        <v>44231</v>
      </c>
      <c r="E1090" t="s">
        <v>1267</v>
      </c>
      <c r="F1090" t="s">
        <v>84</v>
      </c>
      <c r="G1090" t="s">
        <v>1286</v>
      </c>
      <c r="H1090" t="s">
        <v>24</v>
      </c>
      <c r="I1090" t="s">
        <v>1342</v>
      </c>
      <c r="J1090">
        <v>10</v>
      </c>
      <c r="K1090">
        <v>9850</v>
      </c>
      <c r="L1090">
        <v>98500</v>
      </c>
      <c r="M1090">
        <v>23.452400000000001</v>
      </c>
      <c r="N1090">
        <v>234.524</v>
      </c>
      <c r="O1090">
        <v>0</v>
      </c>
      <c r="P1090">
        <v>0</v>
      </c>
      <c r="Q1090">
        <v>9873.4524000000001</v>
      </c>
      <c r="R1090">
        <v>98734.524000000005</v>
      </c>
      <c r="S1090" t="s">
        <v>1362</v>
      </c>
      <c r="T1090" s="108"/>
      <c r="U1090" s="108"/>
      <c r="V1090" s="107"/>
      <c r="W1090" s="107"/>
    </row>
    <row r="1091" spans="1:23">
      <c r="A1091" t="s">
        <v>2766</v>
      </c>
      <c r="B1091">
        <v>44231</v>
      </c>
      <c r="C1091" t="s">
        <v>2767</v>
      </c>
      <c r="D1091">
        <v>44231</v>
      </c>
      <c r="E1091" t="s">
        <v>1267</v>
      </c>
      <c r="F1091" t="s">
        <v>91</v>
      </c>
      <c r="G1091" t="s">
        <v>1286</v>
      </c>
      <c r="H1091" t="s">
        <v>24</v>
      </c>
      <c r="I1091" t="s">
        <v>1364</v>
      </c>
      <c r="J1091">
        <v>20</v>
      </c>
      <c r="K1091">
        <v>5415</v>
      </c>
      <c r="L1091">
        <v>108300</v>
      </c>
      <c r="M1091">
        <v>12.892899999999999</v>
      </c>
      <c r="N1091">
        <v>257.858</v>
      </c>
      <c r="O1091">
        <v>0</v>
      </c>
      <c r="P1091">
        <v>0</v>
      </c>
      <c r="Q1091">
        <v>5427.8928999999998</v>
      </c>
      <c r="R1091">
        <v>108557.85799999999</v>
      </c>
      <c r="S1091" t="s">
        <v>1362</v>
      </c>
      <c r="T1091" s="108"/>
      <c r="U1091" s="108"/>
      <c r="V1091" s="107"/>
      <c r="W1091" s="107"/>
    </row>
    <row r="1092" spans="1:23">
      <c r="A1092" t="s">
        <v>2768</v>
      </c>
      <c r="B1092">
        <v>44231</v>
      </c>
      <c r="C1092" t="s">
        <v>2769</v>
      </c>
      <c r="D1092">
        <v>44231</v>
      </c>
      <c r="E1092" t="s">
        <v>1267</v>
      </c>
      <c r="F1092" t="s">
        <v>109</v>
      </c>
      <c r="G1092" t="s">
        <v>1279</v>
      </c>
      <c r="H1092" t="s">
        <v>120</v>
      </c>
      <c r="I1092" t="s">
        <v>1364</v>
      </c>
      <c r="J1092">
        <v>108</v>
      </c>
      <c r="K1092">
        <v>5415</v>
      </c>
      <c r="L1092">
        <v>584820</v>
      </c>
      <c r="M1092">
        <v>12.892899999999999</v>
      </c>
      <c r="N1092">
        <v>1392.4331999999999</v>
      </c>
      <c r="O1092">
        <v>0</v>
      </c>
      <c r="P1092">
        <v>0</v>
      </c>
      <c r="Q1092">
        <v>5427.8928999999998</v>
      </c>
      <c r="R1092">
        <v>586212.43319999997</v>
      </c>
      <c r="S1092" t="s">
        <v>1362</v>
      </c>
      <c r="T1092" s="108"/>
      <c r="U1092" s="108"/>
      <c r="V1092" s="107"/>
      <c r="W1092" s="107"/>
    </row>
    <row r="1093" spans="1:23">
      <c r="A1093" t="s">
        <v>2770</v>
      </c>
      <c r="B1093">
        <v>44231</v>
      </c>
      <c r="C1093" t="s">
        <v>2771</v>
      </c>
      <c r="D1093">
        <v>44231</v>
      </c>
      <c r="E1093" t="s">
        <v>1267</v>
      </c>
      <c r="F1093" t="s">
        <v>117</v>
      </c>
      <c r="G1093" t="s">
        <v>1278</v>
      </c>
      <c r="H1093" t="s">
        <v>120</v>
      </c>
      <c r="I1093" t="s">
        <v>1364</v>
      </c>
      <c r="J1093">
        <v>80</v>
      </c>
      <c r="K1093">
        <v>5415</v>
      </c>
      <c r="L1093">
        <v>433200</v>
      </c>
      <c r="M1093">
        <v>12.892899999999999</v>
      </c>
      <c r="N1093">
        <v>1031.432</v>
      </c>
      <c r="O1093">
        <v>0</v>
      </c>
      <c r="P1093">
        <v>0</v>
      </c>
      <c r="Q1093">
        <v>5427.8928999999998</v>
      </c>
      <c r="R1093">
        <v>434231.43199999997</v>
      </c>
      <c r="S1093" t="s">
        <v>1362</v>
      </c>
      <c r="T1093" s="108"/>
      <c r="U1093" s="108"/>
      <c r="V1093" s="107"/>
      <c r="W1093" s="107"/>
    </row>
    <row r="1094" spans="1:23">
      <c r="A1094" t="s">
        <v>2772</v>
      </c>
      <c r="B1094">
        <v>44231</v>
      </c>
      <c r="C1094" t="s">
        <v>2773</v>
      </c>
      <c r="D1094">
        <v>44231</v>
      </c>
      <c r="E1094" t="s">
        <v>1267</v>
      </c>
      <c r="F1094" t="s">
        <v>112</v>
      </c>
      <c r="G1094" t="s">
        <v>120</v>
      </c>
      <c r="H1094" t="s">
        <v>120</v>
      </c>
      <c r="I1094" t="s">
        <v>2490</v>
      </c>
      <c r="J1094">
        <v>100</v>
      </c>
      <c r="K1094">
        <v>1264</v>
      </c>
      <c r="L1094">
        <v>126400</v>
      </c>
      <c r="M1094">
        <v>3.0095000000000001</v>
      </c>
      <c r="N1094">
        <v>300.95</v>
      </c>
      <c r="O1094">
        <v>0</v>
      </c>
      <c r="P1094">
        <v>0</v>
      </c>
      <c r="Q1094">
        <v>1267.0094999999999</v>
      </c>
      <c r="R1094">
        <v>126700.95</v>
      </c>
      <c r="S1094" t="s">
        <v>1362</v>
      </c>
      <c r="T1094" s="108"/>
      <c r="U1094" s="108"/>
      <c r="V1094" s="107"/>
      <c r="W1094" s="107"/>
    </row>
    <row r="1095" spans="1:23">
      <c r="A1095" t="s">
        <v>2772</v>
      </c>
      <c r="B1095">
        <v>44231</v>
      </c>
      <c r="C1095" t="s">
        <v>2773</v>
      </c>
      <c r="D1095">
        <v>44231</v>
      </c>
      <c r="E1095" t="s">
        <v>1267</v>
      </c>
      <c r="F1095" t="s">
        <v>112</v>
      </c>
      <c r="G1095" t="s">
        <v>120</v>
      </c>
      <c r="H1095" t="s">
        <v>120</v>
      </c>
      <c r="I1095" t="s">
        <v>1364</v>
      </c>
      <c r="J1095">
        <v>40</v>
      </c>
      <c r="K1095">
        <v>5415</v>
      </c>
      <c r="L1095">
        <v>216600</v>
      </c>
      <c r="M1095">
        <v>12.892899999999999</v>
      </c>
      <c r="N1095">
        <v>515.71600000000001</v>
      </c>
      <c r="O1095">
        <v>0</v>
      </c>
      <c r="P1095">
        <v>0</v>
      </c>
      <c r="Q1095">
        <v>5427.8928999999998</v>
      </c>
      <c r="R1095">
        <v>217115.71599999999</v>
      </c>
      <c r="S1095" t="s">
        <v>1362</v>
      </c>
      <c r="T1095" s="108"/>
      <c r="U1095" s="108"/>
      <c r="V1095" s="107"/>
      <c r="W1095" s="107"/>
    </row>
    <row r="1096" spans="1:23">
      <c r="A1096" t="s">
        <v>2774</v>
      </c>
      <c r="B1096">
        <v>44231</v>
      </c>
      <c r="C1096" t="s">
        <v>2775</v>
      </c>
      <c r="D1096">
        <v>44231</v>
      </c>
      <c r="E1096" t="s">
        <v>1267</v>
      </c>
      <c r="F1096" t="s">
        <v>1077</v>
      </c>
      <c r="G1096" t="s">
        <v>1079</v>
      </c>
      <c r="H1096" t="s">
        <v>120</v>
      </c>
      <c r="I1096" t="s">
        <v>1198</v>
      </c>
      <c r="J1096">
        <v>3</v>
      </c>
      <c r="K1096">
        <v>9045</v>
      </c>
      <c r="L1096">
        <v>27135</v>
      </c>
      <c r="M1096">
        <v>21.535699999999999</v>
      </c>
      <c r="N1096">
        <v>64.607100000000003</v>
      </c>
      <c r="O1096">
        <v>0</v>
      </c>
      <c r="P1096">
        <v>0</v>
      </c>
      <c r="Q1096">
        <v>9066.5357000000004</v>
      </c>
      <c r="R1096">
        <v>27199.607100000001</v>
      </c>
      <c r="S1096" t="s">
        <v>1362</v>
      </c>
      <c r="T1096" s="108"/>
      <c r="U1096" s="108"/>
      <c r="V1096" s="107"/>
      <c r="W1096" s="107"/>
    </row>
    <row r="1097" spans="1:23">
      <c r="A1097" t="s">
        <v>2774</v>
      </c>
      <c r="B1097">
        <v>44231</v>
      </c>
      <c r="C1097" t="s">
        <v>2775</v>
      </c>
      <c r="D1097">
        <v>44231</v>
      </c>
      <c r="E1097" t="s">
        <v>1267</v>
      </c>
      <c r="F1097" t="s">
        <v>1077</v>
      </c>
      <c r="G1097" t="s">
        <v>1079</v>
      </c>
      <c r="H1097" t="s">
        <v>120</v>
      </c>
      <c r="I1097" t="s">
        <v>1364</v>
      </c>
      <c r="J1097">
        <v>13</v>
      </c>
      <c r="K1097">
        <v>5415</v>
      </c>
      <c r="L1097">
        <v>70395</v>
      </c>
      <c r="M1097">
        <v>12.892899999999999</v>
      </c>
      <c r="N1097">
        <v>167.60769999999999</v>
      </c>
      <c r="O1097">
        <v>0</v>
      </c>
      <c r="P1097">
        <v>0</v>
      </c>
      <c r="Q1097">
        <v>5427.8928999999998</v>
      </c>
      <c r="R1097">
        <v>70562.607699999993</v>
      </c>
      <c r="S1097" t="s">
        <v>1362</v>
      </c>
      <c r="T1097" s="108"/>
      <c r="U1097" s="108"/>
      <c r="V1097" s="107"/>
      <c r="W1097" s="107"/>
    </row>
    <row r="1098" spans="1:23">
      <c r="A1098" t="s">
        <v>2776</v>
      </c>
      <c r="B1098">
        <v>44231</v>
      </c>
      <c r="C1098" t="s">
        <v>2777</v>
      </c>
      <c r="D1098">
        <v>44231</v>
      </c>
      <c r="E1098" t="s">
        <v>1267</v>
      </c>
      <c r="F1098" t="s">
        <v>8</v>
      </c>
      <c r="G1098" t="s">
        <v>1079</v>
      </c>
      <c r="H1098" t="s">
        <v>120</v>
      </c>
      <c r="I1098" t="s">
        <v>1364</v>
      </c>
      <c r="J1098">
        <v>32</v>
      </c>
      <c r="K1098">
        <v>5415</v>
      </c>
      <c r="L1098">
        <v>173280</v>
      </c>
      <c r="M1098">
        <v>12.892899999999999</v>
      </c>
      <c r="N1098">
        <v>412.57279999999997</v>
      </c>
      <c r="O1098">
        <v>0</v>
      </c>
      <c r="P1098">
        <v>0</v>
      </c>
      <c r="Q1098">
        <v>5427.8928999999998</v>
      </c>
      <c r="R1098">
        <v>173692.57279999999</v>
      </c>
      <c r="S1098" t="s">
        <v>1362</v>
      </c>
      <c r="T1098" s="108"/>
      <c r="U1098" s="108"/>
      <c r="V1098" s="107"/>
      <c r="W1098" s="107"/>
    </row>
    <row r="1099" spans="1:23">
      <c r="A1099" t="s">
        <v>2778</v>
      </c>
      <c r="B1099">
        <v>44231</v>
      </c>
      <c r="C1099" t="s">
        <v>2779</v>
      </c>
      <c r="D1099">
        <v>44231</v>
      </c>
      <c r="E1099" t="s">
        <v>1267</v>
      </c>
      <c r="F1099" t="s">
        <v>1</v>
      </c>
      <c r="G1099" t="s">
        <v>1079</v>
      </c>
      <c r="H1099" t="s">
        <v>120</v>
      </c>
      <c r="I1099" t="s">
        <v>1309</v>
      </c>
      <c r="J1099">
        <v>20</v>
      </c>
      <c r="K1099">
        <v>1118</v>
      </c>
      <c r="L1099">
        <v>22360</v>
      </c>
      <c r="M1099">
        <v>2.6619000000000002</v>
      </c>
      <c r="N1099">
        <v>53.238</v>
      </c>
      <c r="O1099">
        <v>0</v>
      </c>
      <c r="P1099">
        <v>0</v>
      </c>
      <c r="Q1099">
        <v>1120.6619000000001</v>
      </c>
      <c r="R1099">
        <v>22413.238000000001</v>
      </c>
      <c r="S1099" t="s">
        <v>1362</v>
      </c>
      <c r="T1099" s="108"/>
      <c r="U1099" s="108"/>
      <c r="V1099" s="107"/>
      <c r="W1099" s="107"/>
    </row>
    <row r="1100" spans="1:23">
      <c r="A1100" t="s">
        <v>2778</v>
      </c>
      <c r="B1100">
        <v>44231</v>
      </c>
      <c r="C1100" t="s">
        <v>2779</v>
      </c>
      <c r="D1100">
        <v>44231</v>
      </c>
      <c r="E1100" t="s">
        <v>1267</v>
      </c>
      <c r="F1100" t="s">
        <v>1</v>
      </c>
      <c r="G1100" t="s">
        <v>1079</v>
      </c>
      <c r="H1100" t="s">
        <v>120</v>
      </c>
      <c r="I1100" t="s">
        <v>1364</v>
      </c>
      <c r="J1100">
        <v>25</v>
      </c>
      <c r="K1100">
        <v>5415</v>
      </c>
      <c r="L1100">
        <v>135375</v>
      </c>
      <c r="M1100">
        <v>12.892899999999999</v>
      </c>
      <c r="N1100">
        <v>322.32249999999999</v>
      </c>
      <c r="O1100">
        <v>0</v>
      </c>
      <c r="P1100">
        <v>0</v>
      </c>
      <c r="Q1100">
        <v>5427.8928999999998</v>
      </c>
      <c r="R1100">
        <v>135697.32250000001</v>
      </c>
      <c r="S1100" t="s">
        <v>1362</v>
      </c>
      <c r="T1100" s="108"/>
      <c r="U1100" s="108"/>
      <c r="V1100" s="107"/>
      <c r="W1100" s="107"/>
    </row>
    <row r="1101" spans="1:23">
      <c r="A1101" t="s">
        <v>2780</v>
      </c>
      <c r="B1101">
        <v>44231</v>
      </c>
      <c r="C1101" t="s">
        <v>2781</v>
      </c>
      <c r="D1101">
        <v>44231</v>
      </c>
      <c r="E1101" t="s">
        <v>1267</v>
      </c>
      <c r="F1101" t="s">
        <v>111</v>
      </c>
      <c r="G1101" t="s">
        <v>1132</v>
      </c>
      <c r="H1101" t="s">
        <v>120</v>
      </c>
      <c r="I1101" t="s">
        <v>1309</v>
      </c>
      <c r="J1101">
        <v>35</v>
      </c>
      <c r="K1101">
        <v>1118</v>
      </c>
      <c r="L1101">
        <v>39130</v>
      </c>
      <c r="M1101">
        <v>2.6619000000000002</v>
      </c>
      <c r="N1101">
        <v>93.166499999999999</v>
      </c>
      <c r="O1101">
        <v>0</v>
      </c>
      <c r="P1101">
        <v>0</v>
      </c>
      <c r="Q1101">
        <v>1120.6619000000001</v>
      </c>
      <c r="R1101">
        <v>39223.166499999999</v>
      </c>
      <c r="S1101" t="s">
        <v>1362</v>
      </c>
      <c r="T1101" s="108"/>
      <c r="U1101" s="108"/>
      <c r="V1101" s="107"/>
      <c r="W1101" s="107"/>
    </row>
    <row r="1102" spans="1:23">
      <c r="A1102" t="s">
        <v>2780</v>
      </c>
      <c r="B1102">
        <v>44231</v>
      </c>
      <c r="C1102" t="s">
        <v>2781</v>
      </c>
      <c r="D1102">
        <v>44231</v>
      </c>
      <c r="E1102" t="s">
        <v>1267</v>
      </c>
      <c r="F1102" t="s">
        <v>111</v>
      </c>
      <c r="G1102" t="s">
        <v>1132</v>
      </c>
      <c r="H1102" t="s">
        <v>120</v>
      </c>
      <c r="I1102" t="s">
        <v>1364</v>
      </c>
      <c r="J1102">
        <v>30</v>
      </c>
      <c r="K1102">
        <v>5415</v>
      </c>
      <c r="L1102">
        <v>162450</v>
      </c>
      <c r="M1102">
        <v>12.892899999999999</v>
      </c>
      <c r="N1102">
        <v>386.78699999999998</v>
      </c>
      <c r="O1102">
        <v>0</v>
      </c>
      <c r="P1102">
        <v>0</v>
      </c>
      <c r="Q1102">
        <v>5427.8928999999998</v>
      </c>
      <c r="R1102">
        <v>162836.78700000001</v>
      </c>
      <c r="S1102" t="s">
        <v>1362</v>
      </c>
      <c r="T1102" s="108"/>
      <c r="U1102" s="108"/>
      <c r="V1102" s="107"/>
      <c r="W1102" s="107"/>
    </row>
    <row r="1103" spans="1:23">
      <c r="A1103" t="s">
        <v>2782</v>
      </c>
      <c r="B1103">
        <v>44231</v>
      </c>
      <c r="C1103" t="s">
        <v>2783</v>
      </c>
      <c r="D1103">
        <v>44231</v>
      </c>
      <c r="E1103" t="s">
        <v>1267</v>
      </c>
      <c r="F1103" t="s">
        <v>9</v>
      </c>
      <c r="G1103" t="s">
        <v>1078</v>
      </c>
      <c r="H1103" t="s">
        <v>120</v>
      </c>
      <c r="I1103" t="s">
        <v>1202</v>
      </c>
      <c r="J1103">
        <v>2</v>
      </c>
      <c r="K1103">
        <v>3540</v>
      </c>
      <c r="L1103">
        <v>7080</v>
      </c>
      <c r="M1103">
        <v>8.4285999999999994</v>
      </c>
      <c r="N1103">
        <v>16.857199999999999</v>
      </c>
      <c r="O1103">
        <v>0</v>
      </c>
      <c r="P1103">
        <v>0</v>
      </c>
      <c r="Q1103">
        <v>3548.4286000000002</v>
      </c>
      <c r="R1103">
        <v>7096.8572000000004</v>
      </c>
      <c r="S1103" t="s">
        <v>1362</v>
      </c>
      <c r="T1103" s="108"/>
      <c r="U1103" s="108"/>
      <c r="V1103" s="107"/>
      <c r="W1103" s="107"/>
    </row>
    <row r="1104" spans="1:23">
      <c r="A1104" t="s">
        <v>2782</v>
      </c>
      <c r="B1104">
        <v>44231</v>
      </c>
      <c r="C1104" t="s">
        <v>2783</v>
      </c>
      <c r="D1104">
        <v>44231</v>
      </c>
      <c r="E1104" t="s">
        <v>1267</v>
      </c>
      <c r="F1104" t="s">
        <v>9</v>
      </c>
      <c r="G1104" t="s">
        <v>1078</v>
      </c>
      <c r="H1104" t="s">
        <v>120</v>
      </c>
      <c r="I1104" t="s">
        <v>1309</v>
      </c>
      <c r="J1104">
        <v>40</v>
      </c>
      <c r="K1104">
        <v>1118</v>
      </c>
      <c r="L1104">
        <v>44720</v>
      </c>
      <c r="M1104">
        <v>2.6619000000000002</v>
      </c>
      <c r="N1104">
        <v>106.476</v>
      </c>
      <c r="O1104">
        <v>0</v>
      </c>
      <c r="P1104">
        <v>0</v>
      </c>
      <c r="Q1104">
        <v>1120.6619000000001</v>
      </c>
      <c r="R1104">
        <v>44826.476000000002</v>
      </c>
      <c r="S1104" t="s">
        <v>1362</v>
      </c>
      <c r="T1104" s="108"/>
      <c r="U1104" s="108"/>
      <c r="V1104" s="107"/>
      <c r="W1104" s="107"/>
    </row>
    <row r="1105" spans="1:23">
      <c r="A1105" t="s">
        <v>2782</v>
      </c>
      <c r="B1105">
        <v>44231</v>
      </c>
      <c r="C1105" t="s">
        <v>2783</v>
      </c>
      <c r="D1105">
        <v>44231</v>
      </c>
      <c r="E1105" t="s">
        <v>1267</v>
      </c>
      <c r="F1105" t="s">
        <v>9</v>
      </c>
      <c r="G1105" t="s">
        <v>1078</v>
      </c>
      <c r="H1105" t="s">
        <v>120</v>
      </c>
      <c r="I1105" t="s">
        <v>1364</v>
      </c>
      <c r="J1105">
        <v>45</v>
      </c>
      <c r="K1105">
        <v>5415</v>
      </c>
      <c r="L1105">
        <v>243675</v>
      </c>
      <c r="M1105">
        <v>12.892899999999999</v>
      </c>
      <c r="N1105">
        <v>580.18050000000005</v>
      </c>
      <c r="O1105">
        <v>0</v>
      </c>
      <c r="P1105">
        <v>0</v>
      </c>
      <c r="Q1105">
        <v>5427.8928999999998</v>
      </c>
      <c r="R1105">
        <v>244255.18049999999</v>
      </c>
      <c r="S1105" t="s">
        <v>1362</v>
      </c>
      <c r="T1105" s="108"/>
      <c r="U1105" s="108"/>
      <c r="V1105" s="107"/>
      <c r="W1105" s="107"/>
    </row>
    <row r="1106" spans="1:23">
      <c r="A1106" t="s">
        <v>2784</v>
      </c>
      <c r="B1106">
        <v>44231</v>
      </c>
      <c r="C1106" t="s">
        <v>2785</v>
      </c>
      <c r="D1106">
        <v>44231</v>
      </c>
      <c r="E1106" t="s">
        <v>1267</v>
      </c>
      <c r="F1106" t="s">
        <v>115</v>
      </c>
      <c r="G1106" t="s">
        <v>1044</v>
      </c>
      <c r="H1106" t="s">
        <v>57</v>
      </c>
      <c r="I1106" t="s">
        <v>2490</v>
      </c>
      <c r="J1106">
        <v>100</v>
      </c>
      <c r="K1106">
        <v>1264</v>
      </c>
      <c r="L1106">
        <v>126400</v>
      </c>
      <c r="M1106">
        <v>3.0095000000000001</v>
      </c>
      <c r="N1106">
        <v>300.95</v>
      </c>
      <c r="O1106">
        <v>0</v>
      </c>
      <c r="P1106">
        <v>0</v>
      </c>
      <c r="Q1106">
        <v>1267.0094999999999</v>
      </c>
      <c r="R1106">
        <v>126700.95</v>
      </c>
      <c r="S1106" t="s">
        <v>1362</v>
      </c>
      <c r="T1106" s="108"/>
      <c r="U1106" s="108"/>
      <c r="V1106" s="107"/>
      <c r="W1106" s="107"/>
    </row>
    <row r="1107" spans="1:23">
      <c r="A1107" t="s">
        <v>2784</v>
      </c>
      <c r="B1107">
        <v>44231</v>
      </c>
      <c r="C1107" t="s">
        <v>2785</v>
      </c>
      <c r="D1107">
        <v>44231</v>
      </c>
      <c r="E1107" t="s">
        <v>1267</v>
      </c>
      <c r="F1107" t="s">
        <v>115</v>
      </c>
      <c r="G1107" t="s">
        <v>1044</v>
      </c>
      <c r="H1107" t="s">
        <v>57</v>
      </c>
      <c r="I1107" t="s">
        <v>1215</v>
      </c>
      <c r="J1107">
        <v>10</v>
      </c>
      <c r="K1107">
        <v>5035</v>
      </c>
      <c r="L1107">
        <v>50350</v>
      </c>
      <c r="M1107">
        <v>11.988099999999999</v>
      </c>
      <c r="N1107">
        <v>119.881</v>
      </c>
      <c r="O1107">
        <v>0</v>
      </c>
      <c r="P1107">
        <v>0</v>
      </c>
      <c r="Q1107">
        <v>5046.9880999999996</v>
      </c>
      <c r="R1107">
        <v>50469.881000000001</v>
      </c>
      <c r="S1107" t="s">
        <v>1362</v>
      </c>
      <c r="T1107" s="108"/>
      <c r="U1107" s="108"/>
      <c r="V1107" s="107"/>
      <c r="W1107" s="107"/>
    </row>
    <row r="1108" spans="1:23">
      <c r="A1108" t="s">
        <v>2784</v>
      </c>
      <c r="B1108">
        <v>44231</v>
      </c>
      <c r="C1108" t="s">
        <v>2785</v>
      </c>
      <c r="D1108">
        <v>44231</v>
      </c>
      <c r="E1108" t="s">
        <v>1267</v>
      </c>
      <c r="F1108" t="s">
        <v>115</v>
      </c>
      <c r="G1108" t="s">
        <v>1044</v>
      </c>
      <c r="H1108" t="s">
        <v>57</v>
      </c>
      <c r="I1108" t="s">
        <v>1364</v>
      </c>
      <c r="J1108">
        <v>44</v>
      </c>
      <c r="K1108">
        <v>5415</v>
      </c>
      <c r="L1108">
        <v>238260</v>
      </c>
      <c r="M1108">
        <v>12.892899999999999</v>
      </c>
      <c r="N1108">
        <v>567.2876</v>
      </c>
      <c r="O1108">
        <v>0</v>
      </c>
      <c r="P1108">
        <v>0</v>
      </c>
      <c r="Q1108">
        <v>5427.8928999999998</v>
      </c>
      <c r="R1108">
        <v>238827.28760000001</v>
      </c>
      <c r="S1108" t="s">
        <v>1362</v>
      </c>
      <c r="T1108" s="108"/>
      <c r="U1108" s="108"/>
      <c r="V1108" s="107"/>
      <c r="W1108" s="107"/>
    </row>
    <row r="1109" spans="1:23">
      <c r="A1109" t="s">
        <v>2786</v>
      </c>
      <c r="B1109">
        <v>44231</v>
      </c>
      <c r="C1109" t="s">
        <v>2787</v>
      </c>
      <c r="D1109">
        <v>44231</v>
      </c>
      <c r="E1109" t="s">
        <v>1267</v>
      </c>
      <c r="F1109" t="s">
        <v>67</v>
      </c>
      <c r="G1109" t="s">
        <v>1049</v>
      </c>
      <c r="H1109" t="s">
        <v>57</v>
      </c>
      <c r="I1109" t="s">
        <v>1364</v>
      </c>
      <c r="J1109">
        <v>86</v>
      </c>
      <c r="K1109">
        <v>5415</v>
      </c>
      <c r="L1109">
        <v>465690</v>
      </c>
      <c r="M1109">
        <v>12.892899999999999</v>
      </c>
      <c r="N1109">
        <v>1108.7893999999999</v>
      </c>
      <c r="O1109">
        <v>0</v>
      </c>
      <c r="P1109">
        <v>0</v>
      </c>
      <c r="Q1109">
        <v>5427.8928999999998</v>
      </c>
      <c r="R1109">
        <v>466798.78940000001</v>
      </c>
      <c r="S1109" t="s">
        <v>1362</v>
      </c>
      <c r="T1109" s="108"/>
      <c r="U1109" s="108"/>
      <c r="V1109" s="107"/>
      <c r="W1109" s="107"/>
    </row>
    <row r="1110" spans="1:23">
      <c r="A1110" t="s">
        <v>2788</v>
      </c>
      <c r="B1110">
        <v>44231</v>
      </c>
      <c r="C1110" t="s">
        <v>2789</v>
      </c>
      <c r="D1110">
        <v>44231</v>
      </c>
      <c r="E1110" t="s">
        <v>1267</v>
      </c>
      <c r="F1110" t="s">
        <v>63</v>
      </c>
      <c r="G1110" t="s">
        <v>57</v>
      </c>
      <c r="H1110" t="s">
        <v>57</v>
      </c>
      <c r="I1110" t="s">
        <v>1364</v>
      </c>
      <c r="J1110">
        <v>20</v>
      </c>
      <c r="K1110">
        <v>5415</v>
      </c>
      <c r="L1110">
        <v>108300</v>
      </c>
      <c r="M1110">
        <v>12.892899999999999</v>
      </c>
      <c r="N1110">
        <v>257.858</v>
      </c>
      <c r="O1110">
        <v>0</v>
      </c>
      <c r="P1110">
        <v>0</v>
      </c>
      <c r="Q1110">
        <v>5427.8928999999998</v>
      </c>
      <c r="R1110">
        <v>108557.85799999999</v>
      </c>
      <c r="S1110" t="s">
        <v>1362</v>
      </c>
      <c r="T1110" s="108"/>
      <c r="U1110" s="108"/>
      <c r="V1110" s="107"/>
      <c r="W1110" s="107"/>
    </row>
    <row r="1111" spans="1:23">
      <c r="A1111" t="s">
        <v>2790</v>
      </c>
      <c r="B1111">
        <v>44231</v>
      </c>
      <c r="C1111" t="s">
        <v>2791</v>
      </c>
      <c r="D1111">
        <v>44231</v>
      </c>
      <c r="E1111" t="s">
        <v>1267</v>
      </c>
      <c r="F1111" t="s">
        <v>992</v>
      </c>
      <c r="G1111" t="s">
        <v>1271</v>
      </c>
      <c r="H1111" t="s">
        <v>57</v>
      </c>
      <c r="I1111" t="s">
        <v>1364</v>
      </c>
      <c r="J1111">
        <v>60</v>
      </c>
      <c r="K1111">
        <v>5415</v>
      </c>
      <c r="L1111">
        <v>324900</v>
      </c>
      <c r="M1111">
        <v>12.892899999999999</v>
      </c>
      <c r="N1111">
        <v>773.57399999999996</v>
      </c>
      <c r="O1111">
        <v>0</v>
      </c>
      <c r="P1111">
        <v>0</v>
      </c>
      <c r="Q1111">
        <v>5427.8928999999998</v>
      </c>
      <c r="R1111">
        <v>325673.57400000002</v>
      </c>
      <c r="S1111" t="s">
        <v>1362</v>
      </c>
      <c r="T1111" s="108"/>
      <c r="U1111" s="108"/>
      <c r="V1111" s="107"/>
      <c r="W1111" s="107"/>
    </row>
    <row r="1112" spans="1:23">
      <c r="A1112" t="s">
        <v>2790</v>
      </c>
      <c r="B1112">
        <v>44231</v>
      </c>
      <c r="C1112" t="s">
        <v>2791</v>
      </c>
      <c r="D1112">
        <v>44231</v>
      </c>
      <c r="E1112" t="s">
        <v>1267</v>
      </c>
      <c r="F1112" t="s">
        <v>992</v>
      </c>
      <c r="G1112" t="s">
        <v>1271</v>
      </c>
      <c r="H1112" t="s">
        <v>57</v>
      </c>
      <c r="I1112" t="s">
        <v>1201</v>
      </c>
      <c r="J1112">
        <v>10</v>
      </c>
      <c r="K1112">
        <v>3938</v>
      </c>
      <c r="L1112">
        <v>39380</v>
      </c>
      <c r="M1112">
        <v>9.3762000000000008</v>
      </c>
      <c r="N1112">
        <v>93.762</v>
      </c>
      <c r="O1112">
        <v>0</v>
      </c>
      <c r="P1112">
        <v>0</v>
      </c>
      <c r="Q1112">
        <v>3947.3762000000002</v>
      </c>
      <c r="R1112">
        <v>39473.762000000002</v>
      </c>
      <c r="S1112" t="s">
        <v>1362</v>
      </c>
      <c r="T1112" s="108"/>
      <c r="U1112" s="108"/>
      <c r="V1112" s="107"/>
      <c r="W1112" s="107"/>
    </row>
    <row r="1113" spans="1:23">
      <c r="A1113" t="s">
        <v>2792</v>
      </c>
      <c r="B1113">
        <v>44231</v>
      </c>
      <c r="C1113" t="s">
        <v>2793</v>
      </c>
      <c r="D1113">
        <v>44231</v>
      </c>
      <c r="E1113" t="s">
        <v>1267</v>
      </c>
      <c r="F1113" t="s">
        <v>77</v>
      </c>
      <c r="G1113" t="s">
        <v>1088</v>
      </c>
      <c r="H1113" t="s">
        <v>69</v>
      </c>
      <c r="I1113" t="s">
        <v>1342</v>
      </c>
      <c r="J1113">
        <v>5</v>
      </c>
      <c r="K1113">
        <v>9850</v>
      </c>
      <c r="L1113">
        <v>49250</v>
      </c>
      <c r="M1113">
        <v>23.452400000000001</v>
      </c>
      <c r="N1113">
        <v>117.262</v>
      </c>
      <c r="O1113">
        <v>0</v>
      </c>
      <c r="P1113">
        <v>0</v>
      </c>
      <c r="Q1113">
        <v>9873.4524000000001</v>
      </c>
      <c r="R1113">
        <v>49367.262000000002</v>
      </c>
      <c r="S1113" t="s">
        <v>1362</v>
      </c>
      <c r="T1113" s="108"/>
      <c r="U1113" s="108"/>
      <c r="V1113" s="107"/>
      <c r="W1113" s="107"/>
    </row>
    <row r="1114" spans="1:23">
      <c r="A1114" t="s">
        <v>2792</v>
      </c>
      <c r="B1114">
        <v>44231</v>
      </c>
      <c r="C1114" t="s">
        <v>2793</v>
      </c>
      <c r="D1114">
        <v>44231</v>
      </c>
      <c r="E1114" t="s">
        <v>1267</v>
      </c>
      <c r="F1114" t="s">
        <v>77</v>
      </c>
      <c r="G1114" t="s">
        <v>1088</v>
      </c>
      <c r="H1114" t="s">
        <v>69</v>
      </c>
      <c r="I1114" t="s">
        <v>1198</v>
      </c>
      <c r="J1114">
        <v>5</v>
      </c>
      <c r="K1114">
        <v>9045</v>
      </c>
      <c r="L1114">
        <v>45225</v>
      </c>
      <c r="M1114">
        <v>21.535699999999999</v>
      </c>
      <c r="N1114">
        <v>107.6785</v>
      </c>
      <c r="O1114">
        <v>0</v>
      </c>
      <c r="P1114">
        <v>0</v>
      </c>
      <c r="Q1114">
        <v>9066.5357000000004</v>
      </c>
      <c r="R1114">
        <v>45332.678500000002</v>
      </c>
      <c r="S1114" t="s">
        <v>1362</v>
      </c>
      <c r="T1114" s="108"/>
      <c r="U1114" s="108"/>
      <c r="V1114" s="107"/>
      <c r="W1114" s="107"/>
    </row>
    <row r="1115" spans="1:23">
      <c r="A1115" t="s">
        <v>2792</v>
      </c>
      <c r="B1115">
        <v>44231</v>
      </c>
      <c r="C1115" t="s">
        <v>2793</v>
      </c>
      <c r="D1115">
        <v>44231</v>
      </c>
      <c r="E1115" t="s">
        <v>1267</v>
      </c>
      <c r="F1115" t="s">
        <v>77</v>
      </c>
      <c r="G1115" t="s">
        <v>1088</v>
      </c>
      <c r="H1115" t="s">
        <v>69</v>
      </c>
      <c r="I1115" t="s">
        <v>1364</v>
      </c>
      <c r="J1115">
        <v>30</v>
      </c>
      <c r="K1115">
        <v>5415</v>
      </c>
      <c r="L1115">
        <v>162450</v>
      </c>
      <c r="M1115">
        <v>12.892899999999999</v>
      </c>
      <c r="N1115">
        <v>386.78699999999998</v>
      </c>
      <c r="O1115">
        <v>0</v>
      </c>
      <c r="P1115">
        <v>0</v>
      </c>
      <c r="Q1115">
        <v>5427.8928999999998</v>
      </c>
      <c r="R1115">
        <v>162836.78700000001</v>
      </c>
      <c r="S1115" t="s">
        <v>1362</v>
      </c>
      <c r="T1115" s="108"/>
      <c r="U1115" s="108"/>
      <c r="V1115" s="107"/>
      <c r="W1115" s="107"/>
    </row>
    <row r="1116" spans="1:23">
      <c r="A1116" t="s">
        <v>2794</v>
      </c>
      <c r="B1116">
        <v>44231</v>
      </c>
      <c r="C1116" t="s">
        <v>2795</v>
      </c>
      <c r="D1116">
        <v>44231</v>
      </c>
      <c r="E1116" t="s">
        <v>1267</v>
      </c>
      <c r="F1116" t="s">
        <v>75</v>
      </c>
      <c r="G1116" t="s">
        <v>1088</v>
      </c>
      <c r="H1116" t="s">
        <v>69</v>
      </c>
      <c r="I1116" t="s">
        <v>1364</v>
      </c>
      <c r="J1116">
        <v>20</v>
      </c>
      <c r="K1116">
        <v>5415</v>
      </c>
      <c r="L1116">
        <v>108300</v>
      </c>
      <c r="M1116">
        <v>12.892899999999999</v>
      </c>
      <c r="N1116">
        <v>257.858</v>
      </c>
      <c r="O1116">
        <v>0</v>
      </c>
      <c r="P1116">
        <v>0</v>
      </c>
      <c r="Q1116">
        <v>5427.8928999999998</v>
      </c>
      <c r="R1116">
        <v>108557.85799999999</v>
      </c>
      <c r="S1116" t="s">
        <v>1362</v>
      </c>
      <c r="T1116" s="108"/>
      <c r="U1116" s="108"/>
      <c r="V1116" s="107"/>
      <c r="W1116" s="107"/>
    </row>
    <row r="1117" spans="1:23">
      <c r="A1117" t="s">
        <v>2794</v>
      </c>
      <c r="B1117">
        <v>44231</v>
      </c>
      <c r="C1117" t="s">
        <v>2795</v>
      </c>
      <c r="D1117">
        <v>44231</v>
      </c>
      <c r="E1117" t="s">
        <v>1267</v>
      </c>
      <c r="F1117" t="s">
        <v>75</v>
      </c>
      <c r="G1117" t="s">
        <v>1088</v>
      </c>
      <c r="H1117" t="s">
        <v>69</v>
      </c>
      <c r="I1117" t="s">
        <v>1210</v>
      </c>
      <c r="J1117">
        <v>10</v>
      </c>
      <c r="K1117">
        <v>7760</v>
      </c>
      <c r="L1117">
        <v>77600</v>
      </c>
      <c r="M1117">
        <v>18.476199999999999</v>
      </c>
      <c r="N1117">
        <v>184.762</v>
      </c>
      <c r="O1117">
        <v>0</v>
      </c>
      <c r="P1117">
        <v>0</v>
      </c>
      <c r="Q1117">
        <v>7778.4762000000001</v>
      </c>
      <c r="R1117">
        <v>77784.762000000002</v>
      </c>
      <c r="S1117" t="s">
        <v>1362</v>
      </c>
      <c r="T1117" s="108"/>
      <c r="U1117" s="108"/>
      <c r="V1117" s="107"/>
      <c r="W1117" s="107"/>
    </row>
    <row r="1118" spans="1:23">
      <c r="A1118" t="s">
        <v>2794</v>
      </c>
      <c r="B1118">
        <v>44231</v>
      </c>
      <c r="C1118" t="s">
        <v>2795</v>
      </c>
      <c r="D1118">
        <v>44231</v>
      </c>
      <c r="E1118" t="s">
        <v>1267</v>
      </c>
      <c r="F1118" t="s">
        <v>75</v>
      </c>
      <c r="G1118" t="s">
        <v>1088</v>
      </c>
      <c r="H1118" t="s">
        <v>69</v>
      </c>
      <c r="I1118" t="s">
        <v>1198</v>
      </c>
      <c r="J1118">
        <v>5</v>
      </c>
      <c r="K1118">
        <v>9045</v>
      </c>
      <c r="L1118">
        <v>45225</v>
      </c>
      <c r="M1118">
        <v>21.535699999999999</v>
      </c>
      <c r="N1118">
        <v>107.6785</v>
      </c>
      <c r="O1118">
        <v>0</v>
      </c>
      <c r="P1118">
        <v>0</v>
      </c>
      <c r="Q1118">
        <v>9066.5357000000004</v>
      </c>
      <c r="R1118">
        <v>45332.678500000002</v>
      </c>
      <c r="S1118" t="s">
        <v>1362</v>
      </c>
      <c r="T1118" s="108"/>
      <c r="U1118" s="108"/>
      <c r="V1118" s="107"/>
      <c r="W1118" s="107"/>
    </row>
    <row r="1119" spans="1:23">
      <c r="A1119" t="s">
        <v>2794</v>
      </c>
      <c r="B1119">
        <v>44231</v>
      </c>
      <c r="C1119" t="s">
        <v>2795</v>
      </c>
      <c r="D1119">
        <v>44231</v>
      </c>
      <c r="E1119" t="s">
        <v>1267</v>
      </c>
      <c r="F1119" t="s">
        <v>75</v>
      </c>
      <c r="G1119" t="s">
        <v>1088</v>
      </c>
      <c r="H1119" t="s">
        <v>69</v>
      </c>
      <c r="I1119" t="s">
        <v>2490</v>
      </c>
      <c r="J1119">
        <v>22</v>
      </c>
      <c r="K1119">
        <v>1264</v>
      </c>
      <c r="L1119">
        <v>27808</v>
      </c>
      <c r="M1119">
        <v>3.0095000000000001</v>
      </c>
      <c r="N1119">
        <v>66.209000000000003</v>
      </c>
      <c r="O1119">
        <v>0</v>
      </c>
      <c r="P1119">
        <v>0</v>
      </c>
      <c r="Q1119">
        <v>1267.0094999999999</v>
      </c>
      <c r="R1119">
        <v>27874.208999999999</v>
      </c>
      <c r="S1119" t="s">
        <v>1362</v>
      </c>
      <c r="T1119" s="108"/>
      <c r="U1119" s="108"/>
      <c r="V1119" s="107"/>
      <c r="W1119" s="107"/>
    </row>
    <row r="1120" spans="1:23">
      <c r="A1120" t="s">
        <v>2794</v>
      </c>
      <c r="B1120">
        <v>44231</v>
      </c>
      <c r="C1120" t="s">
        <v>2795</v>
      </c>
      <c r="D1120">
        <v>44231</v>
      </c>
      <c r="E1120" t="s">
        <v>1267</v>
      </c>
      <c r="F1120" t="s">
        <v>75</v>
      </c>
      <c r="G1120" t="s">
        <v>1088</v>
      </c>
      <c r="H1120" t="s">
        <v>69</v>
      </c>
      <c r="I1120" t="s">
        <v>1309</v>
      </c>
      <c r="J1120">
        <v>90</v>
      </c>
      <c r="K1120">
        <v>1118</v>
      </c>
      <c r="L1120">
        <v>100620</v>
      </c>
      <c r="M1120">
        <v>2.6619000000000002</v>
      </c>
      <c r="N1120">
        <v>239.571</v>
      </c>
      <c r="O1120">
        <v>0</v>
      </c>
      <c r="P1120">
        <v>0</v>
      </c>
      <c r="Q1120">
        <v>1120.6619000000001</v>
      </c>
      <c r="R1120">
        <v>100859.571</v>
      </c>
      <c r="S1120" t="s">
        <v>1362</v>
      </c>
      <c r="T1120" s="108"/>
      <c r="U1120" s="108"/>
      <c r="V1120" s="107"/>
      <c r="W1120" s="107"/>
    </row>
    <row r="1121" spans="1:23">
      <c r="A1121" t="s">
        <v>2796</v>
      </c>
      <c r="B1121">
        <v>44231</v>
      </c>
      <c r="C1121" t="s">
        <v>2797</v>
      </c>
      <c r="D1121">
        <v>44231</v>
      </c>
      <c r="E1121" t="s">
        <v>1267</v>
      </c>
      <c r="F1121" t="s">
        <v>54</v>
      </c>
      <c r="G1121" t="s">
        <v>1085</v>
      </c>
      <c r="H1121" t="s">
        <v>57</v>
      </c>
      <c r="I1121" t="s">
        <v>1364</v>
      </c>
      <c r="J1121">
        <v>20</v>
      </c>
      <c r="K1121">
        <v>5415</v>
      </c>
      <c r="L1121">
        <v>108300</v>
      </c>
      <c r="M1121">
        <v>12.892899999999999</v>
      </c>
      <c r="N1121">
        <v>257.858</v>
      </c>
      <c r="O1121">
        <v>0</v>
      </c>
      <c r="P1121">
        <v>0</v>
      </c>
      <c r="Q1121">
        <v>5427.8928999999998</v>
      </c>
      <c r="R1121">
        <v>108557.85799999999</v>
      </c>
      <c r="S1121" t="s">
        <v>1362</v>
      </c>
      <c r="T1121" s="108"/>
      <c r="U1121" s="108"/>
      <c r="V1121" s="107"/>
      <c r="W1121" s="107"/>
    </row>
    <row r="1122" spans="1:23">
      <c r="A1122" t="s">
        <v>2798</v>
      </c>
      <c r="B1122">
        <v>44231</v>
      </c>
      <c r="C1122" t="s">
        <v>2799</v>
      </c>
      <c r="D1122">
        <v>44231</v>
      </c>
      <c r="E1122" t="s">
        <v>1267</v>
      </c>
      <c r="F1122" t="s">
        <v>20</v>
      </c>
      <c r="G1122" t="s">
        <v>1082</v>
      </c>
      <c r="H1122" t="s">
        <v>13</v>
      </c>
      <c r="I1122" t="s">
        <v>1364</v>
      </c>
      <c r="J1122">
        <v>60</v>
      </c>
      <c r="K1122">
        <v>5415</v>
      </c>
      <c r="L1122">
        <v>324900</v>
      </c>
      <c r="M1122">
        <v>12.893000000000001</v>
      </c>
      <c r="N1122">
        <v>773.58</v>
      </c>
      <c r="O1122">
        <v>0</v>
      </c>
      <c r="P1122">
        <v>0</v>
      </c>
      <c r="Q1122">
        <v>5427.8928999999998</v>
      </c>
      <c r="R1122">
        <v>325673.57400000002</v>
      </c>
      <c r="S1122" t="s">
        <v>1362</v>
      </c>
      <c r="T1122" s="108"/>
      <c r="U1122" s="108"/>
      <c r="V1122" s="107"/>
      <c r="W1122" s="107"/>
    </row>
    <row r="1123" spans="1:23">
      <c r="A1123" t="s">
        <v>2800</v>
      </c>
      <c r="B1123">
        <v>44231</v>
      </c>
      <c r="C1123" t="s">
        <v>2801</v>
      </c>
      <c r="D1123">
        <v>44231</v>
      </c>
      <c r="E1123" t="s">
        <v>1267</v>
      </c>
      <c r="F1123" t="s">
        <v>58</v>
      </c>
      <c r="G1123" t="s">
        <v>1086</v>
      </c>
      <c r="H1123" t="s">
        <v>57</v>
      </c>
      <c r="I1123" t="s">
        <v>1198</v>
      </c>
      <c r="J1123">
        <v>5</v>
      </c>
      <c r="K1123">
        <v>9045</v>
      </c>
      <c r="L1123">
        <v>45225</v>
      </c>
      <c r="M1123">
        <v>21.535699999999999</v>
      </c>
      <c r="N1123">
        <v>107.6785</v>
      </c>
      <c r="O1123">
        <v>0</v>
      </c>
      <c r="P1123">
        <v>0</v>
      </c>
      <c r="Q1123">
        <v>9066.5357000000004</v>
      </c>
      <c r="R1123">
        <v>45332.678500000002</v>
      </c>
      <c r="S1123" t="s">
        <v>1362</v>
      </c>
      <c r="T1123" s="108"/>
      <c r="U1123" s="108"/>
      <c r="V1123" s="107"/>
      <c r="W1123" s="107"/>
    </row>
    <row r="1124" spans="1:23">
      <c r="A1124" t="s">
        <v>2800</v>
      </c>
      <c r="B1124">
        <v>44231</v>
      </c>
      <c r="C1124" t="s">
        <v>2801</v>
      </c>
      <c r="D1124">
        <v>44231</v>
      </c>
      <c r="E1124" t="s">
        <v>1267</v>
      </c>
      <c r="F1124" t="s">
        <v>58</v>
      </c>
      <c r="G1124" t="s">
        <v>1086</v>
      </c>
      <c r="H1124" t="s">
        <v>57</v>
      </c>
      <c r="I1124" t="s">
        <v>1210</v>
      </c>
      <c r="J1124">
        <v>10</v>
      </c>
      <c r="K1124">
        <v>7760</v>
      </c>
      <c r="L1124">
        <v>77600</v>
      </c>
      <c r="M1124">
        <v>18.476199999999999</v>
      </c>
      <c r="N1124">
        <v>184.762</v>
      </c>
      <c r="O1124">
        <v>0</v>
      </c>
      <c r="P1124">
        <v>0</v>
      </c>
      <c r="Q1124">
        <v>7778.4762000000001</v>
      </c>
      <c r="R1124">
        <v>77784.762000000002</v>
      </c>
      <c r="S1124" t="s">
        <v>1362</v>
      </c>
      <c r="T1124" s="108"/>
      <c r="U1124" s="108"/>
      <c r="V1124" s="107"/>
      <c r="W1124" s="107"/>
    </row>
    <row r="1125" spans="1:23">
      <c r="A1125" t="s">
        <v>2800</v>
      </c>
      <c r="B1125">
        <v>44231</v>
      </c>
      <c r="C1125" t="s">
        <v>2801</v>
      </c>
      <c r="D1125">
        <v>44231</v>
      </c>
      <c r="E1125" t="s">
        <v>1267</v>
      </c>
      <c r="F1125" t="s">
        <v>58</v>
      </c>
      <c r="G1125" t="s">
        <v>1086</v>
      </c>
      <c r="H1125" t="s">
        <v>57</v>
      </c>
      <c r="I1125" t="s">
        <v>1364</v>
      </c>
      <c r="J1125">
        <v>15</v>
      </c>
      <c r="K1125">
        <v>5415</v>
      </c>
      <c r="L1125">
        <v>81225</v>
      </c>
      <c r="M1125">
        <v>12.892899999999999</v>
      </c>
      <c r="N1125">
        <v>193.39349999999999</v>
      </c>
      <c r="O1125">
        <v>0</v>
      </c>
      <c r="P1125">
        <v>0</v>
      </c>
      <c r="Q1125">
        <v>5427.8928999999998</v>
      </c>
      <c r="R1125">
        <v>81418.393500000006</v>
      </c>
      <c r="S1125" t="s">
        <v>1362</v>
      </c>
      <c r="T1125" s="108"/>
      <c r="U1125" s="108"/>
      <c r="V1125" s="107"/>
      <c r="W1125" s="107"/>
    </row>
    <row r="1126" spans="1:23">
      <c r="A1126" t="s">
        <v>2802</v>
      </c>
      <c r="B1126">
        <v>44231</v>
      </c>
      <c r="C1126" t="s">
        <v>2803</v>
      </c>
      <c r="D1126">
        <v>44231</v>
      </c>
      <c r="E1126" t="s">
        <v>1267</v>
      </c>
      <c r="F1126" t="s">
        <v>64</v>
      </c>
      <c r="G1126" t="s">
        <v>57</v>
      </c>
      <c r="H1126" t="s">
        <v>57</v>
      </c>
      <c r="I1126" t="s">
        <v>1203</v>
      </c>
      <c r="J1126">
        <v>40</v>
      </c>
      <c r="K1126">
        <v>1293</v>
      </c>
      <c r="L1126">
        <v>51720</v>
      </c>
      <c r="M1126">
        <v>3.0785999999999998</v>
      </c>
      <c r="N1126">
        <v>123.14400000000001</v>
      </c>
      <c r="O1126">
        <v>0</v>
      </c>
      <c r="P1126">
        <v>0</v>
      </c>
      <c r="Q1126">
        <v>1296.0786000000001</v>
      </c>
      <c r="R1126">
        <v>51843.144</v>
      </c>
      <c r="S1126" t="s">
        <v>1362</v>
      </c>
      <c r="T1126" s="108"/>
      <c r="U1126" s="108"/>
      <c r="V1126" s="107"/>
      <c r="W1126" s="107"/>
    </row>
    <row r="1127" spans="1:23">
      <c r="A1127" t="s">
        <v>2802</v>
      </c>
      <c r="B1127">
        <v>44231</v>
      </c>
      <c r="C1127" t="s">
        <v>2803</v>
      </c>
      <c r="D1127">
        <v>44231</v>
      </c>
      <c r="E1127" t="s">
        <v>1267</v>
      </c>
      <c r="F1127" t="s">
        <v>64</v>
      </c>
      <c r="G1127" t="s">
        <v>57</v>
      </c>
      <c r="H1127" t="s">
        <v>57</v>
      </c>
      <c r="I1127" t="s">
        <v>1364</v>
      </c>
      <c r="J1127">
        <v>5</v>
      </c>
      <c r="K1127">
        <v>5415</v>
      </c>
      <c r="L1127">
        <v>27075</v>
      </c>
      <c r="M1127">
        <v>12.892899999999999</v>
      </c>
      <c r="N1127">
        <v>64.464500000000001</v>
      </c>
      <c r="O1127">
        <v>0</v>
      </c>
      <c r="P1127">
        <v>0</v>
      </c>
      <c r="Q1127">
        <v>5427.8928999999998</v>
      </c>
      <c r="R1127">
        <v>27139.464499999998</v>
      </c>
      <c r="S1127" t="s">
        <v>1362</v>
      </c>
      <c r="T1127" s="108"/>
      <c r="U1127" s="108"/>
      <c r="V1127" s="107"/>
      <c r="W1127" s="107"/>
    </row>
    <row r="1128" spans="1:23">
      <c r="A1128" t="s">
        <v>2802</v>
      </c>
      <c r="B1128">
        <v>44231</v>
      </c>
      <c r="C1128" t="s">
        <v>2803</v>
      </c>
      <c r="D1128">
        <v>44231</v>
      </c>
      <c r="E1128" t="s">
        <v>1267</v>
      </c>
      <c r="F1128" t="s">
        <v>64</v>
      </c>
      <c r="G1128" t="s">
        <v>57</v>
      </c>
      <c r="H1128" t="s">
        <v>57</v>
      </c>
      <c r="I1128" t="s">
        <v>1202</v>
      </c>
      <c r="J1128">
        <v>2</v>
      </c>
      <c r="K1128">
        <v>3540</v>
      </c>
      <c r="L1128">
        <v>7080</v>
      </c>
      <c r="M1128">
        <v>8.4285999999999994</v>
      </c>
      <c r="N1128">
        <v>16.857199999999999</v>
      </c>
      <c r="O1128">
        <v>0</v>
      </c>
      <c r="P1128">
        <v>0</v>
      </c>
      <c r="Q1128">
        <v>3548.4286000000002</v>
      </c>
      <c r="R1128">
        <v>7096.8572000000004</v>
      </c>
      <c r="S1128" t="s">
        <v>1362</v>
      </c>
      <c r="T1128" s="108"/>
      <c r="U1128" s="108"/>
      <c r="V1128" s="107"/>
      <c r="W1128" s="107"/>
    </row>
    <row r="1129" spans="1:23">
      <c r="A1129" t="s">
        <v>2804</v>
      </c>
      <c r="B1129">
        <v>44231</v>
      </c>
      <c r="C1129" t="s">
        <v>2805</v>
      </c>
      <c r="D1129">
        <v>44231</v>
      </c>
      <c r="E1129" t="s">
        <v>1267</v>
      </c>
      <c r="F1129" t="s">
        <v>114</v>
      </c>
      <c r="G1129" t="s">
        <v>1044</v>
      </c>
      <c r="H1129" t="s">
        <v>57</v>
      </c>
      <c r="I1129" t="s">
        <v>2490</v>
      </c>
      <c r="J1129">
        <v>10</v>
      </c>
      <c r="K1129">
        <v>1264</v>
      </c>
      <c r="L1129">
        <v>12640</v>
      </c>
      <c r="M1129">
        <v>3.0095000000000001</v>
      </c>
      <c r="N1129">
        <v>30.094999999999999</v>
      </c>
      <c r="O1129">
        <v>0</v>
      </c>
      <c r="P1129">
        <v>0</v>
      </c>
      <c r="Q1129">
        <v>1267.0094999999999</v>
      </c>
      <c r="R1129">
        <v>12670.094999999999</v>
      </c>
      <c r="S1129" t="s">
        <v>1362</v>
      </c>
      <c r="T1129" s="108"/>
      <c r="U1129" s="108"/>
      <c r="V1129" s="107"/>
      <c r="W1129" s="107"/>
    </row>
    <row r="1130" spans="1:23">
      <c r="A1130" t="s">
        <v>2804</v>
      </c>
      <c r="B1130">
        <v>44231</v>
      </c>
      <c r="C1130" t="s">
        <v>2805</v>
      </c>
      <c r="D1130">
        <v>44231</v>
      </c>
      <c r="E1130" t="s">
        <v>1267</v>
      </c>
      <c r="F1130" t="s">
        <v>114</v>
      </c>
      <c r="G1130" t="s">
        <v>1044</v>
      </c>
      <c r="H1130" t="s">
        <v>57</v>
      </c>
      <c r="I1130" t="s">
        <v>1364</v>
      </c>
      <c r="J1130">
        <v>25</v>
      </c>
      <c r="K1130">
        <v>5415</v>
      </c>
      <c r="L1130">
        <v>135375</v>
      </c>
      <c r="M1130">
        <v>12.892899999999999</v>
      </c>
      <c r="N1130">
        <v>322.32249999999999</v>
      </c>
      <c r="O1130">
        <v>0</v>
      </c>
      <c r="P1130">
        <v>0</v>
      </c>
      <c r="Q1130">
        <v>5427.8928999999998</v>
      </c>
      <c r="R1130">
        <v>135697.32250000001</v>
      </c>
      <c r="S1130" t="s">
        <v>1362</v>
      </c>
      <c r="T1130" s="108"/>
      <c r="U1130" s="108"/>
      <c r="V1130" s="107"/>
      <c r="W1130" s="107"/>
    </row>
    <row r="1131" spans="1:23">
      <c r="A1131" t="s">
        <v>2806</v>
      </c>
      <c r="B1131">
        <v>44231</v>
      </c>
      <c r="C1131" t="s">
        <v>2807</v>
      </c>
      <c r="D1131">
        <v>44231</v>
      </c>
      <c r="E1131" t="s">
        <v>1267</v>
      </c>
      <c r="F1131" t="s">
        <v>110</v>
      </c>
      <c r="G1131" t="s">
        <v>1132</v>
      </c>
      <c r="H1131" t="s">
        <v>120</v>
      </c>
      <c r="I1131" t="s">
        <v>2490</v>
      </c>
      <c r="J1131">
        <v>150</v>
      </c>
      <c r="K1131">
        <v>1264</v>
      </c>
      <c r="L1131">
        <v>189600</v>
      </c>
      <c r="M1131">
        <v>3.0095000000000001</v>
      </c>
      <c r="N1131">
        <v>451.42500000000001</v>
      </c>
      <c r="O1131">
        <v>0</v>
      </c>
      <c r="P1131">
        <v>0</v>
      </c>
      <c r="Q1131">
        <v>1267.0094999999999</v>
      </c>
      <c r="R1131">
        <v>190051.42499999999</v>
      </c>
      <c r="S1131" t="s">
        <v>1362</v>
      </c>
      <c r="T1131" s="108"/>
      <c r="U1131" s="108"/>
      <c r="V1131" s="107"/>
      <c r="W1131" s="107"/>
    </row>
    <row r="1132" spans="1:23">
      <c r="A1132" t="s">
        <v>2806</v>
      </c>
      <c r="B1132">
        <v>44231</v>
      </c>
      <c r="C1132" t="s">
        <v>2807</v>
      </c>
      <c r="D1132">
        <v>44231</v>
      </c>
      <c r="E1132" t="s">
        <v>1267</v>
      </c>
      <c r="F1132" t="s">
        <v>110</v>
      </c>
      <c r="G1132" t="s">
        <v>1132</v>
      </c>
      <c r="H1132" t="s">
        <v>120</v>
      </c>
      <c r="I1132" t="s">
        <v>1364</v>
      </c>
      <c r="J1132">
        <v>68</v>
      </c>
      <c r="K1132">
        <v>5415</v>
      </c>
      <c r="L1132">
        <v>368220</v>
      </c>
      <c r="M1132">
        <v>12.892899999999999</v>
      </c>
      <c r="N1132">
        <v>876.71720000000005</v>
      </c>
      <c r="O1132">
        <v>0</v>
      </c>
      <c r="P1132">
        <v>0</v>
      </c>
      <c r="Q1132">
        <v>5427.8928999999998</v>
      </c>
      <c r="R1132">
        <v>369096.71720000001</v>
      </c>
      <c r="S1132" t="s">
        <v>1362</v>
      </c>
      <c r="T1132" s="108"/>
      <c r="U1132" s="108"/>
      <c r="V1132" s="107"/>
      <c r="W1132" s="107"/>
    </row>
    <row r="1133" spans="1:23">
      <c r="A1133" t="s">
        <v>2808</v>
      </c>
      <c r="B1133">
        <v>44231</v>
      </c>
      <c r="C1133" t="s">
        <v>2809</v>
      </c>
      <c r="D1133">
        <v>44231</v>
      </c>
      <c r="E1133" t="s">
        <v>1267</v>
      </c>
      <c r="F1133" t="s">
        <v>4</v>
      </c>
      <c r="G1133" t="s">
        <v>1280</v>
      </c>
      <c r="H1133" t="s">
        <v>120</v>
      </c>
      <c r="I1133" t="s">
        <v>1202</v>
      </c>
      <c r="J1133">
        <v>2</v>
      </c>
      <c r="K1133">
        <v>3540</v>
      </c>
      <c r="L1133">
        <v>7080</v>
      </c>
      <c r="M1133">
        <v>8.4285999999999994</v>
      </c>
      <c r="N1133">
        <v>16.857199999999999</v>
      </c>
      <c r="O1133">
        <v>0</v>
      </c>
      <c r="P1133">
        <v>0</v>
      </c>
      <c r="Q1133">
        <v>3548.4286000000002</v>
      </c>
      <c r="R1133">
        <v>7096.8572000000004</v>
      </c>
      <c r="S1133" t="s">
        <v>1362</v>
      </c>
      <c r="T1133" s="108"/>
      <c r="U1133" s="108"/>
      <c r="V1133" s="107"/>
      <c r="W1133" s="107"/>
    </row>
    <row r="1134" spans="1:23">
      <c r="A1134" t="s">
        <v>2808</v>
      </c>
      <c r="B1134">
        <v>44231</v>
      </c>
      <c r="C1134" t="s">
        <v>2809</v>
      </c>
      <c r="D1134">
        <v>44231</v>
      </c>
      <c r="E1134" t="s">
        <v>1267</v>
      </c>
      <c r="F1134" t="s">
        <v>4</v>
      </c>
      <c r="G1134" t="s">
        <v>1280</v>
      </c>
      <c r="H1134" t="s">
        <v>120</v>
      </c>
      <c r="I1134" t="s">
        <v>1364</v>
      </c>
      <c r="J1134">
        <v>15</v>
      </c>
      <c r="K1134">
        <v>5415</v>
      </c>
      <c r="L1134">
        <v>81225</v>
      </c>
      <c r="M1134">
        <v>12.892899999999999</v>
      </c>
      <c r="N1134">
        <v>193.39349999999999</v>
      </c>
      <c r="O1134">
        <v>0</v>
      </c>
      <c r="P1134">
        <v>0</v>
      </c>
      <c r="Q1134">
        <v>5427.8928999999998</v>
      </c>
      <c r="R1134">
        <v>81418.393500000006</v>
      </c>
      <c r="S1134" t="s">
        <v>1362</v>
      </c>
      <c r="T1134" s="108"/>
      <c r="U1134" s="108"/>
      <c r="V1134" s="107"/>
      <c r="W1134" s="107"/>
    </row>
    <row r="1135" spans="1:23">
      <c r="A1135" t="s">
        <v>2810</v>
      </c>
      <c r="B1135">
        <v>44231</v>
      </c>
      <c r="C1135" t="s">
        <v>2811</v>
      </c>
      <c r="D1135">
        <v>44231</v>
      </c>
      <c r="E1135" t="s">
        <v>1267</v>
      </c>
      <c r="F1135" t="s">
        <v>53</v>
      </c>
      <c r="G1135" t="s">
        <v>1268</v>
      </c>
      <c r="H1135" t="s">
        <v>13</v>
      </c>
      <c r="I1135" t="s">
        <v>1210</v>
      </c>
      <c r="J1135">
        <v>20</v>
      </c>
      <c r="K1135">
        <v>7760</v>
      </c>
      <c r="L1135">
        <v>155200</v>
      </c>
      <c r="M1135">
        <v>18.476199999999999</v>
      </c>
      <c r="N1135">
        <v>369.524</v>
      </c>
      <c r="O1135">
        <v>0</v>
      </c>
      <c r="P1135">
        <v>0</v>
      </c>
      <c r="Q1135">
        <v>7778.4762000000001</v>
      </c>
      <c r="R1135">
        <v>155569.524</v>
      </c>
      <c r="S1135" t="s">
        <v>1362</v>
      </c>
      <c r="T1135" s="108"/>
      <c r="U1135" s="108"/>
      <c r="V1135" s="107"/>
      <c r="W1135" s="107"/>
    </row>
    <row r="1136" spans="1:23">
      <c r="A1136" t="s">
        <v>2810</v>
      </c>
      <c r="B1136">
        <v>44231</v>
      </c>
      <c r="C1136" t="s">
        <v>2811</v>
      </c>
      <c r="D1136">
        <v>44231</v>
      </c>
      <c r="E1136" t="s">
        <v>1267</v>
      </c>
      <c r="F1136" t="s">
        <v>53</v>
      </c>
      <c r="G1136" t="s">
        <v>1268</v>
      </c>
      <c r="H1136" t="s">
        <v>13</v>
      </c>
      <c r="I1136" t="s">
        <v>1364</v>
      </c>
      <c r="J1136">
        <v>80</v>
      </c>
      <c r="K1136">
        <v>5415</v>
      </c>
      <c r="L1136">
        <v>433200</v>
      </c>
      <c r="M1136">
        <v>12.892899999999999</v>
      </c>
      <c r="N1136">
        <v>1031.432</v>
      </c>
      <c r="O1136">
        <v>0</v>
      </c>
      <c r="P1136">
        <v>0</v>
      </c>
      <c r="Q1136">
        <v>5427.8928999999998</v>
      </c>
      <c r="R1136">
        <v>434231.43199999997</v>
      </c>
      <c r="S1136" t="s">
        <v>1362</v>
      </c>
      <c r="T1136" s="108"/>
      <c r="U1136" s="108"/>
      <c r="V1136" s="107"/>
      <c r="W1136" s="107"/>
    </row>
    <row r="1137" spans="1:23">
      <c r="A1137" t="s">
        <v>2812</v>
      </c>
      <c r="B1137">
        <v>44231</v>
      </c>
      <c r="C1137" t="s">
        <v>2813</v>
      </c>
      <c r="D1137">
        <v>44231</v>
      </c>
      <c r="E1137" t="s">
        <v>1267</v>
      </c>
      <c r="F1137" t="s">
        <v>52</v>
      </c>
      <c r="G1137" t="s">
        <v>37</v>
      </c>
      <c r="H1137" t="s">
        <v>13</v>
      </c>
      <c r="I1137" t="s">
        <v>1364</v>
      </c>
      <c r="J1137">
        <v>40</v>
      </c>
      <c r="K1137">
        <v>5415</v>
      </c>
      <c r="L1137">
        <v>216600</v>
      </c>
      <c r="M1137">
        <v>12.892899999999999</v>
      </c>
      <c r="N1137">
        <v>515.71600000000001</v>
      </c>
      <c r="O1137">
        <v>0</v>
      </c>
      <c r="P1137">
        <v>0</v>
      </c>
      <c r="Q1137">
        <v>5427.8928999999998</v>
      </c>
      <c r="R1137">
        <v>217115.71599999999</v>
      </c>
      <c r="S1137" t="s">
        <v>1362</v>
      </c>
      <c r="T1137" s="108"/>
      <c r="U1137" s="108"/>
      <c r="V1137" s="107"/>
      <c r="W1137" s="107"/>
    </row>
    <row r="1138" spans="1:23">
      <c r="A1138" t="s">
        <v>2812</v>
      </c>
      <c r="B1138">
        <v>44231</v>
      </c>
      <c r="C1138" t="s">
        <v>2813</v>
      </c>
      <c r="D1138">
        <v>44231</v>
      </c>
      <c r="E1138" t="s">
        <v>1267</v>
      </c>
      <c r="F1138" t="s">
        <v>52</v>
      </c>
      <c r="G1138" t="s">
        <v>37</v>
      </c>
      <c r="H1138" t="s">
        <v>13</v>
      </c>
      <c r="I1138" t="s">
        <v>1215</v>
      </c>
      <c r="J1138">
        <v>20</v>
      </c>
      <c r="K1138">
        <v>5035</v>
      </c>
      <c r="L1138">
        <v>100700</v>
      </c>
      <c r="M1138">
        <v>11.988099999999999</v>
      </c>
      <c r="N1138">
        <v>239.762</v>
      </c>
      <c r="O1138">
        <v>0</v>
      </c>
      <c r="P1138">
        <v>0</v>
      </c>
      <c r="Q1138">
        <v>5046.9880999999996</v>
      </c>
      <c r="R1138">
        <v>100939.762</v>
      </c>
      <c r="S1138" t="s">
        <v>1362</v>
      </c>
      <c r="T1138" s="108"/>
      <c r="U1138" s="108"/>
      <c r="V1138" s="107"/>
      <c r="W1138" s="107"/>
    </row>
    <row r="1139" spans="1:23">
      <c r="A1139" t="s">
        <v>2814</v>
      </c>
      <c r="B1139">
        <v>44231</v>
      </c>
      <c r="C1139" t="s">
        <v>2815</v>
      </c>
      <c r="D1139">
        <v>44231</v>
      </c>
      <c r="E1139" t="s">
        <v>1267</v>
      </c>
      <c r="F1139" t="s">
        <v>43</v>
      </c>
      <c r="G1139" t="s">
        <v>44</v>
      </c>
      <c r="H1139" t="s">
        <v>13</v>
      </c>
      <c r="I1139" t="s">
        <v>1202</v>
      </c>
      <c r="J1139">
        <v>20</v>
      </c>
      <c r="K1139">
        <v>3540</v>
      </c>
      <c r="L1139">
        <v>70800</v>
      </c>
      <c r="M1139">
        <v>8.4285999999999994</v>
      </c>
      <c r="N1139">
        <v>168.572</v>
      </c>
      <c r="O1139">
        <v>0</v>
      </c>
      <c r="P1139">
        <v>0</v>
      </c>
      <c r="Q1139">
        <v>3548.4286000000002</v>
      </c>
      <c r="R1139">
        <v>70968.572</v>
      </c>
      <c r="S1139" t="s">
        <v>1362</v>
      </c>
      <c r="T1139" s="108"/>
      <c r="U1139" s="108"/>
      <c r="V1139" s="107"/>
      <c r="W1139" s="107"/>
    </row>
    <row r="1140" spans="1:23">
      <c r="A1140" t="s">
        <v>2814</v>
      </c>
      <c r="B1140">
        <v>44231</v>
      </c>
      <c r="C1140" t="s">
        <v>2815</v>
      </c>
      <c r="D1140">
        <v>44231</v>
      </c>
      <c r="E1140" t="s">
        <v>1267</v>
      </c>
      <c r="F1140" t="s">
        <v>43</v>
      </c>
      <c r="G1140" t="s">
        <v>44</v>
      </c>
      <c r="H1140" t="s">
        <v>13</v>
      </c>
      <c r="I1140" t="s">
        <v>1309</v>
      </c>
      <c r="J1140">
        <v>180</v>
      </c>
      <c r="K1140">
        <v>1118</v>
      </c>
      <c r="L1140">
        <v>201240</v>
      </c>
      <c r="M1140">
        <v>2.6619000000000002</v>
      </c>
      <c r="N1140">
        <v>479.142</v>
      </c>
      <c r="O1140">
        <v>0</v>
      </c>
      <c r="P1140">
        <v>0</v>
      </c>
      <c r="Q1140">
        <v>1120.6619000000001</v>
      </c>
      <c r="R1140">
        <v>201719.14199999999</v>
      </c>
      <c r="S1140" t="s">
        <v>1362</v>
      </c>
      <c r="T1140" s="108"/>
      <c r="U1140" s="108"/>
      <c r="V1140" s="107"/>
      <c r="W1140" s="107"/>
    </row>
    <row r="1141" spans="1:23">
      <c r="A1141" t="s">
        <v>2814</v>
      </c>
      <c r="B1141">
        <v>44231</v>
      </c>
      <c r="C1141" t="s">
        <v>2815</v>
      </c>
      <c r="D1141">
        <v>44231</v>
      </c>
      <c r="E1141" t="s">
        <v>1267</v>
      </c>
      <c r="F1141" t="s">
        <v>43</v>
      </c>
      <c r="G1141" t="s">
        <v>44</v>
      </c>
      <c r="H1141" t="s">
        <v>13</v>
      </c>
      <c r="I1141" t="s">
        <v>1364</v>
      </c>
      <c r="J1141">
        <v>60</v>
      </c>
      <c r="K1141">
        <v>5415</v>
      </c>
      <c r="L1141">
        <v>324900</v>
      </c>
      <c r="M1141">
        <v>12.892899999999999</v>
      </c>
      <c r="N1141">
        <v>773.57399999999996</v>
      </c>
      <c r="O1141">
        <v>0</v>
      </c>
      <c r="P1141">
        <v>0</v>
      </c>
      <c r="Q1141">
        <v>5427.8928999999998</v>
      </c>
      <c r="R1141">
        <v>325673.57400000002</v>
      </c>
      <c r="S1141" t="s">
        <v>1362</v>
      </c>
      <c r="T1141" s="108"/>
      <c r="U1141" s="108"/>
      <c r="V1141" s="107"/>
      <c r="W1141" s="107"/>
    </row>
    <row r="1142" spans="1:23">
      <c r="A1142" t="s">
        <v>2816</v>
      </c>
      <c r="B1142">
        <v>44231</v>
      </c>
      <c r="C1142" t="s">
        <v>2817</v>
      </c>
      <c r="D1142">
        <v>44231</v>
      </c>
      <c r="E1142" t="s">
        <v>1267</v>
      </c>
      <c r="F1142" t="s">
        <v>45</v>
      </c>
      <c r="G1142" t="s">
        <v>44</v>
      </c>
      <c r="H1142" t="s">
        <v>13</v>
      </c>
      <c r="I1142" t="s">
        <v>1364</v>
      </c>
      <c r="J1142">
        <v>20</v>
      </c>
      <c r="K1142">
        <v>5415</v>
      </c>
      <c r="L1142">
        <v>108300</v>
      </c>
      <c r="M1142">
        <v>12.892899999999999</v>
      </c>
      <c r="N1142">
        <v>257.858</v>
      </c>
      <c r="O1142">
        <v>0</v>
      </c>
      <c r="P1142">
        <v>0</v>
      </c>
      <c r="Q1142">
        <v>5427.8928999999998</v>
      </c>
      <c r="R1142">
        <v>108557.85799999999</v>
      </c>
      <c r="S1142" t="s">
        <v>1362</v>
      </c>
      <c r="T1142" s="108"/>
      <c r="U1142" s="108"/>
      <c r="V1142" s="107"/>
      <c r="W1142" s="107"/>
    </row>
    <row r="1143" spans="1:23">
      <c r="A1143" t="s">
        <v>2818</v>
      </c>
      <c r="B1143">
        <v>44231</v>
      </c>
      <c r="C1143" t="s">
        <v>2819</v>
      </c>
      <c r="D1143">
        <v>44231</v>
      </c>
      <c r="E1143" t="s">
        <v>1267</v>
      </c>
      <c r="F1143" t="s">
        <v>48</v>
      </c>
      <c r="G1143" t="s">
        <v>1268</v>
      </c>
      <c r="H1143" t="s">
        <v>13</v>
      </c>
      <c r="I1143" t="s">
        <v>1202</v>
      </c>
      <c r="J1143">
        <v>9</v>
      </c>
      <c r="K1143">
        <v>3540</v>
      </c>
      <c r="L1143">
        <v>31860</v>
      </c>
      <c r="M1143">
        <v>8.4285999999999994</v>
      </c>
      <c r="N1143">
        <v>75.857399999999998</v>
      </c>
      <c r="O1143">
        <v>0</v>
      </c>
      <c r="P1143">
        <v>0</v>
      </c>
      <c r="Q1143">
        <v>3548.4286000000002</v>
      </c>
      <c r="R1143">
        <v>31935.857400000001</v>
      </c>
      <c r="S1143" t="s">
        <v>1362</v>
      </c>
      <c r="T1143" s="108"/>
      <c r="U1143" s="108"/>
      <c r="V1143" s="107"/>
      <c r="W1143" s="107"/>
    </row>
    <row r="1144" spans="1:23">
      <c r="A1144" t="s">
        <v>2818</v>
      </c>
      <c r="B1144">
        <v>44231</v>
      </c>
      <c r="C1144" t="s">
        <v>2819</v>
      </c>
      <c r="D1144">
        <v>44231</v>
      </c>
      <c r="E1144" t="s">
        <v>1267</v>
      </c>
      <c r="F1144" t="s">
        <v>48</v>
      </c>
      <c r="G1144" t="s">
        <v>1268</v>
      </c>
      <c r="H1144" t="s">
        <v>13</v>
      </c>
      <c r="I1144" t="s">
        <v>1364</v>
      </c>
      <c r="J1144">
        <v>40</v>
      </c>
      <c r="K1144">
        <v>5415</v>
      </c>
      <c r="L1144">
        <v>216600</v>
      </c>
      <c r="M1144">
        <v>12.892899999999999</v>
      </c>
      <c r="N1144">
        <v>515.71600000000001</v>
      </c>
      <c r="O1144">
        <v>0</v>
      </c>
      <c r="P1144">
        <v>0</v>
      </c>
      <c r="Q1144">
        <v>5427.8928999999998</v>
      </c>
      <c r="R1144">
        <v>217115.71599999999</v>
      </c>
      <c r="S1144" t="s">
        <v>1362</v>
      </c>
      <c r="T1144" s="108"/>
      <c r="U1144" s="108"/>
      <c r="V1144" s="107"/>
      <c r="W1144" s="107"/>
    </row>
    <row r="1145" spans="1:23">
      <c r="A1145" t="s">
        <v>2818</v>
      </c>
      <c r="B1145">
        <v>44231</v>
      </c>
      <c r="C1145" t="s">
        <v>2819</v>
      </c>
      <c r="D1145">
        <v>44231</v>
      </c>
      <c r="E1145" t="s">
        <v>1267</v>
      </c>
      <c r="F1145" t="s">
        <v>48</v>
      </c>
      <c r="G1145" t="s">
        <v>1268</v>
      </c>
      <c r="H1145" t="s">
        <v>13</v>
      </c>
      <c r="I1145" t="s">
        <v>1309</v>
      </c>
      <c r="J1145">
        <v>40</v>
      </c>
      <c r="K1145">
        <v>1118</v>
      </c>
      <c r="L1145">
        <v>44720</v>
      </c>
      <c r="M1145">
        <v>2.6619000000000002</v>
      </c>
      <c r="N1145">
        <v>106.476</v>
      </c>
      <c r="O1145">
        <v>0</v>
      </c>
      <c r="P1145">
        <v>0</v>
      </c>
      <c r="Q1145">
        <v>1120.6619000000001</v>
      </c>
      <c r="R1145">
        <v>44826.476000000002</v>
      </c>
      <c r="S1145" t="s">
        <v>1362</v>
      </c>
      <c r="T1145" s="108"/>
      <c r="U1145" s="108"/>
      <c r="V1145" s="107"/>
      <c r="W1145" s="107"/>
    </row>
    <row r="1146" spans="1:23">
      <c r="A1146" t="s">
        <v>2820</v>
      </c>
      <c r="B1146">
        <v>44231</v>
      </c>
      <c r="C1146" t="s">
        <v>2821</v>
      </c>
      <c r="D1146">
        <v>44231</v>
      </c>
      <c r="E1146" t="s">
        <v>1267</v>
      </c>
      <c r="F1146" t="s">
        <v>78</v>
      </c>
      <c r="G1146" t="s">
        <v>79</v>
      </c>
      <c r="H1146" t="s">
        <v>69</v>
      </c>
      <c r="I1146" t="s">
        <v>1364</v>
      </c>
      <c r="J1146">
        <v>29</v>
      </c>
      <c r="K1146">
        <v>5415</v>
      </c>
      <c r="L1146">
        <v>157035</v>
      </c>
      <c r="M1146">
        <v>12.892899999999999</v>
      </c>
      <c r="N1146">
        <v>373.89409999999998</v>
      </c>
      <c r="O1146">
        <v>0</v>
      </c>
      <c r="P1146">
        <v>0</v>
      </c>
      <c r="Q1146">
        <v>5427.8928999999998</v>
      </c>
      <c r="R1146">
        <v>157408.8941</v>
      </c>
      <c r="S1146" t="s">
        <v>1362</v>
      </c>
      <c r="T1146" s="108"/>
      <c r="U1146" s="108"/>
      <c r="V1146" s="107"/>
      <c r="W1146" s="107"/>
    </row>
    <row r="1147" spans="1:23">
      <c r="A1147" t="s">
        <v>2822</v>
      </c>
      <c r="B1147">
        <v>44231</v>
      </c>
      <c r="C1147" t="s">
        <v>2823</v>
      </c>
      <c r="D1147">
        <v>44231</v>
      </c>
      <c r="E1147" t="s">
        <v>1267</v>
      </c>
      <c r="F1147" t="s">
        <v>119</v>
      </c>
      <c r="G1147" t="s">
        <v>1049</v>
      </c>
      <c r="H1147" t="s">
        <v>57</v>
      </c>
      <c r="I1147" t="s">
        <v>1364</v>
      </c>
      <c r="J1147">
        <v>30</v>
      </c>
      <c r="K1147">
        <v>5415</v>
      </c>
      <c r="L1147">
        <v>162450</v>
      </c>
      <c r="M1147">
        <v>12.892899999999999</v>
      </c>
      <c r="N1147">
        <v>386.78699999999998</v>
      </c>
      <c r="O1147">
        <v>0</v>
      </c>
      <c r="P1147">
        <v>0</v>
      </c>
      <c r="Q1147">
        <v>5427.8928999999998</v>
      </c>
      <c r="R1147">
        <v>162836.78700000001</v>
      </c>
      <c r="S1147" t="s">
        <v>1362</v>
      </c>
      <c r="T1147" s="108"/>
      <c r="U1147" s="108"/>
      <c r="V1147" s="107"/>
      <c r="W1147" s="107"/>
    </row>
    <row r="1148" spans="1:23">
      <c r="A1148" t="s">
        <v>2822</v>
      </c>
      <c r="B1148">
        <v>44231</v>
      </c>
      <c r="C1148" t="s">
        <v>2823</v>
      </c>
      <c r="D1148">
        <v>44231</v>
      </c>
      <c r="E1148" t="s">
        <v>1267</v>
      </c>
      <c r="F1148" t="s">
        <v>119</v>
      </c>
      <c r="G1148" t="s">
        <v>1049</v>
      </c>
      <c r="H1148" t="s">
        <v>57</v>
      </c>
      <c r="I1148" t="s">
        <v>1309</v>
      </c>
      <c r="J1148">
        <v>20</v>
      </c>
      <c r="K1148">
        <v>1118</v>
      </c>
      <c r="L1148">
        <v>22360</v>
      </c>
      <c r="M1148">
        <v>2.6619000000000002</v>
      </c>
      <c r="N1148">
        <v>53.238</v>
      </c>
      <c r="O1148">
        <v>0</v>
      </c>
      <c r="P1148">
        <v>0</v>
      </c>
      <c r="Q1148">
        <v>1120.6619000000001</v>
      </c>
      <c r="R1148">
        <v>22413.238000000001</v>
      </c>
      <c r="S1148" t="s">
        <v>1362</v>
      </c>
      <c r="T1148" s="108"/>
      <c r="U1148" s="108"/>
      <c r="V1148" s="107"/>
      <c r="W1148" s="107"/>
    </row>
    <row r="1149" spans="1:23">
      <c r="A1149" t="s">
        <v>2822</v>
      </c>
      <c r="B1149">
        <v>44231</v>
      </c>
      <c r="C1149" t="s">
        <v>2823</v>
      </c>
      <c r="D1149">
        <v>44231</v>
      </c>
      <c r="E1149" t="s">
        <v>1267</v>
      </c>
      <c r="F1149" t="s">
        <v>119</v>
      </c>
      <c r="G1149" t="s">
        <v>1049</v>
      </c>
      <c r="H1149" t="s">
        <v>57</v>
      </c>
      <c r="I1149" t="s">
        <v>1215</v>
      </c>
      <c r="J1149">
        <v>5</v>
      </c>
      <c r="K1149">
        <v>5035</v>
      </c>
      <c r="L1149">
        <v>25175</v>
      </c>
      <c r="M1149">
        <v>11.988099999999999</v>
      </c>
      <c r="N1149">
        <v>59.9405</v>
      </c>
      <c r="O1149">
        <v>0</v>
      </c>
      <c r="P1149">
        <v>0</v>
      </c>
      <c r="Q1149">
        <v>5046.9880999999996</v>
      </c>
      <c r="R1149">
        <v>25234.940500000001</v>
      </c>
      <c r="S1149" t="s">
        <v>1362</v>
      </c>
      <c r="T1149" s="108"/>
      <c r="U1149" s="108"/>
      <c r="V1149" s="107"/>
      <c r="W1149" s="107"/>
    </row>
    <row r="1150" spans="1:23">
      <c r="A1150" t="s">
        <v>2824</v>
      </c>
      <c r="B1150">
        <v>44231</v>
      </c>
      <c r="C1150" t="s">
        <v>2825</v>
      </c>
      <c r="D1150">
        <v>44231</v>
      </c>
      <c r="E1150" t="s">
        <v>1267</v>
      </c>
      <c r="F1150" t="s">
        <v>62</v>
      </c>
      <c r="G1150" t="s">
        <v>57</v>
      </c>
      <c r="H1150" t="s">
        <v>57</v>
      </c>
      <c r="I1150" t="s">
        <v>1202</v>
      </c>
      <c r="J1150">
        <v>2</v>
      </c>
      <c r="K1150">
        <v>3540</v>
      </c>
      <c r="L1150">
        <v>7080</v>
      </c>
      <c r="M1150">
        <v>8.4285999999999994</v>
      </c>
      <c r="N1150">
        <v>16.857199999999999</v>
      </c>
      <c r="O1150">
        <v>0</v>
      </c>
      <c r="P1150">
        <v>0</v>
      </c>
      <c r="Q1150">
        <v>3548.4286000000002</v>
      </c>
      <c r="R1150">
        <v>7096.8572000000004</v>
      </c>
      <c r="S1150" t="s">
        <v>1362</v>
      </c>
      <c r="T1150" s="108"/>
      <c r="U1150" s="108"/>
      <c r="V1150" s="107"/>
      <c r="W1150" s="107"/>
    </row>
    <row r="1151" spans="1:23">
      <c r="A1151" t="s">
        <v>2824</v>
      </c>
      <c r="B1151">
        <v>44231</v>
      </c>
      <c r="C1151" t="s">
        <v>2825</v>
      </c>
      <c r="D1151">
        <v>44231</v>
      </c>
      <c r="E1151" t="s">
        <v>1267</v>
      </c>
      <c r="F1151" t="s">
        <v>62</v>
      </c>
      <c r="G1151" t="s">
        <v>57</v>
      </c>
      <c r="H1151" t="s">
        <v>57</v>
      </c>
      <c r="I1151" t="s">
        <v>1364</v>
      </c>
      <c r="J1151">
        <v>12</v>
      </c>
      <c r="K1151">
        <v>5415</v>
      </c>
      <c r="L1151">
        <v>64980</v>
      </c>
      <c r="M1151">
        <v>12.892899999999999</v>
      </c>
      <c r="N1151">
        <v>154.7148</v>
      </c>
      <c r="O1151">
        <v>0</v>
      </c>
      <c r="P1151">
        <v>0</v>
      </c>
      <c r="Q1151">
        <v>5427.8928999999998</v>
      </c>
      <c r="R1151">
        <v>65134.714800000002</v>
      </c>
      <c r="S1151" t="s">
        <v>1362</v>
      </c>
      <c r="T1151" s="108"/>
      <c r="U1151" s="108"/>
      <c r="V1151" s="107"/>
      <c r="W1151" s="107"/>
    </row>
    <row r="1152" spans="1:23">
      <c r="A1152" t="s">
        <v>2826</v>
      </c>
      <c r="B1152">
        <v>44231</v>
      </c>
      <c r="C1152" t="s">
        <v>2827</v>
      </c>
      <c r="D1152">
        <v>44231</v>
      </c>
      <c r="E1152" t="s">
        <v>1267</v>
      </c>
      <c r="F1152" t="s">
        <v>66</v>
      </c>
      <c r="G1152" t="s">
        <v>1270</v>
      </c>
      <c r="H1152" t="s">
        <v>57</v>
      </c>
      <c r="I1152" t="s">
        <v>1201</v>
      </c>
      <c r="J1152">
        <v>4</v>
      </c>
      <c r="K1152">
        <v>3938</v>
      </c>
      <c r="L1152">
        <v>15752</v>
      </c>
      <c r="M1152">
        <v>9.3762000000000008</v>
      </c>
      <c r="N1152">
        <v>37.504800000000003</v>
      </c>
      <c r="O1152">
        <v>0</v>
      </c>
      <c r="P1152">
        <v>0</v>
      </c>
      <c r="Q1152">
        <v>3947.3762000000002</v>
      </c>
      <c r="R1152">
        <v>15789.504800000001</v>
      </c>
      <c r="S1152" t="s">
        <v>1362</v>
      </c>
      <c r="T1152" s="108"/>
      <c r="U1152" s="108"/>
      <c r="V1152" s="107"/>
      <c r="W1152" s="107"/>
    </row>
    <row r="1153" spans="1:23">
      <c r="A1153" t="s">
        <v>2826</v>
      </c>
      <c r="B1153">
        <v>44231</v>
      </c>
      <c r="C1153" t="s">
        <v>2827</v>
      </c>
      <c r="D1153">
        <v>44231</v>
      </c>
      <c r="E1153" t="s">
        <v>1267</v>
      </c>
      <c r="F1153" t="s">
        <v>66</v>
      </c>
      <c r="G1153" t="s">
        <v>1270</v>
      </c>
      <c r="H1153" t="s">
        <v>57</v>
      </c>
      <c r="I1153" t="s">
        <v>1364</v>
      </c>
      <c r="J1153">
        <v>41</v>
      </c>
      <c r="K1153">
        <v>5415</v>
      </c>
      <c r="L1153">
        <v>222015</v>
      </c>
      <c r="M1153">
        <v>12.892899999999999</v>
      </c>
      <c r="N1153">
        <v>528.60889999999995</v>
      </c>
      <c r="O1153">
        <v>0</v>
      </c>
      <c r="P1153">
        <v>0</v>
      </c>
      <c r="Q1153">
        <v>5427.8928999999998</v>
      </c>
      <c r="R1153">
        <v>222543.60889999999</v>
      </c>
      <c r="S1153" t="s">
        <v>1362</v>
      </c>
      <c r="T1153" s="108"/>
      <c r="U1153" s="108"/>
      <c r="V1153" s="107"/>
      <c r="W1153" s="107"/>
    </row>
    <row r="1154" spans="1:23">
      <c r="A1154" t="s">
        <v>2828</v>
      </c>
      <c r="B1154">
        <v>44231</v>
      </c>
      <c r="C1154" t="s">
        <v>2829</v>
      </c>
      <c r="D1154">
        <v>44231</v>
      </c>
      <c r="E1154" t="s">
        <v>1267</v>
      </c>
      <c r="F1154" t="s">
        <v>65</v>
      </c>
      <c r="G1154" t="s">
        <v>1270</v>
      </c>
      <c r="H1154" t="s">
        <v>57</v>
      </c>
      <c r="I1154" t="s">
        <v>1364</v>
      </c>
      <c r="J1154">
        <v>41</v>
      </c>
      <c r="K1154">
        <v>5415</v>
      </c>
      <c r="L1154">
        <v>222015</v>
      </c>
      <c r="M1154">
        <v>12.892899999999999</v>
      </c>
      <c r="N1154">
        <v>528.60889999999995</v>
      </c>
      <c r="O1154">
        <v>0</v>
      </c>
      <c r="P1154">
        <v>0</v>
      </c>
      <c r="Q1154">
        <v>5427.8928999999998</v>
      </c>
      <c r="R1154">
        <v>222543.60889999999</v>
      </c>
      <c r="S1154" t="s">
        <v>1362</v>
      </c>
      <c r="T1154" s="108"/>
      <c r="U1154" s="108"/>
      <c r="V1154" s="107"/>
      <c r="W1154" s="107"/>
    </row>
    <row r="1155" spans="1:23">
      <c r="A1155" t="s">
        <v>2830</v>
      </c>
      <c r="B1155">
        <v>44231</v>
      </c>
      <c r="C1155" t="s">
        <v>2831</v>
      </c>
      <c r="D1155">
        <v>44231</v>
      </c>
      <c r="E1155" t="s">
        <v>1267</v>
      </c>
      <c r="F1155" t="s">
        <v>116</v>
      </c>
      <c r="G1155" t="s">
        <v>1044</v>
      </c>
      <c r="H1155" t="s">
        <v>57</v>
      </c>
      <c r="I1155" t="s">
        <v>1364</v>
      </c>
      <c r="J1155">
        <v>41</v>
      </c>
      <c r="K1155">
        <v>5415</v>
      </c>
      <c r="L1155">
        <v>222015</v>
      </c>
      <c r="M1155">
        <v>12.892899999999999</v>
      </c>
      <c r="N1155">
        <v>528.60889999999995</v>
      </c>
      <c r="O1155">
        <v>0</v>
      </c>
      <c r="P1155">
        <v>0</v>
      </c>
      <c r="Q1155">
        <v>5427.8928999999998</v>
      </c>
      <c r="R1155">
        <v>222543.60889999999</v>
      </c>
      <c r="S1155" t="s">
        <v>1362</v>
      </c>
      <c r="T1155" s="108"/>
      <c r="U1155" s="108"/>
      <c r="V1155" s="107"/>
      <c r="W1155" s="107"/>
    </row>
    <row r="1156" spans="1:23">
      <c r="A1156" t="s">
        <v>2830</v>
      </c>
      <c r="B1156">
        <v>44231</v>
      </c>
      <c r="C1156" t="s">
        <v>2831</v>
      </c>
      <c r="D1156">
        <v>44231</v>
      </c>
      <c r="E1156" t="s">
        <v>1267</v>
      </c>
      <c r="F1156" t="s">
        <v>116</v>
      </c>
      <c r="G1156" t="s">
        <v>1044</v>
      </c>
      <c r="H1156" t="s">
        <v>57</v>
      </c>
      <c r="I1156" t="s">
        <v>1201</v>
      </c>
      <c r="J1156">
        <v>5</v>
      </c>
      <c r="K1156">
        <v>3938</v>
      </c>
      <c r="L1156">
        <v>19690</v>
      </c>
      <c r="M1156">
        <v>9.3762000000000008</v>
      </c>
      <c r="N1156">
        <v>46.881</v>
      </c>
      <c r="O1156">
        <v>0</v>
      </c>
      <c r="P1156">
        <v>0</v>
      </c>
      <c r="Q1156">
        <v>3947.3762000000002</v>
      </c>
      <c r="R1156">
        <v>19736.881000000001</v>
      </c>
      <c r="S1156" t="s">
        <v>1362</v>
      </c>
      <c r="T1156" s="108"/>
      <c r="U1156" s="108"/>
      <c r="V1156" s="107"/>
      <c r="W1156" s="107"/>
    </row>
    <row r="1157" spans="1:23">
      <c r="A1157" t="s">
        <v>2832</v>
      </c>
      <c r="B1157">
        <v>44231</v>
      </c>
      <c r="C1157" t="s">
        <v>2833</v>
      </c>
      <c r="D1157">
        <v>44231</v>
      </c>
      <c r="E1157" t="s">
        <v>1267</v>
      </c>
      <c r="F1157" t="s">
        <v>1009</v>
      </c>
      <c r="G1157" t="s">
        <v>79</v>
      </c>
      <c r="H1157" t="s">
        <v>69</v>
      </c>
      <c r="I1157" t="s">
        <v>1210</v>
      </c>
      <c r="J1157">
        <v>50</v>
      </c>
      <c r="K1157">
        <v>7760</v>
      </c>
      <c r="L1157">
        <v>388000</v>
      </c>
      <c r="M1157">
        <v>18.476199999999999</v>
      </c>
      <c r="N1157">
        <v>923.81</v>
      </c>
      <c r="O1157">
        <v>0</v>
      </c>
      <c r="P1157">
        <v>0</v>
      </c>
      <c r="Q1157">
        <v>7778.4762000000001</v>
      </c>
      <c r="R1157">
        <v>388923.81</v>
      </c>
      <c r="S1157" t="s">
        <v>1362</v>
      </c>
      <c r="T1157" s="108"/>
      <c r="U1157" s="108"/>
      <c r="V1157" s="107"/>
      <c r="W1157" s="107"/>
    </row>
    <row r="1158" spans="1:23">
      <c r="A1158" t="s">
        <v>2832</v>
      </c>
      <c r="B1158">
        <v>44231</v>
      </c>
      <c r="C1158" t="s">
        <v>2833</v>
      </c>
      <c r="D1158">
        <v>44231</v>
      </c>
      <c r="E1158" t="s">
        <v>1267</v>
      </c>
      <c r="F1158" t="s">
        <v>1009</v>
      </c>
      <c r="G1158" t="s">
        <v>79</v>
      </c>
      <c r="H1158" t="s">
        <v>69</v>
      </c>
      <c r="I1158" t="s">
        <v>1364</v>
      </c>
      <c r="J1158">
        <v>60</v>
      </c>
      <c r="K1158">
        <v>5415</v>
      </c>
      <c r="L1158">
        <v>324900</v>
      </c>
      <c r="M1158">
        <v>12.892899999999999</v>
      </c>
      <c r="N1158">
        <v>773.57399999999996</v>
      </c>
      <c r="O1158">
        <v>0</v>
      </c>
      <c r="P1158">
        <v>0</v>
      </c>
      <c r="Q1158">
        <v>5427.8928999999998</v>
      </c>
      <c r="R1158">
        <v>325673.57400000002</v>
      </c>
      <c r="S1158" t="s">
        <v>1362</v>
      </c>
      <c r="T1158" s="108"/>
      <c r="U1158" s="108"/>
      <c r="V1158" s="107"/>
      <c r="W1158" s="107"/>
    </row>
    <row r="1159" spans="1:23">
      <c r="A1159" t="s">
        <v>2834</v>
      </c>
      <c r="B1159">
        <v>44231</v>
      </c>
      <c r="C1159" t="s">
        <v>2835</v>
      </c>
      <c r="D1159">
        <v>44231</v>
      </c>
      <c r="E1159" t="s">
        <v>1179</v>
      </c>
      <c r="F1159" t="s">
        <v>1284</v>
      </c>
      <c r="G1159" t="s">
        <v>1179</v>
      </c>
      <c r="H1159" t="s">
        <v>1179</v>
      </c>
      <c r="I1159" t="s">
        <v>2490</v>
      </c>
      <c r="J1159">
        <v>5</v>
      </c>
      <c r="K1159">
        <v>1282</v>
      </c>
      <c r="L1159">
        <v>6410</v>
      </c>
      <c r="M1159">
        <v>3.0524</v>
      </c>
      <c r="N1159">
        <v>15.262</v>
      </c>
      <c r="O1159">
        <v>0</v>
      </c>
      <c r="P1159">
        <v>0</v>
      </c>
      <c r="Q1159">
        <v>1285.0524</v>
      </c>
      <c r="R1159">
        <v>6425.2619999999997</v>
      </c>
      <c r="S1159" t="s">
        <v>1362</v>
      </c>
      <c r="T1159" s="108"/>
      <c r="U1159" s="108"/>
      <c r="V1159" s="107"/>
      <c r="W1159" s="107"/>
    </row>
    <row r="1160" spans="1:23">
      <c r="A1160" t="s">
        <v>2834</v>
      </c>
      <c r="B1160">
        <v>44231</v>
      </c>
      <c r="C1160" t="s">
        <v>2835</v>
      </c>
      <c r="D1160">
        <v>44231</v>
      </c>
      <c r="E1160" t="s">
        <v>1179</v>
      </c>
      <c r="F1160" t="s">
        <v>1284</v>
      </c>
      <c r="G1160" t="s">
        <v>1179</v>
      </c>
      <c r="H1160" t="s">
        <v>1179</v>
      </c>
      <c r="I1160" t="s">
        <v>1364</v>
      </c>
      <c r="J1160">
        <v>5</v>
      </c>
      <c r="K1160">
        <v>5492.5</v>
      </c>
      <c r="L1160">
        <v>27462.5</v>
      </c>
      <c r="M1160">
        <v>13.077400000000001</v>
      </c>
      <c r="N1160">
        <v>65.387</v>
      </c>
      <c r="O1160">
        <v>0</v>
      </c>
      <c r="P1160">
        <v>0</v>
      </c>
      <c r="Q1160">
        <v>5505.5774000000001</v>
      </c>
      <c r="R1160">
        <v>27527.886999999999</v>
      </c>
      <c r="S1160" t="s">
        <v>1362</v>
      </c>
      <c r="T1160" s="108"/>
      <c r="U1160" s="108"/>
      <c r="V1160" s="107"/>
      <c r="W1160" s="107"/>
    </row>
    <row r="1161" spans="1:23">
      <c r="A1161" t="s">
        <v>2834</v>
      </c>
      <c r="B1161">
        <v>44231</v>
      </c>
      <c r="C1161" t="s">
        <v>2835</v>
      </c>
      <c r="D1161">
        <v>44231</v>
      </c>
      <c r="E1161" t="s">
        <v>1179</v>
      </c>
      <c r="F1161" t="s">
        <v>1284</v>
      </c>
      <c r="G1161" t="s">
        <v>1179</v>
      </c>
      <c r="H1161" t="s">
        <v>1179</v>
      </c>
      <c r="I1161" t="s">
        <v>1215</v>
      </c>
      <c r="J1161">
        <v>3</v>
      </c>
      <c r="K1161">
        <v>5101.74</v>
      </c>
      <c r="L1161">
        <v>15305.22</v>
      </c>
      <c r="M1161">
        <v>12.147</v>
      </c>
      <c r="N1161">
        <v>36.441000000000003</v>
      </c>
      <c r="O1161">
        <v>0</v>
      </c>
      <c r="P1161">
        <v>0</v>
      </c>
      <c r="Q1161">
        <v>5113.8869999999997</v>
      </c>
      <c r="R1161">
        <v>15341.661</v>
      </c>
      <c r="S1161" t="s">
        <v>1362</v>
      </c>
      <c r="T1161" s="108"/>
      <c r="U1161" s="108"/>
      <c r="V1161" s="107"/>
      <c r="W1161" s="107"/>
    </row>
    <row r="1162" spans="1:23">
      <c r="A1162" t="s">
        <v>2836</v>
      </c>
      <c r="B1162">
        <v>44231</v>
      </c>
      <c r="C1162" t="s">
        <v>2837</v>
      </c>
      <c r="D1162">
        <v>44231</v>
      </c>
      <c r="E1162" t="s">
        <v>1179</v>
      </c>
      <c r="F1162" t="s">
        <v>1356</v>
      </c>
      <c r="G1162" t="s">
        <v>1179</v>
      </c>
      <c r="H1162" t="s">
        <v>1179</v>
      </c>
      <c r="I1162" t="s">
        <v>1364</v>
      </c>
      <c r="J1162">
        <v>5</v>
      </c>
      <c r="K1162">
        <v>5492.5</v>
      </c>
      <c r="L1162">
        <v>27462.5</v>
      </c>
      <c r="M1162">
        <v>13.077400000000001</v>
      </c>
      <c r="N1162">
        <v>65.387</v>
      </c>
      <c r="O1162">
        <v>0</v>
      </c>
      <c r="P1162">
        <v>0</v>
      </c>
      <c r="Q1162">
        <v>5505.5774000000001</v>
      </c>
      <c r="R1162">
        <v>27527.886999999999</v>
      </c>
      <c r="S1162" t="s">
        <v>1362</v>
      </c>
      <c r="T1162" s="108"/>
      <c r="U1162" s="108"/>
      <c r="V1162" s="107"/>
      <c r="W1162" s="107"/>
    </row>
    <row r="1163" spans="1:23">
      <c r="A1163" t="s">
        <v>2838</v>
      </c>
      <c r="B1163">
        <v>44231</v>
      </c>
      <c r="C1163" t="s">
        <v>2839</v>
      </c>
      <c r="D1163">
        <v>44231</v>
      </c>
      <c r="E1163" t="s">
        <v>1179</v>
      </c>
      <c r="F1163" t="s">
        <v>1360</v>
      </c>
      <c r="G1163" t="s">
        <v>1179</v>
      </c>
      <c r="H1163" t="s">
        <v>1179</v>
      </c>
      <c r="I1163" t="s">
        <v>1309</v>
      </c>
      <c r="J1163">
        <v>2</v>
      </c>
      <c r="K1163">
        <v>1134</v>
      </c>
      <c r="L1163">
        <v>2268</v>
      </c>
      <c r="M1163">
        <v>2.7</v>
      </c>
      <c r="N1163">
        <v>5.4</v>
      </c>
      <c r="O1163">
        <v>0</v>
      </c>
      <c r="P1163">
        <v>0</v>
      </c>
      <c r="Q1163">
        <v>1136.7</v>
      </c>
      <c r="R1163">
        <v>2273.4</v>
      </c>
      <c r="S1163" t="s">
        <v>1362</v>
      </c>
      <c r="T1163" s="108"/>
      <c r="U1163" s="108"/>
      <c r="V1163" s="107"/>
      <c r="W1163" s="107"/>
    </row>
    <row r="1164" spans="1:23">
      <c r="A1164" t="s">
        <v>2838</v>
      </c>
      <c r="B1164">
        <v>44231</v>
      </c>
      <c r="C1164" t="s">
        <v>2839</v>
      </c>
      <c r="D1164">
        <v>44231</v>
      </c>
      <c r="E1164" t="s">
        <v>1179</v>
      </c>
      <c r="F1164" t="s">
        <v>1360</v>
      </c>
      <c r="G1164" t="s">
        <v>1179</v>
      </c>
      <c r="H1164" t="s">
        <v>1179</v>
      </c>
      <c r="I1164" t="s">
        <v>2490</v>
      </c>
      <c r="J1164">
        <v>1</v>
      </c>
      <c r="K1164">
        <v>1282</v>
      </c>
      <c r="L1164">
        <v>1282</v>
      </c>
      <c r="M1164">
        <v>3.0524</v>
      </c>
      <c r="N1164">
        <v>3.0524</v>
      </c>
      <c r="O1164">
        <v>0</v>
      </c>
      <c r="P1164">
        <v>0</v>
      </c>
      <c r="Q1164">
        <v>1285.0524</v>
      </c>
      <c r="R1164">
        <v>1285.0524</v>
      </c>
      <c r="S1164" t="s">
        <v>1362</v>
      </c>
      <c r="T1164" s="108"/>
      <c r="U1164" s="108"/>
      <c r="V1164" s="107"/>
      <c r="W1164" s="107"/>
    </row>
    <row r="1165" spans="1:23">
      <c r="A1165" t="s">
        <v>2840</v>
      </c>
      <c r="B1165">
        <v>44231</v>
      </c>
      <c r="C1165" t="s">
        <v>2841</v>
      </c>
      <c r="D1165">
        <v>44231</v>
      </c>
      <c r="E1165" t="s">
        <v>1179</v>
      </c>
      <c r="F1165" t="s">
        <v>1294</v>
      </c>
      <c r="G1165" t="s">
        <v>1179</v>
      </c>
      <c r="H1165" t="s">
        <v>1179</v>
      </c>
      <c r="I1165" t="s">
        <v>1210</v>
      </c>
      <c r="J1165">
        <v>3</v>
      </c>
      <c r="K1165">
        <v>7870</v>
      </c>
      <c r="L1165">
        <v>23610</v>
      </c>
      <c r="M1165">
        <v>18.738099999999999</v>
      </c>
      <c r="N1165">
        <v>56.214300000000001</v>
      </c>
      <c r="O1165">
        <v>0</v>
      </c>
      <c r="P1165">
        <v>0</v>
      </c>
      <c r="Q1165">
        <v>7888.7380999999996</v>
      </c>
      <c r="R1165">
        <v>23666.2143</v>
      </c>
      <c r="S1165" t="s">
        <v>1362</v>
      </c>
      <c r="T1165" s="108"/>
      <c r="U1165" s="108"/>
      <c r="V1165" s="107"/>
      <c r="W1165" s="107"/>
    </row>
    <row r="1166" spans="1:23">
      <c r="A1166" t="s">
        <v>2842</v>
      </c>
      <c r="B1166">
        <v>44231</v>
      </c>
      <c r="C1166" t="s">
        <v>2843</v>
      </c>
      <c r="D1166">
        <v>44231</v>
      </c>
      <c r="E1166" t="s">
        <v>1179</v>
      </c>
      <c r="F1166" t="s">
        <v>1192</v>
      </c>
      <c r="G1166" t="s">
        <v>1179</v>
      </c>
      <c r="H1166" t="s">
        <v>1179</v>
      </c>
      <c r="I1166" t="s">
        <v>2490</v>
      </c>
      <c r="J1166">
        <v>5</v>
      </c>
      <c r="K1166">
        <v>1282</v>
      </c>
      <c r="L1166">
        <v>6410</v>
      </c>
      <c r="M1166">
        <v>3.0524</v>
      </c>
      <c r="N1166">
        <v>15.262</v>
      </c>
      <c r="O1166">
        <v>0</v>
      </c>
      <c r="P1166">
        <v>0</v>
      </c>
      <c r="Q1166">
        <v>1285.0524</v>
      </c>
      <c r="R1166">
        <v>6425.2619999999997</v>
      </c>
      <c r="S1166" t="s">
        <v>1362</v>
      </c>
      <c r="T1166" s="108"/>
      <c r="U1166" s="108"/>
      <c r="V1166" s="107"/>
      <c r="W1166" s="107"/>
    </row>
    <row r="1167" spans="1:23">
      <c r="A1167" t="s">
        <v>2844</v>
      </c>
      <c r="B1167">
        <v>44231</v>
      </c>
      <c r="C1167" t="s">
        <v>2845</v>
      </c>
      <c r="D1167">
        <v>44231</v>
      </c>
      <c r="E1167" t="s">
        <v>1179</v>
      </c>
      <c r="F1167" t="s">
        <v>1197</v>
      </c>
      <c r="G1167" t="s">
        <v>1179</v>
      </c>
      <c r="H1167" t="s">
        <v>1179</v>
      </c>
      <c r="I1167" t="s">
        <v>1364</v>
      </c>
      <c r="J1167">
        <v>3</v>
      </c>
      <c r="K1167">
        <v>5492.5</v>
      </c>
      <c r="L1167">
        <v>16477.5</v>
      </c>
      <c r="M1167">
        <v>13.077400000000001</v>
      </c>
      <c r="N1167">
        <v>39.232199999999999</v>
      </c>
      <c r="O1167">
        <v>0</v>
      </c>
      <c r="P1167">
        <v>0</v>
      </c>
      <c r="Q1167">
        <v>5505.5774000000001</v>
      </c>
      <c r="R1167">
        <v>16516.732199999999</v>
      </c>
      <c r="S1167" t="s">
        <v>1362</v>
      </c>
      <c r="T1167" s="108"/>
      <c r="U1167" s="108"/>
      <c r="V1167" s="107"/>
      <c r="W1167" s="107"/>
    </row>
    <row r="1168" spans="1:23">
      <c r="A1168" t="s">
        <v>2846</v>
      </c>
      <c r="B1168">
        <v>44231</v>
      </c>
      <c r="C1168" t="s">
        <v>2847</v>
      </c>
      <c r="D1168">
        <v>44231</v>
      </c>
      <c r="E1168" t="s">
        <v>1179</v>
      </c>
      <c r="F1168" t="s">
        <v>1304</v>
      </c>
      <c r="G1168" t="s">
        <v>1179</v>
      </c>
      <c r="H1168" t="s">
        <v>1179</v>
      </c>
      <c r="I1168" t="s">
        <v>1364</v>
      </c>
      <c r="J1168">
        <v>3</v>
      </c>
      <c r="K1168">
        <v>5492.5</v>
      </c>
      <c r="L1168">
        <v>16477.5</v>
      </c>
      <c r="M1168">
        <v>13.077400000000001</v>
      </c>
      <c r="N1168">
        <v>39.232199999999999</v>
      </c>
      <c r="O1168">
        <v>0</v>
      </c>
      <c r="P1168">
        <v>0</v>
      </c>
      <c r="Q1168">
        <v>5505.5774000000001</v>
      </c>
      <c r="R1168">
        <v>16516.732199999999</v>
      </c>
      <c r="S1168" t="s">
        <v>1362</v>
      </c>
      <c r="T1168" s="108"/>
      <c r="U1168" s="108"/>
      <c r="V1168" s="107"/>
      <c r="W1168" s="107"/>
    </row>
    <row r="1169" spans="1:23">
      <c r="A1169" t="s">
        <v>2848</v>
      </c>
      <c r="B1169">
        <v>44231</v>
      </c>
      <c r="C1169" t="s">
        <v>2849</v>
      </c>
      <c r="D1169">
        <v>44231</v>
      </c>
      <c r="E1169" t="s">
        <v>1179</v>
      </c>
      <c r="F1169" t="s">
        <v>1189</v>
      </c>
      <c r="G1169" t="s">
        <v>1179</v>
      </c>
      <c r="H1169" t="s">
        <v>1179</v>
      </c>
      <c r="I1169" t="s">
        <v>2490</v>
      </c>
      <c r="J1169">
        <v>10</v>
      </c>
      <c r="K1169">
        <v>1282</v>
      </c>
      <c r="L1169">
        <v>12820</v>
      </c>
      <c r="M1169">
        <v>3.0524</v>
      </c>
      <c r="N1169">
        <v>30.524000000000001</v>
      </c>
      <c r="O1169">
        <v>0</v>
      </c>
      <c r="P1169">
        <v>0</v>
      </c>
      <c r="Q1169">
        <v>1285.0524</v>
      </c>
      <c r="R1169">
        <v>12850.523999999999</v>
      </c>
      <c r="S1169" t="s">
        <v>1362</v>
      </c>
      <c r="T1169" s="108"/>
      <c r="U1169" s="108"/>
      <c r="V1169" s="107"/>
      <c r="W1169" s="107"/>
    </row>
    <row r="1170" spans="1:23">
      <c r="A1170" t="s">
        <v>2850</v>
      </c>
      <c r="B1170">
        <v>44231</v>
      </c>
      <c r="C1170" t="s">
        <v>2851</v>
      </c>
      <c r="D1170">
        <v>44231</v>
      </c>
      <c r="E1170" t="s">
        <v>1179</v>
      </c>
      <c r="F1170" t="s">
        <v>1305</v>
      </c>
      <c r="G1170" t="s">
        <v>1179</v>
      </c>
      <c r="H1170" t="s">
        <v>1179</v>
      </c>
      <c r="I1170" t="s">
        <v>1198</v>
      </c>
      <c r="J1170">
        <v>1</v>
      </c>
      <c r="K1170">
        <v>9162.18</v>
      </c>
      <c r="L1170">
        <v>9162.18</v>
      </c>
      <c r="M1170">
        <v>21.814699999999998</v>
      </c>
      <c r="N1170">
        <v>21.814699999999998</v>
      </c>
      <c r="O1170">
        <v>0</v>
      </c>
      <c r="P1170">
        <v>0</v>
      </c>
      <c r="Q1170">
        <v>9183.9946999999993</v>
      </c>
      <c r="R1170">
        <v>9183.9946999999993</v>
      </c>
      <c r="S1170" t="s">
        <v>1362</v>
      </c>
      <c r="T1170" s="108"/>
      <c r="U1170" s="108"/>
      <c r="V1170" s="107"/>
      <c r="W1170" s="107"/>
    </row>
    <row r="1171" spans="1:23">
      <c r="A1171" t="s">
        <v>2850</v>
      </c>
      <c r="B1171">
        <v>44231</v>
      </c>
      <c r="C1171" t="s">
        <v>2851</v>
      </c>
      <c r="D1171">
        <v>44231</v>
      </c>
      <c r="E1171" t="s">
        <v>1179</v>
      </c>
      <c r="F1171" t="s">
        <v>1305</v>
      </c>
      <c r="G1171" t="s">
        <v>1179</v>
      </c>
      <c r="H1171" t="s">
        <v>1179</v>
      </c>
      <c r="I1171" t="s">
        <v>1364</v>
      </c>
      <c r="J1171">
        <v>3</v>
      </c>
      <c r="K1171">
        <v>5492.5</v>
      </c>
      <c r="L1171">
        <v>16477.5</v>
      </c>
      <c r="M1171">
        <v>13.077400000000001</v>
      </c>
      <c r="N1171">
        <v>39.232199999999999</v>
      </c>
      <c r="O1171">
        <v>0</v>
      </c>
      <c r="P1171">
        <v>0</v>
      </c>
      <c r="Q1171">
        <v>5505.5774000000001</v>
      </c>
      <c r="R1171">
        <v>16516.732199999999</v>
      </c>
      <c r="S1171" t="s">
        <v>1362</v>
      </c>
      <c r="T1171" s="108"/>
      <c r="U1171" s="108"/>
      <c r="V1171" s="107"/>
      <c r="W1171" s="107"/>
    </row>
    <row r="1172" spans="1:23">
      <c r="A1172" t="s">
        <v>2852</v>
      </c>
      <c r="B1172">
        <v>44231</v>
      </c>
      <c r="C1172" t="s">
        <v>2853</v>
      </c>
      <c r="D1172">
        <v>44231</v>
      </c>
      <c r="E1172" t="s">
        <v>1267</v>
      </c>
      <c r="F1172" t="s">
        <v>942</v>
      </c>
      <c r="G1172" t="s">
        <v>120</v>
      </c>
      <c r="H1172" t="s">
        <v>120</v>
      </c>
      <c r="I1172" t="s">
        <v>1364</v>
      </c>
      <c r="J1172">
        <v>11</v>
      </c>
      <c r="K1172">
        <v>5415</v>
      </c>
      <c r="L1172">
        <v>59565</v>
      </c>
      <c r="M1172">
        <v>12.892899999999999</v>
      </c>
      <c r="N1172">
        <v>141.8219</v>
      </c>
      <c r="O1172">
        <v>0</v>
      </c>
      <c r="P1172">
        <v>0</v>
      </c>
      <c r="Q1172">
        <v>5427.8928999999998</v>
      </c>
      <c r="R1172">
        <v>59706.821900000003</v>
      </c>
      <c r="S1172" t="s">
        <v>1362</v>
      </c>
      <c r="T1172" s="108"/>
      <c r="U1172" s="108"/>
      <c r="V1172" s="107"/>
      <c r="W1172" s="107"/>
    </row>
    <row r="1173" spans="1:23">
      <c r="A1173" t="s">
        <v>2854</v>
      </c>
      <c r="B1173">
        <v>44231</v>
      </c>
      <c r="C1173" t="s">
        <v>2855</v>
      </c>
      <c r="D1173">
        <v>44231</v>
      </c>
      <c r="E1173" t="s">
        <v>1267</v>
      </c>
      <c r="F1173" t="s">
        <v>2</v>
      </c>
      <c r="G1173" t="s">
        <v>1078</v>
      </c>
      <c r="H1173" t="s">
        <v>120</v>
      </c>
      <c r="I1173" t="s">
        <v>1364</v>
      </c>
      <c r="J1173">
        <v>18</v>
      </c>
      <c r="K1173">
        <v>5415</v>
      </c>
      <c r="L1173">
        <v>97470</v>
      </c>
      <c r="M1173">
        <v>12.892899999999999</v>
      </c>
      <c r="N1173">
        <v>232.07220000000001</v>
      </c>
      <c r="O1173">
        <v>0</v>
      </c>
      <c r="P1173">
        <v>0</v>
      </c>
      <c r="Q1173">
        <v>5427.8928999999998</v>
      </c>
      <c r="R1173">
        <v>97702.072199999995</v>
      </c>
      <c r="S1173" t="s">
        <v>1362</v>
      </c>
      <c r="T1173" s="108"/>
      <c r="U1173" s="108"/>
      <c r="V1173" s="107"/>
      <c r="W1173" s="107"/>
    </row>
    <row r="1174" spans="1:23">
      <c r="A1174" t="s">
        <v>2854</v>
      </c>
      <c r="B1174">
        <v>44231</v>
      </c>
      <c r="C1174" t="s">
        <v>2855</v>
      </c>
      <c r="D1174">
        <v>44231</v>
      </c>
      <c r="E1174" t="s">
        <v>1267</v>
      </c>
      <c r="F1174" t="s">
        <v>2</v>
      </c>
      <c r="G1174" t="s">
        <v>1078</v>
      </c>
      <c r="H1174" t="s">
        <v>120</v>
      </c>
      <c r="I1174" t="s">
        <v>2490</v>
      </c>
      <c r="J1174">
        <v>100</v>
      </c>
      <c r="K1174">
        <v>1264</v>
      </c>
      <c r="L1174">
        <v>126400</v>
      </c>
      <c r="M1174">
        <v>3.0095000000000001</v>
      </c>
      <c r="N1174">
        <v>300.95</v>
      </c>
      <c r="O1174">
        <v>0</v>
      </c>
      <c r="P1174">
        <v>0</v>
      </c>
      <c r="Q1174">
        <v>1267.0094999999999</v>
      </c>
      <c r="R1174">
        <v>126700.95</v>
      </c>
      <c r="S1174" t="s">
        <v>1362</v>
      </c>
      <c r="T1174" s="108"/>
      <c r="U1174" s="108"/>
      <c r="V1174" s="107"/>
      <c r="W1174" s="107"/>
    </row>
    <row r="1175" spans="1:23">
      <c r="A1175" t="s">
        <v>2856</v>
      </c>
      <c r="B1175">
        <v>44231</v>
      </c>
      <c r="C1175" t="s">
        <v>2857</v>
      </c>
      <c r="D1175">
        <v>44231</v>
      </c>
      <c r="E1175" t="s">
        <v>1267</v>
      </c>
      <c r="F1175" t="s">
        <v>61</v>
      </c>
      <c r="G1175" t="s">
        <v>60</v>
      </c>
      <c r="H1175" t="s">
        <v>57</v>
      </c>
      <c r="I1175" t="s">
        <v>1364</v>
      </c>
      <c r="J1175">
        <v>31</v>
      </c>
      <c r="K1175">
        <v>5415</v>
      </c>
      <c r="L1175">
        <v>167865</v>
      </c>
      <c r="M1175">
        <v>12.892899999999999</v>
      </c>
      <c r="N1175">
        <v>399.67989999999998</v>
      </c>
      <c r="O1175">
        <v>0</v>
      </c>
      <c r="P1175">
        <v>0</v>
      </c>
      <c r="Q1175">
        <v>5427.8928999999998</v>
      </c>
      <c r="R1175">
        <v>168264.67989999999</v>
      </c>
      <c r="S1175" t="s">
        <v>1362</v>
      </c>
      <c r="T1175" s="108"/>
      <c r="U1175" s="108"/>
      <c r="V1175" s="107"/>
      <c r="W1175" s="107"/>
    </row>
    <row r="1176" spans="1:23">
      <c r="A1176" t="s">
        <v>2858</v>
      </c>
      <c r="B1176">
        <v>44231</v>
      </c>
      <c r="C1176" t="s">
        <v>2859</v>
      </c>
      <c r="D1176">
        <v>44231</v>
      </c>
      <c r="E1176" t="s">
        <v>1267</v>
      </c>
      <c r="F1176" t="s">
        <v>73</v>
      </c>
      <c r="G1176" t="s">
        <v>1269</v>
      </c>
      <c r="H1176" t="s">
        <v>69</v>
      </c>
      <c r="I1176" t="s">
        <v>1364</v>
      </c>
      <c r="J1176">
        <v>10</v>
      </c>
      <c r="K1176">
        <v>5415</v>
      </c>
      <c r="L1176">
        <v>54150</v>
      </c>
      <c r="M1176">
        <v>12.892899999999999</v>
      </c>
      <c r="N1176">
        <v>128.929</v>
      </c>
      <c r="O1176">
        <v>0</v>
      </c>
      <c r="P1176">
        <v>0</v>
      </c>
      <c r="Q1176">
        <v>5427.8928999999998</v>
      </c>
      <c r="R1176">
        <v>54278.928999999996</v>
      </c>
      <c r="S1176" t="s">
        <v>1362</v>
      </c>
      <c r="T1176" s="108"/>
      <c r="U1176" s="108"/>
      <c r="V1176" s="107"/>
      <c r="W1176" s="107"/>
    </row>
    <row r="1177" spans="1:23">
      <c r="A1177" t="s">
        <v>2860</v>
      </c>
      <c r="B1177">
        <v>44231</v>
      </c>
      <c r="C1177" t="s">
        <v>2861</v>
      </c>
      <c r="D1177">
        <v>44231</v>
      </c>
      <c r="E1177" t="s">
        <v>1267</v>
      </c>
      <c r="F1177" t="s">
        <v>113</v>
      </c>
      <c r="G1177" t="s">
        <v>1133</v>
      </c>
      <c r="H1177" t="s">
        <v>120</v>
      </c>
      <c r="I1177" t="s">
        <v>2490</v>
      </c>
      <c r="J1177">
        <v>100</v>
      </c>
      <c r="K1177">
        <v>1264</v>
      </c>
      <c r="L1177">
        <v>126400</v>
      </c>
      <c r="M1177">
        <v>3.0095000000000001</v>
      </c>
      <c r="N1177">
        <v>300.95</v>
      </c>
      <c r="O1177">
        <v>0</v>
      </c>
      <c r="P1177">
        <v>0</v>
      </c>
      <c r="Q1177">
        <v>1267.0094999999999</v>
      </c>
      <c r="R1177">
        <v>126700.95</v>
      </c>
      <c r="S1177" t="s">
        <v>1362</v>
      </c>
      <c r="T1177" s="108"/>
      <c r="U1177" s="108"/>
      <c r="V1177" s="107"/>
      <c r="W1177" s="107"/>
    </row>
    <row r="1178" spans="1:23">
      <c r="A1178" t="s">
        <v>2860</v>
      </c>
      <c r="B1178">
        <v>44231</v>
      </c>
      <c r="C1178" t="s">
        <v>2861</v>
      </c>
      <c r="D1178">
        <v>44231</v>
      </c>
      <c r="E1178" t="s">
        <v>1267</v>
      </c>
      <c r="F1178" t="s">
        <v>113</v>
      </c>
      <c r="G1178" t="s">
        <v>1133</v>
      </c>
      <c r="H1178" t="s">
        <v>120</v>
      </c>
      <c r="I1178" t="s">
        <v>1364</v>
      </c>
      <c r="J1178">
        <v>56</v>
      </c>
      <c r="K1178">
        <v>5415</v>
      </c>
      <c r="L1178">
        <v>303240</v>
      </c>
      <c r="M1178">
        <v>12.892899999999999</v>
      </c>
      <c r="N1178">
        <v>722.00239999999997</v>
      </c>
      <c r="O1178">
        <v>0</v>
      </c>
      <c r="P1178">
        <v>0</v>
      </c>
      <c r="Q1178">
        <v>5427.8928999999998</v>
      </c>
      <c r="R1178">
        <v>303962.0024</v>
      </c>
      <c r="S1178" t="s">
        <v>1362</v>
      </c>
      <c r="T1178" s="108"/>
      <c r="U1178" s="108"/>
      <c r="V1178" s="107"/>
      <c r="W1178" s="107"/>
    </row>
    <row r="1179" spans="1:23">
      <c r="A1179" t="s">
        <v>2862</v>
      </c>
      <c r="B1179">
        <v>44231</v>
      </c>
      <c r="C1179" t="s">
        <v>2863</v>
      </c>
      <c r="D1179">
        <v>44231</v>
      </c>
      <c r="E1179" t="s">
        <v>1267</v>
      </c>
      <c r="F1179" t="s">
        <v>926</v>
      </c>
      <c r="G1179" t="s">
        <v>1288</v>
      </c>
      <c r="H1179" t="s">
        <v>120</v>
      </c>
      <c r="I1179" t="s">
        <v>1364</v>
      </c>
      <c r="J1179">
        <v>16</v>
      </c>
      <c r="K1179">
        <v>5415</v>
      </c>
      <c r="L1179">
        <v>86640</v>
      </c>
      <c r="M1179">
        <v>12.892899999999999</v>
      </c>
      <c r="N1179">
        <v>206.28639999999999</v>
      </c>
      <c r="O1179">
        <v>0</v>
      </c>
      <c r="P1179">
        <v>0</v>
      </c>
      <c r="Q1179">
        <v>5427.8928999999998</v>
      </c>
      <c r="R1179">
        <v>86846.286399999997</v>
      </c>
      <c r="S1179" t="s">
        <v>1362</v>
      </c>
      <c r="T1179" s="108"/>
      <c r="U1179" s="108"/>
      <c r="V1179" s="107"/>
      <c r="W1179" s="107"/>
    </row>
    <row r="1180" spans="1:23">
      <c r="A1180" t="s">
        <v>2864</v>
      </c>
      <c r="B1180">
        <v>44231</v>
      </c>
      <c r="C1180" t="s">
        <v>2865</v>
      </c>
      <c r="D1180">
        <v>44231</v>
      </c>
      <c r="E1180" t="s">
        <v>1267</v>
      </c>
      <c r="F1180" t="s">
        <v>7</v>
      </c>
      <c r="G1180" t="s">
        <v>1280</v>
      </c>
      <c r="H1180" t="s">
        <v>120</v>
      </c>
      <c r="I1180" t="s">
        <v>2490</v>
      </c>
      <c r="J1180">
        <v>50</v>
      </c>
      <c r="K1180">
        <v>1264</v>
      </c>
      <c r="L1180">
        <v>63200</v>
      </c>
      <c r="M1180">
        <v>3.0095000000000001</v>
      </c>
      <c r="N1180">
        <v>150.47499999999999</v>
      </c>
      <c r="O1180">
        <v>0</v>
      </c>
      <c r="P1180">
        <v>0</v>
      </c>
      <c r="Q1180">
        <v>1267.0094999999999</v>
      </c>
      <c r="R1180">
        <v>63350.474999999999</v>
      </c>
      <c r="S1180" t="s">
        <v>1362</v>
      </c>
      <c r="T1180" s="108"/>
      <c r="U1180" s="108"/>
      <c r="V1180" s="107"/>
      <c r="W1180" s="107"/>
    </row>
    <row r="1181" spans="1:23">
      <c r="A1181" t="s">
        <v>2864</v>
      </c>
      <c r="B1181">
        <v>44231</v>
      </c>
      <c r="C1181" t="s">
        <v>2865</v>
      </c>
      <c r="D1181">
        <v>44231</v>
      </c>
      <c r="E1181" t="s">
        <v>1267</v>
      </c>
      <c r="F1181" t="s">
        <v>7</v>
      </c>
      <c r="G1181" t="s">
        <v>1280</v>
      </c>
      <c r="H1181" t="s">
        <v>120</v>
      </c>
      <c r="I1181" t="s">
        <v>1364</v>
      </c>
      <c r="J1181">
        <v>25</v>
      </c>
      <c r="K1181">
        <v>5415</v>
      </c>
      <c r="L1181">
        <v>135375</v>
      </c>
      <c r="M1181">
        <v>12.892899999999999</v>
      </c>
      <c r="N1181">
        <v>322.32249999999999</v>
      </c>
      <c r="O1181">
        <v>0</v>
      </c>
      <c r="P1181">
        <v>0</v>
      </c>
      <c r="Q1181">
        <v>5427.8928999999998</v>
      </c>
      <c r="R1181">
        <v>135697.32250000001</v>
      </c>
      <c r="S1181" t="s">
        <v>1362</v>
      </c>
      <c r="T1181" s="108"/>
      <c r="U1181" s="108"/>
      <c r="V1181" s="107"/>
      <c r="W1181" s="107"/>
    </row>
    <row r="1182" spans="1:23">
      <c r="A1182" t="s">
        <v>2866</v>
      </c>
      <c r="B1182">
        <v>44231</v>
      </c>
      <c r="C1182" t="s">
        <v>2867</v>
      </c>
      <c r="D1182">
        <v>44231</v>
      </c>
      <c r="E1182" t="s">
        <v>1267</v>
      </c>
      <c r="F1182" t="s">
        <v>3</v>
      </c>
      <c r="G1182" t="s">
        <v>1078</v>
      </c>
      <c r="H1182" t="s">
        <v>120</v>
      </c>
      <c r="I1182" t="s">
        <v>1309</v>
      </c>
      <c r="J1182">
        <v>30</v>
      </c>
      <c r="K1182">
        <v>1118</v>
      </c>
      <c r="L1182">
        <v>33540</v>
      </c>
      <c r="M1182">
        <v>2.6619000000000002</v>
      </c>
      <c r="N1182">
        <v>79.856999999999999</v>
      </c>
      <c r="O1182">
        <v>0</v>
      </c>
      <c r="P1182">
        <v>0</v>
      </c>
      <c r="Q1182">
        <v>1120.6619000000001</v>
      </c>
      <c r="R1182">
        <v>33619.857000000004</v>
      </c>
      <c r="S1182" t="s">
        <v>1362</v>
      </c>
      <c r="T1182" s="108"/>
      <c r="U1182" s="108"/>
      <c r="V1182" s="107"/>
      <c r="W1182" s="107"/>
    </row>
    <row r="1183" spans="1:23">
      <c r="A1183" t="s">
        <v>2866</v>
      </c>
      <c r="B1183">
        <v>44231</v>
      </c>
      <c r="C1183" t="s">
        <v>2867</v>
      </c>
      <c r="D1183">
        <v>44231</v>
      </c>
      <c r="E1183" t="s">
        <v>1267</v>
      </c>
      <c r="F1183" t="s">
        <v>3</v>
      </c>
      <c r="G1183" t="s">
        <v>1078</v>
      </c>
      <c r="H1183" t="s">
        <v>120</v>
      </c>
      <c r="I1183" t="s">
        <v>1364</v>
      </c>
      <c r="J1183">
        <v>12</v>
      </c>
      <c r="K1183">
        <v>5415</v>
      </c>
      <c r="L1183">
        <v>64980</v>
      </c>
      <c r="M1183">
        <v>12.892899999999999</v>
      </c>
      <c r="N1183">
        <v>154.7148</v>
      </c>
      <c r="O1183">
        <v>0</v>
      </c>
      <c r="P1183">
        <v>0</v>
      </c>
      <c r="Q1183">
        <v>5427.8928999999998</v>
      </c>
      <c r="R1183">
        <v>65134.714800000002</v>
      </c>
      <c r="S1183" t="s">
        <v>1362</v>
      </c>
      <c r="T1183" s="108"/>
      <c r="U1183" s="108"/>
      <c r="V1183" s="107"/>
      <c r="W1183" s="107"/>
    </row>
    <row r="1184" spans="1:23">
      <c r="A1184" t="s">
        <v>2868</v>
      </c>
      <c r="B1184">
        <v>44231</v>
      </c>
      <c r="C1184" t="s">
        <v>2869</v>
      </c>
      <c r="D1184">
        <v>44231</v>
      </c>
      <c r="E1184" t="s">
        <v>1267</v>
      </c>
      <c r="F1184" t="s">
        <v>11</v>
      </c>
      <c r="G1184" t="s">
        <v>1288</v>
      </c>
      <c r="H1184" t="s">
        <v>120</v>
      </c>
      <c r="I1184" t="s">
        <v>1364</v>
      </c>
      <c r="J1184">
        <v>45</v>
      </c>
      <c r="K1184">
        <v>5415</v>
      </c>
      <c r="L1184">
        <v>243675</v>
      </c>
      <c r="M1184">
        <v>12.892899999999999</v>
      </c>
      <c r="N1184">
        <v>580.18050000000005</v>
      </c>
      <c r="O1184">
        <v>0</v>
      </c>
      <c r="P1184">
        <v>0</v>
      </c>
      <c r="Q1184">
        <v>5427.8928999999998</v>
      </c>
      <c r="R1184">
        <v>244255.18049999999</v>
      </c>
      <c r="S1184" t="s">
        <v>1362</v>
      </c>
      <c r="T1184" s="108"/>
      <c r="U1184" s="108"/>
      <c r="V1184" s="107"/>
      <c r="W1184" s="107"/>
    </row>
    <row r="1185" spans="1:23">
      <c r="A1185" t="s">
        <v>2870</v>
      </c>
      <c r="B1185">
        <v>44231</v>
      </c>
      <c r="C1185" t="s">
        <v>2871</v>
      </c>
      <c r="D1185">
        <v>44231</v>
      </c>
      <c r="E1185" t="s">
        <v>1267</v>
      </c>
      <c r="F1185" t="s">
        <v>31</v>
      </c>
      <c r="G1185" t="s">
        <v>1287</v>
      </c>
      <c r="H1185" t="s">
        <v>24</v>
      </c>
      <c r="I1185" t="s">
        <v>1364</v>
      </c>
      <c r="J1185">
        <v>60</v>
      </c>
      <c r="K1185">
        <v>5415</v>
      </c>
      <c r="L1185">
        <v>324900</v>
      </c>
      <c r="M1185">
        <v>12.892899999999999</v>
      </c>
      <c r="N1185">
        <v>773.57399999999996</v>
      </c>
      <c r="O1185">
        <v>0</v>
      </c>
      <c r="P1185">
        <v>0</v>
      </c>
      <c r="Q1185">
        <v>5427.8928999999998</v>
      </c>
      <c r="R1185">
        <v>325673.57400000002</v>
      </c>
      <c r="S1185" t="s">
        <v>1362</v>
      </c>
      <c r="T1185" s="108"/>
      <c r="U1185" s="108"/>
      <c r="V1185" s="107"/>
      <c r="W1185" s="107"/>
    </row>
    <row r="1186" spans="1:23">
      <c r="A1186" t="s">
        <v>2872</v>
      </c>
      <c r="B1186">
        <v>44231</v>
      </c>
      <c r="C1186" t="s">
        <v>2873</v>
      </c>
      <c r="D1186">
        <v>44231</v>
      </c>
      <c r="E1186" t="s">
        <v>1267</v>
      </c>
      <c r="F1186" t="s">
        <v>35</v>
      </c>
      <c r="G1186" t="s">
        <v>1292</v>
      </c>
      <c r="H1186" t="s">
        <v>24</v>
      </c>
      <c r="I1186" t="s">
        <v>2490</v>
      </c>
      <c r="J1186">
        <v>40</v>
      </c>
      <c r="K1186">
        <v>1264</v>
      </c>
      <c r="L1186">
        <v>50560</v>
      </c>
      <c r="M1186">
        <v>3.0095000000000001</v>
      </c>
      <c r="N1186">
        <v>120.38</v>
      </c>
      <c r="O1186">
        <v>0</v>
      </c>
      <c r="P1186">
        <v>0</v>
      </c>
      <c r="Q1186">
        <v>1267.0094999999999</v>
      </c>
      <c r="R1186">
        <v>50680.38</v>
      </c>
      <c r="S1186" t="s">
        <v>1362</v>
      </c>
      <c r="T1186" s="108"/>
      <c r="U1186" s="108"/>
      <c r="V1186" s="107"/>
      <c r="W1186" s="107"/>
    </row>
    <row r="1187" spans="1:23">
      <c r="A1187" t="s">
        <v>2872</v>
      </c>
      <c r="B1187">
        <v>44231</v>
      </c>
      <c r="C1187" t="s">
        <v>2873</v>
      </c>
      <c r="D1187">
        <v>44231</v>
      </c>
      <c r="E1187" t="s">
        <v>1267</v>
      </c>
      <c r="F1187" t="s">
        <v>35</v>
      </c>
      <c r="G1187" t="s">
        <v>1292</v>
      </c>
      <c r="H1187" t="s">
        <v>24</v>
      </c>
      <c r="I1187" t="s">
        <v>1364</v>
      </c>
      <c r="J1187">
        <v>24</v>
      </c>
      <c r="K1187">
        <v>5415</v>
      </c>
      <c r="L1187">
        <v>129960</v>
      </c>
      <c r="M1187">
        <v>12.892899999999999</v>
      </c>
      <c r="N1187">
        <v>309.42959999999999</v>
      </c>
      <c r="O1187">
        <v>0</v>
      </c>
      <c r="P1187">
        <v>0</v>
      </c>
      <c r="Q1187">
        <v>5427.8928999999998</v>
      </c>
      <c r="R1187">
        <v>130269.4296</v>
      </c>
      <c r="S1187" t="s">
        <v>1362</v>
      </c>
      <c r="T1187" s="108"/>
      <c r="U1187" s="108"/>
      <c r="V1187" s="107"/>
      <c r="W1187" s="107"/>
    </row>
    <row r="1188" spans="1:23">
      <c r="A1188" t="s">
        <v>2874</v>
      </c>
      <c r="B1188">
        <v>44231</v>
      </c>
      <c r="C1188" t="s">
        <v>2875</v>
      </c>
      <c r="D1188">
        <v>44231</v>
      </c>
      <c r="E1188" t="s">
        <v>1267</v>
      </c>
      <c r="F1188" t="s">
        <v>23</v>
      </c>
      <c r="G1188" t="s">
        <v>1292</v>
      </c>
      <c r="H1188" t="s">
        <v>24</v>
      </c>
      <c r="I1188" t="s">
        <v>1364</v>
      </c>
      <c r="J1188">
        <v>100</v>
      </c>
      <c r="K1188">
        <v>5415</v>
      </c>
      <c r="L1188">
        <v>541500</v>
      </c>
      <c r="M1188">
        <v>12.892899999999999</v>
      </c>
      <c r="N1188">
        <v>1289.29</v>
      </c>
      <c r="O1188">
        <v>0</v>
      </c>
      <c r="P1188">
        <v>0</v>
      </c>
      <c r="Q1188">
        <v>5427.8928999999998</v>
      </c>
      <c r="R1188">
        <v>542789.29</v>
      </c>
      <c r="S1188" t="s">
        <v>1362</v>
      </c>
      <c r="T1188" s="108"/>
      <c r="U1188" s="108"/>
      <c r="V1188" s="107"/>
      <c r="W1188" s="107"/>
    </row>
    <row r="1189" spans="1:23">
      <c r="A1189" t="s">
        <v>2876</v>
      </c>
      <c r="B1189">
        <v>44231</v>
      </c>
      <c r="C1189" t="s">
        <v>2877</v>
      </c>
      <c r="D1189">
        <v>44231</v>
      </c>
      <c r="E1189" t="s">
        <v>1267</v>
      </c>
      <c r="F1189" t="s">
        <v>28</v>
      </c>
      <c r="G1189" t="s">
        <v>1127</v>
      </c>
      <c r="H1189" t="s">
        <v>24</v>
      </c>
      <c r="I1189" t="s">
        <v>1364</v>
      </c>
      <c r="J1189">
        <v>4</v>
      </c>
      <c r="K1189">
        <v>5415</v>
      </c>
      <c r="L1189">
        <v>21660</v>
      </c>
      <c r="M1189">
        <v>12.892899999999999</v>
      </c>
      <c r="N1189">
        <v>51.571599999999997</v>
      </c>
      <c r="O1189">
        <v>0</v>
      </c>
      <c r="P1189">
        <v>0</v>
      </c>
      <c r="Q1189">
        <v>5427.8928999999998</v>
      </c>
      <c r="R1189">
        <v>21711.571599999999</v>
      </c>
      <c r="S1189" t="s">
        <v>1362</v>
      </c>
      <c r="T1189" s="108"/>
      <c r="U1189" s="108"/>
      <c r="V1189" s="107"/>
      <c r="W1189" s="107"/>
    </row>
    <row r="1190" spans="1:23">
      <c r="A1190" t="s">
        <v>2876</v>
      </c>
      <c r="B1190">
        <v>44231</v>
      </c>
      <c r="C1190" t="s">
        <v>2877</v>
      </c>
      <c r="D1190">
        <v>44231</v>
      </c>
      <c r="E1190" t="s">
        <v>1267</v>
      </c>
      <c r="F1190" t="s">
        <v>28</v>
      </c>
      <c r="G1190" t="s">
        <v>1127</v>
      </c>
      <c r="H1190" t="s">
        <v>24</v>
      </c>
      <c r="I1190" t="s">
        <v>2490</v>
      </c>
      <c r="J1190">
        <v>20</v>
      </c>
      <c r="K1190">
        <v>1264</v>
      </c>
      <c r="L1190">
        <v>25280</v>
      </c>
      <c r="M1190">
        <v>3.0095000000000001</v>
      </c>
      <c r="N1190">
        <v>60.19</v>
      </c>
      <c r="O1190">
        <v>0</v>
      </c>
      <c r="P1190">
        <v>0</v>
      </c>
      <c r="Q1190">
        <v>1267.0094999999999</v>
      </c>
      <c r="R1190">
        <v>25340.19</v>
      </c>
      <c r="S1190" t="s">
        <v>1362</v>
      </c>
      <c r="T1190" s="108"/>
      <c r="U1190" s="108"/>
      <c r="V1190" s="107"/>
      <c r="W1190" s="107"/>
    </row>
    <row r="1191" spans="1:23">
      <c r="A1191" t="s">
        <v>2878</v>
      </c>
      <c r="B1191">
        <v>44231</v>
      </c>
      <c r="C1191" t="s">
        <v>2879</v>
      </c>
      <c r="D1191">
        <v>44231</v>
      </c>
      <c r="E1191" t="s">
        <v>1267</v>
      </c>
      <c r="F1191" t="s">
        <v>27</v>
      </c>
      <c r="G1191" t="s">
        <v>1289</v>
      </c>
      <c r="H1191" t="s">
        <v>24</v>
      </c>
      <c r="I1191" t="s">
        <v>1364</v>
      </c>
      <c r="J1191">
        <v>80</v>
      </c>
      <c r="K1191">
        <v>5415</v>
      </c>
      <c r="L1191">
        <v>433200</v>
      </c>
      <c r="M1191">
        <v>12.892899999999999</v>
      </c>
      <c r="N1191">
        <v>1031.432</v>
      </c>
      <c r="O1191">
        <v>0</v>
      </c>
      <c r="P1191">
        <v>0</v>
      </c>
      <c r="Q1191">
        <v>5427.8928999999998</v>
      </c>
      <c r="R1191">
        <v>434231.43199999997</v>
      </c>
      <c r="S1191" t="s">
        <v>1362</v>
      </c>
      <c r="T1191" s="108"/>
      <c r="U1191" s="108"/>
      <c r="V1191" s="107"/>
      <c r="W1191" s="107"/>
    </row>
    <row r="1192" spans="1:23">
      <c r="A1192" t="s">
        <v>2880</v>
      </c>
      <c r="B1192">
        <v>44231</v>
      </c>
      <c r="C1192" t="s">
        <v>2881</v>
      </c>
      <c r="D1192">
        <v>44231</v>
      </c>
      <c r="E1192" t="s">
        <v>1267</v>
      </c>
      <c r="F1192" t="s">
        <v>32</v>
      </c>
      <c r="G1192" t="s">
        <v>1084</v>
      </c>
      <c r="H1192" t="s">
        <v>24</v>
      </c>
      <c r="I1192" t="s">
        <v>1364</v>
      </c>
      <c r="J1192">
        <v>100</v>
      </c>
      <c r="K1192">
        <v>5415</v>
      </c>
      <c r="L1192">
        <v>541500</v>
      </c>
      <c r="M1192">
        <v>12.892899999999999</v>
      </c>
      <c r="N1192">
        <v>1289.29</v>
      </c>
      <c r="O1192">
        <v>0</v>
      </c>
      <c r="P1192">
        <v>0</v>
      </c>
      <c r="Q1192">
        <v>5427.8928999999998</v>
      </c>
      <c r="R1192">
        <v>542789.29</v>
      </c>
      <c r="S1192" t="s">
        <v>1362</v>
      </c>
      <c r="T1192" s="108"/>
      <c r="U1192" s="108"/>
      <c r="V1192" s="107"/>
      <c r="W1192" s="107"/>
    </row>
    <row r="1193" spans="1:23">
      <c r="A1193" t="s">
        <v>2882</v>
      </c>
      <c r="B1193">
        <v>44231</v>
      </c>
      <c r="C1193" t="s">
        <v>2883</v>
      </c>
      <c r="D1193">
        <v>44231</v>
      </c>
      <c r="E1193" t="s">
        <v>1267</v>
      </c>
      <c r="F1193" t="s">
        <v>76</v>
      </c>
      <c r="G1193" t="s">
        <v>69</v>
      </c>
      <c r="H1193" t="s">
        <v>69</v>
      </c>
      <c r="I1193" t="s">
        <v>1364</v>
      </c>
      <c r="J1193">
        <v>20</v>
      </c>
      <c r="K1193">
        <v>5415</v>
      </c>
      <c r="L1193">
        <v>108300</v>
      </c>
      <c r="M1193">
        <v>12.892899999999999</v>
      </c>
      <c r="N1193">
        <v>257.858</v>
      </c>
      <c r="O1193">
        <v>0</v>
      </c>
      <c r="P1193">
        <v>0</v>
      </c>
      <c r="Q1193">
        <v>5427.8928999999998</v>
      </c>
      <c r="R1193">
        <v>108557.85799999999</v>
      </c>
      <c r="S1193" t="s">
        <v>1362</v>
      </c>
      <c r="T1193" s="108"/>
      <c r="U1193" s="108"/>
      <c r="V1193" s="107"/>
      <c r="W1193" s="107"/>
    </row>
    <row r="1194" spans="1:23">
      <c r="A1194" t="s">
        <v>2884</v>
      </c>
      <c r="B1194">
        <v>44231</v>
      </c>
      <c r="C1194" t="s">
        <v>2885</v>
      </c>
      <c r="D1194">
        <v>44231</v>
      </c>
      <c r="E1194" t="s">
        <v>1267</v>
      </c>
      <c r="F1194" t="s">
        <v>68</v>
      </c>
      <c r="G1194" t="s">
        <v>69</v>
      </c>
      <c r="H1194" t="s">
        <v>69</v>
      </c>
      <c r="I1194" t="s">
        <v>2490</v>
      </c>
      <c r="J1194">
        <v>40</v>
      </c>
      <c r="K1194">
        <v>1264</v>
      </c>
      <c r="L1194">
        <v>50560</v>
      </c>
      <c r="M1194">
        <v>3.0095000000000001</v>
      </c>
      <c r="N1194">
        <v>120.38</v>
      </c>
      <c r="O1194">
        <v>0</v>
      </c>
      <c r="P1194">
        <v>0</v>
      </c>
      <c r="Q1194">
        <v>1267.0094999999999</v>
      </c>
      <c r="R1194">
        <v>50680.38</v>
      </c>
      <c r="S1194" t="s">
        <v>1362</v>
      </c>
      <c r="T1194" s="108"/>
      <c r="U1194" s="108"/>
      <c r="V1194" s="107"/>
      <c r="W1194" s="107"/>
    </row>
    <row r="1195" spans="1:23">
      <c r="A1195" t="s">
        <v>2886</v>
      </c>
      <c r="B1195">
        <v>44231</v>
      </c>
      <c r="C1195" t="s">
        <v>2887</v>
      </c>
      <c r="D1195">
        <v>44231</v>
      </c>
      <c r="E1195" t="s">
        <v>1267</v>
      </c>
      <c r="F1195" t="s">
        <v>74</v>
      </c>
      <c r="G1195" t="s">
        <v>1269</v>
      </c>
      <c r="H1195" t="s">
        <v>69</v>
      </c>
      <c r="I1195" t="s">
        <v>1364</v>
      </c>
      <c r="J1195">
        <v>76</v>
      </c>
      <c r="K1195">
        <v>5415</v>
      </c>
      <c r="L1195">
        <v>411540</v>
      </c>
      <c r="M1195">
        <v>12.892899999999999</v>
      </c>
      <c r="N1195">
        <v>979.86040000000003</v>
      </c>
      <c r="O1195">
        <v>0</v>
      </c>
      <c r="P1195">
        <v>0</v>
      </c>
      <c r="Q1195">
        <v>5427.8928999999998</v>
      </c>
      <c r="R1195">
        <v>412519.86040000001</v>
      </c>
      <c r="S1195" t="s">
        <v>1362</v>
      </c>
      <c r="T1195" s="108"/>
      <c r="U1195" s="108"/>
      <c r="V1195" s="107"/>
      <c r="W1195" s="107"/>
    </row>
    <row r="1196" spans="1:23">
      <c r="A1196" t="s">
        <v>2886</v>
      </c>
      <c r="B1196">
        <v>44231</v>
      </c>
      <c r="C1196" t="s">
        <v>2887</v>
      </c>
      <c r="D1196">
        <v>44231</v>
      </c>
      <c r="E1196" t="s">
        <v>1267</v>
      </c>
      <c r="F1196" t="s">
        <v>74</v>
      </c>
      <c r="G1196" t="s">
        <v>1269</v>
      </c>
      <c r="H1196" t="s">
        <v>69</v>
      </c>
      <c r="I1196" t="s">
        <v>1210</v>
      </c>
      <c r="J1196">
        <v>100</v>
      </c>
      <c r="K1196">
        <v>7760</v>
      </c>
      <c r="L1196">
        <v>776000</v>
      </c>
      <c r="M1196">
        <v>18.476199999999999</v>
      </c>
      <c r="N1196">
        <v>1847.62</v>
      </c>
      <c r="O1196">
        <v>0</v>
      </c>
      <c r="P1196">
        <v>0</v>
      </c>
      <c r="Q1196">
        <v>7778.4762000000001</v>
      </c>
      <c r="R1196">
        <v>777847.62</v>
      </c>
      <c r="S1196" t="s">
        <v>1362</v>
      </c>
      <c r="T1196" s="108"/>
      <c r="U1196" s="108"/>
      <c r="V1196" s="107"/>
      <c r="W1196" s="107"/>
    </row>
    <row r="1197" spans="1:23">
      <c r="A1197" t="s">
        <v>2888</v>
      </c>
      <c r="B1197">
        <v>44231</v>
      </c>
      <c r="C1197" t="s">
        <v>2889</v>
      </c>
      <c r="D1197">
        <v>44231</v>
      </c>
      <c r="E1197" t="s">
        <v>1267</v>
      </c>
      <c r="F1197" t="s">
        <v>1216</v>
      </c>
      <c r="G1197" t="s">
        <v>26</v>
      </c>
      <c r="H1197" t="s">
        <v>24</v>
      </c>
      <c r="I1197" t="s">
        <v>1364</v>
      </c>
      <c r="J1197">
        <v>20</v>
      </c>
      <c r="K1197">
        <v>5415</v>
      </c>
      <c r="L1197">
        <v>108300</v>
      </c>
      <c r="M1197">
        <v>12.892899999999999</v>
      </c>
      <c r="N1197">
        <v>257.858</v>
      </c>
      <c r="O1197">
        <v>0</v>
      </c>
      <c r="P1197">
        <v>0</v>
      </c>
      <c r="Q1197">
        <v>5427.8928999999998</v>
      </c>
      <c r="R1197">
        <v>108557.85799999999</v>
      </c>
      <c r="S1197" t="s">
        <v>1362</v>
      </c>
      <c r="T1197" s="108"/>
      <c r="U1197" s="108"/>
      <c r="V1197" s="107"/>
      <c r="W1197" s="107"/>
    </row>
    <row r="1198" spans="1:23">
      <c r="A1198" t="s">
        <v>2890</v>
      </c>
      <c r="B1198">
        <v>44231</v>
      </c>
      <c r="C1198" t="s">
        <v>2891</v>
      </c>
      <c r="D1198">
        <v>44231</v>
      </c>
      <c r="E1198" t="s">
        <v>1267</v>
      </c>
      <c r="F1198" t="s">
        <v>34</v>
      </c>
      <c r="G1198" t="s">
        <v>1084</v>
      </c>
      <c r="H1198" t="s">
        <v>24</v>
      </c>
      <c r="I1198" t="s">
        <v>1364</v>
      </c>
      <c r="J1198">
        <v>40</v>
      </c>
      <c r="K1198">
        <v>5415</v>
      </c>
      <c r="L1198">
        <v>216600</v>
      </c>
      <c r="M1198">
        <v>12.892899999999999</v>
      </c>
      <c r="N1198">
        <v>515.71600000000001</v>
      </c>
      <c r="O1198">
        <v>0</v>
      </c>
      <c r="P1198">
        <v>0</v>
      </c>
      <c r="Q1198">
        <v>5427.8928999999998</v>
      </c>
      <c r="R1198">
        <v>217115.71599999999</v>
      </c>
      <c r="S1198" t="s">
        <v>1362</v>
      </c>
      <c r="T1198" s="108"/>
      <c r="U1198" s="108"/>
      <c r="V1198" s="107"/>
      <c r="W1198" s="107"/>
    </row>
    <row r="1199" spans="1:23">
      <c r="A1199" t="s">
        <v>2892</v>
      </c>
      <c r="B1199">
        <v>44231</v>
      </c>
      <c r="C1199" t="s">
        <v>2893</v>
      </c>
      <c r="D1199">
        <v>44231</v>
      </c>
      <c r="E1199" t="s">
        <v>1267</v>
      </c>
      <c r="F1199" t="s">
        <v>14</v>
      </c>
      <c r="G1199" t="s">
        <v>1275</v>
      </c>
      <c r="H1199" t="s">
        <v>24</v>
      </c>
      <c r="I1199" t="s">
        <v>1364</v>
      </c>
      <c r="J1199">
        <v>52</v>
      </c>
      <c r="K1199">
        <v>5415</v>
      </c>
      <c r="L1199">
        <v>281580</v>
      </c>
      <c r="M1199">
        <v>12.892899999999999</v>
      </c>
      <c r="N1199">
        <v>670.43079999999998</v>
      </c>
      <c r="O1199">
        <v>0</v>
      </c>
      <c r="P1199">
        <v>0</v>
      </c>
      <c r="Q1199">
        <v>5427.8928999999998</v>
      </c>
      <c r="R1199">
        <v>282250.43079999997</v>
      </c>
      <c r="S1199" t="s">
        <v>1362</v>
      </c>
      <c r="T1199" s="108"/>
      <c r="U1199" s="108"/>
      <c r="V1199" s="107"/>
      <c r="W1199" s="107"/>
    </row>
    <row r="1200" spans="1:23">
      <c r="A1200" t="s">
        <v>2894</v>
      </c>
      <c r="B1200">
        <v>44231</v>
      </c>
      <c r="C1200" t="s">
        <v>2895</v>
      </c>
      <c r="D1200">
        <v>44231</v>
      </c>
      <c r="E1200" t="s">
        <v>1267</v>
      </c>
      <c r="F1200" t="s">
        <v>56</v>
      </c>
      <c r="G1200" t="s">
        <v>1086</v>
      </c>
      <c r="H1200" t="s">
        <v>57</v>
      </c>
      <c r="I1200" t="s">
        <v>1201</v>
      </c>
      <c r="J1200">
        <v>10</v>
      </c>
      <c r="K1200">
        <v>3938</v>
      </c>
      <c r="L1200">
        <v>39380</v>
      </c>
      <c r="M1200">
        <v>9.3762000000000008</v>
      </c>
      <c r="N1200">
        <v>93.762</v>
      </c>
      <c r="O1200">
        <v>0</v>
      </c>
      <c r="P1200">
        <v>0</v>
      </c>
      <c r="Q1200">
        <v>3947.3762000000002</v>
      </c>
      <c r="R1200">
        <v>39473.762000000002</v>
      </c>
      <c r="S1200" t="s">
        <v>1362</v>
      </c>
      <c r="T1200" s="108"/>
      <c r="U1200" s="108"/>
      <c r="V1200" s="107"/>
      <c r="W1200" s="107"/>
    </row>
    <row r="1201" spans="1:23">
      <c r="A1201" t="s">
        <v>2894</v>
      </c>
      <c r="B1201">
        <v>44231</v>
      </c>
      <c r="C1201" t="s">
        <v>2895</v>
      </c>
      <c r="D1201">
        <v>44231</v>
      </c>
      <c r="E1201" t="s">
        <v>1267</v>
      </c>
      <c r="F1201" t="s">
        <v>56</v>
      </c>
      <c r="G1201" t="s">
        <v>1086</v>
      </c>
      <c r="H1201" t="s">
        <v>57</v>
      </c>
      <c r="I1201" t="s">
        <v>1364</v>
      </c>
      <c r="J1201">
        <v>41</v>
      </c>
      <c r="K1201">
        <v>5415</v>
      </c>
      <c r="L1201">
        <v>222015</v>
      </c>
      <c r="M1201">
        <v>12.892899999999999</v>
      </c>
      <c r="N1201">
        <v>528.60889999999995</v>
      </c>
      <c r="O1201">
        <v>0</v>
      </c>
      <c r="P1201">
        <v>0</v>
      </c>
      <c r="Q1201">
        <v>5427.8928999999998</v>
      </c>
      <c r="R1201">
        <v>222543.60889999999</v>
      </c>
      <c r="S1201" t="s">
        <v>1362</v>
      </c>
      <c r="T1201" s="108"/>
      <c r="U1201" s="108"/>
      <c r="V1201" s="107"/>
      <c r="W1201" s="107"/>
    </row>
    <row r="1202" spans="1:23">
      <c r="A1202" t="s">
        <v>2894</v>
      </c>
      <c r="B1202">
        <v>44231</v>
      </c>
      <c r="C1202" t="s">
        <v>2895</v>
      </c>
      <c r="D1202">
        <v>44231</v>
      </c>
      <c r="E1202" t="s">
        <v>1267</v>
      </c>
      <c r="F1202" t="s">
        <v>56</v>
      </c>
      <c r="G1202" t="s">
        <v>1086</v>
      </c>
      <c r="H1202" t="s">
        <v>57</v>
      </c>
      <c r="I1202" t="s">
        <v>1316</v>
      </c>
      <c r="J1202">
        <v>20</v>
      </c>
      <c r="K1202">
        <v>1225</v>
      </c>
      <c r="L1202">
        <v>24500</v>
      </c>
      <c r="M1202">
        <v>2.9167000000000001</v>
      </c>
      <c r="N1202">
        <v>58.334000000000003</v>
      </c>
      <c r="O1202">
        <v>0</v>
      </c>
      <c r="P1202">
        <v>0</v>
      </c>
      <c r="Q1202">
        <v>1227.9167</v>
      </c>
      <c r="R1202">
        <v>24558.333999999999</v>
      </c>
      <c r="S1202" t="s">
        <v>1362</v>
      </c>
      <c r="T1202" s="108"/>
      <c r="U1202" s="108"/>
      <c r="V1202" s="107"/>
      <c r="W1202" s="107"/>
    </row>
    <row r="1203" spans="1:23">
      <c r="A1203" t="s">
        <v>2894</v>
      </c>
      <c r="B1203">
        <v>44231</v>
      </c>
      <c r="C1203" t="s">
        <v>2895</v>
      </c>
      <c r="D1203">
        <v>44231</v>
      </c>
      <c r="E1203" t="s">
        <v>1267</v>
      </c>
      <c r="F1203" t="s">
        <v>56</v>
      </c>
      <c r="G1203" t="s">
        <v>1086</v>
      </c>
      <c r="H1203" t="s">
        <v>57</v>
      </c>
      <c r="I1203" t="s">
        <v>1215</v>
      </c>
      <c r="J1203">
        <v>5</v>
      </c>
      <c r="K1203">
        <v>5035</v>
      </c>
      <c r="L1203">
        <v>25175</v>
      </c>
      <c r="M1203">
        <v>11.988099999999999</v>
      </c>
      <c r="N1203">
        <v>59.9405</v>
      </c>
      <c r="O1203">
        <v>0</v>
      </c>
      <c r="P1203">
        <v>0</v>
      </c>
      <c r="Q1203">
        <v>5046.9880999999996</v>
      </c>
      <c r="R1203">
        <v>25234.940500000001</v>
      </c>
      <c r="S1203" t="s">
        <v>1362</v>
      </c>
      <c r="T1203" s="108"/>
      <c r="U1203" s="108"/>
      <c r="V1203" s="107"/>
      <c r="W1203" s="107"/>
    </row>
    <row r="1204" spans="1:23">
      <c r="A1204" t="s">
        <v>2894</v>
      </c>
      <c r="B1204">
        <v>44231</v>
      </c>
      <c r="C1204" t="s">
        <v>2895</v>
      </c>
      <c r="D1204">
        <v>44231</v>
      </c>
      <c r="E1204" t="s">
        <v>1267</v>
      </c>
      <c r="F1204" t="s">
        <v>56</v>
      </c>
      <c r="G1204" t="s">
        <v>1086</v>
      </c>
      <c r="H1204" t="s">
        <v>57</v>
      </c>
      <c r="I1204" t="s">
        <v>1199</v>
      </c>
      <c r="J1204">
        <v>10</v>
      </c>
      <c r="K1204">
        <v>4035</v>
      </c>
      <c r="L1204">
        <v>40350</v>
      </c>
      <c r="M1204">
        <v>9.6071000000000009</v>
      </c>
      <c r="N1204">
        <v>96.070999999999998</v>
      </c>
      <c r="O1204">
        <v>0</v>
      </c>
      <c r="P1204">
        <v>0</v>
      </c>
      <c r="Q1204">
        <v>4044.6071000000002</v>
      </c>
      <c r="R1204">
        <v>40446.071000000004</v>
      </c>
      <c r="S1204" t="s">
        <v>1362</v>
      </c>
      <c r="T1204" s="108"/>
      <c r="U1204" s="108"/>
      <c r="V1204" s="107"/>
      <c r="W1204" s="107"/>
    </row>
    <row r="1205" spans="1:23">
      <c r="A1205" t="s">
        <v>2894</v>
      </c>
      <c r="B1205">
        <v>44231</v>
      </c>
      <c r="C1205" t="s">
        <v>2895</v>
      </c>
      <c r="D1205">
        <v>44231</v>
      </c>
      <c r="E1205" t="s">
        <v>1267</v>
      </c>
      <c r="F1205" t="s">
        <v>56</v>
      </c>
      <c r="G1205" t="s">
        <v>1086</v>
      </c>
      <c r="H1205" t="s">
        <v>57</v>
      </c>
      <c r="I1205" t="s">
        <v>1210</v>
      </c>
      <c r="J1205">
        <v>10</v>
      </c>
      <c r="K1205">
        <v>7760</v>
      </c>
      <c r="L1205">
        <v>77600</v>
      </c>
      <c r="M1205">
        <v>18.476199999999999</v>
      </c>
      <c r="N1205">
        <v>184.762</v>
      </c>
      <c r="O1205">
        <v>0</v>
      </c>
      <c r="P1205">
        <v>0</v>
      </c>
      <c r="Q1205">
        <v>7778.4762000000001</v>
      </c>
      <c r="R1205">
        <v>77784.762000000002</v>
      </c>
      <c r="S1205" t="s">
        <v>1362</v>
      </c>
      <c r="T1205" s="108"/>
      <c r="U1205" s="108"/>
      <c r="V1205" s="107"/>
      <c r="W1205" s="107"/>
    </row>
    <row r="1206" spans="1:23">
      <c r="A1206" t="s">
        <v>2896</v>
      </c>
      <c r="B1206">
        <v>44231</v>
      </c>
      <c r="C1206" t="s">
        <v>2897</v>
      </c>
      <c r="D1206">
        <v>44231</v>
      </c>
      <c r="E1206" t="s">
        <v>1267</v>
      </c>
      <c r="F1206" t="s">
        <v>82</v>
      </c>
      <c r="G1206" t="s">
        <v>1050</v>
      </c>
      <c r="H1206" t="s">
        <v>1272</v>
      </c>
      <c r="I1206" t="s">
        <v>1309</v>
      </c>
      <c r="J1206">
        <v>30</v>
      </c>
      <c r="K1206">
        <v>1118</v>
      </c>
      <c r="L1206">
        <v>33540</v>
      </c>
      <c r="M1206">
        <v>2.6619000000000002</v>
      </c>
      <c r="N1206">
        <v>79.856999999999999</v>
      </c>
      <c r="O1206">
        <v>0</v>
      </c>
      <c r="P1206">
        <v>0</v>
      </c>
      <c r="Q1206">
        <v>1120.6619000000001</v>
      </c>
      <c r="R1206">
        <v>33619.857000000004</v>
      </c>
      <c r="S1206" t="s">
        <v>1362</v>
      </c>
      <c r="T1206" s="108"/>
      <c r="U1206" s="108"/>
      <c r="V1206" s="107"/>
      <c r="W1206" s="107"/>
    </row>
    <row r="1207" spans="1:23">
      <c r="A1207" t="s">
        <v>2896</v>
      </c>
      <c r="B1207">
        <v>44231</v>
      </c>
      <c r="C1207" t="s">
        <v>2897</v>
      </c>
      <c r="D1207">
        <v>44231</v>
      </c>
      <c r="E1207" t="s">
        <v>1267</v>
      </c>
      <c r="F1207" t="s">
        <v>82</v>
      </c>
      <c r="G1207" t="s">
        <v>1050</v>
      </c>
      <c r="H1207" t="s">
        <v>1272</v>
      </c>
      <c r="I1207" t="s">
        <v>1364</v>
      </c>
      <c r="J1207">
        <v>10</v>
      </c>
      <c r="K1207">
        <v>5415</v>
      </c>
      <c r="L1207">
        <v>54150</v>
      </c>
      <c r="M1207">
        <v>12.892899999999999</v>
      </c>
      <c r="N1207">
        <v>128.929</v>
      </c>
      <c r="O1207">
        <v>0</v>
      </c>
      <c r="P1207">
        <v>0</v>
      </c>
      <c r="Q1207">
        <v>5427.8928999999998</v>
      </c>
      <c r="R1207">
        <v>54278.928999999996</v>
      </c>
      <c r="S1207" t="s">
        <v>1362</v>
      </c>
      <c r="T1207" s="108"/>
      <c r="U1207" s="108"/>
      <c r="V1207" s="107"/>
      <c r="W1207" s="107"/>
    </row>
    <row r="1208" spans="1:23">
      <c r="A1208" t="s">
        <v>2898</v>
      </c>
      <c r="B1208">
        <v>44231</v>
      </c>
      <c r="C1208" t="s">
        <v>2899</v>
      </c>
      <c r="D1208">
        <v>44231</v>
      </c>
      <c r="E1208" t="s">
        <v>1267</v>
      </c>
      <c r="F1208" t="s">
        <v>83</v>
      </c>
      <c r="G1208" t="s">
        <v>1050</v>
      </c>
      <c r="H1208" t="s">
        <v>1272</v>
      </c>
      <c r="I1208" t="s">
        <v>1364</v>
      </c>
      <c r="J1208">
        <v>98</v>
      </c>
      <c r="K1208">
        <v>5415</v>
      </c>
      <c r="L1208">
        <v>530670</v>
      </c>
      <c r="M1208">
        <v>12.892899999999999</v>
      </c>
      <c r="N1208">
        <v>1263.5042000000001</v>
      </c>
      <c r="O1208">
        <v>0</v>
      </c>
      <c r="P1208">
        <v>0</v>
      </c>
      <c r="Q1208">
        <v>5427.8928999999998</v>
      </c>
      <c r="R1208">
        <v>531933.50419999997</v>
      </c>
      <c r="S1208" t="s">
        <v>1362</v>
      </c>
      <c r="T1208" s="108"/>
      <c r="U1208" s="108"/>
      <c r="V1208" s="107"/>
      <c r="W1208" s="107"/>
    </row>
    <row r="1209" spans="1:23">
      <c r="A1209" t="s">
        <v>2900</v>
      </c>
      <c r="B1209">
        <v>44231</v>
      </c>
      <c r="C1209" t="s">
        <v>2901</v>
      </c>
      <c r="D1209">
        <v>44231</v>
      </c>
      <c r="E1209" t="s">
        <v>1267</v>
      </c>
      <c r="F1209" t="s">
        <v>93</v>
      </c>
      <c r="G1209" t="s">
        <v>1050</v>
      </c>
      <c r="H1209" t="s">
        <v>1272</v>
      </c>
      <c r="I1209" t="s">
        <v>1309</v>
      </c>
      <c r="J1209">
        <v>20</v>
      </c>
      <c r="K1209">
        <v>1118</v>
      </c>
      <c r="L1209">
        <v>22360</v>
      </c>
      <c r="M1209">
        <v>2.6619000000000002</v>
      </c>
      <c r="N1209">
        <v>53.238</v>
      </c>
      <c r="O1209">
        <v>0</v>
      </c>
      <c r="P1209">
        <v>0</v>
      </c>
      <c r="Q1209">
        <v>1120.6619000000001</v>
      </c>
      <c r="R1209">
        <v>22413.238000000001</v>
      </c>
      <c r="S1209" t="s">
        <v>1362</v>
      </c>
      <c r="T1209" s="108"/>
      <c r="U1209" s="108"/>
      <c r="V1209" s="107"/>
      <c r="W1209" s="107"/>
    </row>
    <row r="1210" spans="1:23">
      <c r="A1210" t="s">
        <v>2900</v>
      </c>
      <c r="B1210">
        <v>44231</v>
      </c>
      <c r="C1210" t="s">
        <v>2901</v>
      </c>
      <c r="D1210">
        <v>44231</v>
      </c>
      <c r="E1210" t="s">
        <v>1267</v>
      </c>
      <c r="F1210" t="s">
        <v>93</v>
      </c>
      <c r="G1210" t="s">
        <v>1050</v>
      </c>
      <c r="H1210" t="s">
        <v>1272</v>
      </c>
      <c r="I1210" t="s">
        <v>1201</v>
      </c>
      <c r="J1210">
        <v>10</v>
      </c>
      <c r="K1210">
        <v>3938</v>
      </c>
      <c r="L1210">
        <v>39380</v>
      </c>
      <c r="M1210">
        <v>9.3762000000000008</v>
      </c>
      <c r="N1210">
        <v>93.762</v>
      </c>
      <c r="O1210">
        <v>0</v>
      </c>
      <c r="P1210">
        <v>0</v>
      </c>
      <c r="Q1210">
        <v>3947.3762000000002</v>
      </c>
      <c r="R1210">
        <v>39473.762000000002</v>
      </c>
      <c r="S1210" t="s">
        <v>1362</v>
      </c>
      <c r="T1210" s="108"/>
      <c r="U1210" s="108"/>
      <c r="V1210" s="107"/>
      <c r="W1210" s="107"/>
    </row>
    <row r="1211" spans="1:23">
      <c r="A1211" t="s">
        <v>2900</v>
      </c>
      <c r="B1211">
        <v>44231</v>
      </c>
      <c r="C1211" t="s">
        <v>2901</v>
      </c>
      <c r="D1211">
        <v>44231</v>
      </c>
      <c r="E1211" t="s">
        <v>1267</v>
      </c>
      <c r="F1211" t="s">
        <v>93</v>
      </c>
      <c r="G1211" t="s">
        <v>1050</v>
      </c>
      <c r="H1211" t="s">
        <v>1272</v>
      </c>
      <c r="I1211" t="s">
        <v>1364</v>
      </c>
      <c r="J1211">
        <v>30</v>
      </c>
      <c r="K1211">
        <v>5415</v>
      </c>
      <c r="L1211">
        <v>162450</v>
      </c>
      <c r="M1211">
        <v>12.892899999999999</v>
      </c>
      <c r="N1211">
        <v>386.78699999999998</v>
      </c>
      <c r="O1211">
        <v>0</v>
      </c>
      <c r="P1211">
        <v>0</v>
      </c>
      <c r="Q1211">
        <v>5427.8928999999998</v>
      </c>
      <c r="R1211">
        <v>162836.78700000001</v>
      </c>
      <c r="S1211" t="s">
        <v>1362</v>
      </c>
      <c r="T1211" s="108"/>
      <c r="U1211" s="108"/>
      <c r="V1211" s="107"/>
      <c r="W1211" s="107"/>
    </row>
    <row r="1212" spans="1:23">
      <c r="A1212" t="s">
        <v>2902</v>
      </c>
      <c r="B1212">
        <v>44231</v>
      </c>
      <c r="C1212" t="s">
        <v>2903</v>
      </c>
      <c r="D1212">
        <v>44231</v>
      </c>
      <c r="E1212" t="s">
        <v>1267</v>
      </c>
      <c r="F1212" t="s">
        <v>105</v>
      </c>
      <c r="G1212" t="s">
        <v>1045</v>
      </c>
      <c r="H1212" t="s">
        <v>1272</v>
      </c>
      <c r="I1212" t="s">
        <v>1198</v>
      </c>
      <c r="J1212">
        <v>10</v>
      </c>
      <c r="K1212">
        <v>9045</v>
      </c>
      <c r="L1212">
        <v>90450</v>
      </c>
      <c r="M1212">
        <v>21.535699999999999</v>
      </c>
      <c r="N1212">
        <v>215.357</v>
      </c>
      <c r="O1212">
        <v>0</v>
      </c>
      <c r="P1212">
        <v>0</v>
      </c>
      <c r="Q1212">
        <v>9066.5357000000004</v>
      </c>
      <c r="R1212">
        <v>90665.357000000004</v>
      </c>
      <c r="S1212" t="s">
        <v>1362</v>
      </c>
      <c r="T1212" s="108"/>
      <c r="U1212" s="108"/>
      <c r="V1212" s="107"/>
      <c r="W1212" s="107"/>
    </row>
    <row r="1213" spans="1:23">
      <c r="A1213" t="s">
        <v>2902</v>
      </c>
      <c r="B1213">
        <v>44231</v>
      </c>
      <c r="C1213" t="s">
        <v>2903</v>
      </c>
      <c r="D1213">
        <v>44231</v>
      </c>
      <c r="E1213" t="s">
        <v>1267</v>
      </c>
      <c r="F1213" t="s">
        <v>105</v>
      </c>
      <c r="G1213" t="s">
        <v>1045</v>
      </c>
      <c r="H1213" t="s">
        <v>1272</v>
      </c>
      <c r="I1213" t="s">
        <v>1364</v>
      </c>
      <c r="J1213">
        <v>35</v>
      </c>
      <c r="K1213">
        <v>5415</v>
      </c>
      <c r="L1213">
        <v>189525</v>
      </c>
      <c r="M1213">
        <v>12.892899999999999</v>
      </c>
      <c r="N1213">
        <v>451.25150000000002</v>
      </c>
      <c r="O1213">
        <v>0</v>
      </c>
      <c r="P1213">
        <v>0</v>
      </c>
      <c r="Q1213">
        <v>5427.8928999999998</v>
      </c>
      <c r="R1213">
        <v>189976.25150000001</v>
      </c>
      <c r="S1213" t="s">
        <v>1362</v>
      </c>
      <c r="T1213" s="108"/>
      <c r="U1213" s="108"/>
      <c r="V1213" s="107"/>
      <c r="W1213" s="107"/>
    </row>
    <row r="1214" spans="1:23">
      <c r="A1214" t="s">
        <v>2902</v>
      </c>
      <c r="B1214">
        <v>44231</v>
      </c>
      <c r="C1214" t="s">
        <v>2903</v>
      </c>
      <c r="D1214">
        <v>44231</v>
      </c>
      <c r="E1214" t="s">
        <v>1267</v>
      </c>
      <c r="F1214" t="s">
        <v>105</v>
      </c>
      <c r="G1214" t="s">
        <v>1045</v>
      </c>
      <c r="H1214" t="s">
        <v>1272</v>
      </c>
      <c r="I1214" t="s">
        <v>1202</v>
      </c>
      <c r="J1214">
        <v>10</v>
      </c>
      <c r="K1214">
        <v>3540</v>
      </c>
      <c r="L1214">
        <v>35400</v>
      </c>
      <c r="M1214">
        <v>8.4285999999999994</v>
      </c>
      <c r="N1214">
        <v>84.286000000000001</v>
      </c>
      <c r="O1214">
        <v>0</v>
      </c>
      <c r="P1214">
        <v>0</v>
      </c>
      <c r="Q1214">
        <v>3548.4286000000002</v>
      </c>
      <c r="R1214">
        <v>35484.286</v>
      </c>
      <c r="S1214" t="s">
        <v>1362</v>
      </c>
      <c r="T1214" s="108"/>
      <c r="U1214" s="108"/>
      <c r="V1214" s="107"/>
      <c r="W1214" s="107"/>
    </row>
    <row r="1215" spans="1:23">
      <c r="A1215" t="s">
        <v>2904</v>
      </c>
      <c r="B1215">
        <v>44231</v>
      </c>
      <c r="C1215" t="s">
        <v>2905</v>
      </c>
      <c r="D1215">
        <v>44231</v>
      </c>
      <c r="E1215" t="s">
        <v>1267</v>
      </c>
      <c r="F1215" t="s">
        <v>878</v>
      </c>
      <c r="G1215" t="s">
        <v>1045</v>
      </c>
      <c r="H1215" t="s">
        <v>1272</v>
      </c>
      <c r="I1215" t="s">
        <v>1364</v>
      </c>
      <c r="J1215">
        <v>22</v>
      </c>
      <c r="K1215">
        <v>5415</v>
      </c>
      <c r="L1215">
        <v>119130</v>
      </c>
      <c r="M1215">
        <v>12.892899999999999</v>
      </c>
      <c r="N1215">
        <v>283.6438</v>
      </c>
      <c r="O1215">
        <v>0</v>
      </c>
      <c r="P1215">
        <v>0</v>
      </c>
      <c r="Q1215">
        <v>5427.8928999999998</v>
      </c>
      <c r="R1215">
        <v>119413.64380000001</v>
      </c>
      <c r="S1215" t="s">
        <v>1362</v>
      </c>
      <c r="T1215" s="108"/>
      <c r="U1215" s="108"/>
      <c r="V1215" s="107"/>
      <c r="W1215" s="107"/>
    </row>
    <row r="1216" spans="1:23">
      <c r="A1216" t="s">
        <v>2904</v>
      </c>
      <c r="B1216">
        <v>44231</v>
      </c>
      <c r="C1216" t="s">
        <v>2905</v>
      </c>
      <c r="D1216">
        <v>44231</v>
      </c>
      <c r="E1216" t="s">
        <v>1267</v>
      </c>
      <c r="F1216" t="s">
        <v>878</v>
      </c>
      <c r="G1216" t="s">
        <v>1045</v>
      </c>
      <c r="H1216" t="s">
        <v>1272</v>
      </c>
      <c r="I1216" t="s">
        <v>1202</v>
      </c>
      <c r="J1216">
        <v>20</v>
      </c>
      <c r="K1216">
        <v>3540</v>
      </c>
      <c r="L1216">
        <v>70800</v>
      </c>
      <c r="M1216">
        <v>8.4285999999999994</v>
      </c>
      <c r="N1216">
        <v>168.572</v>
      </c>
      <c r="O1216">
        <v>0</v>
      </c>
      <c r="P1216">
        <v>0</v>
      </c>
      <c r="Q1216">
        <v>3548.4286000000002</v>
      </c>
      <c r="R1216">
        <v>70968.572</v>
      </c>
      <c r="S1216" t="s">
        <v>1362</v>
      </c>
      <c r="T1216" s="108"/>
      <c r="U1216" s="108"/>
      <c r="V1216" s="107"/>
      <c r="W1216" s="107"/>
    </row>
    <row r="1217" spans="1:23">
      <c r="A1217" t="s">
        <v>2906</v>
      </c>
      <c r="B1217">
        <v>44231</v>
      </c>
      <c r="C1217" t="s">
        <v>2907</v>
      </c>
      <c r="D1217">
        <v>44231</v>
      </c>
      <c r="E1217" t="s">
        <v>1267</v>
      </c>
      <c r="F1217" t="s">
        <v>831</v>
      </c>
      <c r="G1217" t="s">
        <v>1046</v>
      </c>
      <c r="H1217" t="s">
        <v>1272</v>
      </c>
      <c r="I1217" t="s">
        <v>1364</v>
      </c>
      <c r="J1217">
        <v>4</v>
      </c>
      <c r="K1217">
        <v>5415</v>
      </c>
      <c r="L1217">
        <v>21660</v>
      </c>
      <c r="M1217">
        <v>12.892899999999999</v>
      </c>
      <c r="N1217">
        <v>51.571599999999997</v>
      </c>
      <c r="O1217">
        <v>0</v>
      </c>
      <c r="P1217">
        <v>0</v>
      </c>
      <c r="Q1217">
        <v>5427.8928999999998</v>
      </c>
      <c r="R1217">
        <v>21711.571599999999</v>
      </c>
      <c r="S1217" t="s">
        <v>1362</v>
      </c>
      <c r="T1217" s="108"/>
      <c r="U1217" s="108"/>
      <c r="V1217" s="107"/>
      <c r="W1217" s="107"/>
    </row>
    <row r="1218" spans="1:23">
      <c r="A1218" t="s">
        <v>2908</v>
      </c>
      <c r="B1218">
        <v>44231</v>
      </c>
      <c r="C1218" t="s">
        <v>2909</v>
      </c>
      <c r="D1218">
        <v>44231</v>
      </c>
      <c r="E1218" t="s">
        <v>1267</v>
      </c>
      <c r="F1218" t="s">
        <v>96</v>
      </c>
      <c r="G1218" t="s">
        <v>1291</v>
      </c>
      <c r="H1218" t="s">
        <v>1272</v>
      </c>
      <c r="I1218" t="s">
        <v>1364</v>
      </c>
      <c r="J1218">
        <v>67</v>
      </c>
      <c r="K1218">
        <v>5415</v>
      </c>
      <c r="L1218">
        <v>362805</v>
      </c>
      <c r="M1218">
        <v>12.892899999999999</v>
      </c>
      <c r="N1218">
        <v>863.82429999999999</v>
      </c>
      <c r="O1218">
        <v>0</v>
      </c>
      <c r="P1218">
        <v>0</v>
      </c>
      <c r="Q1218">
        <v>5427.8928999999998</v>
      </c>
      <c r="R1218">
        <v>363668.82429999998</v>
      </c>
      <c r="S1218" t="s">
        <v>1362</v>
      </c>
      <c r="T1218" s="108"/>
      <c r="U1218" s="108"/>
      <c r="V1218" s="107"/>
      <c r="W1218" s="107"/>
    </row>
    <row r="1219" spans="1:23">
      <c r="A1219" t="s">
        <v>2910</v>
      </c>
      <c r="B1219">
        <v>44231</v>
      </c>
      <c r="C1219" t="s">
        <v>2911</v>
      </c>
      <c r="D1219">
        <v>44231</v>
      </c>
      <c r="E1219" t="s">
        <v>1267</v>
      </c>
      <c r="F1219" t="s">
        <v>95</v>
      </c>
      <c r="G1219" t="s">
        <v>1273</v>
      </c>
      <c r="H1219" t="s">
        <v>1272</v>
      </c>
      <c r="I1219" t="s">
        <v>1364</v>
      </c>
      <c r="J1219">
        <v>20</v>
      </c>
      <c r="K1219">
        <v>5415</v>
      </c>
      <c r="L1219">
        <v>108300</v>
      </c>
      <c r="M1219">
        <v>12.892899999999999</v>
      </c>
      <c r="N1219">
        <v>257.858</v>
      </c>
      <c r="O1219">
        <v>0</v>
      </c>
      <c r="P1219">
        <v>0</v>
      </c>
      <c r="Q1219">
        <v>5427.8928999999998</v>
      </c>
      <c r="R1219">
        <v>108557.85799999999</v>
      </c>
      <c r="S1219" t="s">
        <v>1362</v>
      </c>
      <c r="T1219" s="108"/>
      <c r="U1219" s="108"/>
      <c r="V1219" s="107"/>
      <c r="W1219" s="107"/>
    </row>
    <row r="1220" spans="1:23">
      <c r="A1220" t="s">
        <v>2912</v>
      </c>
      <c r="B1220">
        <v>44231</v>
      </c>
      <c r="C1220" t="s">
        <v>2913</v>
      </c>
      <c r="D1220">
        <v>44231</v>
      </c>
      <c r="E1220" t="s">
        <v>1267</v>
      </c>
      <c r="F1220" t="s">
        <v>97</v>
      </c>
      <c r="G1220" t="s">
        <v>1047</v>
      </c>
      <c r="H1220" t="s">
        <v>1272</v>
      </c>
      <c r="I1220" t="s">
        <v>1199</v>
      </c>
      <c r="J1220">
        <v>5</v>
      </c>
      <c r="K1220">
        <v>4035</v>
      </c>
      <c r="L1220">
        <v>20175</v>
      </c>
      <c r="M1220">
        <v>9.6071000000000009</v>
      </c>
      <c r="N1220">
        <v>48.035499999999999</v>
      </c>
      <c r="O1220">
        <v>0</v>
      </c>
      <c r="P1220">
        <v>0</v>
      </c>
      <c r="Q1220">
        <v>4044.6071000000002</v>
      </c>
      <c r="R1220">
        <v>20223.035500000002</v>
      </c>
      <c r="S1220" t="s">
        <v>1362</v>
      </c>
      <c r="T1220" s="108"/>
      <c r="U1220" s="108"/>
      <c r="V1220" s="107"/>
      <c r="W1220" s="107"/>
    </row>
    <row r="1221" spans="1:23">
      <c r="A1221" t="s">
        <v>2912</v>
      </c>
      <c r="B1221">
        <v>44231</v>
      </c>
      <c r="C1221" t="s">
        <v>2913</v>
      </c>
      <c r="D1221">
        <v>44231</v>
      </c>
      <c r="E1221" t="s">
        <v>1267</v>
      </c>
      <c r="F1221" t="s">
        <v>97</v>
      </c>
      <c r="G1221" t="s">
        <v>1047</v>
      </c>
      <c r="H1221" t="s">
        <v>1272</v>
      </c>
      <c r="I1221" t="s">
        <v>1342</v>
      </c>
      <c r="J1221">
        <v>5</v>
      </c>
      <c r="K1221">
        <v>9850</v>
      </c>
      <c r="L1221">
        <v>49250</v>
      </c>
      <c r="M1221">
        <v>23.452400000000001</v>
      </c>
      <c r="N1221">
        <v>117.262</v>
      </c>
      <c r="O1221">
        <v>0</v>
      </c>
      <c r="P1221">
        <v>0</v>
      </c>
      <c r="Q1221">
        <v>9873.4524000000001</v>
      </c>
      <c r="R1221">
        <v>49367.262000000002</v>
      </c>
      <c r="S1221" t="s">
        <v>1362</v>
      </c>
      <c r="T1221" s="108"/>
      <c r="U1221" s="108"/>
      <c r="V1221" s="107"/>
      <c r="W1221" s="107"/>
    </row>
    <row r="1222" spans="1:23">
      <c r="A1222" t="s">
        <v>2912</v>
      </c>
      <c r="B1222">
        <v>44231</v>
      </c>
      <c r="C1222" t="s">
        <v>2913</v>
      </c>
      <c r="D1222">
        <v>44231</v>
      </c>
      <c r="E1222" t="s">
        <v>1267</v>
      </c>
      <c r="F1222" t="s">
        <v>97</v>
      </c>
      <c r="G1222" t="s">
        <v>1047</v>
      </c>
      <c r="H1222" t="s">
        <v>1272</v>
      </c>
      <c r="I1222" t="s">
        <v>1309</v>
      </c>
      <c r="J1222">
        <v>20</v>
      </c>
      <c r="K1222">
        <v>1118</v>
      </c>
      <c r="L1222">
        <v>22360</v>
      </c>
      <c r="M1222">
        <v>2.6619000000000002</v>
      </c>
      <c r="N1222">
        <v>53.238</v>
      </c>
      <c r="O1222">
        <v>0</v>
      </c>
      <c r="P1222">
        <v>0</v>
      </c>
      <c r="Q1222">
        <v>1120.6619000000001</v>
      </c>
      <c r="R1222">
        <v>22413.238000000001</v>
      </c>
      <c r="S1222" t="s">
        <v>1362</v>
      </c>
      <c r="T1222" s="108"/>
      <c r="U1222" s="108"/>
      <c r="V1222" s="107"/>
      <c r="W1222" s="107"/>
    </row>
    <row r="1223" spans="1:23">
      <c r="A1223" t="s">
        <v>2912</v>
      </c>
      <c r="B1223">
        <v>44231</v>
      </c>
      <c r="C1223" t="s">
        <v>2913</v>
      </c>
      <c r="D1223">
        <v>44231</v>
      </c>
      <c r="E1223" t="s">
        <v>1267</v>
      </c>
      <c r="F1223" t="s">
        <v>97</v>
      </c>
      <c r="G1223" t="s">
        <v>1047</v>
      </c>
      <c r="H1223" t="s">
        <v>1272</v>
      </c>
      <c r="I1223" t="s">
        <v>1210</v>
      </c>
      <c r="J1223">
        <v>10</v>
      </c>
      <c r="K1223">
        <v>7760</v>
      </c>
      <c r="L1223">
        <v>77600</v>
      </c>
      <c r="M1223">
        <v>18.476199999999999</v>
      </c>
      <c r="N1223">
        <v>184.762</v>
      </c>
      <c r="O1223">
        <v>0</v>
      </c>
      <c r="P1223">
        <v>0</v>
      </c>
      <c r="Q1223">
        <v>7778.4762000000001</v>
      </c>
      <c r="R1223">
        <v>77784.762000000002</v>
      </c>
      <c r="S1223" t="s">
        <v>1362</v>
      </c>
      <c r="T1223" s="108"/>
      <c r="U1223" s="108"/>
      <c r="V1223" s="107"/>
      <c r="W1223" s="107"/>
    </row>
    <row r="1224" spans="1:23">
      <c r="A1224" t="s">
        <v>2914</v>
      </c>
      <c r="B1224">
        <v>44231</v>
      </c>
      <c r="C1224" t="s">
        <v>2915</v>
      </c>
      <c r="D1224">
        <v>44231</v>
      </c>
      <c r="E1224" t="s">
        <v>1267</v>
      </c>
      <c r="F1224" t="s">
        <v>107</v>
      </c>
      <c r="G1224" t="s">
        <v>1273</v>
      </c>
      <c r="H1224" t="s">
        <v>1272</v>
      </c>
      <c r="I1224" t="s">
        <v>1364</v>
      </c>
      <c r="J1224">
        <v>81</v>
      </c>
      <c r="K1224">
        <v>5415</v>
      </c>
      <c r="L1224">
        <v>438615</v>
      </c>
      <c r="M1224">
        <v>12.892899999999999</v>
      </c>
      <c r="N1224">
        <v>1044.3249000000001</v>
      </c>
      <c r="O1224">
        <v>0</v>
      </c>
      <c r="P1224">
        <v>0</v>
      </c>
      <c r="Q1224">
        <v>5427.8928999999998</v>
      </c>
      <c r="R1224">
        <v>439659.32490000001</v>
      </c>
      <c r="S1224" t="s">
        <v>1362</v>
      </c>
      <c r="T1224" s="108"/>
      <c r="U1224" s="108"/>
      <c r="V1224" s="107"/>
      <c r="W1224" s="107"/>
    </row>
    <row r="1225" spans="1:23">
      <c r="A1225" t="s">
        <v>2914</v>
      </c>
      <c r="B1225">
        <v>44231</v>
      </c>
      <c r="C1225" t="s">
        <v>2915</v>
      </c>
      <c r="D1225">
        <v>44231</v>
      </c>
      <c r="E1225" t="s">
        <v>1267</v>
      </c>
      <c r="F1225" t="s">
        <v>107</v>
      </c>
      <c r="G1225" t="s">
        <v>1273</v>
      </c>
      <c r="H1225" t="s">
        <v>1272</v>
      </c>
      <c r="I1225" t="s">
        <v>2490</v>
      </c>
      <c r="J1225">
        <v>200</v>
      </c>
      <c r="K1225">
        <v>1264</v>
      </c>
      <c r="L1225">
        <v>252800</v>
      </c>
      <c r="M1225">
        <v>3.0095000000000001</v>
      </c>
      <c r="N1225">
        <v>601.9</v>
      </c>
      <c r="O1225">
        <v>0</v>
      </c>
      <c r="P1225">
        <v>0</v>
      </c>
      <c r="Q1225">
        <v>1267.0094999999999</v>
      </c>
      <c r="R1225">
        <v>253401.9</v>
      </c>
      <c r="S1225" t="s">
        <v>1362</v>
      </c>
      <c r="T1225" s="108"/>
      <c r="U1225" s="108"/>
      <c r="V1225" s="107"/>
      <c r="W1225" s="107"/>
    </row>
    <row r="1226" spans="1:23">
      <c r="A1226" t="s">
        <v>2914</v>
      </c>
      <c r="B1226">
        <v>44231</v>
      </c>
      <c r="C1226" t="s">
        <v>2915</v>
      </c>
      <c r="D1226">
        <v>44231</v>
      </c>
      <c r="E1226" t="s">
        <v>1267</v>
      </c>
      <c r="F1226" t="s">
        <v>107</v>
      </c>
      <c r="G1226" t="s">
        <v>1273</v>
      </c>
      <c r="H1226" t="s">
        <v>1272</v>
      </c>
      <c r="I1226" t="s">
        <v>1309</v>
      </c>
      <c r="J1226">
        <v>100</v>
      </c>
      <c r="K1226">
        <v>1118</v>
      </c>
      <c r="L1226">
        <v>111800</v>
      </c>
      <c r="M1226">
        <v>2.6619000000000002</v>
      </c>
      <c r="N1226">
        <v>266.19</v>
      </c>
      <c r="O1226">
        <v>0</v>
      </c>
      <c r="P1226">
        <v>0</v>
      </c>
      <c r="Q1226">
        <v>1120.6619000000001</v>
      </c>
      <c r="R1226">
        <v>112066.19</v>
      </c>
      <c r="S1226" t="s">
        <v>1362</v>
      </c>
      <c r="T1226" s="108"/>
      <c r="U1226" s="108"/>
      <c r="V1226" s="107"/>
      <c r="W1226" s="107"/>
    </row>
    <row r="1227" spans="1:23">
      <c r="A1227" t="s">
        <v>2916</v>
      </c>
      <c r="B1227">
        <v>44231</v>
      </c>
      <c r="C1227" t="s">
        <v>2917</v>
      </c>
      <c r="D1227">
        <v>44231</v>
      </c>
      <c r="E1227" t="s">
        <v>1267</v>
      </c>
      <c r="F1227" t="s">
        <v>15</v>
      </c>
      <c r="G1227" t="s">
        <v>1275</v>
      </c>
      <c r="H1227" t="s">
        <v>13</v>
      </c>
      <c r="I1227" t="s">
        <v>1364</v>
      </c>
      <c r="J1227">
        <v>26</v>
      </c>
      <c r="K1227">
        <v>5415</v>
      </c>
      <c r="L1227">
        <v>140790</v>
      </c>
      <c r="M1227">
        <v>12.892899999999999</v>
      </c>
      <c r="N1227">
        <v>335.21539999999999</v>
      </c>
      <c r="O1227">
        <v>0</v>
      </c>
      <c r="P1227">
        <v>0</v>
      </c>
      <c r="Q1227">
        <v>5427.8928999999998</v>
      </c>
      <c r="R1227">
        <v>141125.21539999999</v>
      </c>
      <c r="S1227" t="s">
        <v>1362</v>
      </c>
      <c r="T1227" s="108"/>
      <c r="U1227" s="108"/>
      <c r="V1227" s="107"/>
      <c r="W1227" s="107"/>
    </row>
    <row r="1228" spans="1:23">
      <c r="A1228" t="s">
        <v>2918</v>
      </c>
      <c r="B1228">
        <v>44231</v>
      </c>
      <c r="C1228" t="s">
        <v>2919</v>
      </c>
      <c r="D1228">
        <v>44231</v>
      </c>
      <c r="E1228" t="s">
        <v>1267</v>
      </c>
      <c r="F1228" t="s">
        <v>42</v>
      </c>
      <c r="G1228" t="s">
        <v>1293</v>
      </c>
      <c r="H1228" t="s">
        <v>13</v>
      </c>
      <c r="I1228" t="s">
        <v>1364</v>
      </c>
      <c r="J1228">
        <v>40</v>
      </c>
      <c r="K1228">
        <v>5415</v>
      </c>
      <c r="L1228">
        <v>216600</v>
      </c>
      <c r="M1228">
        <v>12.892899999999999</v>
      </c>
      <c r="N1228">
        <v>515.71600000000001</v>
      </c>
      <c r="O1228">
        <v>0</v>
      </c>
      <c r="P1228">
        <v>0</v>
      </c>
      <c r="Q1228">
        <v>5427.8928999999998</v>
      </c>
      <c r="R1228">
        <v>217115.71599999999</v>
      </c>
      <c r="S1228" t="s">
        <v>1362</v>
      </c>
      <c r="T1228" s="108"/>
      <c r="U1228" s="108"/>
      <c r="V1228" s="107"/>
      <c r="W1228" s="107"/>
    </row>
    <row r="1229" spans="1:23">
      <c r="A1229" t="s">
        <v>2920</v>
      </c>
      <c r="B1229">
        <v>44231</v>
      </c>
      <c r="C1229" t="s">
        <v>2921</v>
      </c>
      <c r="D1229">
        <v>44231</v>
      </c>
      <c r="E1229" t="s">
        <v>1267</v>
      </c>
      <c r="F1229" t="s">
        <v>41</v>
      </c>
      <c r="G1229" t="s">
        <v>40</v>
      </c>
      <c r="H1229" t="s">
        <v>13</v>
      </c>
      <c r="I1229" t="s">
        <v>2490</v>
      </c>
      <c r="J1229">
        <v>120</v>
      </c>
      <c r="K1229">
        <v>1264</v>
      </c>
      <c r="L1229">
        <v>151680</v>
      </c>
      <c r="M1229">
        <v>3.0095000000000001</v>
      </c>
      <c r="N1229">
        <v>361.14</v>
      </c>
      <c r="O1229">
        <v>0</v>
      </c>
      <c r="P1229">
        <v>0</v>
      </c>
      <c r="Q1229">
        <v>1267.0094999999999</v>
      </c>
      <c r="R1229">
        <v>152041.14000000001</v>
      </c>
      <c r="S1229" t="s">
        <v>1362</v>
      </c>
      <c r="T1229" s="108"/>
      <c r="U1229" s="108"/>
      <c r="V1229" s="107"/>
      <c r="W1229" s="107"/>
    </row>
    <row r="1230" spans="1:23">
      <c r="A1230" t="s">
        <v>2920</v>
      </c>
      <c r="B1230">
        <v>44231</v>
      </c>
      <c r="C1230" t="s">
        <v>2921</v>
      </c>
      <c r="D1230">
        <v>44231</v>
      </c>
      <c r="E1230" t="s">
        <v>1267</v>
      </c>
      <c r="F1230" t="s">
        <v>41</v>
      </c>
      <c r="G1230" t="s">
        <v>40</v>
      </c>
      <c r="H1230" t="s">
        <v>13</v>
      </c>
      <c r="I1230" t="s">
        <v>1201</v>
      </c>
      <c r="J1230">
        <v>20</v>
      </c>
      <c r="K1230">
        <v>3938</v>
      </c>
      <c r="L1230">
        <v>78760</v>
      </c>
      <c r="M1230">
        <v>9.3762000000000008</v>
      </c>
      <c r="N1230">
        <v>187.524</v>
      </c>
      <c r="O1230">
        <v>0</v>
      </c>
      <c r="P1230">
        <v>0</v>
      </c>
      <c r="Q1230">
        <v>3947.3762000000002</v>
      </c>
      <c r="R1230">
        <v>78947.524000000005</v>
      </c>
      <c r="S1230" t="s">
        <v>1362</v>
      </c>
      <c r="T1230" s="108"/>
      <c r="U1230" s="108"/>
      <c r="V1230" s="107"/>
      <c r="W1230" s="107"/>
    </row>
    <row r="1231" spans="1:23">
      <c r="A1231" t="s">
        <v>2922</v>
      </c>
      <c r="B1231">
        <v>44231</v>
      </c>
      <c r="C1231" t="s">
        <v>2923</v>
      </c>
      <c r="D1231">
        <v>44231</v>
      </c>
      <c r="E1231" t="s">
        <v>1267</v>
      </c>
      <c r="F1231" t="s">
        <v>21</v>
      </c>
      <c r="G1231" t="s">
        <v>19</v>
      </c>
      <c r="H1231" t="s">
        <v>13</v>
      </c>
      <c r="I1231" t="s">
        <v>2490</v>
      </c>
      <c r="J1231">
        <v>40</v>
      </c>
      <c r="K1231">
        <v>1264</v>
      </c>
      <c r="L1231">
        <v>50560</v>
      </c>
      <c r="M1231">
        <v>3.0095000000000001</v>
      </c>
      <c r="N1231">
        <v>120.38</v>
      </c>
      <c r="O1231">
        <v>0</v>
      </c>
      <c r="P1231">
        <v>0</v>
      </c>
      <c r="Q1231">
        <v>1267.0094999999999</v>
      </c>
      <c r="R1231">
        <v>50680.38</v>
      </c>
      <c r="S1231" t="s">
        <v>1362</v>
      </c>
      <c r="T1231" s="108"/>
      <c r="U1231" s="108"/>
      <c r="V1231" s="107"/>
      <c r="W1231" s="107"/>
    </row>
    <row r="1232" spans="1:23">
      <c r="A1232" t="s">
        <v>2924</v>
      </c>
      <c r="B1232">
        <v>44231</v>
      </c>
      <c r="C1232" t="s">
        <v>2925</v>
      </c>
      <c r="D1232">
        <v>44231</v>
      </c>
      <c r="E1232" t="s">
        <v>1267</v>
      </c>
      <c r="F1232" t="s">
        <v>22</v>
      </c>
      <c r="G1232" t="s">
        <v>1082</v>
      </c>
      <c r="H1232" t="s">
        <v>13</v>
      </c>
      <c r="I1232" t="s">
        <v>2490</v>
      </c>
      <c r="J1232">
        <v>40</v>
      </c>
      <c r="K1232">
        <v>1264</v>
      </c>
      <c r="L1232">
        <v>50560</v>
      </c>
      <c r="M1232">
        <v>3.0095000000000001</v>
      </c>
      <c r="N1232">
        <v>120.38</v>
      </c>
      <c r="O1232">
        <v>0</v>
      </c>
      <c r="P1232">
        <v>0</v>
      </c>
      <c r="Q1232">
        <v>1267.0094999999999</v>
      </c>
      <c r="R1232">
        <v>50680.38</v>
      </c>
      <c r="S1232" t="s">
        <v>1362</v>
      </c>
      <c r="T1232" s="108"/>
      <c r="U1232" s="108"/>
      <c r="V1232" s="107"/>
      <c r="W1232" s="107"/>
    </row>
    <row r="1233" spans="1:23">
      <c r="A1233" t="s">
        <v>2924</v>
      </c>
      <c r="B1233">
        <v>44231</v>
      </c>
      <c r="C1233" t="s">
        <v>2925</v>
      </c>
      <c r="D1233">
        <v>44231</v>
      </c>
      <c r="E1233" t="s">
        <v>1267</v>
      </c>
      <c r="F1233" t="s">
        <v>22</v>
      </c>
      <c r="G1233" t="s">
        <v>1082</v>
      </c>
      <c r="H1233" t="s">
        <v>13</v>
      </c>
      <c r="I1233" t="s">
        <v>1364</v>
      </c>
      <c r="J1233">
        <v>31</v>
      </c>
      <c r="K1233">
        <v>5415</v>
      </c>
      <c r="L1233">
        <v>167865</v>
      </c>
      <c r="M1233">
        <v>12.892899999999999</v>
      </c>
      <c r="N1233">
        <v>399.67989999999998</v>
      </c>
      <c r="O1233">
        <v>0</v>
      </c>
      <c r="P1233">
        <v>0</v>
      </c>
      <c r="Q1233">
        <v>5427.8928999999998</v>
      </c>
      <c r="R1233">
        <v>168264.67989999999</v>
      </c>
      <c r="S1233" t="s">
        <v>1362</v>
      </c>
      <c r="T1233" s="108"/>
      <c r="U1233" s="108"/>
      <c r="V1233" s="107"/>
      <c r="W1233" s="107"/>
    </row>
    <row r="1234" spans="1:23">
      <c r="A1234" t="s">
        <v>2926</v>
      </c>
      <c r="B1234">
        <v>44231</v>
      </c>
      <c r="C1234" t="s">
        <v>2927</v>
      </c>
      <c r="D1234">
        <v>44231</v>
      </c>
      <c r="E1234" t="s">
        <v>1267</v>
      </c>
      <c r="F1234" t="s">
        <v>12</v>
      </c>
      <c r="G1234" t="s">
        <v>1290</v>
      </c>
      <c r="H1234" t="s">
        <v>13</v>
      </c>
      <c r="I1234" t="s">
        <v>1364</v>
      </c>
      <c r="J1234">
        <v>50</v>
      </c>
      <c r="K1234">
        <v>5415</v>
      </c>
      <c r="L1234">
        <v>270750</v>
      </c>
      <c r="M1234">
        <v>12.892899999999999</v>
      </c>
      <c r="N1234">
        <v>644.64499999999998</v>
      </c>
      <c r="O1234">
        <v>0</v>
      </c>
      <c r="P1234">
        <v>0</v>
      </c>
      <c r="Q1234">
        <v>5427.8928999999998</v>
      </c>
      <c r="R1234">
        <v>271394.64500000002</v>
      </c>
      <c r="S1234" t="s">
        <v>1362</v>
      </c>
      <c r="T1234" s="108"/>
      <c r="U1234" s="108"/>
      <c r="V1234" s="107"/>
      <c r="W1234" s="107"/>
    </row>
    <row r="1235" spans="1:23">
      <c r="A1235" t="s">
        <v>2928</v>
      </c>
      <c r="B1235">
        <v>44231</v>
      </c>
      <c r="C1235" t="s">
        <v>2929</v>
      </c>
      <c r="D1235">
        <v>44231</v>
      </c>
      <c r="E1235" t="s">
        <v>1267</v>
      </c>
      <c r="F1235" t="s">
        <v>102</v>
      </c>
      <c r="G1235" t="s">
        <v>1080</v>
      </c>
      <c r="H1235" t="s">
        <v>1272</v>
      </c>
      <c r="I1235" t="s">
        <v>2490</v>
      </c>
      <c r="J1235">
        <v>300</v>
      </c>
      <c r="K1235">
        <v>1264</v>
      </c>
      <c r="L1235">
        <v>379200</v>
      </c>
      <c r="M1235">
        <v>3.0095000000000001</v>
      </c>
      <c r="N1235">
        <v>902.85</v>
      </c>
      <c r="O1235">
        <v>0</v>
      </c>
      <c r="P1235">
        <v>0</v>
      </c>
      <c r="Q1235">
        <v>1267.0094999999999</v>
      </c>
      <c r="R1235">
        <v>380102.85</v>
      </c>
      <c r="S1235" t="s">
        <v>1362</v>
      </c>
      <c r="T1235" s="108"/>
      <c r="U1235" s="108"/>
      <c r="V1235" s="107"/>
      <c r="W1235" s="107"/>
    </row>
    <row r="1236" spans="1:23">
      <c r="A1236" t="s">
        <v>2930</v>
      </c>
      <c r="B1236">
        <v>44231</v>
      </c>
      <c r="C1236" t="s">
        <v>2931</v>
      </c>
      <c r="D1236">
        <v>44231</v>
      </c>
      <c r="E1236" t="s">
        <v>1267</v>
      </c>
      <c r="F1236" t="s">
        <v>50</v>
      </c>
      <c r="G1236" t="s">
        <v>1277</v>
      </c>
      <c r="H1236" t="s">
        <v>13</v>
      </c>
      <c r="I1236" t="s">
        <v>1202</v>
      </c>
      <c r="J1236">
        <v>20</v>
      </c>
      <c r="K1236">
        <v>3540</v>
      </c>
      <c r="L1236">
        <v>70800</v>
      </c>
      <c r="M1236">
        <v>8.4290000000000003</v>
      </c>
      <c r="N1236">
        <v>168.58</v>
      </c>
      <c r="O1236">
        <v>0</v>
      </c>
      <c r="P1236">
        <v>0</v>
      </c>
      <c r="Q1236">
        <v>3548.4286000000002</v>
      </c>
      <c r="R1236">
        <v>70968.572</v>
      </c>
      <c r="S1236" t="s">
        <v>1362</v>
      </c>
      <c r="T1236" s="108"/>
      <c r="U1236" s="108"/>
      <c r="V1236" s="107"/>
      <c r="W1236" s="107"/>
    </row>
    <row r="1237" spans="1:23">
      <c r="A1237" t="s">
        <v>2930</v>
      </c>
      <c r="B1237">
        <v>44231</v>
      </c>
      <c r="C1237" t="s">
        <v>2931</v>
      </c>
      <c r="D1237">
        <v>44231</v>
      </c>
      <c r="E1237" t="s">
        <v>1267</v>
      </c>
      <c r="F1237" t="s">
        <v>50</v>
      </c>
      <c r="G1237" t="s">
        <v>1277</v>
      </c>
      <c r="H1237" t="s">
        <v>13</v>
      </c>
      <c r="I1237" t="s">
        <v>1364</v>
      </c>
      <c r="J1237">
        <v>50</v>
      </c>
      <c r="K1237">
        <v>5415</v>
      </c>
      <c r="L1237">
        <v>270750</v>
      </c>
      <c r="M1237">
        <v>12.893000000000001</v>
      </c>
      <c r="N1237">
        <v>644.65</v>
      </c>
      <c r="O1237">
        <v>0</v>
      </c>
      <c r="P1237">
        <v>0</v>
      </c>
      <c r="Q1237">
        <v>5427.8928999999998</v>
      </c>
      <c r="R1237">
        <v>271394.64500000002</v>
      </c>
      <c r="S1237" t="s">
        <v>1362</v>
      </c>
      <c r="T1237" s="108"/>
      <c r="U1237" s="108"/>
      <c r="V1237" s="107"/>
      <c r="W1237" s="107"/>
    </row>
    <row r="1238" spans="1:23">
      <c r="A1238" t="s">
        <v>2930</v>
      </c>
      <c r="B1238">
        <v>44231</v>
      </c>
      <c r="C1238" t="s">
        <v>2931</v>
      </c>
      <c r="D1238">
        <v>44231</v>
      </c>
      <c r="E1238" t="s">
        <v>1267</v>
      </c>
      <c r="F1238" t="s">
        <v>50</v>
      </c>
      <c r="G1238" t="s">
        <v>1277</v>
      </c>
      <c r="H1238" t="s">
        <v>13</v>
      </c>
      <c r="I1238" t="s">
        <v>1198</v>
      </c>
      <c r="J1238">
        <v>20</v>
      </c>
      <c r="K1238">
        <v>9045</v>
      </c>
      <c r="L1238">
        <v>180900</v>
      </c>
      <c r="M1238">
        <v>21.536000000000001</v>
      </c>
      <c r="N1238">
        <v>430.72</v>
      </c>
      <c r="O1238">
        <v>0</v>
      </c>
      <c r="P1238">
        <v>0</v>
      </c>
      <c r="Q1238">
        <v>9066.5357000000004</v>
      </c>
      <c r="R1238">
        <v>181330.71400000001</v>
      </c>
      <c r="S1238" t="s">
        <v>1362</v>
      </c>
      <c r="T1238" s="108"/>
      <c r="U1238" s="108"/>
      <c r="V1238" s="107"/>
      <c r="W1238" s="107"/>
    </row>
    <row r="1239" spans="1:23">
      <c r="A1239" t="s">
        <v>2932</v>
      </c>
      <c r="B1239">
        <v>44231</v>
      </c>
      <c r="C1239" t="s">
        <v>2933</v>
      </c>
      <c r="D1239">
        <v>44231</v>
      </c>
      <c r="E1239" t="s">
        <v>1267</v>
      </c>
      <c r="F1239" t="s">
        <v>92</v>
      </c>
      <c r="G1239" t="s">
        <v>81</v>
      </c>
      <c r="H1239" t="s">
        <v>24</v>
      </c>
      <c r="I1239" t="s">
        <v>1364</v>
      </c>
      <c r="J1239">
        <v>10</v>
      </c>
      <c r="K1239">
        <v>5415</v>
      </c>
      <c r="L1239">
        <v>54150</v>
      </c>
      <c r="M1239">
        <v>12.892899999999999</v>
      </c>
      <c r="N1239">
        <v>128.929</v>
      </c>
      <c r="O1239">
        <v>0</v>
      </c>
      <c r="P1239">
        <v>0</v>
      </c>
      <c r="Q1239">
        <v>5427.8928999999998</v>
      </c>
      <c r="R1239">
        <v>54278.928999999996</v>
      </c>
      <c r="S1239" t="s">
        <v>1362</v>
      </c>
      <c r="T1239" s="108"/>
      <c r="U1239" s="108"/>
      <c r="V1239" s="107"/>
      <c r="W1239" s="107"/>
    </row>
    <row r="1240" spans="1:23">
      <c r="A1240" t="s">
        <v>2934</v>
      </c>
      <c r="B1240">
        <v>44231</v>
      </c>
      <c r="C1240" t="s">
        <v>2935</v>
      </c>
      <c r="D1240">
        <v>44231</v>
      </c>
      <c r="E1240" t="s">
        <v>1267</v>
      </c>
      <c r="F1240" t="s">
        <v>86</v>
      </c>
      <c r="G1240" t="s">
        <v>1134</v>
      </c>
      <c r="H1240" t="s">
        <v>24</v>
      </c>
      <c r="I1240" t="s">
        <v>1199</v>
      </c>
      <c r="J1240">
        <v>5</v>
      </c>
      <c r="K1240">
        <v>4035</v>
      </c>
      <c r="L1240">
        <v>20175</v>
      </c>
      <c r="M1240">
        <v>9.6071000000000009</v>
      </c>
      <c r="N1240">
        <v>48.035499999999999</v>
      </c>
      <c r="O1240">
        <v>0</v>
      </c>
      <c r="P1240">
        <v>0</v>
      </c>
      <c r="Q1240">
        <v>4044.6071000000002</v>
      </c>
      <c r="R1240">
        <v>20223.035500000002</v>
      </c>
      <c r="S1240" t="s">
        <v>1362</v>
      </c>
      <c r="T1240" s="108"/>
      <c r="U1240" s="108"/>
      <c r="V1240" s="107"/>
      <c r="W1240" s="107"/>
    </row>
    <row r="1241" spans="1:23">
      <c r="A1241" t="s">
        <v>2934</v>
      </c>
      <c r="B1241">
        <v>44231</v>
      </c>
      <c r="C1241" t="s">
        <v>2935</v>
      </c>
      <c r="D1241">
        <v>44231</v>
      </c>
      <c r="E1241" t="s">
        <v>1267</v>
      </c>
      <c r="F1241" t="s">
        <v>86</v>
      </c>
      <c r="G1241" t="s">
        <v>1134</v>
      </c>
      <c r="H1241" t="s">
        <v>24</v>
      </c>
      <c r="I1241" t="s">
        <v>1364</v>
      </c>
      <c r="J1241">
        <v>40</v>
      </c>
      <c r="K1241">
        <v>5415</v>
      </c>
      <c r="L1241">
        <v>216600</v>
      </c>
      <c r="M1241">
        <v>12.892899999999999</v>
      </c>
      <c r="N1241">
        <v>515.71600000000001</v>
      </c>
      <c r="O1241">
        <v>0</v>
      </c>
      <c r="P1241">
        <v>0</v>
      </c>
      <c r="Q1241">
        <v>5427.8928999999998</v>
      </c>
      <c r="R1241">
        <v>217115.71599999999</v>
      </c>
      <c r="S1241" t="s">
        <v>1362</v>
      </c>
      <c r="T1241" s="108"/>
      <c r="U1241" s="108"/>
      <c r="V1241" s="107"/>
      <c r="W1241" s="107"/>
    </row>
    <row r="1242" spans="1:23">
      <c r="A1242" t="s">
        <v>2934</v>
      </c>
      <c r="B1242">
        <v>44231</v>
      </c>
      <c r="C1242" t="s">
        <v>2935</v>
      </c>
      <c r="D1242">
        <v>44231</v>
      </c>
      <c r="E1242" t="s">
        <v>1267</v>
      </c>
      <c r="F1242" t="s">
        <v>86</v>
      </c>
      <c r="G1242" t="s">
        <v>1134</v>
      </c>
      <c r="H1242" t="s">
        <v>24</v>
      </c>
      <c r="I1242" t="s">
        <v>1210</v>
      </c>
      <c r="J1242">
        <v>5</v>
      </c>
      <c r="K1242">
        <v>7760</v>
      </c>
      <c r="L1242">
        <v>38800</v>
      </c>
      <c r="M1242">
        <v>18.476199999999999</v>
      </c>
      <c r="N1242">
        <v>92.381</v>
      </c>
      <c r="O1242">
        <v>0</v>
      </c>
      <c r="P1242">
        <v>0</v>
      </c>
      <c r="Q1242">
        <v>7778.4762000000001</v>
      </c>
      <c r="R1242">
        <v>38892.381000000001</v>
      </c>
      <c r="S1242" t="s">
        <v>1362</v>
      </c>
      <c r="T1242" s="108"/>
      <c r="U1242" s="108"/>
      <c r="V1242" s="107"/>
      <c r="W1242" s="107"/>
    </row>
    <row r="1243" spans="1:23">
      <c r="A1243" t="s">
        <v>2936</v>
      </c>
      <c r="B1243">
        <v>44231</v>
      </c>
      <c r="C1243" t="s">
        <v>2937</v>
      </c>
      <c r="D1243">
        <v>44231</v>
      </c>
      <c r="E1243" t="s">
        <v>1267</v>
      </c>
      <c r="F1243" t="s">
        <v>125</v>
      </c>
      <c r="G1243" t="s">
        <v>1287</v>
      </c>
      <c r="H1243" t="s">
        <v>24</v>
      </c>
      <c r="I1243" t="s">
        <v>1364</v>
      </c>
      <c r="J1243">
        <v>15</v>
      </c>
      <c r="K1243">
        <v>5415</v>
      </c>
      <c r="L1243">
        <v>81225</v>
      </c>
      <c r="M1243">
        <v>12.892899999999999</v>
      </c>
      <c r="N1243">
        <v>193.39349999999999</v>
      </c>
      <c r="O1243">
        <v>0</v>
      </c>
      <c r="P1243">
        <v>0</v>
      </c>
      <c r="Q1243">
        <v>5427.8928999999998</v>
      </c>
      <c r="R1243">
        <v>81418.393500000006</v>
      </c>
      <c r="S1243" t="s">
        <v>1362</v>
      </c>
      <c r="T1243" s="108"/>
      <c r="U1243" s="108"/>
      <c r="V1243" s="107"/>
      <c r="W1243" s="107"/>
    </row>
    <row r="1244" spans="1:23">
      <c r="A1244" t="s">
        <v>2938</v>
      </c>
      <c r="B1244">
        <v>44231</v>
      </c>
      <c r="C1244" t="s">
        <v>2939</v>
      </c>
      <c r="D1244">
        <v>44231</v>
      </c>
      <c r="E1244" t="s">
        <v>1179</v>
      </c>
      <c r="F1244" t="s">
        <v>1330</v>
      </c>
      <c r="G1244" t="s">
        <v>1179</v>
      </c>
      <c r="H1244" t="s">
        <v>1179</v>
      </c>
      <c r="I1244" t="s">
        <v>1364</v>
      </c>
      <c r="J1244">
        <v>8</v>
      </c>
      <c r="K1244">
        <v>5492.5</v>
      </c>
      <c r="L1244">
        <v>43940</v>
      </c>
      <c r="M1244">
        <v>13.077400000000001</v>
      </c>
      <c r="N1244">
        <v>104.61920000000001</v>
      </c>
      <c r="O1244">
        <v>0</v>
      </c>
      <c r="P1244">
        <v>0</v>
      </c>
      <c r="Q1244">
        <v>5505.5774000000001</v>
      </c>
      <c r="R1244">
        <v>44044.619200000001</v>
      </c>
      <c r="S1244" t="s">
        <v>1362</v>
      </c>
      <c r="T1244" s="108"/>
      <c r="U1244" s="108"/>
      <c r="V1244" s="107"/>
      <c r="W1244" s="107"/>
    </row>
    <row r="1245" spans="1:23">
      <c r="A1245" t="s">
        <v>2940</v>
      </c>
      <c r="B1245">
        <v>44231</v>
      </c>
      <c r="C1245" t="s">
        <v>2941</v>
      </c>
      <c r="D1245">
        <v>44231</v>
      </c>
      <c r="E1245" t="s">
        <v>1179</v>
      </c>
      <c r="F1245" t="s">
        <v>1282</v>
      </c>
      <c r="G1245" t="s">
        <v>1179</v>
      </c>
      <c r="H1245" t="s">
        <v>1179</v>
      </c>
      <c r="I1245" t="s">
        <v>2490</v>
      </c>
      <c r="J1245">
        <v>10</v>
      </c>
      <c r="K1245">
        <v>1282</v>
      </c>
      <c r="L1245">
        <v>12820</v>
      </c>
      <c r="M1245">
        <v>3.0524</v>
      </c>
      <c r="N1245">
        <v>30.524000000000001</v>
      </c>
      <c r="O1245">
        <v>0</v>
      </c>
      <c r="P1245">
        <v>0</v>
      </c>
      <c r="Q1245">
        <v>1285.0524</v>
      </c>
      <c r="R1245">
        <v>12850.523999999999</v>
      </c>
      <c r="S1245" t="s">
        <v>1362</v>
      </c>
      <c r="T1245" s="108"/>
      <c r="U1245" s="108"/>
      <c r="V1245" s="107"/>
      <c r="W1245" s="107"/>
    </row>
    <row r="1246" spans="1:23">
      <c r="A1246" t="s">
        <v>2940</v>
      </c>
      <c r="B1246">
        <v>44231</v>
      </c>
      <c r="C1246" t="s">
        <v>2941</v>
      </c>
      <c r="D1246">
        <v>44231</v>
      </c>
      <c r="E1246" t="s">
        <v>1179</v>
      </c>
      <c r="F1246" t="s">
        <v>1282</v>
      </c>
      <c r="G1246" t="s">
        <v>1179</v>
      </c>
      <c r="H1246" t="s">
        <v>1179</v>
      </c>
      <c r="I1246" t="s">
        <v>1210</v>
      </c>
      <c r="J1246">
        <v>5</v>
      </c>
      <c r="K1246">
        <v>7870</v>
      </c>
      <c r="L1246">
        <v>39350</v>
      </c>
      <c r="M1246">
        <v>18.738099999999999</v>
      </c>
      <c r="N1246">
        <v>93.6905</v>
      </c>
      <c r="O1246">
        <v>0</v>
      </c>
      <c r="P1246">
        <v>0</v>
      </c>
      <c r="Q1246">
        <v>7888.7380999999996</v>
      </c>
      <c r="R1246">
        <v>39443.690499999997</v>
      </c>
      <c r="S1246" t="s">
        <v>1362</v>
      </c>
      <c r="T1246" s="108"/>
      <c r="U1246" s="108"/>
      <c r="V1246" s="107"/>
      <c r="W1246" s="107"/>
    </row>
    <row r="1247" spans="1:23">
      <c r="A1247" t="s">
        <v>2940</v>
      </c>
      <c r="B1247">
        <v>44231</v>
      </c>
      <c r="C1247" t="s">
        <v>2941</v>
      </c>
      <c r="D1247">
        <v>44231</v>
      </c>
      <c r="E1247" t="s">
        <v>1179</v>
      </c>
      <c r="F1247" t="s">
        <v>1282</v>
      </c>
      <c r="G1247" t="s">
        <v>1179</v>
      </c>
      <c r="H1247" t="s">
        <v>1179</v>
      </c>
      <c r="I1247" t="s">
        <v>1364</v>
      </c>
      <c r="J1247">
        <v>4</v>
      </c>
      <c r="K1247">
        <v>5492.5</v>
      </c>
      <c r="L1247">
        <v>21970</v>
      </c>
      <c r="M1247">
        <v>13.077400000000001</v>
      </c>
      <c r="N1247">
        <v>52.309600000000003</v>
      </c>
      <c r="O1247">
        <v>0</v>
      </c>
      <c r="P1247">
        <v>0</v>
      </c>
      <c r="Q1247">
        <v>5505.5774000000001</v>
      </c>
      <c r="R1247">
        <v>22022.309600000001</v>
      </c>
      <c r="S1247" t="s">
        <v>1362</v>
      </c>
      <c r="T1247" s="108"/>
      <c r="U1247" s="108"/>
      <c r="V1247" s="107"/>
      <c r="W1247" s="107"/>
    </row>
    <row r="1248" spans="1:23">
      <c r="A1248" t="s">
        <v>2942</v>
      </c>
      <c r="B1248">
        <v>44231</v>
      </c>
      <c r="C1248" t="s">
        <v>2943</v>
      </c>
      <c r="D1248">
        <v>44231</v>
      </c>
      <c r="E1248" t="s">
        <v>1179</v>
      </c>
      <c r="F1248" t="s">
        <v>1295</v>
      </c>
      <c r="G1248" t="s">
        <v>1179</v>
      </c>
      <c r="H1248" t="s">
        <v>1179</v>
      </c>
      <c r="I1248" t="s">
        <v>2490</v>
      </c>
      <c r="J1248">
        <v>12</v>
      </c>
      <c r="K1248">
        <v>1282</v>
      </c>
      <c r="L1248">
        <v>15384</v>
      </c>
      <c r="M1248">
        <v>3.0524</v>
      </c>
      <c r="N1248">
        <v>36.628799999999998</v>
      </c>
      <c r="O1248">
        <v>0</v>
      </c>
      <c r="P1248">
        <v>0</v>
      </c>
      <c r="Q1248">
        <v>1285.0524</v>
      </c>
      <c r="R1248">
        <v>15420.6288</v>
      </c>
      <c r="S1248" t="s">
        <v>1362</v>
      </c>
      <c r="T1248" s="108"/>
      <c r="U1248" s="108"/>
      <c r="V1248" s="107"/>
      <c r="W1248" s="107"/>
    </row>
    <row r="1249" spans="1:23">
      <c r="A1249" t="s">
        <v>2942</v>
      </c>
      <c r="B1249">
        <v>44231</v>
      </c>
      <c r="C1249" t="s">
        <v>2943</v>
      </c>
      <c r="D1249">
        <v>44231</v>
      </c>
      <c r="E1249" t="s">
        <v>1179</v>
      </c>
      <c r="F1249" t="s">
        <v>1295</v>
      </c>
      <c r="G1249" t="s">
        <v>1179</v>
      </c>
      <c r="H1249" t="s">
        <v>1179</v>
      </c>
      <c r="I1249" t="s">
        <v>1364</v>
      </c>
      <c r="J1249">
        <v>10</v>
      </c>
      <c r="K1249">
        <v>5492.5</v>
      </c>
      <c r="L1249">
        <v>54925</v>
      </c>
      <c r="M1249">
        <v>13.077400000000001</v>
      </c>
      <c r="N1249">
        <v>130.774</v>
      </c>
      <c r="O1249">
        <v>0</v>
      </c>
      <c r="P1249">
        <v>0</v>
      </c>
      <c r="Q1249">
        <v>5505.5774000000001</v>
      </c>
      <c r="R1249">
        <v>55055.773999999998</v>
      </c>
      <c r="S1249" t="s">
        <v>1362</v>
      </c>
      <c r="T1249" s="108"/>
      <c r="U1249" s="108"/>
      <c r="V1249" s="107"/>
      <c r="W1249" s="107"/>
    </row>
    <row r="1250" spans="1:23">
      <c r="A1250" t="s">
        <v>2944</v>
      </c>
      <c r="B1250">
        <v>44231</v>
      </c>
      <c r="C1250" t="s">
        <v>2945</v>
      </c>
      <c r="D1250">
        <v>44231</v>
      </c>
      <c r="E1250" t="s">
        <v>1179</v>
      </c>
      <c r="F1250" t="s">
        <v>1285</v>
      </c>
      <c r="G1250" t="s">
        <v>1179</v>
      </c>
      <c r="H1250" t="s">
        <v>1179</v>
      </c>
      <c r="I1250" t="s">
        <v>1342</v>
      </c>
      <c r="J1250">
        <v>2</v>
      </c>
      <c r="K1250">
        <v>9990</v>
      </c>
      <c r="L1250">
        <v>19980</v>
      </c>
      <c r="M1250">
        <v>23.785699999999999</v>
      </c>
      <c r="N1250">
        <v>47.571399999999997</v>
      </c>
      <c r="O1250">
        <v>0</v>
      </c>
      <c r="P1250">
        <v>0</v>
      </c>
      <c r="Q1250">
        <v>10013.7857</v>
      </c>
      <c r="R1250">
        <v>20027.571400000001</v>
      </c>
      <c r="S1250" t="s">
        <v>1362</v>
      </c>
      <c r="T1250" s="108"/>
      <c r="U1250" s="108"/>
      <c r="V1250" s="107"/>
      <c r="W1250" s="107"/>
    </row>
    <row r="1251" spans="1:23">
      <c r="A1251" t="s">
        <v>2944</v>
      </c>
      <c r="B1251">
        <v>44231</v>
      </c>
      <c r="C1251" t="s">
        <v>2945</v>
      </c>
      <c r="D1251">
        <v>44231</v>
      </c>
      <c r="E1251" t="s">
        <v>1179</v>
      </c>
      <c r="F1251" t="s">
        <v>1285</v>
      </c>
      <c r="G1251" t="s">
        <v>1179</v>
      </c>
      <c r="H1251" t="s">
        <v>1179</v>
      </c>
      <c r="I1251" t="s">
        <v>1215</v>
      </c>
      <c r="J1251">
        <v>2</v>
      </c>
      <c r="K1251">
        <v>5101.74</v>
      </c>
      <c r="L1251">
        <v>10203.48</v>
      </c>
      <c r="M1251">
        <v>12.147</v>
      </c>
      <c r="N1251">
        <v>24.294</v>
      </c>
      <c r="O1251">
        <v>0</v>
      </c>
      <c r="P1251">
        <v>0</v>
      </c>
      <c r="Q1251">
        <v>5113.8869999999997</v>
      </c>
      <c r="R1251">
        <v>10227.773999999999</v>
      </c>
      <c r="S1251" t="s">
        <v>1362</v>
      </c>
      <c r="T1251" s="108"/>
      <c r="U1251" s="108"/>
      <c r="V1251" s="107"/>
      <c r="W1251" s="107"/>
    </row>
    <row r="1252" spans="1:23">
      <c r="A1252" t="s">
        <v>2946</v>
      </c>
      <c r="B1252">
        <v>44231</v>
      </c>
      <c r="C1252" t="s">
        <v>2947</v>
      </c>
      <c r="D1252">
        <v>44231</v>
      </c>
      <c r="E1252" t="s">
        <v>1179</v>
      </c>
      <c r="F1252" t="s">
        <v>1191</v>
      </c>
      <c r="G1252" t="s">
        <v>1179</v>
      </c>
      <c r="H1252" t="s">
        <v>1179</v>
      </c>
      <c r="I1252" t="s">
        <v>1210</v>
      </c>
      <c r="J1252">
        <v>1</v>
      </c>
      <c r="K1252">
        <v>7870</v>
      </c>
      <c r="L1252">
        <v>7870</v>
      </c>
      <c r="M1252">
        <v>18.738099999999999</v>
      </c>
      <c r="N1252">
        <v>18.738099999999999</v>
      </c>
      <c r="O1252">
        <v>0</v>
      </c>
      <c r="P1252">
        <v>0</v>
      </c>
      <c r="Q1252">
        <v>7888.7380999999996</v>
      </c>
      <c r="R1252">
        <v>7888.7380999999996</v>
      </c>
      <c r="S1252" t="s">
        <v>1362</v>
      </c>
      <c r="T1252" s="108"/>
      <c r="U1252" s="108"/>
      <c r="V1252" s="107"/>
      <c r="W1252" s="107"/>
    </row>
    <row r="1253" spans="1:23">
      <c r="A1253" t="s">
        <v>2946</v>
      </c>
      <c r="B1253">
        <v>44231</v>
      </c>
      <c r="C1253" t="s">
        <v>2947</v>
      </c>
      <c r="D1253">
        <v>44231</v>
      </c>
      <c r="E1253" t="s">
        <v>1179</v>
      </c>
      <c r="F1253" t="s">
        <v>1191</v>
      </c>
      <c r="G1253" t="s">
        <v>1179</v>
      </c>
      <c r="H1253" t="s">
        <v>1179</v>
      </c>
      <c r="I1253" t="s">
        <v>1364</v>
      </c>
      <c r="J1253">
        <v>5</v>
      </c>
      <c r="K1253">
        <v>5492.5</v>
      </c>
      <c r="L1253">
        <v>27462.5</v>
      </c>
      <c r="M1253">
        <v>13.077400000000001</v>
      </c>
      <c r="N1253">
        <v>65.387</v>
      </c>
      <c r="O1253">
        <v>0</v>
      </c>
      <c r="P1253">
        <v>0</v>
      </c>
      <c r="Q1253">
        <v>5505.5774000000001</v>
      </c>
      <c r="R1253">
        <v>27527.886999999999</v>
      </c>
      <c r="S1253" t="s">
        <v>1362</v>
      </c>
      <c r="T1253" s="108"/>
      <c r="U1253" s="108"/>
      <c r="V1253" s="107"/>
      <c r="W1253" s="107"/>
    </row>
    <row r="1254" spans="1:23">
      <c r="A1254" t="s">
        <v>2948</v>
      </c>
      <c r="B1254">
        <v>44231</v>
      </c>
      <c r="C1254" t="s">
        <v>2949</v>
      </c>
      <c r="D1254">
        <v>44231</v>
      </c>
      <c r="E1254" t="s">
        <v>1267</v>
      </c>
      <c r="F1254" t="s">
        <v>10</v>
      </c>
      <c r="G1254" t="s">
        <v>1280</v>
      </c>
      <c r="H1254" t="s">
        <v>120</v>
      </c>
      <c r="I1254" t="s">
        <v>1364</v>
      </c>
      <c r="J1254">
        <v>14</v>
      </c>
      <c r="K1254">
        <v>5415</v>
      </c>
      <c r="L1254">
        <v>75810</v>
      </c>
      <c r="M1254">
        <v>12.892899999999999</v>
      </c>
      <c r="N1254">
        <v>180.50059999999999</v>
      </c>
      <c r="O1254">
        <v>0</v>
      </c>
      <c r="P1254">
        <v>0</v>
      </c>
      <c r="Q1254">
        <v>5427.8928999999998</v>
      </c>
      <c r="R1254">
        <v>75990.500599999999</v>
      </c>
      <c r="S1254" t="s">
        <v>1362</v>
      </c>
      <c r="T1254" s="108"/>
      <c r="U1254" s="108"/>
      <c r="V1254" s="107"/>
      <c r="W1254" s="107"/>
    </row>
    <row r="1255" spans="1:23">
      <c r="A1255" t="s">
        <v>2948</v>
      </c>
      <c r="B1255">
        <v>44231</v>
      </c>
      <c r="C1255" t="s">
        <v>2949</v>
      </c>
      <c r="D1255">
        <v>44231</v>
      </c>
      <c r="E1255" t="s">
        <v>1267</v>
      </c>
      <c r="F1255" t="s">
        <v>10</v>
      </c>
      <c r="G1255" t="s">
        <v>1280</v>
      </c>
      <c r="H1255" t="s">
        <v>120</v>
      </c>
      <c r="I1255" t="s">
        <v>1199</v>
      </c>
      <c r="J1255">
        <v>3</v>
      </c>
      <c r="K1255">
        <v>4035</v>
      </c>
      <c r="L1255">
        <v>12105</v>
      </c>
      <c r="M1255">
        <v>9.6071000000000009</v>
      </c>
      <c r="N1255">
        <v>28.821300000000001</v>
      </c>
      <c r="O1255">
        <v>0</v>
      </c>
      <c r="P1255">
        <v>0</v>
      </c>
      <c r="Q1255">
        <v>4044.6071000000002</v>
      </c>
      <c r="R1255">
        <v>12133.8213</v>
      </c>
      <c r="S1255" t="s">
        <v>1362</v>
      </c>
      <c r="T1255" s="108"/>
      <c r="U1255" s="108"/>
      <c r="V1255" s="107"/>
      <c r="W1255" s="107"/>
    </row>
    <row r="1256" spans="1:23">
      <c r="A1256" t="s">
        <v>2948</v>
      </c>
      <c r="B1256">
        <v>44231</v>
      </c>
      <c r="C1256" t="s">
        <v>2949</v>
      </c>
      <c r="D1256">
        <v>44231</v>
      </c>
      <c r="E1256" t="s">
        <v>1267</v>
      </c>
      <c r="F1256" t="s">
        <v>10</v>
      </c>
      <c r="G1256" t="s">
        <v>1280</v>
      </c>
      <c r="H1256" t="s">
        <v>120</v>
      </c>
      <c r="I1256" t="s">
        <v>2490</v>
      </c>
      <c r="J1256">
        <v>90</v>
      </c>
      <c r="K1256">
        <v>1264</v>
      </c>
      <c r="L1256">
        <v>113760</v>
      </c>
      <c r="M1256">
        <v>3.0095000000000001</v>
      </c>
      <c r="N1256">
        <v>270.85500000000002</v>
      </c>
      <c r="O1256">
        <v>0</v>
      </c>
      <c r="P1256">
        <v>0</v>
      </c>
      <c r="Q1256">
        <v>1267.0094999999999</v>
      </c>
      <c r="R1256">
        <v>114030.855</v>
      </c>
      <c r="S1256" t="s">
        <v>1362</v>
      </c>
      <c r="T1256" s="108"/>
      <c r="U1256" s="108"/>
      <c r="V1256" s="107"/>
      <c r="W1256" s="107"/>
    </row>
    <row r="1257" spans="1:23">
      <c r="A1257" t="s">
        <v>2950</v>
      </c>
      <c r="B1257">
        <v>44231</v>
      </c>
      <c r="C1257" t="s">
        <v>2951</v>
      </c>
      <c r="D1257">
        <v>44231</v>
      </c>
      <c r="E1257" t="s">
        <v>1267</v>
      </c>
      <c r="F1257" t="s">
        <v>6</v>
      </c>
      <c r="G1257" t="s">
        <v>1280</v>
      </c>
      <c r="H1257" t="s">
        <v>120</v>
      </c>
      <c r="I1257" t="s">
        <v>1202</v>
      </c>
      <c r="J1257">
        <v>5</v>
      </c>
      <c r="K1257">
        <v>3540</v>
      </c>
      <c r="L1257">
        <v>17700</v>
      </c>
      <c r="M1257">
        <v>8.4285999999999994</v>
      </c>
      <c r="N1257">
        <v>42.143000000000001</v>
      </c>
      <c r="O1257">
        <v>0</v>
      </c>
      <c r="P1257">
        <v>0</v>
      </c>
      <c r="Q1257">
        <v>3548.4286000000002</v>
      </c>
      <c r="R1257">
        <v>17742.143</v>
      </c>
      <c r="S1257" t="s">
        <v>1362</v>
      </c>
      <c r="T1257" s="108"/>
      <c r="U1257" s="108"/>
      <c r="V1257" s="107"/>
      <c r="W1257" s="107"/>
    </row>
    <row r="1258" spans="1:23">
      <c r="A1258" t="s">
        <v>2950</v>
      </c>
      <c r="B1258">
        <v>44231</v>
      </c>
      <c r="C1258" t="s">
        <v>2951</v>
      </c>
      <c r="D1258">
        <v>44231</v>
      </c>
      <c r="E1258" t="s">
        <v>1267</v>
      </c>
      <c r="F1258" t="s">
        <v>6</v>
      </c>
      <c r="G1258" t="s">
        <v>1280</v>
      </c>
      <c r="H1258" t="s">
        <v>120</v>
      </c>
      <c r="I1258" t="s">
        <v>1309</v>
      </c>
      <c r="J1258">
        <v>10</v>
      </c>
      <c r="K1258">
        <v>1118</v>
      </c>
      <c r="L1258">
        <v>11180</v>
      </c>
      <c r="M1258">
        <v>2.6619000000000002</v>
      </c>
      <c r="N1258">
        <v>26.619</v>
      </c>
      <c r="O1258">
        <v>0</v>
      </c>
      <c r="P1258">
        <v>0</v>
      </c>
      <c r="Q1258">
        <v>1120.6619000000001</v>
      </c>
      <c r="R1258">
        <v>11206.619000000001</v>
      </c>
      <c r="S1258" t="s">
        <v>1362</v>
      </c>
      <c r="T1258" s="108"/>
      <c r="U1258" s="108"/>
      <c r="V1258" s="107"/>
      <c r="W1258" s="107"/>
    </row>
    <row r="1259" spans="1:23">
      <c r="A1259" t="s">
        <v>2950</v>
      </c>
      <c r="B1259">
        <v>44231</v>
      </c>
      <c r="C1259" t="s">
        <v>2951</v>
      </c>
      <c r="D1259">
        <v>44231</v>
      </c>
      <c r="E1259" t="s">
        <v>1267</v>
      </c>
      <c r="F1259" t="s">
        <v>6</v>
      </c>
      <c r="G1259" t="s">
        <v>1280</v>
      </c>
      <c r="H1259" t="s">
        <v>120</v>
      </c>
      <c r="I1259" t="s">
        <v>1342</v>
      </c>
      <c r="J1259">
        <v>5</v>
      </c>
      <c r="K1259">
        <v>9850</v>
      </c>
      <c r="L1259">
        <v>49250</v>
      </c>
      <c r="M1259">
        <v>23.452400000000001</v>
      </c>
      <c r="N1259">
        <v>117.262</v>
      </c>
      <c r="O1259">
        <v>0</v>
      </c>
      <c r="P1259">
        <v>0</v>
      </c>
      <c r="Q1259">
        <v>9873.4524000000001</v>
      </c>
      <c r="R1259">
        <v>49367.262000000002</v>
      </c>
      <c r="S1259" t="s">
        <v>1362</v>
      </c>
      <c r="T1259" s="108"/>
      <c r="U1259" s="108"/>
      <c r="V1259" s="107"/>
      <c r="W1259" s="107"/>
    </row>
    <row r="1260" spans="1:23">
      <c r="A1260" t="s">
        <v>2950</v>
      </c>
      <c r="B1260">
        <v>44231</v>
      </c>
      <c r="C1260" t="s">
        <v>2951</v>
      </c>
      <c r="D1260">
        <v>44231</v>
      </c>
      <c r="E1260" t="s">
        <v>1267</v>
      </c>
      <c r="F1260" t="s">
        <v>6</v>
      </c>
      <c r="G1260" t="s">
        <v>1280</v>
      </c>
      <c r="H1260" t="s">
        <v>120</v>
      </c>
      <c r="I1260" t="s">
        <v>2490</v>
      </c>
      <c r="J1260">
        <v>10</v>
      </c>
      <c r="K1260">
        <v>1264</v>
      </c>
      <c r="L1260">
        <v>12640</v>
      </c>
      <c r="M1260">
        <v>3.0095000000000001</v>
      </c>
      <c r="N1260">
        <v>30.094999999999999</v>
      </c>
      <c r="O1260">
        <v>0</v>
      </c>
      <c r="P1260">
        <v>0</v>
      </c>
      <c r="Q1260">
        <v>1267.0094999999999</v>
      </c>
      <c r="R1260">
        <v>12670.094999999999</v>
      </c>
      <c r="S1260" t="s">
        <v>1362</v>
      </c>
      <c r="T1260" s="108"/>
      <c r="U1260" s="108"/>
      <c r="V1260" s="107"/>
      <c r="W1260" s="107"/>
    </row>
    <row r="1261" spans="1:23">
      <c r="A1261" t="s">
        <v>2950</v>
      </c>
      <c r="B1261">
        <v>44231</v>
      </c>
      <c r="C1261" t="s">
        <v>2951</v>
      </c>
      <c r="D1261">
        <v>44231</v>
      </c>
      <c r="E1261" t="s">
        <v>1267</v>
      </c>
      <c r="F1261" t="s">
        <v>6</v>
      </c>
      <c r="G1261" t="s">
        <v>1280</v>
      </c>
      <c r="H1261" t="s">
        <v>120</v>
      </c>
      <c r="I1261" t="s">
        <v>1364</v>
      </c>
      <c r="J1261">
        <v>14</v>
      </c>
      <c r="K1261">
        <v>5415</v>
      </c>
      <c r="L1261">
        <v>75810</v>
      </c>
      <c r="M1261">
        <v>12.892899999999999</v>
      </c>
      <c r="N1261">
        <v>180.50059999999999</v>
      </c>
      <c r="O1261">
        <v>0</v>
      </c>
      <c r="P1261">
        <v>0</v>
      </c>
      <c r="Q1261">
        <v>5427.8928999999998</v>
      </c>
      <c r="R1261">
        <v>75990.500599999999</v>
      </c>
      <c r="S1261" t="s">
        <v>1362</v>
      </c>
      <c r="T1261" s="108"/>
      <c r="U1261" s="108"/>
      <c r="V1261" s="107"/>
      <c r="W1261" s="107"/>
    </row>
    <row r="1262" spans="1:23">
      <c r="A1262" t="s">
        <v>2952</v>
      </c>
      <c r="B1262">
        <v>44231</v>
      </c>
      <c r="C1262" t="s">
        <v>2953</v>
      </c>
      <c r="D1262">
        <v>44231</v>
      </c>
      <c r="E1262" t="s">
        <v>1267</v>
      </c>
      <c r="F1262" t="s">
        <v>5</v>
      </c>
      <c r="G1262" t="s">
        <v>1280</v>
      </c>
      <c r="H1262" t="s">
        <v>120</v>
      </c>
      <c r="I1262" t="s">
        <v>2490</v>
      </c>
      <c r="J1262">
        <v>50</v>
      </c>
      <c r="K1262">
        <v>1264</v>
      </c>
      <c r="L1262">
        <v>63200</v>
      </c>
      <c r="M1262">
        <v>3.0095000000000001</v>
      </c>
      <c r="N1262">
        <v>150.47499999999999</v>
      </c>
      <c r="O1262">
        <v>0</v>
      </c>
      <c r="P1262">
        <v>0</v>
      </c>
      <c r="Q1262">
        <v>1267.0094999999999</v>
      </c>
      <c r="R1262">
        <v>63350.474999999999</v>
      </c>
      <c r="S1262" t="s">
        <v>1362</v>
      </c>
      <c r="T1262" s="108"/>
      <c r="U1262" s="108"/>
      <c r="V1262" s="107"/>
      <c r="W1262" s="107"/>
    </row>
    <row r="1263" spans="1:23">
      <c r="A1263" t="s">
        <v>2952</v>
      </c>
      <c r="B1263">
        <v>44231</v>
      </c>
      <c r="C1263" t="s">
        <v>2953</v>
      </c>
      <c r="D1263">
        <v>44231</v>
      </c>
      <c r="E1263" t="s">
        <v>1267</v>
      </c>
      <c r="F1263" t="s">
        <v>5</v>
      </c>
      <c r="G1263" t="s">
        <v>1280</v>
      </c>
      <c r="H1263" t="s">
        <v>120</v>
      </c>
      <c r="I1263" t="s">
        <v>1202</v>
      </c>
      <c r="J1263">
        <v>10</v>
      </c>
      <c r="K1263">
        <v>3540</v>
      </c>
      <c r="L1263">
        <v>35400</v>
      </c>
      <c r="M1263">
        <v>8.4285999999999994</v>
      </c>
      <c r="N1263">
        <v>84.286000000000001</v>
      </c>
      <c r="O1263">
        <v>0</v>
      </c>
      <c r="P1263">
        <v>0</v>
      </c>
      <c r="Q1263">
        <v>3548.4286000000002</v>
      </c>
      <c r="R1263">
        <v>35484.286</v>
      </c>
      <c r="S1263" t="s">
        <v>1362</v>
      </c>
      <c r="T1263" s="108"/>
      <c r="U1263" s="108"/>
      <c r="V1263" s="107"/>
      <c r="W1263" s="107"/>
    </row>
    <row r="1264" spans="1:23">
      <c r="A1264" t="s">
        <v>2952</v>
      </c>
      <c r="B1264">
        <v>44231</v>
      </c>
      <c r="C1264" t="s">
        <v>2953</v>
      </c>
      <c r="D1264">
        <v>44231</v>
      </c>
      <c r="E1264" t="s">
        <v>1267</v>
      </c>
      <c r="F1264" t="s">
        <v>5</v>
      </c>
      <c r="G1264" t="s">
        <v>1280</v>
      </c>
      <c r="H1264" t="s">
        <v>120</v>
      </c>
      <c r="I1264" t="s">
        <v>1364</v>
      </c>
      <c r="J1264">
        <v>10</v>
      </c>
      <c r="K1264">
        <v>5415</v>
      </c>
      <c r="L1264">
        <v>54150</v>
      </c>
      <c r="M1264">
        <v>12.892899999999999</v>
      </c>
      <c r="N1264">
        <v>128.929</v>
      </c>
      <c r="O1264">
        <v>0</v>
      </c>
      <c r="P1264">
        <v>0</v>
      </c>
      <c r="Q1264">
        <v>5427.8928999999998</v>
      </c>
      <c r="R1264">
        <v>54278.928999999996</v>
      </c>
      <c r="S1264" t="s">
        <v>1362</v>
      </c>
      <c r="T1264" s="108"/>
      <c r="U1264" s="108"/>
      <c r="V1264" s="107"/>
      <c r="W1264" s="107"/>
    </row>
    <row r="1265" spans="1:23">
      <c r="A1265" t="s">
        <v>2954</v>
      </c>
      <c r="B1265">
        <v>44231</v>
      </c>
      <c r="C1265" t="s">
        <v>2955</v>
      </c>
      <c r="D1265">
        <v>44231</v>
      </c>
      <c r="E1265" t="s">
        <v>1267</v>
      </c>
      <c r="F1265" t="s">
        <v>1051</v>
      </c>
      <c r="G1265" t="s">
        <v>1276</v>
      </c>
      <c r="H1265" t="s">
        <v>69</v>
      </c>
      <c r="I1265" t="s">
        <v>1309</v>
      </c>
      <c r="J1265">
        <v>100</v>
      </c>
      <c r="K1265">
        <v>1118</v>
      </c>
      <c r="L1265">
        <v>111800</v>
      </c>
      <c r="M1265">
        <v>2.6619000000000002</v>
      </c>
      <c r="N1265">
        <v>266.19</v>
      </c>
      <c r="O1265">
        <v>0</v>
      </c>
      <c r="P1265">
        <v>0</v>
      </c>
      <c r="Q1265">
        <v>1120.6619000000001</v>
      </c>
      <c r="R1265">
        <v>112066.19</v>
      </c>
      <c r="S1265" t="s">
        <v>1362</v>
      </c>
      <c r="T1265" s="108"/>
      <c r="U1265" s="108"/>
      <c r="V1265" s="107"/>
      <c r="W1265" s="107"/>
    </row>
    <row r="1266" spans="1:23">
      <c r="A1266" t="s">
        <v>2954</v>
      </c>
      <c r="B1266">
        <v>44231</v>
      </c>
      <c r="C1266" t="s">
        <v>2955</v>
      </c>
      <c r="D1266">
        <v>44231</v>
      </c>
      <c r="E1266" t="s">
        <v>1267</v>
      </c>
      <c r="F1266" t="s">
        <v>1051</v>
      </c>
      <c r="G1266" t="s">
        <v>1276</v>
      </c>
      <c r="H1266" t="s">
        <v>69</v>
      </c>
      <c r="I1266" t="s">
        <v>1364</v>
      </c>
      <c r="J1266">
        <v>32</v>
      </c>
      <c r="K1266">
        <v>5415</v>
      </c>
      <c r="L1266">
        <v>173280</v>
      </c>
      <c r="M1266">
        <v>12.892899999999999</v>
      </c>
      <c r="N1266">
        <v>412.57279999999997</v>
      </c>
      <c r="O1266">
        <v>0</v>
      </c>
      <c r="P1266">
        <v>0</v>
      </c>
      <c r="Q1266">
        <v>5427.8928999999998</v>
      </c>
      <c r="R1266">
        <v>173692.57279999999</v>
      </c>
      <c r="S1266" t="s">
        <v>1362</v>
      </c>
      <c r="T1266" s="108"/>
      <c r="U1266" s="108"/>
      <c r="V1266" s="107"/>
      <c r="W1266" s="107"/>
    </row>
    <row r="1267" spans="1:23">
      <c r="A1267" t="s">
        <v>2956</v>
      </c>
      <c r="B1267">
        <v>44231</v>
      </c>
      <c r="C1267" t="s">
        <v>2957</v>
      </c>
      <c r="D1267">
        <v>44231</v>
      </c>
      <c r="E1267" t="s">
        <v>1267</v>
      </c>
      <c r="F1267" t="s">
        <v>51</v>
      </c>
      <c r="G1267" t="s">
        <v>1277</v>
      </c>
      <c r="H1267" t="s">
        <v>13</v>
      </c>
      <c r="I1267" t="s">
        <v>1364</v>
      </c>
      <c r="J1267">
        <v>88</v>
      </c>
      <c r="K1267">
        <v>5415</v>
      </c>
      <c r="L1267">
        <v>476520</v>
      </c>
      <c r="M1267">
        <v>12.893000000000001</v>
      </c>
      <c r="N1267">
        <v>1134.5840000000001</v>
      </c>
      <c r="O1267">
        <v>0</v>
      </c>
      <c r="P1267">
        <v>0</v>
      </c>
      <c r="Q1267">
        <v>5427.8928999999998</v>
      </c>
      <c r="R1267">
        <v>477654.57520000002</v>
      </c>
      <c r="S1267" t="s">
        <v>1362</v>
      </c>
      <c r="T1267" s="108"/>
      <c r="U1267" s="108"/>
      <c r="V1267" s="107"/>
      <c r="W1267" s="107"/>
    </row>
    <row r="1268" spans="1:23">
      <c r="A1268" t="s">
        <v>2958</v>
      </c>
      <c r="B1268">
        <v>44231</v>
      </c>
      <c r="C1268" t="s">
        <v>2959</v>
      </c>
      <c r="D1268">
        <v>44231</v>
      </c>
      <c r="E1268" t="s">
        <v>1267</v>
      </c>
      <c r="F1268" t="s">
        <v>47</v>
      </c>
      <c r="G1268" t="s">
        <v>1277</v>
      </c>
      <c r="H1268" t="s">
        <v>13</v>
      </c>
      <c r="I1268" t="s">
        <v>1364</v>
      </c>
      <c r="J1268">
        <v>41</v>
      </c>
      <c r="K1268">
        <v>5415</v>
      </c>
      <c r="L1268">
        <v>222015</v>
      </c>
      <c r="M1268">
        <v>12.893000000000001</v>
      </c>
      <c r="N1268">
        <v>528.61300000000006</v>
      </c>
      <c r="O1268">
        <v>0</v>
      </c>
      <c r="P1268">
        <v>0</v>
      </c>
      <c r="Q1268">
        <v>5427.8928999999998</v>
      </c>
      <c r="R1268">
        <v>222543.60889999999</v>
      </c>
      <c r="S1268" t="s">
        <v>1362</v>
      </c>
      <c r="T1268" s="108"/>
      <c r="U1268" s="108"/>
      <c r="V1268" s="107"/>
      <c r="W1268" s="107"/>
    </row>
    <row r="1269" spans="1:23">
      <c r="A1269" t="s">
        <v>2960</v>
      </c>
      <c r="B1269">
        <v>44231</v>
      </c>
      <c r="C1269" t="s">
        <v>2961</v>
      </c>
      <c r="D1269">
        <v>44231</v>
      </c>
      <c r="E1269" t="s">
        <v>1267</v>
      </c>
      <c r="F1269" t="s">
        <v>1296</v>
      </c>
      <c r="G1269" t="s">
        <v>1274</v>
      </c>
      <c r="H1269" t="s">
        <v>1272</v>
      </c>
      <c r="I1269" t="s">
        <v>1309</v>
      </c>
      <c r="J1269">
        <v>10</v>
      </c>
      <c r="K1269">
        <v>1118</v>
      </c>
      <c r="L1269">
        <v>11180</v>
      </c>
      <c r="M1269">
        <v>2.6619999999999999</v>
      </c>
      <c r="N1269">
        <v>26.62</v>
      </c>
      <c r="O1269">
        <v>0</v>
      </c>
      <c r="P1269">
        <v>0</v>
      </c>
      <c r="Q1269">
        <v>1120.6619000000001</v>
      </c>
      <c r="R1269">
        <v>11206.619000000001</v>
      </c>
      <c r="S1269" t="s">
        <v>1362</v>
      </c>
      <c r="T1269" s="108"/>
      <c r="U1269" s="108"/>
      <c r="V1269" s="107"/>
      <c r="W1269" s="107"/>
    </row>
    <row r="1270" spans="1:23">
      <c r="A1270" t="s">
        <v>2962</v>
      </c>
      <c r="B1270">
        <v>44231</v>
      </c>
      <c r="C1270" t="s">
        <v>2963</v>
      </c>
      <c r="D1270">
        <v>44231</v>
      </c>
      <c r="E1270" t="s">
        <v>1267</v>
      </c>
      <c r="F1270" t="s">
        <v>100</v>
      </c>
      <c r="G1270" t="s">
        <v>1045</v>
      </c>
      <c r="H1270" t="s">
        <v>1272</v>
      </c>
      <c r="I1270" t="s">
        <v>1364</v>
      </c>
      <c r="J1270">
        <v>40</v>
      </c>
      <c r="K1270">
        <v>5415</v>
      </c>
      <c r="L1270">
        <v>216600</v>
      </c>
      <c r="M1270">
        <v>12.892899999999999</v>
      </c>
      <c r="N1270">
        <v>515.71600000000001</v>
      </c>
      <c r="O1270">
        <v>0</v>
      </c>
      <c r="P1270">
        <v>0</v>
      </c>
      <c r="Q1270">
        <v>5427.8928999999998</v>
      </c>
      <c r="R1270">
        <v>217115.71599999999</v>
      </c>
      <c r="S1270" t="s">
        <v>1362</v>
      </c>
      <c r="T1270" s="108"/>
      <c r="U1270" s="108"/>
      <c r="V1270" s="107"/>
      <c r="W1270" s="107"/>
    </row>
    <row r="1271" spans="1:23">
      <c r="A1271" t="s">
        <v>2964</v>
      </c>
      <c r="B1271">
        <v>44231</v>
      </c>
      <c r="C1271" t="s">
        <v>2965</v>
      </c>
      <c r="D1271">
        <v>44231</v>
      </c>
      <c r="E1271" t="s">
        <v>1299</v>
      </c>
      <c r="F1271" t="s">
        <v>1308</v>
      </c>
      <c r="G1271" t="s">
        <v>1303</v>
      </c>
      <c r="H1271" t="s">
        <v>1299</v>
      </c>
      <c r="I1271" t="s">
        <v>1363</v>
      </c>
      <c r="J1271">
        <v>2</v>
      </c>
      <c r="K1271">
        <v>6101</v>
      </c>
      <c r="L1271">
        <v>12202</v>
      </c>
      <c r="M1271">
        <v>0</v>
      </c>
      <c r="N1271">
        <v>0</v>
      </c>
      <c r="O1271">
        <v>0</v>
      </c>
      <c r="P1271">
        <v>0</v>
      </c>
      <c r="Q1271">
        <v>6101</v>
      </c>
      <c r="R1271">
        <v>12202</v>
      </c>
      <c r="S1271" t="s">
        <v>1362</v>
      </c>
      <c r="T1271" s="108"/>
      <c r="U1271" s="108"/>
      <c r="V1271" s="107"/>
      <c r="W1271" s="107"/>
    </row>
    <row r="1272" spans="1:23">
      <c r="A1272" t="s">
        <v>2966</v>
      </c>
      <c r="B1272">
        <v>44231</v>
      </c>
      <c r="C1272" t="s">
        <v>2967</v>
      </c>
      <c r="D1272">
        <v>44231</v>
      </c>
      <c r="E1272" t="s">
        <v>1267</v>
      </c>
      <c r="F1272" t="s">
        <v>99</v>
      </c>
      <c r="G1272" t="s">
        <v>1046</v>
      </c>
      <c r="H1272" t="s">
        <v>1272</v>
      </c>
      <c r="I1272" t="s">
        <v>1364</v>
      </c>
      <c r="J1272">
        <v>38</v>
      </c>
      <c r="K1272">
        <v>5415</v>
      </c>
      <c r="L1272">
        <v>205770</v>
      </c>
      <c r="M1272">
        <v>12.892899999999999</v>
      </c>
      <c r="N1272">
        <v>489.93020000000001</v>
      </c>
      <c r="O1272">
        <v>0</v>
      </c>
      <c r="P1272">
        <v>0</v>
      </c>
      <c r="Q1272">
        <v>5427.8928999999998</v>
      </c>
      <c r="R1272">
        <v>206259.9302</v>
      </c>
      <c r="S1272" t="s">
        <v>1362</v>
      </c>
      <c r="T1272" s="108"/>
      <c r="U1272" s="108"/>
      <c r="V1272" s="107"/>
      <c r="W1272" s="107"/>
    </row>
    <row r="1273" spans="1:23">
      <c r="A1273" t="s">
        <v>2966</v>
      </c>
      <c r="B1273">
        <v>44231</v>
      </c>
      <c r="C1273" t="s">
        <v>2967</v>
      </c>
      <c r="D1273">
        <v>44231</v>
      </c>
      <c r="E1273" t="s">
        <v>1267</v>
      </c>
      <c r="F1273" t="s">
        <v>99</v>
      </c>
      <c r="G1273" t="s">
        <v>1046</v>
      </c>
      <c r="H1273" t="s">
        <v>1272</v>
      </c>
      <c r="I1273" t="s">
        <v>1202</v>
      </c>
      <c r="J1273">
        <v>19</v>
      </c>
      <c r="K1273">
        <v>3540</v>
      </c>
      <c r="L1273">
        <v>67260</v>
      </c>
      <c r="M1273">
        <v>8.4285999999999994</v>
      </c>
      <c r="N1273">
        <v>160.14340000000001</v>
      </c>
      <c r="O1273">
        <v>0</v>
      </c>
      <c r="P1273">
        <v>0</v>
      </c>
      <c r="Q1273">
        <v>3548.4286000000002</v>
      </c>
      <c r="R1273">
        <v>67420.143400000001</v>
      </c>
      <c r="S1273" t="s">
        <v>1362</v>
      </c>
      <c r="T1273" s="108"/>
      <c r="U1273" s="108"/>
      <c r="V1273" s="107"/>
      <c r="W1273" s="107"/>
    </row>
    <row r="1274" spans="1:23">
      <c r="A1274" t="s">
        <v>2968</v>
      </c>
      <c r="B1274">
        <v>44231</v>
      </c>
      <c r="C1274" t="s">
        <v>2969</v>
      </c>
      <c r="D1274">
        <v>44231</v>
      </c>
      <c r="E1274" t="s">
        <v>1267</v>
      </c>
      <c r="F1274" t="s">
        <v>1041</v>
      </c>
      <c r="G1274" t="s">
        <v>1046</v>
      </c>
      <c r="H1274" t="s">
        <v>1272</v>
      </c>
      <c r="I1274" t="s">
        <v>1198</v>
      </c>
      <c r="J1274">
        <v>5</v>
      </c>
      <c r="K1274">
        <v>9045</v>
      </c>
      <c r="L1274">
        <v>45225</v>
      </c>
      <c r="M1274">
        <v>21.535699999999999</v>
      </c>
      <c r="N1274">
        <v>107.6785</v>
      </c>
      <c r="O1274">
        <v>0</v>
      </c>
      <c r="P1274">
        <v>0</v>
      </c>
      <c r="Q1274">
        <v>9066.5357000000004</v>
      </c>
      <c r="R1274">
        <v>45332.678500000002</v>
      </c>
      <c r="S1274" t="s">
        <v>1362</v>
      </c>
      <c r="T1274" s="108"/>
      <c r="U1274" s="108"/>
      <c r="V1274" s="107"/>
      <c r="W1274" s="107"/>
    </row>
    <row r="1275" spans="1:23">
      <c r="A1275" t="s">
        <v>2968</v>
      </c>
      <c r="B1275">
        <v>44231</v>
      </c>
      <c r="C1275" t="s">
        <v>2969</v>
      </c>
      <c r="D1275">
        <v>44231</v>
      </c>
      <c r="E1275" t="s">
        <v>1267</v>
      </c>
      <c r="F1275" t="s">
        <v>1041</v>
      </c>
      <c r="G1275" t="s">
        <v>1046</v>
      </c>
      <c r="H1275" t="s">
        <v>1272</v>
      </c>
      <c r="I1275" t="s">
        <v>1364</v>
      </c>
      <c r="J1275">
        <v>65</v>
      </c>
      <c r="K1275">
        <v>5415</v>
      </c>
      <c r="L1275">
        <v>351975</v>
      </c>
      <c r="M1275">
        <v>12.892899999999999</v>
      </c>
      <c r="N1275">
        <v>838.0385</v>
      </c>
      <c r="O1275">
        <v>0</v>
      </c>
      <c r="P1275">
        <v>0</v>
      </c>
      <c r="Q1275">
        <v>5427.8928999999998</v>
      </c>
      <c r="R1275">
        <v>352813.03850000002</v>
      </c>
      <c r="S1275" t="s">
        <v>1362</v>
      </c>
      <c r="T1275" s="108"/>
      <c r="U1275" s="108"/>
      <c r="V1275" s="107"/>
      <c r="W1275" s="107"/>
    </row>
    <row r="1276" spans="1:23">
      <c r="A1276" t="s">
        <v>2970</v>
      </c>
      <c r="B1276">
        <v>44231</v>
      </c>
      <c r="C1276" t="s">
        <v>2971</v>
      </c>
      <c r="D1276">
        <v>44231</v>
      </c>
      <c r="E1276" t="s">
        <v>1267</v>
      </c>
      <c r="F1276" t="s">
        <v>103</v>
      </c>
      <c r="G1276" t="s">
        <v>1080</v>
      </c>
      <c r="H1276" t="s">
        <v>1272</v>
      </c>
      <c r="I1276" t="s">
        <v>2490</v>
      </c>
      <c r="J1276">
        <v>70</v>
      </c>
      <c r="K1276">
        <v>1264</v>
      </c>
      <c r="L1276">
        <v>88480</v>
      </c>
      <c r="M1276">
        <v>3.0095000000000001</v>
      </c>
      <c r="N1276">
        <v>210.66499999999999</v>
      </c>
      <c r="O1276">
        <v>0</v>
      </c>
      <c r="P1276">
        <v>0</v>
      </c>
      <c r="Q1276">
        <v>1267.0094999999999</v>
      </c>
      <c r="R1276">
        <v>88690.664999999994</v>
      </c>
      <c r="S1276" t="s">
        <v>1362</v>
      </c>
      <c r="T1276" s="108"/>
      <c r="U1276" s="108"/>
      <c r="V1276" s="107"/>
      <c r="W1276" s="107"/>
    </row>
    <row r="1277" spans="1:23">
      <c r="A1277" t="s">
        <v>2972</v>
      </c>
      <c r="B1277">
        <v>44231</v>
      </c>
      <c r="C1277" t="s">
        <v>2973</v>
      </c>
      <c r="D1277">
        <v>44231</v>
      </c>
      <c r="E1277" t="s">
        <v>1267</v>
      </c>
      <c r="F1277" t="s">
        <v>98</v>
      </c>
      <c r="G1277" t="s">
        <v>1047</v>
      </c>
      <c r="H1277" t="s">
        <v>1272</v>
      </c>
      <c r="I1277" t="s">
        <v>1309</v>
      </c>
      <c r="J1277">
        <v>20</v>
      </c>
      <c r="K1277">
        <v>1118</v>
      </c>
      <c r="L1277">
        <v>22360</v>
      </c>
      <c r="M1277">
        <v>2.6619000000000002</v>
      </c>
      <c r="N1277">
        <v>53.238</v>
      </c>
      <c r="O1277">
        <v>0</v>
      </c>
      <c r="P1277">
        <v>0</v>
      </c>
      <c r="Q1277">
        <v>1120.6619000000001</v>
      </c>
      <c r="R1277">
        <v>22413.238000000001</v>
      </c>
      <c r="S1277" t="s">
        <v>1362</v>
      </c>
      <c r="T1277" s="108"/>
      <c r="U1277" s="108"/>
      <c r="V1277" s="107"/>
      <c r="W1277" s="107"/>
    </row>
    <row r="1278" spans="1:23">
      <c r="A1278" t="s">
        <v>2972</v>
      </c>
      <c r="B1278">
        <v>44231</v>
      </c>
      <c r="C1278" t="s">
        <v>2973</v>
      </c>
      <c r="D1278">
        <v>44231</v>
      </c>
      <c r="E1278" t="s">
        <v>1267</v>
      </c>
      <c r="F1278" t="s">
        <v>98</v>
      </c>
      <c r="G1278" t="s">
        <v>1047</v>
      </c>
      <c r="H1278" t="s">
        <v>1272</v>
      </c>
      <c r="I1278" t="s">
        <v>1364</v>
      </c>
      <c r="J1278">
        <v>5</v>
      </c>
      <c r="K1278">
        <v>5415</v>
      </c>
      <c r="L1278">
        <v>27075</v>
      </c>
      <c r="M1278">
        <v>12.892899999999999</v>
      </c>
      <c r="N1278">
        <v>64.464500000000001</v>
      </c>
      <c r="O1278">
        <v>0</v>
      </c>
      <c r="P1278">
        <v>0</v>
      </c>
      <c r="Q1278">
        <v>5427.8928999999998</v>
      </c>
      <c r="R1278">
        <v>27139.464499999998</v>
      </c>
      <c r="S1278" t="s">
        <v>1362</v>
      </c>
      <c r="T1278" s="108"/>
      <c r="U1278" s="108"/>
      <c r="V1278" s="107"/>
      <c r="W1278" s="107"/>
    </row>
    <row r="1279" spans="1:23">
      <c r="A1279" t="s">
        <v>2972</v>
      </c>
      <c r="B1279">
        <v>44231</v>
      </c>
      <c r="C1279" t="s">
        <v>2973</v>
      </c>
      <c r="D1279">
        <v>44231</v>
      </c>
      <c r="E1279" t="s">
        <v>1267</v>
      </c>
      <c r="F1279" t="s">
        <v>98</v>
      </c>
      <c r="G1279" t="s">
        <v>1047</v>
      </c>
      <c r="H1279" t="s">
        <v>1272</v>
      </c>
      <c r="I1279" t="s">
        <v>1203</v>
      </c>
      <c r="J1279">
        <v>20</v>
      </c>
      <c r="K1279">
        <v>1293</v>
      </c>
      <c r="L1279">
        <v>25860</v>
      </c>
      <c r="M1279">
        <v>3.0785999999999998</v>
      </c>
      <c r="N1279">
        <v>61.572000000000003</v>
      </c>
      <c r="O1279">
        <v>0</v>
      </c>
      <c r="P1279">
        <v>0</v>
      </c>
      <c r="Q1279">
        <v>1296.0786000000001</v>
      </c>
      <c r="R1279">
        <v>25921.572</v>
      </c>
      <c r="S1279" t="s">
        <v>1362</v>
      </c>
      <c r="T1279" s="108"/>
      <c r="U1279" s="108"/>
      <c r="V1279" s="107"/>
      <c r="W1279" s="107"/>
    </row>
    <row r="1280" spans="1:23">
      <c r="A1280" t="s">
        <v>2972</v>
      </c>
      <c r="B1280">
        <v>44231</v>
      </c>
      <c r="C1280" t="s">
        <v>2973</v>
      </c>
      <c r="D1280">
        <v>44231</v>
      </c>
      <c r="E1280" t="s">
        <v>1267</v>
      </c>
      <c r="F1280" t="s">
        <v>98</v>
      </c>
      <c r="G1280" t="s">
        <v>1047</v>
      </c>
      <c r="H1280" t="s">
        <v>1272</v>
      </c>
      <c r="I1280" t="s">
        <v>1201</v>
      </c>
      <c r="J1280">
        <v>5</v>
      </c>
      <c r="K1280">
        <v>3938</v>
      </c>
      <c r="L1280">
        <v>19690</v>
      </c>
      <c r="M1280">
        <v>9.3762000000000008</v>
      </c>
      <c r="N1280">
        <v>46.881</v>
      </c>
      <c r="O1280">
        <v>0</v>
      </c>
      <c r="P1280">
        <v>0</v>
      </c>
      <c r="Q1280">
        <v>3947.3762000000002</v>
      </c>
      <c r="R1280">
        <v>19736.881000000001</v>
      </c>
      <c r="S1280" t="s">
        <v>1362</v>
      </c>
      <c r="T1280" s="108"/>
      <c r="U1280" s="108"/>
      <c r="V1280" s="107"/>
      <c r="W1280" s="107"/>
    </row>
    <row r="1281" spans="1:23">
      <c r="A1281" t="s">
        <v>2974</v>
      </c>
      <c r="B1281">
        <v>44231</v>
      </c>
      <c r="C1281" t="s">
        <v>2975</v>
      </c>
      <c r="D1281">
        <v>44231</v>
      </c>
      <c r="E1281" t="s">
        <v>1267</v>
      </c>
      <c r="F1281" t="s">
        <v>94</v>
      </c>
      <c r="G1281" t="s">
        <v>1047</v>
      </c>
      <c r="H1281" t="s">
        <v>1272</v>
      </c>
      <c r="I1281" t="s">
        <v>1309</v>
      </c>
      <c r="J1281">
        <v>40</v>
      </c>
      <c r="K1281">
        <v>1118</v>
      </c>
      <c r="L1281">
        <v>44720</v>
      </c>
      <c r="M1281">
        <v>2.6619000000000002</v>
      </c>
      <c r="N1281">
        <v>106.476</v>
      </c>
      <c r="O1281">
        <v>0</v>
      </c>
      <c r="P1281">
        <v>0</v>
      </c>
      <c r="Q1281">
        <v>1120.6619000000001</v>
      </c>
      <c r="R1281">
        <v>44826.476000000002</v>
      </c>
      <c r="S1281" t="s">
        <v>1362</v>
      </c>
      <c r="T1281" s="108"/>
      <c r="U1281" s="108"/>
      <c r="V1281" s="107"/>
      <c r="W1281" s="107"/>
    </row>
    <row r="1282" spans="1:23">
      <c r="A1282" t="s">
        <v>2976</v>
      </c>
      <c r="B1282">
        <v>44231</v>
      </c>
      <c r="C1282" t="s">
        <v>2977</v>
      </c>
      <c r="D1282">
        <v>44231</v>
      </c>
      <c r="E1282" t="s">
        <v>1267</v>
      </c>
      <c r="F1282" t="s">
        <v>104</v>
      </c>
      <c r="G1282" t="s">
        <v>1047</v>
      </c>
      <c r="H1282" t="s">
        <v>1272</v>
      </c>
      <c r="I1282" t="s">
        <v>1201</v>
      </c>
      <c r="J1282">
        <v>5</v>
      </c>
      <c r="K1282">
        <v>3938</v>
      </c>
      <c r="L1282">
        <v>19690</v>
      </c>
      <c r="M1282">
        <v>9.3762000000000008</v>
      </c>
      <c r="N1282">
        <v>46.881</v>
      </c>
      <c r="O1282">
        <v>0</v>
      </c>
      <c r="P1282">
        <v>0</v>
      </c>
      <c r="Q1282">
        <v>3947.3762000000002</v>
      </c>
      <c r="R1282">
        <v>19736.881000000001</v>
      </c>
      <c r="S1282" t="s">
        <v>1362</v>
      </c>
      <c r="T1282" s="108"/>
      <c r="U1282" s="108"/>
      <c r="V1282" s="107"/>
      <c r="W1282" s="107"/>
    </row>
    <row r="1283" spans="1:23">
      <c r="A1283" t="s">
        <v>2976</v>
      </c>
      <c r="B1283">
        <v>44231</v>
      </c>
      <c r="C1283" t="s">
        <v>2977</v>
      </c>
      <c r="D1283">
        <v>44231</v>
      </c>
      <c r="E1283" t="s">
        <v>1267</v>
      </c>
      <c r="F1283" t="s">
        <v>104</v>
      </c>
      <c r="G1283" t="s">
        <v>1047</v>
      </c>
      <c r="H1283" t="s">
        <v>1272</v>
      </c>
      <c r="I1283" t="s">
        <v>1364</v>
      </c>
      <c r="J1283">
        <v>10</v>
      </c>
      <c r="K1283">
        <v>5415</v>
      </c>
      <c r="L1283">
        <v>54150</v>
      </c>
      <c r="M1283">
        <v>12.892899999999999</v>
      </c>
      <c r="N1283">
        <v>128.929</v>
      </c>
      <c r="O1283">
        <v>0</v>
      </c>
      <c r="P1283">
        <v>0</v>
      </c>
      <c r="Q1283">
        <v>5427.8928999999998</v>
      </c>
      <c r="R1283">
        <v>54278.928999999996</v>
      </c>
      <c r="S1283" t="s">
        <v>1362</v>
      </c>
      <c r="T1283" s="108"/>
      <c r="U1283" s="108"/>
      <c r="V1283" s="107"/>
      <c r="W1283" s="107"/>
    </row>
    <row r="1284" spans="1:23">
      <c r="A1284" t="s">
        <v>2976</v>
      </c>
      <c r="B1284">
        <v>44231</v>
      </c>
      <c r="C1284" t="s">
        <v>2977</v>
      </c>
      <c r="D1284">
        <v>44231</v>
      </c>
      <c r="E1284" t="s">
        <v>1267</v>
      </c>
      <c r="F1284" t="s">
        <v>104</v>
      </c>
      <c r="G1284" t="s">
        <v>1047</v>
      </c>
      <c r="H1284" t="s">
        <v>1272</v>
      </c>
      <c r="I1284" t="s">
        <v>1309</v>
      </c>
      <c r="J1284">
        <v>20</v>
      </c>
      <c r="K1284">
        <v>1118</v>
      </c>
      <c r="L1284">
        <v>22360</v>
      </c>
      <c r="M1284">
        <v>2.6619000000000002</v>
      </c>
      <c r="N1284">
        <v>53.238</v>
      </c>
      <c r="O1284">
        <v>0</v>
      </c>
      <c r="P1284">
        <v>0</v>
      </c>
      <c r="Q1284">
        <v>1120.6619000000001</v>
      </c>
      <c r="R1284">
        <v>22413.238000000001</v>
      </c>
      <c r="S1284" t="s">
        <v>1362</v>
      </c>
      <c r="T1284" s="108"/>
      <c r="U1284" s="108"/>
      <c r="V1284" s="107"/>
      <c r="W1284" s="107"/>
    </row>
    <row r="1285" spans="1:23">
      <c r="A1285" t="s">
        <v>2978</v>
      </c>
      <c r="B1285">
        <v>44231</v>
      </c>
      <c r="C1285" t="s">
        <v>2979</v>
      </c>
      <c r="D1285">
        <v>44231</v>
      </c>
      <c r="E1285" t="s">
        <v>1267</v>
      </c>
      <c r="F1285" t="s">
        <v>961</v>
      </c>
      <c r="G1285" t="s">
        <v>1047</v>
      </c>
      <c r="H1285" t="s">
        <v>1272</v>
      </c>
      <c r="I1285" t="s">
        <v>1309</v>
      </c>
      <c r="J1285">
        <v>19</v>
      </c>
      <c r="K1285">
        <v>1118</v>
      </c>
      <c r="L1285">
        <v>21242</v>
      </c>
      <c r="M1285">
        <v>2.6619000000000002</v>
      </c>
      <c r="N1285">
        <v>50.576099999999997</v>
      </c>
      <c r="O1285">
        <v>0</v>
      </c>
      <c r="P1285">
        <v>0</v>
      </c>
      <c r="Q1285">
        <v>1120.6619000000001</v>
      </c>
      <c r="R1285">
        <v>21292.576099999998</v>
      </c>
      <c r="S1285" t="s">
        <v>1362</v>
      </c>
      <c r="T1285" s="108"/>
      <c r="U1285" s="108"/>
      <c r="V1285" s="107"/>
      <c r="W1285" s="107"/>
    </row>
    <row r="1286" spans="1:23">
      <c r="A1286" t="s">
        <v>2978</v>
      </c>
      <c r="B1286">
        <v>44231</v>
      </c>
      <c r="C1286" t="s">
        <v>2979</v>
      </c>
      <c r="D1286">
        <v>44231</v>
      </c>
      <c r="E1286" t="s">
        <v>1267</v>
      </c>
      <c r="F1286" t="s">
        <v>961</v>
      </c>
      <c r="G1286" t="s">
        <v>1047</v>
      </c>
      <c r="H1286" t="s">
        <v>1272</v>
      </c>
      <c r="I1286" t="s">
        <v>1202</v>
      </c>
      <c r="J1286">
        <v>10</v>
      </c>
      <c r="K1286">
        <v>3540</v>
      </c>
      <c r="L1286">
        <v>35400</v>
      </c>
      <c r="M1286">
        <v>8.4285999999999994</v>
      </c>
      <c r="N1286">
        <v>84.286000000000001</v>
      </c>
      <c r="O1286">
        <v>0</v>
      </c>
      <c r="P1286">
        <v>0</v>
      </c>
      <c r="Q1286">
        <v>3548.4286000000002</v>
      </c>
      <c r="R1286">
        <v>35484.286</v>
      </c>
      <c r="S1286" t="s">
        <v>1362</v>
      </c>
      <c r="T1286" s="108"/>
      <c r="U1286" s="108"/>
      <c r="V1286" s="107"/>
      <c r="W1286" s="107"/>
    </row>
    <row r="1287" spans="1:23">
      <c r="A1287" t="s">
        <v>2978</v>
      </c>
      <c r="B1287">
        <v>44231</v>
      </c>
      <c r="C1287" t="s">
        <v>2979</v>
      </c>
      <c r="D1287">
        <v>44231</v>
      </c>
      <c r="E1287" t="s">
        <v>1267</v>
      </c>
      <c r="F1287" t="s">
        <v>961</v>
      </c>
      <c r="G1287" t="s">
        <v>1047</v>
      </c>
      <c r="H1287" t="s">
        <v>1272</v>
      </c>
      <c r="I1287" t="s">
        <v>1364</v>
      </c>
      <c r="J1287">
        <v>10</v>
      </c>
      <c r="K1287">
        <v>5415</v>
      </c>
      <c r="L1287">
        <v>54150</v>
      </c>
      <c r="M1287">
        <v>12.892899999999999</v>
      </c>
      <c r="N1287">
        <v>128.929</v>
      </c>
      <c r="O1287">
        <v>0</v>
      </c>
      <c r="P1287">
        <v>0</v>
      </c>
      <c r="Q1287">
        <v>5427.8928999999998</v>
      </c>
      <c r="R1287">
        <v>54278.928999999996</v>
      </c>
      <c r="S1287" t="s">
        <v>1362</v>
      </c>
      <c r="T1287" s="108"/>
      <c r="U1287" s="108"/>
      <c r="V1287" s="107"/>
      <c r="W1287" s="107"/>
    </row>
    <row r="1288" spans="1:23">
      <c r="A1288" t="s">
        <v>2978</v>
      </c>
      <c r="B1288">
        <v>44231</v>
      </c>
      <c r="C1288" t="s">
        <v>2979</v>
      </c>
      <c r="D1288">
        <v>44231</v>
      </c>
      <c r="E1288" t="s">
        <v>1267</v>
      </c>
      <c r="F1288" t="s">
        <v>961</v>
      </c>
      <c r="G1288" t="s">
        <v>1047</v>
      </c>
      <c r="H1288" t="s">
        <v>1272</v>
      </c>
      <c r="I1288" t="s">
        <v>2490</v>
      </c>
      <c r="J1288">
        <v>40</v>
      </c>
      <c r="K1288">
        <v>1264</v>
      </c>
      <c r="L1288">
        <v>50560</v>
      </c>
      <c r="M1288">
        <v>3.0095000000000001</v>
      </c>
      <c r="N1288">
        <v>120.38</v>
      </c>
      <c r="O1288">
        <v>0</v>
      </c>
      <c r="P1288">
        <v>0</v>
      </c>
      <c r="Q1288">
        <v>1267.0094999999999</v>
      </c>
      <c r="R1288">
        <v>50680.38</v>
      </c>
      <c r="S1288" t="s">
        <v>1362</v>
      </c>
      <c r="T1288" s="108"/>
      <c r="U1288" s="108"/>
      <c r="V1288" s="107"/>
      <c r="W1288" s="107"/>
    </row>
    <row r="1289" spans="1:23">
      <c r="A1289" t="s">
        <v>2978</v>
      </c>
      <c r="B1289">
        <v>44231</v>
      </c>
      <c r="C1289" t="s">
        <v>2979</v>
      </c>
      <c r="D1289">
        <v>44231</v>
      </c>
      <c r="E1289" t="s">
        <v>1267</v>
      </c>
      <c r="F1289" t="s">
        <v>961</v>
      </c>
      <c r="G1289" t="s">
        <v>1047</v>
      </c>
      <c r="H1289" t="s">
        <v>1272</v>
      </c>
      <c r="I1289" t="s">
        <v>1201</v>
      </c>
      <c r="J1289">
        <v>10</v>
      </c>
      <c r="K1289">
        <v>3938</v>
      </c>
      <c r="L1289">
        <v>39380</v>
      </c>
      <c r="M1289">
        <v>9.3762000000000008</v>
      </c>
      <c r="N1289">
        <v>93.762</v>
      </c>
      <c r="O1289">
        <v>0</v>
      </c>
      <c r="P1289">
        <v>0</v>
      </c>
      <c r="Q1289">
        <v>3947.3762000000002</v>
      </c>
      <c r="R1289">
        <v>39473.762000000002</v>
      </c>
      <c r="S1289" t="s">
        <v>1362</v>
      </c>
      <c r="T1289" s="108"/>
      <c r="U1289" s="108"/>
      <c r="V1289" s="107"/>
      <c r="W1289" s="107"/>
    </row>
    <row r="1290" spans="1:23">
      <c r="A1290" t="s">
        <v>2980</v>
      </c>
      <c r="B1290">
        <v>44231</v>
      </c>
      <c r="C1290" t="s">
        <v>2981</v>
      </c>
      <c r="D1290">
        <v>44231</v>
      </c>
      <c r="E1290" t="s">
        <v>1267</v>
      </c>
      <c r="F1290" t="s">
        <v>71</v>
      </c>
      <c r="G1290" t="s">
        <v>1276</v>
      </c>
      <c r="H1290" t="s">
        <v>69</v>
      </c>
      <c r="I1290" t="s">
        <v>1364</v>
      </c>
      <c r="J1290">
        <v>80</v>
      </c>
      <c r="K1290">
        <v>5415</v>
      </c>
      <c r="L1290">
        <v>433200</v>
      </c>
      <c r="M1290">
        <v>12.892899999999999</v>
      </c>
      <c r="N1290">
        <v>1031.432</v>
      </c>
      <c r="O1290">
        <v>0</v>
      </c>
      <c r="P1290">
        <v>0</v>
      </c>
      <c r="Q1290">
        <v>5427.8928999999998</v>
      </c>
      <c r="R1290">
        <v>434231.43199999997</v>
      </c>
      <c r="S1290" t="s">
        <v>1362</v>
      </c>
      <c r="T1290" s="108"/>
      <c r="U1290" s="108"/>
      <c r="V1290" s="107"/>
      <c r="W1290" s="107"/>
    </row>
    <row r="1291" spans="1:23">
      <c r="A1291" t="s">
        <v>2982</v>
      </c>
      <c r="B1291">
        <v>44231</v>
      </c>
      <c r="C1291" t="s">
        <v>2983</v>
      </c>
      <c r="D1291">
        <v>44231</v>
      </c>
      <c r="E1291" t="s">
        <v>1267</v>
      </c>
      <c r="F1291" t="s">
        <v>89</v>
      </c>
      <c r="G1291" t="s">
        <v>81</v>
      </c>
      <c r="H1291" t="s">
        <v>24</v>
      </c>
      <c r="I1291" t="s">
        <v>1364</v>
      </c>
      <c r="J1291">
        <v>60</v>
      </c>
      <c r="K1291">
        <v>5415</v>
      </c>
      <c r="L1291">
        <v>324900</v>
      </c>
      <c r="M1291">
        <v>12.892899999999999</v>
      </c>
      <c r="N1291">
        <v>773.57399999999996</v>
      </c>
      <c r="O1291">
        <v>0</v>
      </c>
      <c r="P1291">
        <v>0</v>
      </c>
      <c r="Q1291">
        <v>5427.8928999999998</v>
      </c>
      <c r="R1291">
        <v>325673.57400000002</v>
      </c>
      <c r="S1291" t="s">
        <v>1362</v>
      </c>
      <c r="T1291" s="108"/>
      <c r="U1291" s="108"/>
      <c r="V1291" s="107"/>
      <c r="W1291" s="107"/>
    </row>
    <row r="1292" spans="1:23">
      <c r="A1292" t="s">
        <v>2984</v>
      </c>
      <c r="B1292">
        <v>44231</v>
      </c>
      <c r="C1292" t="s">
        <v>2985</v>
      </c>
      <c r="D1292">
        <v>44231</v>
      </c>
      <c r="E1292" t="s">
        <v>1267</v>
      </c>
      <c r="F1292" t="s">
        <v>87</v>
      </c>
      <c r="G1292" t="s">
        <v>1134</v>
      </c>
      <c r="H1292" t="s">
        <v>24</v>
      </c>
      <c r="I1292" t="s">
        <v>1364</v>
      </c>
      <c r="J1292">
        <v>21</v>
      </c>
      <c r="K1292">
        <v>5415</v>
      </c>
      <c r="L1292">
        <v>113715</v>
      </c>
      <c r="M1292">
        <v>12.892899999999999</v>
      </c>
      <c r="N1292">
        <v>270.7509</v>
      </c>
      <c r="O1292">
        <v>0</v>
      </c>
      <c r="P1292">
        <v>0</v>
      </c>
      <c r="Q1292">
        <v>5427.8928999999998</v>
      </c>
      <c r="R1292">
        <v>113985.7509</v>
      </c>
      <c r="S1292" t="s">
        <v>1362</v>
      </c>
      <c r="T1292" s="108"/>
      <c r="U1292" s="108"/>
      <c r="V1292" s="107"/>
      <c r="W1292" s="107"/>
    </row>
    <row r="1293" spans="1:23">
      <c r="A1293" t="s">
        <v>2986</v>
      </c>
      <c r="B1293">
        <v>44231</v>
      </c>
      <c r="C1293" t="s">
        <v>2987</v>
      </c>
      <c r="D1293">
        <v>44231</v>
      </c>
      <c r="E1293" t="s">
        <v>1179</v>
      </c>
      <c r="F1293" t="s">
        <v>1281</v>
      </c>
      <c r="G1293" t="s">
        <v>1179</v>
      </c>
      <c r="H1293" t="s">
        <v>1179</v>
      </c>
      <c r="I1293" t="s">
        <v>2490</v>
      </c>
      <c r="J1293">
        <v>2</v>
      </c>
      <c r="K1293">
        <v>1282</v>
      </c>
      <c r="L1293">
        <v>2564</v>
      </c>
      <c r="M1293">
        <v>3.0524</v>
      </c>
      <c r="N1293">
        <v>6.1048</v>
      </c>
      <c r="O1293">
        <v>0</v>
      </c>
      <c r="P1293">
        <v>0</v>
      </c>
      <c r="Q1293">
        <v>1285.0524</v>
      </c>
      <c r="R1293">
        <v>2570.1048000000001</v>
      </c>
      <c r="S1293" t="s">
        <v>1362</v>
      </c>
      <c r="T1293" s="108"/>
      <c r="U1293" s="108"/>
      <c r="V1293" s="107"/>
      <c r="W1293" s="107"/>
    </row>
    <row r="1294" spans="1:23">
      <c r="A1294" t="s">
        <v>2986</v>
      </c>
      <c r="B1294">
        <v>44231</v>
      </c>
      <c r="C1294" t="s">
        <v>2987</v>
      </c>
      <c r="D1294">
        <v>44231</v>
      </c>
      <c r="E1294" t="s">
        <v>1179</v>
      </c>
      <c r="F1294" t="s">
        <v>1281</v>
      </c>
      <c r="G1294" t="s">
        <v>1179</v>
      </c>
      <c r="H1294" t="s">
        <v>1179</v>
      </c>
      <c r="I1294" t="s">
        <v>1215</v>
      </c>
      <c r="J1294">
        <v>1</v>
      </c>
      <c r="K1294">
        <v>5101.74</v>
      </c>
      <c r="L1294">
        <v>5101.74</v>
      </c>
      <c r="M1294">
        <v>12.147</v>
      </c>
      <c r="N1294">
        <v>12.147</v>
      </c>
      <c r="O1294">
        <v>0</v>
      </c>
      <c r="P1294">
        <v>0</v>
      </c>
      <c r="Q1294">
        <v>5113.8869999999997</v>
      </c>
      <c r="R1294">
        <v>5113.8869999999997</v>
      </c>
      <c r="S1294" t="s">
        <v>1362</v>
      </c>
      <c r="T1294" s="108"/>
      <c r="U1294" s="108"/>
      <c r="V1294" s="107"/>
      <c r="W1294" s="107"/>
    </row>
    <row r="1295" spans="1:23">
      <c r="A1295" t="s">
        <v>2988</v>
      </c>
      <c r="B1295">
        <v>44231</v>
      </c>
      <c r="C1295" t="s">
        <v>2989</v>
      </c>
      <c r="D1295">
        <v>44231</v>
      </c>
      <c r="E1295" t="s">
        <v>1299</v>
      </c>
      <c r="F1295" t="s">
        <v>1308</v>
      </c>
      <c r="G1295" t="s">
        <v>1303</v>
      </c>
      <c r="H1295" t="s">
        <v>1299</v>
      </c>
      <c r="I1295" t="s">
        <v>1198</v>
      </c>
      <c r="J1295">
        <v>2</v>
      </c>
      <c r="K1295">
        <v>8367</v>
      </c>
      <c r="L1295">
        <v>16734</v>
      </c>
      <c r="M1295">
        <v>0</v>
      </c>
      <c r="N1295">
        <v>0</v>
      </c>
      <c r="O1295">
        <v>0</v>
      </c>
      <c r="P1295">
        <v>0</v>
      </c>
      <c r="Q1295">
        <v>8367</v>
      </c>
      <c r="R1295">
        <v>16734</v>
      </c>
      <c r="S1295" t="s">
        <v>1362</v>
      </c>
      <c r="T1295" s="108"/>
      <c r="U1295" s="108"/>
      <c r="V1295" s="107"/>
      <c r="W1295" s="107"/>
    </row>
    <row r="1296" spans="1:23">
      <c r="A1296" t="s">
        <v>2990</v>
      </c>
      <c r="B1296">
        <v>44231</v>
      </c>
      <c r="C1296" t="s">
        <v>2991</v>
      </c>
      <c r="D1296">
        <v>44231</v>
      </c>
      <c r="E1296" t="s">
        <v>1267</v>
      </c>
      <c r="F1296" t="s">
        <v>72</v>
      </c>
      <c r="G1296" t="s">
        <v>69</v>
      </c>
      <c r="H1296" t="s">
        <v>69</v>
      </c>
      <c r="I1296" t="s">
        <v>1364</v>
      </c>
      <c r="J1296">
        <v>50</v>
      </c>
      <c r="K1296">
        <v>5415</v>
      </c>
      <c r="L1296">
        <v>270750</v>
      </c>
      <c r="M1296">
        <v>12.892899999999999</v>
      </c>
      <c r="N1296">
        <v>644.64499999999998</v>
      </c>
      <c r="O1296">
        <v>0</v>
      </c>
      <c r="P1296">
        <v>0</v>
      </c>
      <c r="Q1296">
        <v>5427.8928999999998</v>
      </c>
      <c r="R1296">
        <v>271394.64500000002</v>
      </c>
      <c r="S1296" t="s">
        <v>1362</v>
      </c>
      <c r="T1296" s="108"/>
      <c r="U1296" s="108"/>
      <c r="V1296" s="107"/>
      <c r="W1296" s="107"/>
    </row>
    <row r="1297" spans="1:23">
      <c r="A1297" t="s">
        <v>2992</v>
      </c>
      <c r="B1297">
        <v>44231</v>
      </c>
      <c r="C1297" t="s">
        <v>2993</v>
      </c>
      <c r="D1297">
        <v>44231</v>
      </c>
      <c r="E1297" t="s">
        <v>1299</v>
      </c>
      <c r="F1297" t="s">
        <v>1308</v>
      </c>
      <c r="G1297" t="s">
        <v>1303</v>
      </c>
      <c r="H1297" t="s">
        <v>1299</v>
      </c>
      <c r="I1297" t="s">
        <v>2490</v>
      </c>
      <c r="J1297">
        <v>15</v>
      </c>
      <c r="K1297">
        <v>1170</v>
      </c>
      <c r="L1297">
        <v>17550</v>
      </c>
      <c r="M1297">
        <v>0</v>
      </c>
      <c r="N1297">
        <v>0</v>
      </c>
      <c r="O1297">
        <v>0</v>
      </c>
      <c r="P1297">
        <v>0</v>
      </c>
      <c r="Q1297">
        <v>1170</v>
      </c>
      <c r="R1297">
        <v>17550</v>
      </c>
      <c r="S1297" t="s">
        <v>1362</v>
      </c>
      <c r="T1297" s="108"/>
      <c r="U1297" s="108"/>
      <c r="V1297" s="107"/>
      <c r="W1297" s="107"/>
    </row>
    <row r="1298" spans="1:23">
      <c r="A1298" t="s">
        <v>2994</v>
      </c>
      <c r="B1298">
        <v>44231</v>
      </c>
      <c r="C1298" t="s">
        <v>2995</v>
      </c>
      <c r="D1298">
        <v>44231</v>
      </c>
      <c r="E1298" t="s">
        <v>1267</v>
      </c>
      <c r="F1298" t="s">
        <v>55</v>
      </c>
      <c r="G1298" t="s">
        <v>1085</v>
      </c>
      <c r="H1298" t="s">
        <v>57</v>
      </c>
      <c r="I1298" t="s">
        <v>1364</v>
      </c>
      <c r="J1298">
        <v>73</v>
      </c>
      <c r="K1298">
        <v>5415</v>
      </c>
      <c r="L1298">
        <v>395295</v>
      </c>
      <c r="M1298">
        <v>12.892899999999999</v>
      </c>
      <c r="N1298">
        <v>941.18169999999998</v>
      </c>
      <c r="O1298">
        <v>0</v>
      </c>
      <c r="P1298">
        <v>0</v>
      </c>
      <c r="Q1298">
        <v>5427.8928999999998</v>
      </c>
      <c r="R1298">
        <v>396236.18170000002</v>
      </c>
      <c r="S1298" t="s">
        <v>1362</v>
      </c>
      <c r="T1298" s="108"/>
      <c r="U1298" s="108"/>
      <c r="V1298" s="107"/>
      <c r="W1298" s="107"/>
    </row>
    <row r="1299" spans="1:23">
      <c r="A1299" t="s">
        <v>2996</v>
      </c>
      <c r="B1299">
        <v>44231</v>
      </c>
      <c r="C1299" t="s">
        <v>2997</v>
      </c>
      <c r="D1299">
        <v>44231</v>
      </c>
      <c r="E1299" t="s">
        <v>1299</v>
      </c>
      <c r="F1299" t="s">
        <v>1341</v>
      </c>
      <c r="G1299" t="s">
        <v>1303</v>
      </c>
      <c r="H1299" t="s">
        <v>1299</v>
      </c>
      <c r="I1299" t="s">
        <v>1198</v>
      </c>
      <c r="J1299">
        <v>1</v>
      </c>
      <c r="K1299">
        <v>9150</v>
      </c>
      <c r="L1299">
        <v>9150</v>
      </c>
      <c r="M1299">
        <v>0</v>
      </c>
      <c r="N1299">
        <v>0</v>
      </c>
      <c r="O1299">
        <v>0</v>
      </c>
      <c r="P1299">
        <v>0</v>
      </c>
      <c r="Q1299">
        <v>9150</v>
      </c>
      <c r="R1299">
        <v>9150</v>
      </c>
      <c r="S1299" t="s">
        <v>1362</v>
      </c>
      <c r="T1299" s="108"/>
      <c r="U1299" s="108"/>
      <c r="V1299" s="107"/>
      <c r="W1299" s="107"/>
    </row>
    <row r="1300" spans="1:23">
      <c r="A1300" t="s">
        <v>2998</v>
      </c>
      <c r="B1300">
        <v>44231</v>
      </c>
      <c r="C1300" t="s">
        <v>2999</v>
      </c>
      <c r="D1300">
        <v>44231</v>
      </c>
      <c r="E1300" t="s">
        <v>1179</v>
      </c>
      <c r="F1300" t="s">
        <v>1281</v>
      </c>
      <c r="G1300" t="s">
        <v>1179</v>
      </c>
      <c r="H1300" t="s">
        <v>1179</v>
      </c>
      <c r="I1300" t="s">
        <v>2490</v>
      </c>
      <c r="J1300">
        <v>3</v>
      </c>
      <c r="K1300">
        <v>1282</v>
      </c>
      <c r="L1300">
        <v>3846</v>
      </c>
      <c r="M1300">
        <v>3.052</v>
      </c>
      <c r="N1300">
        <v>9.1560000000000006</v>
      </c>
      <c r="O1300">
        <v>0</v>
      </c>
      <c r="P1300">
        <v>0</v>
      </c>
      <c r="Q1300">
        <v>1285.0524</v>
      </c>
      <c r="R1300">
        <v>3855.1572000000001</v>
      </c>
      <c r="S1300" t="s">
        <v>1362</v>
      </c>
      <c r="T1300" s="108"/>
      <c r="U1300" s="108"/>
      <c r="V1300" s="107"/>
      <c r="W1300" s="107"/>
    </row>
    <row r="1301" spans="1:23">
      <c r="A1301" t="s">
        <v>3000</v>
      </c>
      <c r="B1301">
        <v>44231</v>
      </c>
      <c r="C1301" t="s">
        <v>3001</v>
      </c>
      <c r="D1301">
        <v>44231</v>
      </c>
      <c r="E1301" t="s">
        <v>1267</v>
      </c>
      <c r="F1301" t="s">
        <v>29</v>
      </c>
      <c r="G1301" t="s">
        <v>1302</v>
      </c>
      <c r="H1301" t="s">
        <v>24</v>
      </c>
      <c r="I1301" t="s">
        <v>2490</v>
      </c>
      <c r="J1301">
        <v>80</v>
      </c>
      <c r="K1301">
        <v>1264</v>
      </c>
      <c r="L1301">
        <v>101120</v>
      </c>
      <c r="M1301">
        <v>3.01</v>
      </c>
      <c r="N1301">
        <v>240.8</v>
      </c>
      <c r="O1301">
        <v>0</v>
      </c>
      <c r="P1301">
        <v>0</v>
      </c>
      <c r="Q1301">
        <v>1267.0094999999999</v>
      </c>
      <c r="R1301">
        <v>101360.76</v>
      </c>
      <c r="S1301" t="s">
        <v>1362</v>
      </c>
      <c r="T1301" s="108"/>
      <c r="U1301" s="108"/>
      <c r="V1301" s="107"/>
      <c r="W1301" s="107"/>
    </row>
    <row r="1302" spans="1:23">
      <c r="A1302" t="s">
        <v>3002</v>
      </c>
      <c r="B1302">
        <v>44234</v>
      </c>
      <c r="C1302" t="s">
        <v>3003</v>
      </c>
      <c r="D1302">
        <v>44234</v>
      </c>
      <c r="E1302" t="s">
        <v>1267</v>
      </c>
      <c r="F1302" t="s">
        <v>39</v>
      </c>
      <c r="G1302" t="s">
        <v>40</v>
      </c>
      <c r="H1302" t="s">
        <v>13</v>
      </c>
      <c r="I1302" t="s">
        <v>2490</v>
      </c>
      <c r="J1302">
        <v>60</v>
      </c>
      <c r="K1302">
        <v>1264</v>
      </c>
      <c r="L1302">
        <v>75840</v>
      </c>
      <c r="M1302">
        <v>3.01</v>
      </c>
      <c r="N1302">
        <v>180.6</v>
      </c>
      <c r="O1302">
        <v>0</v>
      </c>
      <c r="P1302">
        <v>0</v>
      </c>
      <c r="Q1302">
        <v>1267.0094999999999</v>
      </c>
      <c r="R1302">
        <v>76020.570000000007</v>
      </c>
      <c r="S1302" t="s">
        <v>1362</v>
      </c>
      <c r="T1302" s="108"/>
      <c r="U1302" s="108"/>
      <c r="V1302" s="107"/>
      <c r="W1302" s="107"/>
    </row>
    <row r="1303" spans="1:23">
      <c r="A1303" t="s">
        <v>3002</v>
      </c>
      <c r="B1303">
        <v>44234</v>
      </c>
      <c r="C1303" t="s">
        <v>3003</v>
      </c>
      <c r="D1303">
        <v>44234</v>
      </c>
      <c r="E1303" t="s">
        <v>1267</v>
      </c>
      <c r="F1303" t="s">
        <v>39</v>
      </c>
      <c r="G1303" t="s">
        <v>40</v>
      </c>
      <c r="H1303" t="s">
        <v>13</v>
      </c>
      <c r="I1303" t="s">
        <v>1364</v>
      </c>
      <c r="J1303">
        <v>60</v>
      </c>
      <c r="K1303">
        <v>5415</v>
      </c>
      <c r="L1303">
        <v>324900</v>
      </c>
      <c r="M1303">
        <v>12.893000000000001</v>
      </c>
      <c r="N1303">
        <v>773.58</v>
      </c>
      <c r="O1303">
        <v>0</v>
      </c>
      <c r="P1303">
        <v>0</v>
      </c>
      <c r="Q1303">
        <v>5427.8928999999998</v>
      </c>
      <c r="R1303">
        <v>325673.57400000002</v>
      </c>
      <c r="S1303" t="s">
        <v>1362</v>
      </c>
      <c r="T1303" s="108"/>
      <c r="U1303" s="108"/>
      <c r="V1303" s="107"/>
      <c r="W1303" s="107"/>
    </row>
    <row r="1304" spans="1:23">
      <c r="A1304" t="s">
        <v>3004</v>
      </c>
      <c r="B1304">
        <v>44234</v>
      </c>
      <c r="C1304" t="s">
        <v>3005</v>
      </c>
      <c r="D1304">
        <v>44234</v>
      </c>
      <c r="E1304" t="s">
        <v>1267</v>
      </c>
      <c r="F1304" t="s">
        <v>1077</v>
      </c>
      <c r="G1304" t="s">
        <v>1079</v>
      </c>
      <c r="H1304" t="s">
        <v>120</v>
      </c>
      <c r="I1304" t="s">
        <v>1199</v>
      </c>
      <c r="J1304">
        <v>5</v>
      </c>
      <c r="K1304">
        <v>4035</v>
      </c>
      <c r="L1304">
        <v>20175</v>
      </c>
      <c r="M1304">
        <v>9.6071000000000009</v>
      </c>
      <c r="N1304">
        <v>48.035499999999999</v>
      </c>
      <c r="O1304">
        <v>0</v>
      </c>
      <c r="P1304">
        <v>0</v>
      </c>
      <c r="Q1304">
        <v>4044.6071000000002</v>
      </c>
      <c r="R1304">
        <v>20223.035500000002</v>
      </c>
      <c r="S1304" t="s">
        <v>1362</v>
      </c>
      <c r="T1304" s="108"/>
      <c r="U1304" s="108"/>
      <c r="V1304" s="107"/>
      <c r="W1304" s="107"/>
    </row>
    <row r="1305" spans="1:23">
      <c r="A1305" t="s">
        <v>3004</v>
      </c>
      <c r="B1305">
        <v>44234</v>
      </c>
      <c r="C1305" t="s">
        <v>3005</v>
      </c>
      <c r="D1305">
        <v>44234</v>
      </c>
      <c r="E1305" t="s">
        <v>1267</v>
      </c>
      <c r="F1305" t="s">
        <v>1077</v>
      </c>
      <c r="G1305" t="s">
        <v>1079</v>
      </c>
      <c r="H1305" t="s">
        <v>120</v>
      </c>
      <c r="I1305" t="s">
        <v>1342</v>
      </c>
      <c r="J1305">
        <v>3</v>
      </c>
      <c r="K1305">
        <v>9850</v>
      </c>
      <c r="L1305">
        <v>29550</v>
      </c>
      <c r="M1305">
        <v>23.452400000000001</v>
      </c>
      <c r="N1305">
        <v>70.357200000000006</v>
      </c>
      <c r="O1305">
        <v>0</v>
      </c>
      <c r="P1305">
        <v>0</v>
      </c>
      <c r="Q1305">
        <v>9873.4524000000001</v>
      </c>
      <c r="R1305">
        <v>29620.357199999999</v>
      </c>
      <c r="S1305" t="s">
        <v>1362</v>
      </c>
      <c r="T1305" s="108"/>
      <c r="U1305" s="108"/>
      <c r="V1305" s="107"/>
      <c r="W1305" s="107"/>
    </row>
    <row r="1306" spans="1:23">
      <c r="A1306" t="s">
        <v>3006</v>
      </c>
      <c r="B1306">
        <v>44234</v>
      </c>
      <c r="C1306" t="s">
        <v>3007</v>
      </c>
      <c r="D1306">
        <v>44234</v>
      </c>
      <c r="E1306" t="s">
        <v>1267</v>
      </c>
      <c r="F1306" t="s">
        <v>1</v>
      </c>
      <c r="G1306" t="s">
        <v>1079</v>
      </c>
      <c r="H1306" t="s">
        <v>120</v>
      </c>
      <c r="I1306" t="s">
        <v>1210</v>
      </c>
      <c r="J1306">
        <v>18</v>
      </c>
      <c r="K1306">
        <v>7760</v>
      </c>
      <c r="L1306">
        <v>139680</v>
      </c>
      <c r="M1306">
        <v>18.476199999999999</v>
      </c>
      <c r="N1306">
        <v>332.57159999999999</v>
      </c>
      <c r="O1306">
        <v>0</v>
      </c>
      <c r="P1306">
        <v>0</v>
      </c>
      <c r="Q1306">
        <v>7778.4762000000001</v>
      </c>
      <c r="R1306">
        <v>140012.5716</v>
      </c>
      <c r="S1306" t="s">
        <v>1362</v>
      </c>
      <c r="T1306" s="108"/>
      <c r="U1306" s="108"/>
      <c r="V1306" s="107"/>
      <c r="W1306" s="107"/>
    </row>
    <row r="1307" spans="1:23">
      <c r="A1307" t="s">
        <v>3008</v>
      </c>
      <c r="B1307">
        <v>44234</v>
      </c>
      <c r="C1307" t="s">
        <v>3009</v>
      </c>
      <c r="D1307">
        <v>44234</v>
      </c>
      <c r="E1307" t="s">
        <v>1267</v>
      </c>
      <c r="F1307" t="s">
        <v>9</v>
      </c>
      <c r="G1307" t="s">
        <v>1078</v>
      </c>
      <c r="H1307" t="s">
        <v>120</v>
      </c>
      <c r="I1307" t="s">
        <v>1210</v>
      </c>
      <c r="J1307">
        <v>5</v>
      </c>
      <c r="K1307">
        <v>7760</v>
      </c>
      <c r="L1307">
        <v>38800</v>
      </c>
      <c r="M1307">
        <v>18.476199999999999</v>
      </c>
      <c r="N1307">
        <v>92.381</v>
      </c>
      <c r="O1307">
        <v>0</v>
      </c>
      <c r="P1307">
        <v>0</v>
      </c>
      <c r="Q1307">
        <v>7778.4762000000001</v>
      </c>
      <c r="R1307">
        <v>38892.381000000001</v>
      </c>
      <c r="S1307" t="s">
        <v>1362</v>
      </c>
      <c r="T1307" s="108"/>
      <c r="U1307" s="108"/>
      <c r="V1307" s="107"/>
      <c r="W1307" s="107"/>
    </row>
    <row r="1308" spans="1:23">
      <c r="A1308" t="s">
        <v>3008</v>
      </c>
      <c r="B1308">
        <v>44234</v>
      </c>
      <c r="C1308" t="s">
        <v>3009</v>
      </c>
      <c r="D1308">
        <v>44234</v>
      </c>
      <c r="E1308" t="s">
        <v>1267</v>
      </c>
      <c r="F1308" t="s">
        <v>9</v>
      </c>
      <c r="G1308" t="s">
        <v>1078</v>
      </c>
      <c r="H1308" t="s">
        <v>120</v>
      </c>
      <c r="I1308" t="s">
        <v>1201</v>
      </c>
      <c r="J1308">
        <v>5</v>
      </c>
      <c r="K1308">
        <v>3938</v>
      </c>
      <c r="L1308">
        <v>19690</v>
      </c>
      <c r="M1308">
        <v>9.3762000000000008</v>
      </c>
      <c r="N1308">
        <v>46.881</v>
      </c>
      <c r="O1308">
        <v>0</v>
      </c>
      <c r="P1308">
        <v>0</v>
      </c>
      <c r="Q1308">
        <v>3947.3762000000002</v>
      </c>
      <c r="R1308">
        <v>19736.881000000001</v>
      </c>
      <c r="S1308" t="s">
        <v>1362</v>
      </c>
      <c r="T1308" s="108"/>
      <c r="U1308" s="108"/>
      <c r="V1308" s="107"/>
      <c r="W1308" s="107"/>
    </row>
    <row r="1309" spans="1:23">
      <c r="A1309" t="s">
        <v>3010</v>
      </c>
      <c r="B1309">
        <v>44234</v>
      </c>
      <c r="C1309" t="s">
        <v>3011</v>
      </c>
      <c r="D1309">
        <v>44234</v>
      </c>
      <c r="E1309" t="s">
        <v>1267</v>
      </c>
      <c r="F1309" t="s">
        <v>62</v>
      </c>
      <c r="G1309" t="s">
        <v>57</v>
      </c>
      <c r="H1309" t="s">
        <v>57</v>
      </c>
      <c r="I1309" t="s">
        <v>1210</v>
      </c>
      <c r="J1309">
        <v>5</v>
      </c>
      <c r="K1309">
        <v>7760</v>
      </c>
      <c r="L1309">
        <v>38800</v>
      </c>
      <c r="M1309">
        <v>18.476199999999999</v>
      </c>
      <c r="N1309">
        <v>92.381</v>
      </c>
      <c r="O1309">
        <v>0</v>
      </c>
      <c r="P1309">
        <v>0</v>
      </c>
      <c r="Q1309">
        <v>7778.4762000000001</v>
      </c>
      <c r="R1309">
        <v>38892.381000000001</v>
      </c>
      <c r="S1309" t="s">
        <v>1362</v>
      </c>
      <c r="T1309" s="108"/>
      <c r="U1309" s="108"/>
      <c r="V1309" s="107"/>
      <c r="W1309" s="107"/>
    </row>
    <row r="1310" spans="1:23">
      <c r="A1310" t="s">
        <v>3010</v>
      </c>
      <c r="B1310">
        <v>44234</v>
      </c>
      <c r="C1310" t="s">
        <v>3011</v>
      </c>
      <c r="D1310">
        <v>44234</v>
      </c>
      <c r="E1310" t="s">
        <v>1267</v>
      </c>
      <c r="F1310" t="s">
        <v>62</v>
      </c>
      <c r="G1310" t="s">
        <v>57</v>
      </c>
      <c r="H1310" t="s">
        <v>57</v>
      </c>
      <c r="I1310" t="s">
        <v>1201</v>
      </c>
      <c r="J1310">
        <v>10</v>
      </c>
      <c r="K1310">
        <v>3938</v>
      </c>
      <c r="L1310">
        <v>39380</v>
      </c>
      <c r="M1310">
        <v>9.3762000000000008</v>
      </c>
      <c r="N1310">
        <v>93.762</v>
      </c>
      <c r="O1310">
        <v>0</v>
      </c>
      <c r="P1310">
        <v>0</v>
      </c>
      <c r="Q1310">
        <v>3947.3762000000002</v>
      </c>
      <c r="R1310">
        <v>39473.762000000002</v>
      </c>
      <c r="S1310" t="s">
        <v>1362</v>
      </c>
      <c r="T1310" s="108"/>
      <c r="U1310" s="108"/>
      <c r="V1310" s="107"/>
      <c r="W1310" s="107"/>
    </row>
    <row r="1311" spans="1:23">
      <c r="A1311" t="s">
        <v>3012</v>
      </c>
      <c r="B1311">
        <v>44234</v>
      </c>
      <c r="C1311" t="s">
        <v>3013</v>
      </c>
      <c r="D1311">
        <v>44234</v>
      </c>
      <c r="E1311" t="s">
        <v>1267</v>
      </c>
      <c r="F1311" t="s">
        <v>115</v>
      </c>
      <c r="G1311" t="s">
        <v>1044</v>
      </c>
      <c r="H1311" t="s">
        <v>57</v>
      </c>
      <c r="I1311" t="s">
        <v>1202</v>
      </c>
      <c r="J1311">
        <v>20</v>
      </c>
      <c r="K1311">
        <v>3540</v>
      </c>
      <c r="L1311">
        <v>70800</v>
      </c>
      <c r="M1311">
        <v>8.4285999999999994</v>
      </c>
      <c r="N1311">
        <v>168.572</v>
      </c>
      <c r="O1311">
        <v>0</v>
      </c>
      <c r="P1311">
        <v>0</v>
      </c>
      <c r="Q1311">
        <v>3548.4286000000002</v>
      </c>
      <c r="R1311">
        <v>70968.572</v>
      </c>
      <c r="S1311" t="s">
        <v>1362</v>
      </c>
      <c r="T1311" s="108"/>
      <c r="U1311" s="108"/>
      <c r="V1311" s="107"/>
      <c r="W1311" s="107"/>
    </row>
    <row r="1312" spans="1:23">
      <c r="A1312" t="s">
        <v>3014</v>
      </c>
      <c r="B1312">
        <v>44234</v>
      </c>
      <c r="C1312" t="s">
        <v>3015</v>
      </c>
      <c r="D1312">
        <v>44234</v>
      </c>
      <c r="E1312" t="s">
        <v>1267</v>
      </c>
      <c r="F1312" t="s">
        <v>58</v>
      </c>
      <c r="G1312" t="s">
        <v>1086</v>
      </c>
      <c r="H1312" t="s">
        <v>57</v>
      </c>
      <c r="I1312" t="s">
        <v>1202</v>
      </c>
      <c r="J1312">
        <v>10</v>
      </c>
      <c r="K1312">
        <v>3540</v>
      </c>
      <c r="L1312">
        <v>35400</v>
      </c>
      <c r="M1312">
        <v>8.4285999999999994</v>
      </c>
      <c r="N1312">
        <v>84.286000000000001</v>
      </c>
      <c r="O1312">
        <v>0</v>
      </c>
      <c r="P1312">
        <v>0</v>
      </c>
      <c r="Q1312">
        <v>3548.4286000000002</v>
      </c>
      <c r="R1312">
        <v>35484.286</v>
      </c>
      <c r="S1312" t="s">
        <v>1362</v>
      </c>
      <c r="T1312" s="108"/>
      <c r="U1312" s="108"/>
      <c r="V1312" s="107"/>
      <c r="W1312" s="107"/>
    </row>
    <row r="1313" spans="1:23">
      <c r="A1313" t="s">
        <v>3014</v>
      </c>
      <c r="B1313">
        <v>44234</v>
      </c>
      <c r="C1313" t="s">
        <v>3015</v>
      </c>
      <c r="D1313">
        <v>44234</v>
      </c>
      <c r="E1313" t="s">
        <v>1267</v>
      </c>
      <c r="F1313" t="s">
        <v>58</v>
      </c>
      <c r="G1313" t="s">
        <v>1086</v>
      </c>
      <c r="H1313" t="s">
        <v>57</v>
      </c>
      <c r="I1313" t="s">
        <v>1203</v>
      </c>
      <c r="J1313">
        <v>40</v>
      </c>
      <c r="K1313">
        <v>1293</v>
      </c>
      <c r="L1313">
        <v>51720</v>
      </c>
      <c r="M1313">
        <v>3.0785999999999998</v>
      </c>
      <c r="N1313">
        <v>123.14400000000001</v>
      </c>
      <c r="O1313">
        <v>0</v>
      </c>
      <c r="P1313">
        <v>0</v>
      </c>
      <c r="Q1313">
        <v>1296.0786000000001</v>
      </c>
      <c r="R1313">
        <v>51843.144</v>
      </c>
      <c r="S1313" t="s">
        <v>1362</v>
      </c>
      <c r="T1313" s="108"/>
      <c r="U1313" s="108"/>
      <c r="V1313" s="107"/>
      <c r="W1313" s="107"/>
    </row>
    <row r="1314" spans="1:23">
      <c r="A1314" t="s">
        <v>3014</v>
      </c>
      <c r="B1314">
        <v>44234</v>
      </c>
      <c r="C1314" t="s">
        <v>3015</v>
      </c>
      <c r="D1314">
        <v>44234</v>
      </c>
      <c r="E1314" t="s">
        <v>1267</v>
      </c>
      <c r="F1314" t="s">
        <v>58</v>
      </c>
      <c r="G1314" t="s">
        <v>1086</v>
      </c>
      <c r="H1314" t="s">
        <v>57</v>
      </c>
      <c r="I1314" t="s">
        <v>1215</v>
      </c>
      <c r="J1314">
        <v>10</v>
      </c>
      <c r="K1314">
        <v>5035</v>
      </c>
      <c r="L1314">
        <v>50350</v>
      </c>
      <c r="M1314">
        <v>11.988099999999999</v>
      </c>
      <c r="N1314">
        <v>119.881</v>
      </c>
      <c r="O1314">
        <v>0</v>
      </c>
      <c r="P1314">
        <v>0</v>
      </c>
      <c r="Q1314">
        <v>5046.9880999999996</v>
      </c>
      <c r="R1314">
        <v>50469.881000000001</v>
      </c>
      <c r="S1314" t="s">
        <v>1362</v>
      </c>
      <c r="T1314" s="108"/>
      <c r="U1314" s="108"/>
      <c r="V1314" s="107"/>
      <c r="W1314" s="107"/>
    </row>
    <row r="1315" spans="1:23">
      <c r="A1315" t="s">
        <v>3014</v>
      </c>
      <c r="B1315">
        <v>44234</v>
      </c>
      <c r="C1315" t="s">
        <v>3015</v>
      </c>
      <c r="D1315">
        <v>44234</v>
      </c>
      <c r="E1315" t="s">
        <v>1267</v>
      </c>
      <c r="F1315" t="s">
        <v>58</v>
      </c>
      <c r="G1315" t="s">
        <v>1086</v>
      </c>
      <c r="H1315" t="s">
        <v>57</v>
      </c>
      <c r="I1315" t="s">
        <v>1199</v>
      </c>
      <c r="J1315">
        <v>15</v>
      </c>
      <c r="K1315">
        <v>4035</v>
      </c>
      <c r="L1315">
        <v>60525</v>
      </c>
      <c r="M1315">
        <v>9.6071000000000009</v>
      </c>
      <c r="N1315">
        <v>144.10650000000001</v>
      </c>
      <c r="O1315">
        <v>0</v>
      </c>
      <c r="P1315">
        <v>0</v>
      </c>
      <c r="Q1315">
        <v>4044.6071000000002</v>
      </c>
      <c r="R1315">
        <v>60669.106500000002</v>
      </c>
      <c r="S1315" t="s">
        <v>1362</v>
      </c>
      <c r="T1315" s="108"/>
      <c r="U1315" s="108"/>
      <c r="V1315" s="107"/>
      <c r="W1315" s="107"/>
    </row>
    <row r="1316" spans="1:23">
      <c r="A1316" t="s">
        <v>3014</v>
      </c>
      <c r="B1316">
        <v>44234</v>
      </c>
      <c r="C1316" t="s">
        <v>3015</v>
      </c>
      <c r="D1316">
        <v>44234</v>
      </c>
      <c r="E1316" t="s">
        <v>1267</v>
      </c>
      <c r="F1316" t="s">
        <v>58</v>
      </c>
      <c r="G1316" t="s">
        <v>1086</v>
      </c>
      <c r="H1316" t="s">
        <v>57</v>
      </c>
      <c r="I1316" t="s">
        <v>1201</v>
      </c>
      <c r="J1316">
        <v>10</v>
      </c>
      <c r="K1316">
        <v>3938</v>
      </c>
      <c r="L1316">
        <v>39380</v>
      </c>
      <c r="M1316">
        <v>9.3762000000000008</v>
      </c>
      <c r="N1316">
        <v>93.762</v>
      </c>
      <c r="O1316">
        <v>0</v>
      </c>
      <c r="P1316">
        <v>0</v>
      </c>
      <c r="Q1316">
        <v>3947.3762000000002</v>
      </c>
      <c r="R1316">
        <v>39473.762000000002</v>
      </c>
      <c r="S1316" t="s">
        <v>1362</v>
      </c>
      <c r="T1316" s="108"/>
      <c r="U1316" s="108"/>
      <c r="V1316" s="107"/>
      <c r="W1316" s="107"/>
    </row>
    <row r="1317" spans="1:23">
      <c r="A1317" t="s">
        <v>3016</v>
      </c>
      <c r="B1317">
        <v>44234</v>
      </c>
      <c r="C1317" t="s">
        <v>3017</v>
      </c>
      <c r="D1317">
        <v>44234</v>
      </c>
      <c r="E1317" t="s">
        <v>1267</v>
      </c>
      <c r="F1317" t="s">
        <v>77</v>
      </c>
      <c r="G1317" t="s">
        <v>1088</v>
      </c>
      <c r="H1317" t="s">
        <v>69</v>
      </c>
      <c r="I1317" t="s">
        <v>1210</v>
      </c>
      <c r="J1317">
        <v>15</v>
      </c>
      <c r="K1317">
        <v>7760</v>
      </c>
      <c r="L1317">
        <v>116400</v>
      </c>
      <c r="M1317">
        <v>18.476199999999999</v>
      </c>
      <c r="N1317">
        <v>277.14299999999997</v>
      </c>
      <c r="O1317">
        <v>0</v>
      </c>
      <c r="P1317">
        <v>0</v>
      </c>
      <c r="Q1317">
        <v>7778.4762000000001</v>
      </c>
      <c r="R1317">
        <v>116677.143</v>
      </c>
      <c r="S1317" t="s">
        <v>1362</v>
      </c>
      <c r="T1317" s="108"/>
      <c r="U1317" s="108"/>
      <c r="V1317" s="107"/>
      <c r="W1317" s="107"/>
    </row>
    <row r="1318" spans="1:23">
      <c r="A1318" t="s">
        <v>3018</v>
      </c>
      <c r="B1318">
        <v>44234</v>
      </c>
      <c r="C1318" t="s">
        <v>3019</v>
      </c>
      <c r="D1318">
        <v>44234</v>
      </c>
      <c r="E1318" t="s">
        <v>1267</v>
      </c>
      <c r="F1318" t="s">
        <v>75</v>
      </c>
      <c r="G1318" t="s">
        <v>1088</v>
      </c>
      <c r="H1318" t="s">
        <v>69</v>
      </c>
      <c r="I1318" t="s">
        <v>1202</v>
      </c>
      <c r="J1318">
        <v>5</v>
      </c>
      <c r="K1318">
        <v>3540</v>
      </c>
      <c r="L1318">
        <v>17700</v>
      </c>
      <c r="M1318">
        <v>8.4285999999999994</v>
      </c>
      <c r="N1318">
        <v>42.143000000000001</v>
      </c>
      <c r="O1318">
        <v>0</v>
      </c>
      <c r="P1318">
        <v>0</v>
      </c>
      <c r="Q1318">
        <v>3548.4286000000002</v>
      </c>
      <c r="R1318">
        <v>17742.143</v>
      </c>
      <c r="S1318" t="s">
        <v>1362</v>
      </c>
      <c r="T1318" s="108"/>
      <c r="U1318" s="108"/>
      <c r="V1318" s="107"/>
      <c r="W1318" s="107"/>
    </row>
    <row r="1319" spans="1:23">
      <c r="A1319" t="s">
        <v>3018</v>
      </c>
      <c r="B1319">
        <v>44234</v>
      </c>
      <c r="C1319" t="s">
        <v>3019</v>
      </c>
      <c r="D1319">
        <v>44234</v>
      </c>
      <c r="E1319" t="s">
        <v>1267</v>
      </c>
      <c r="F1319" t="s">
        <v>75</v>
      </c>
      <c r="G1319" t="s">
        <v>1088</v>
      </c>
      <c r="H1319" t="s">
        <v>69</v>
      </c>
      <c r="I1319" t="s">
        <v>1210</v>
      </c>
      <c r="J1319">
        <v>20</v>
      </c>
      <c r="K1319">
        <v>7760</v>
      </c>
      <c r="L1319">
        <v>155200</v>
      </c>
      <c r="M1319">
        <v>18.476199999999999</v>
      </c>
      <c r="N1319">
        <v>369.524</v>
      </c>
      <c r="O1319">
        <v>0</v>
      </c>
      <c r="P1319">
        <v>0</v>
      </c>
      <c r="Q1319">
        <v>7778.4762000000001</v>
      </c>
      <c r="R1319">
        <v>155569.524</v>
      </c>
      <c r="S1319" t="s">
        <v>1362</v>
      </c>
      <c r="T1319" s="108"/>
      <c r="U1319" s="108"/>
      <c r="V1319" s="107"/>
      <c r="W1319" s="107"/>
    </row>
    <row r="1320" spans="1:23">
      <c r="A1320" t="s">
        <v>3018</v>
      </c>
      <c r="B1320">
        <v>44234</v>
      </c>
      <c r="C1320" t="s">
        <v>3019</v>
      </c>
      <c r="D1320">
        <v>44234</v>
      </c>
      <c r="E1320" t="s">
        <v>1267</v>
      </c>
      <c r="F1320" t="s">
        <v>75</v>
      </c>
      <c r="G1320" t="s">
        <v>1088</v>
      </c>
      <c r="H1320" t="s">
        <v>69</v>
      </c>
      <c r="I1320" t="s">
        <v>1201</v>
      </c>
      <c r="J1320">
        <v>5</v>
      </c>
      <c r="K1320">
        <v>3938</v>
      </c>
      <c r="L1320">
        <v>19690</v>
      </c>
      <c r="M1320">
        <v>9.3762000000000008</v>
      </c>
      <c r="N1320">
        <v>46.881</v>
      </c>
      <c r="O1320">
        <v>0</v>
      </c>
      <c r="P1320">
        <v>0</v>
      </c>
      <c r="Q1320">
        <v>3947.3762000000002</v>
      </c>
      <c r="R1320">
        <v>19736.881000000001</v>
      </c>
      <c r="S1320" t="s">
        <v>1362</v>
      </c>
      <c r="T1320" s="108"/>
      <c r="U1320" s="108"/>
      <c r="V1320" s="107"/>
      <c r="W1320" s="107"/>
    </row>
    <row r="1321" spans="1:23">
      <c r="A1321" t="s">
        <v>3020</v>
      </c>
      <c r="B1321">
        <v>44234</v>
      </c>
      <c r="C1321" t="s">
        <v>3021</v>
      </c>
      <c r="D1321">
        <v>44234</v>
      </c>
      <c r="E1321" t="s">
        <v>1267</v>
      </c>
      <c r="F1321" t="s">
        <v>65</v>
      </c>
      <c r="G1321" t="s">
        <v>1270</v>
      </c>
      <c r="H1321" t="s">
        <v>57</v>
      </c>
      <c r="I1321" t="s">
        <v>1199</v>
      </c>
      <c r="J1321">
        <v>10</v>
      </c>
      <c r="K1321">
        <v>4035</v>
      </c>
      <c r="L1321">
        <v>40350</v>
      </c>
      <c r="M1321">
        <v>9.6071000000000009</v>
      </c>
      <c r="N1321">
        <v>96.070999999999998</v>
      </c>
      <c r="O1321">
        <v>0</v>
      </c>
      <c r="P1321">
        <v>0</v>
      </c>
      <c r="Q1321">
        <v>4044.6071000000002</v>
      </c>
      <c r="R1321">
        <v>40446.071000000004</v>
      </c>
      <c r="S1321" t="s">
        <v>1362</v>
      </c>
      <c r="T1321" s="108"/>
      <c r="U1321" s="108"/>
      <c r="V1321" s="107"/>
      <c r="W1321" s="107"/>
    </row>
    <row r="1322" spans="1:23">
      <c r="A1322" t="s">
        <v>3020</v>
      </c>
      <c r="B1322">
        <v>44234</v>
      </c>
      <c r="C1322" t="s">
        <v>3021</v>
      </c>
      <c r="D1322">
        <v>44234</v>
      </c>
      <c r="E1322" t="s">
        <v>1267</v>
      </c>
      <c r="F1322" t="s">
        <v>65</v>
      </c>
      <c r="G1322" t="s">
        <v>1270</v>
      </c>
      <c r="H1322" t="s">
        <v>57</v>
      </c>
      <c r="I1322" t="s">
        <v>1215</v>
      </c>
      <c r="J1322">
        <v>10</v>
      </c>
      <c r="K1322">
        <v>5035</v>
      </c>
      <c r="L1322">
        <v>50350</v>
      </c>
      <c r="M1322">
        <v>11.988099999999999</v>
      </c>
      <c r="N1322">
        <v>119.881</v>
      </c>
      <c r="O1322">
        <v>0</v>
      </c>
      <c r="P1322">
        <v>0</v>
      </c>
      <c r="Q1322">
        <v>5046.9880999999996</v>
      </c>
      <c r="R1322">
        <v>50469.881000000001</v>
      </c>
      <c r="S1322" t="s">
        <v>1362</v>
      </c>
      <c r="T1322" s="108"/>
      <c r="U1322" s="108"/>
      <c r="V1322" s="107"/>
      <c r="W1322" s="107"/>
    </row>
    <row r="1323" spans="1:23">
      <c r="A1323" t="s">
        <v>3022</v>
      </c>
      <c r="B1323">
        <v>44234</v>
      </c>
      <c r="C1323" t="s">
        <v>3023</v>
      </c>
      <c r="D1323">
        <v>44234</v>
      </c>
      <c r="E1323" t="s">
        <v>1267</v>
      </c>
      <c r="F1323" t="s">
        <v>926</v>
      </c>
      <c r="G1323" t="s">
        <v>1288</v>
      </c>
      <c r="H1323" t="s">
        <v>120</v>
      </c>
      <c r="I1323" t="s">
        <v>1201</v>
      </c>
      <c r="J1323">
        <v>12</v>
      </c>
      <c r="K1323">
        <v>3938</v>
      </c>
      <c r="L1323">
        <v>47256</v>
      </c>
      <c r="M1323">
        <v>9.3762000000000008</v>
      </c>
      <c r="N1323">
        <v>112.51439999999999</v>
      </c>
      <c r="O1323">
        <v>0</v>
      </c>
      <c r="P1323">
        <v>0</v>
      </c>
      <c r="Q1323">
        <v>3947.3762000000002</v>
      </c>
      <c r="R1323">
        <v>47368.5144</v>
      </c>
      <c r="S1323" t="s">
        <v>1362</v>
      </c>
      <c r="T1323" s="108"/>
      <c r="U1323" s="108"/>
      <c r="V1323" s="107"/>
      <c r="W1323" s="107"/>
    </row>
    <row r="1324" spans="1:23">
      <c r="A1324" t="s">
        <v>3024</v>
      </c>
      <c r="B1324">
        <v>44234</v>
      </c>
      <c r="C1324" t="s">
        <v>3025</v>
      </c>
      <c r="D1324">
        <v>44234</v>
      </c>
      <c r="E1324" t="s">
        <v>1267</v>
      </c>
      <c r="F1324" t="s">
        <v>117</v>
      </c>
      <c r="G1324" t="s">
        <v>1278</v>
      </c>
      <c r="H1324" t="s">
        <v>120</v>
      </c>
      <c r="I1324" t="s">
        <v>1210</v>
      </c>
      <c r="J1324">
        <v>5</v>
      </c>
      <c r="K1324">
        <v>7760</v>
      </c>
      <c r="L1324">
        <v>38800</v>
      </c>
      <c r="M1324">
        <v>18.476199999999999</v>
      </c>
      <c r="N1324">
        <v>92.381</v>
      </c>
      <c r="O1324">
        <v>0</v>
      </c>
      <c r="P1324">
        <v>0</v>
      </c>
      <c r="Q1324">
        <v>7778.4762000000001</v>
      </c>
      <c r="R1324">
        <v>38892.381000000001</v>
      </c>
      <c r="S1324" t="s">
        <v>1362</v>
      </c>
      <c r="T1324" s="108"/>
      <c r="U1324" s="108"/>
      <c r="V1324" s="107"/>
      <c r="W1324" s="107"/>
    </row>
    <row r="1325" spans="1:23">
      <c r="A1325" t="s">
        <v>3026</v>
      </c>
      <c r="B1325">
        <v>44234</v>
      </c>
      <c r="C1325" t="s">
        <v>3027</v>
      </c>
      <c r="D1325">
        <v>44234</v>
      </c>
      <c r="E1325" t="s">
        <v>1267</v>
      </c>
      <c r="F1325" t="s">
        <v>3</v>
      </c>
      <c r="G1325" t="s">
        <v>1078</v>
      </c>
      <c r="H1325" t="s">
        <v>120</v>
      </c>
      <c r="I1325" t="s">
        <v>1210</v>
      </c>
      <c r="J1325">
        <v>5</v>
      </c>
      <c r="K1325">
        <v>7760</v>
      </c>
      <c r="L1325">
        <v>38800</v>
      </c>
      <c r="M1325">
        <v>18.476199999999999</v>
      </c>
      <c r="N1325">
        <v>92.381</v>
      </c>
      <c r="O1325">
        <v>0</v>
      </c>
      <c r="P1325">
        <v>0</v>
      </c>
      <c r="Q1325">
        <v>7778.4762000000001</v>
      </c>
      <c r="R1325">
        <v>38892.381000000001</v>
      </c>
      <c r="S1325" t="s">
        <v>1362</v>
      </c>
      <c r="T1325" s="108"/>
      <c r="U1325" s="108"/>
      <c r="V1325" s="107"/>
      <c r="W1325" s="107"/>
    </row>
    <row r="1326" spans="1:23">
      <c r="A1326" t="s">
        <v>3028</v>
      </c>
      <c r="B1326">
        <v>44234</v>
      </c>
      <c r="C1326" t="s">
        <v>3029</v>
      </c>
      <c r="D1326">
        <v>44234</v>
      </c>
      <c r="E1326" t="s">
        <v>1267</v>
      </c>
      <c r="F1326" t="s">
        <v>2</v>
      </c>
      <c r="G1326" t="s">
        <v>1078</v>
      </c>
      <c r="H1326" t="s">
        <v>120</v>
      </c>
      <c r="I1326" t="s">
        <v>1203</v>
      </c>
      <c r="J1326">
        <v>20</v>
      </c>
      <c r="K1326">
        <v>1293</v>
      </c>
      <c r="L1326">
        <v>25860</v>
      </c>
      <c r="M1326">
        <v>3.0785999999999998</v>
      </c>
      <c r="N1326">
        <v>61.572000000000003</v>
      </c>
      <c r="O1326">
        <v>0</v>
      </c>
      <c r="P1326">
        <v>0</v>
      </c>
      <c r="Q1326">
        <v>1296.0786000000001</v>
      </c>
      <c r="R1326">
        <v>25921.572</v>
      </c>
      <c r="S1326" t="s">
        <v>1362</v>
      </c>
      <c r="T1326" s="108"/>
      <c r="U1326" s="108"/>
      <c r="V1326" s="107"/>
      <c r="W1326" s="107"/>
    </row>
    <row r="1327" spans="1:23">
      <c r="A1327" t="s">
        <v>3028</v>
      </c>
      <c r="B1327">
        <v>44234</v>
      </c>
      <c r="C1327" t="s">
        <v>3029</v>
      </c>
      <c r="D1327">
        <v>44234</v>
      </c>
      <c r="E1327" t="s">
        <v>1267</v>
      </c>
      <c r="F1327" t="s">
        <v>2</v>
      </c>
      <c r="G1327" t="s">
        <v>1078</v>
      </c>
      <c r="H1327" t="s">
        <v>120</v>
      </c>
      <c r="I1327" t="s">
        <v>1201</v>
      </c>
      <c r="J1327">
        <v>20</v>
      </c>
      <c r="K1327">
        <v>3938</v>
      </c>
      <c r="L1327">
        <v>78760</v>
      </c>
      <c r="M1327">
        <v>9.3762000000000008</v>
      </c>
      <c r="N1327">
        <v>187.524</v>
      </c>
      <c r="O1327">
        <v>0</v>
      </c>
      <c r="P1327">
        <v>0</v>
      </c>
      <c r="Q1327">
        <v>3947.3762000000002</v>
      </c>
      <c r="R1327">
        <v>78947.524000000005</v>
      </c>
      <c r="S1327" t="s">
        <v>1362</v>
      </c>
      <c r="T1327" s="108"/>
      <c r="U1327" s="108"/>
      <c r="V1327" s="107"/>
      <c r="W1327" s="107"/>
    </row>
    <row r="1328" spans="1:23">
      <c r="A1328" t="s">
        <v>3030</v>
      </c>
      <c r="B1328">
        <v>44234</v>
      </c>
      <c r="C1328" t="s">
        <v>3031</v>
      </c>
      <c r="D1328">
        <v>44234</v>
      </c>
      <c r="E1328" t="s">
        <v>1267</v>
      </c>
      <c r="F1328" t="s">
        <v>4</v>
      </c>
      <c r="G1328" t="s">
        <v>1280</v>
      </c>
      <c r="H1328" t="s">
        <v>120</v>
      </c>
      <c r="I1328" t="s">
        <v>1201</v>
      </c>
      <c r="J1328">
        <v>10</v>
      </c>
      <c r="K1328">
        <v>3938</v>
      </c>
      <c r="L1328">
        <v>39380</v>
      </c>
      <c r="M1328">
        <v>9.3762000000000008</v>
      </c>
      <c r="N1328">
        <v>93.762</v>
      </c>
      <c r="O1328">
        <v>0</v>
      </c>
      <c r="P1328">
        <v>0</v>
      </c>
      <c r="Q1328">
        <v>3947.3762000000002</v>
      </c>
      <c r="R1328">
        <v>39473.762000000002</v>
      </c>
      <c r="S1328" t="s">
        <v>1362</v>
      </c>
      <c r="T1328" s="108"/>
      <c r="U1328" s="108"/>
      <c r="V1328" s="107"/>
      <c r="W1328" s="107"/>
    </row>
    <row r="1329" spans="1:23">
      <c r="A1329" t="s">
        <v>3032</v>
      </c>
      <c r="B1329">
        <v>44234</v>
      </c>
      <c r="C1329" t="s">
        <v>3033</v>
      </c>
      <c r="D1329">
        <v>44234</v>
      </c>
      <c r="E1329" t="s">
        <v>1267</v>
      </c>
      <c r="F1329" t="s">
        <v>86</v>
      </c>
      <c r="G1329" t="s">
        <v>1134</v>
      </c>
      <c r="H1329" t="s">
        <v>24</v>
      </c>
      <c r="I1329" t="s">
        <v>1201</v>
      </c>
      <c r="J1329">
        <v>10</v>
      </c>
      <c r="K1329">
        <v>3938</v>
      </c>
      <c r="L1329">
        <v>39380</v>
      </c>
      <c r="M1329">
        <v>9.3762000000000008</v>
      </c>
      <c r="N1329">
        <v>93.762</v>
      </c>
      <c r="O1329">
        <v>0</v>
      </c>
      <c r="P1329">
        <v>0</v>
      </c>
      <c r="Q1329">
        <v>3947.3762000000002</v>
      </c>
      <c r="R1329">
        <v>39473.762000000002</v>
      </c>
      <c r="S1329" t="s">
        <v>1362</v>
      </c>
      <c r="T1329" s="108"/>
      <c r="U1329" s="108"/>
      <c r="V1329" s="107"/>
      <c r="W1329" s="107"/>
    </row>
    <row r="1330" spans="1:23">
      <c r="A1330" t="s">
        <v>3034</v>
      </c>
      <c r="B1330">
        <v>44234</v>
      </c>
      <c r="C1330" t="s">
        <v>3035</v>
      </c>
      <c r="D1330">
        <v>44234</v>
      </c>
      <c r="E1330" t="s">
        <v>1267</v>
      </c>
      <c r="F1330" t="s">
        <v>84</v>
      </c>
      <c r="G1330" t="s">
        <v>1286</v>
      </c>
      <c r="H1330" t="s">
        <v>24</v>
      </c>
      <c r="I1330" t="s">
        <v>1364</v>
      </c>
      <c r="J1330">
        <v>9</v>
      </c>
      <c r="K1330">
        <v>5415</v>
      </c>
      <c r="L1330">
        <v>48735</v>
      </c>
      <c r="M1330">
        <v>12.892899999999999</v>
      </c>
      <c r="N1330">
        <v>116.0361</v>
      </c>
      <c r="O1330">
        <v>0</v>
      </c>
      <c r="P1330">
        <v>0</v>
      </c>
      <c r="Q1330">
        <v>5427.8928999999998</v>
      </c>
      <c r="R1330">
        <v>48851.036099999998</v>
      </c>
      <c r="S1330" t="s">
        <v>1362</v>
      </c>
      <c r="T1330" s="108"/>
      <c r="U1330" s="108"/>
      <c r="V1330" s="107"/>
      <c r="W1330" s="107"/>
    </row>
    <row r="1331" spans="1:23">
      <c r="A1331" t="s">
        <v>3034</v>
      </c>
      <c r="B1331">
        <v>44234</v>
      </c>
      <c r="C1331" t="s">
        <v>3035</v>
      </c>
      <c r="D1331">
        <v>44234</v>
      </c>
      <c r="E1331" t="s">
        <v>1267</v>
      </c>
      <c r="F1331" t="s">
        <v>84</v>
      </c>
      <c r="G1331" t="s">
        <v>1286</v>
      </c>
      <c r="H1331" t="s">
        <v>24</v>
      </c>
      <c r="I1331" t="s">
        <v>1203</v>
      </c>
      <c r="J1331">
        <v>15</v>
      </c>
      <c r="K1331">
        <v>1293</v>
      </c>
      <c r="L1331">
        <v>19395</v>
      </c>
      <c r="M1331">
        <v>3.0785999999999998</v>
      </c>
      <c r="N1331">
        <v>46.179000000000002</v>
      </c>
      <c r="O1331">
        <v>0</v>
      </c>
      <c r="P1331">
        <v>0</v>
      </c>
      <c r="Q1331">
        <v>1296.0786000000001</v>
      </c>
      <c r="R1331">
        <v>19441.179</v>
      </c>
      <c r="S1331" t="s">
        <v>1362</v>
      </c>
      <c r="T1331" s="108"/>
      <c r="U1331" s="108"/>
      <c r="V1331" s="107"/>
      <c r="W1331" s="107"/>
    </row>
    <row r="1332" spans="1:23">
      <c r="A1332" t="s">
        <v>3034</v>
      </c>
      <c r="B1332">
        <v>44234</v>
      </c>
      <c r="C1332" t="s">
        <v>3035</v>
      </c>
      <c r="D1332">
        <v>44234</v>
      </c>
      <c r="E1332" t="s">
        <v>1267</v>
      </c>
      <c r="F1332" t="s">
        <v>84</v>
      </c>
      <c r="G1332" t="s">
        <v>1286</v>
      </c>
      <c r="H1332" t="s">
        <v>24</v>
      </c>
      <c r="I1332" t="s">
        <v>1198</v>
      </c>
      <c r="J1332">
        <v>5</v>
      </c>
      <c r="K1332">
        <v>9045</v>
      </c>
      <c r="L1332">
        <v>45225</v>
      </c>
      <c r="M1332">
        <v>21.535699999999999</v>
      </c>
      <c r="N1332">
        <v>107.6785</v>
      </c>
      <c r="O1332">
        <v>0</v>
      </c>
      <c r="P1332">
        <v>0</v>
      </c>
      <c r="Q1332">
        <v>9066.5357000000004</v>
      </c>
      <c r="R1332">
        <v>45332.678500000002</v>
      </c>
      <c r="S1332" t="s">
        <v>1362</v>
      </c>
      <c r="T1332" s="108"/>
      <c r="U1332" s="108"/>
      <c r="V1332" s="107"/>
      <c r="W1332" s="107"/>
    </row>
    <row r="1333" spans="1:23">
      <c r="A1333" t="s">
        <v>3036</v>
      </c>
      <c r="B1333">
        <v>44234</v>
      </c>
      <c r="C1333" t="s">
        <v>3037</v>
      </c>
      <c r="D1333">
        <v>44234</v>
      </c>
      <c r="E1333" t="s">
        <v>1267</v>
      </c>
      <c r="F1333" t="s">
        <v>35</v>
      </c>
      <c r="G1333" t="s">
        <v>1292</v>
      </c>
      <c r="H1333" t="s">
        <v>24</v>
      </c>
      <c r="I1333" t="s">
        <v>1203</v>
      </c>
      <c r="J1333">
        <v>40</v>
      </c>
      <c r="K1333">
        <v>1293</v>
      </c>
      <c r="L1333">
        <v>51720</v>
      </c>
      <c r="M1333">
        <v>3.0785999999999998</v>
      </c>
      <c r="N1333">
        <v>123.14400000000001</v>
      </c>
      <c r="O1333">
        <v>0</v>
      </c>
      <c r="P1333">
        <v>0</v>
      </c>
      <c r="Q1333">
        <v>1296.0786000000001</v>
      </c>
      <c r="R1333">
        <v>51843.144</v>
      </c>
      <c r="S1333" t="s">
        <v>1362</v>
      </c>
      <c r="T1333" s="108"/>
      <c r="U1333" s="108"/>
      <c r="V1333" s="107"/>
      <c r="W1333" s="107"/>
    </row>
    <row r="1334" spans="1:23">
      <c r="A1334" t="s">
        <v>3038</v>
      </c>
      <c r="B1334">
        <v>44234</v>
      </c>
      <c r="C1334" t="s">
        <v>3039</v>
      </c>
      <c r="D1334">
        <v>44234</v>
      </c>
      <c r="E1334" t="s">
        <v>1267</v>
      </c>
      <c r="F1334" t="s">
        <v>989</v>
      </c>
      <c r="G1334" t="s">
        <v>1289</v>
      </c>
      <c r="H1334" t="s">
        <v>24</v>
      </c>
      <c r="I1334" t="s">
        <v>1342</v>
      </c>
      <c r="J1334">
        <v>1</v>
      </c>
      <c r="K1334">
        <v>9850</v>
      </c>
      <c r="L1334">
        <v>9850</v>
      </c>
      <c r="M1334">
        <v>23.452400000000001</v>
      </c>
      <c r="N1334">
        <v>23.452400000000001</v>
      </c>
      <c r="O1334">
        <v>0</v>
      </c>
      <c r="P1334">
        <v>0</v>
      </c>
      <c r="Q1334">
        <v>9873.4524000000001</v>
      </c>
      <c r="R1334">
        <v>9873.4524000000001</v>
      </c>
      <c r="S1334" t="s">
        <v>1362</v>
      </c>
      <c r="T1334" s="108"/>
      <c r="U1334" s="108"/>
      <c r="V1334" s="107"/>
      <c r="W1334" s="107"/>
    </row>
    <row r="1335" spans="1:23">
      <c r="A1335" t="s">
        <v>3040</v>
      </c>
      <c r="B1335">
        <v>44234</v>
      </c>
      <c r="C1335" t="s">
        <v>3041</v>
      </c>
      <c r="D1335">
        <v>44234</v>
      </c>
      <c r="E1335" t="s">
        <v>1267</v>
      </c>
      <c r="F1335" t="s">
        <v>119</v>
      </c>
      <c r="G1335" t="s">
        <v>1049</v>
      </c>
      <c r="H1335" t="s">
        <v>57</v>
      </c>
      <c r="I1335" t="s">
        <v>1203</v>
      </c>
      <c r="J1335">
        <v>20</v>
      </c>
      <c r="K1335">
        <v>1293</v>
      </c>
      <c r="L1335">
        <v>25860</v>
      </c>
      <c r="M1335">
        <v>3.0785999999999998</v>
      </c>
      <c r="N1335">
        <v>61.572000000000003</v>
      </c>
      <c r="O1335">
        <v>0</v>
      </c>
      <c r="P1335">
        <v>0</v>
      </c>
      <c r="Q1335">
        <v>1296.0786000000001</v>
      </c>
      <c r="R1335">
        <v>25921.572</v>
      </c>
      <c r="S1335" t="s">
        <v>1362</v>
      </c>
      <c r="T1335" s="108"/>
      <c r="U1335" s="108"/>
      <c r="V1335" s="107"/>
      <c r="W1335" s="107"/>
    </row>
    <row r="1336" spans="1:23">
      <c r="A1336" t="s">
        <v>3040</v>
      </c>
      <c r="B1336">
        <v>44234</v>
      </c>
      <c r="C1336" t="s">
        <v>3041</v>
      </c>
      <c r="D1336">
        <v>44234</v>
      </c>
      <c r="E1336" t="s">
        <v>1267</v>
      </c>
      <c r="F1336" t="s">
        <v>119</v>
      </c>
      <c r="G1336" t="s">
        <v>1049</v>
      </c>
      <c r="H1336" t="s">
        <v>57</v>
      </c>
      <c r="I1336" t="s">
        <v>1210</v>
      </c>
      <c r="J1336">
        <v>10</v>
      </c>
      <c r="K1336">
        <v>7760</v>
      </c>
      <c r="L1336">
        <v>77600</v>
      </c>
      <c r="M1336">
        <v>18.476199999999999</v>
      </c>
      <c r="N1336">
        <v>184.762</v>
      </c>
      <c r="O1336">
        <v>0</v>
      </c>
      <c r="P1336">
        <v>0</v>
      </c>
      <c r="Q1336">
        <v>7778.4762000000001</v>
      </c>
      <c r="R1336">
        <v>77784.762000000002</v>
      </c>
      <c r="S1336" t="s">
        <v>1362</v>
      </c>
      <c r="T1336" s="108"/>
      <c r="U1336" s="108"/>
      <c r="V1336" s="107"/>
      <c r="W1336" s="107"/>
    </row>
    <row r="1337" spans="1:23">
      <c r="A1337" t="s">
        <v>3040</v>
      </c>
      <c r="B1337">
        <v>44234</v>
      </c>
      <c r="C1337" t="s">
        <v>3041</v>
      </c>
      <c r="D1337">
        <v>44234</v>
      </c>
      <c r="E1337" t="s">
        <v>1267</v>
      </c>
      <c r="F1337" t="s">
        <v>119</v>
      </c>
      <c r="G1337" t="s">
        <v>1049</v>
      </c>
      <c r="H1337" t="s">
        <v>57</v>
      </c>
      <c r="I1337" t="s">
        <v>1199</v>
      </c>
      <c r="J1337">
        <v>5</v>
      </c>
      <c r="K1337">
        <v>4035</v>
      </c>
      <c r="L1337">
        <v>20175</v>
      </c>
      <c r="M1337">
        <v>9.6071000000000009</v>
      </c>
      <c r="N1337">
        <v>48.035499999999999</v>
      </c>
      <c r="O1337">
        <v>0</v>
      </c>
      <c r="P1337">
        <v>0</v>
      </c>
      <c r="Q1337">
        <v>4044.6071000000002</v>
      </c>
      <c r="R1337">
        <v>20223.035500000002</v>
      </c>
      <c r="S1337" t="s">
        <v>1362</v>
      </c>
      <c r="T1337" s="108"/>
      <c r="U1337" s="108"/>
      <c r="V1337" s="107"/>
      <c r="W1337" s="107"/>
    </row>
    <row r="1338" spans="1:23">
      <c r="A1338" t="s">
        <v>3040</v>
      </c>
      <c r="B1338">
        <v>44234</v>
      </c>
      <c r="C1338" t="s">
        <v>3041</v>
      </c>
      <c r="D1338">
        <v>44234</v>
      </c>
      <c r="E1338" t="s">
        <v>1267</v>
      </c>
      <c r="F1338" t="s">
        <v>119</v>
      </c>
      <c r="G1338" t="s">
        <v>1049</v>
      </c>
      <c r="H1338" t="s">
        <v>57</v>
      </c>
      <c r="I1338" t="s">
        <v>1201</v>
      </c>
      <c r="J1338">
        <v>5</v>
      </c>
      <c r="K1338">
        <v>3938</v>
      </c>
      <c r="L1338">
        <v>19690</v>
      </c>
      <c r="M1338">
        <v>9.3762000000000008</v>
      </c>
      <c r="N1338">
        <v>46.881</v>
      </c>
      <c r="O1338">
        <v>0</v>
      </c>
      <c r="P1338">
        <v>0</v>
      </c>
      <c r="Q1338">
        <v>3947.3762000000002</v>
      </c>
      <c r="R1338">
        <v>19736.881000000001</v>
      </c>
      <c r="S1338" t="s">
        <v>1362</v>
      </c>
      <c r="T1338" s="108"/>
      <c r="U1338" s="108"/>
      <c r="V1338" s="107"/>
      <c r="W1338" s="107"/>
    </row>
    <row r="1339" spans="1:23">
      <c r="A1339" t="s">
        <v>3042</v>
      </c>
      <c r="B1339">
        <v>44234</v>
      </c>
      <c r="C1339" t="s">
        <v>3043</v>
      </c>
      <c r="D1339">
        <v>44234</v>
      </c>
      <c r="E1339" t="s">
        <v>1267</v>
      </c>
      <c r="F1339" t="s">
        <v>73</v>
      </c>
      <c r="G1339" t="s">
        <v>1269</v>
      </c>
      <c r="H1339" t="s">
        <v>69</v>
      </c>
      <c r="I1339" t="s">
        <v>1215</v>
      </c>
      <c r="J1339">
        <v>2</v>
      </c>
      <c r="K1339">
        <v>5035</v>
      </c>
      <c r="L1339">
        <v>10070</v>
      </c>
      <c r="M1339">
        <v>11.988099999999999</v>
      </c>
      <c r="N1339">
        <v>23.976199999999999</v>
      </c>
      <c r="O1339">
        <v>0</v>
      </c>
      <c r="P1339">
        <v>0</v>
      </c>
      <c r="Q1339">
        <v>5046.9880999999996</v>
      </c>
      <c r="R1339">
        <v>10093.976199999999</v>
      </c>
      <c r="S1339" t="s">
        <v>1362</v>
      </c>
      <c r="T1339" s="108"/>
      <c r="U1339" s="108"/>
      <c r="V1339" s="107"/>
      <c r="W1339" s="107"/>
    </row>
    <row r="1340" spans="1:23">
      <c r="A1340" t="s">
        <v>3042</v>
      </c>
      <c r="B1340">
        <v>44234</v>
      </c>
      <c r="C1340" t="s">
        <v>3043</v>
      </c>
      <c r="D1340">
        <v>44234</v>
      </c>
      <c r="E1340" t="s">
        <v>1267</v>
      </c>
      <c r="F1340" t="s">
        <v>73</v>
      </c>
      <c r="G1340" t="s">
        <v>1269</v>
      </c>
      <c r="H1340" t="s">
        <v>69</v>
      </c>
      <c r="I1340" t="s">
        <v>1201</v>
      </c>
      <c r="J1340">
        <v>2</v>
      </c>
      <c r="K1340">
        <v>3938</v>
      </c>
      <c r="L1340">
        <v>7876</v>
      </c>
      <c r="M1340">
        <v>9.3762000000000008</v>
      </c>
      <c r="N1340">
        <v>18.752400000000002</v>
      </c>
      <c r="O1340">
        <v>0</v>
      </c>
      <c r="P1340">
        <v>0</v>
      </c>
      <c r="Q1340">
        <v>3947.3762000000002</v>
      </c>
      <c r="R1340">
        <v>7894.7524000000003</v>
      </c>
      <c r="S1340" t="s">
        <v>1362</v>
      </c>
      <c r="T1340" s="108"/>
      <c r="U1340" s="108"/>
      <c r="V1340" s="107"/>
      <c r="W1340" s="107"/>
    </row>
    <row r="1341" spans="1:23">
      <c r="A1341" t="s">
        <v>3044</v>
      </c>
      <c r="B1341">
        <v>44234</v>
      </c>
      <c r="C1341" t="s">
        <v>3045</v>
      </c>
      <c r="D1341">
        <v>44234</v>
      </c>
      <c r="E1341" t="s">
        <v>1267</v>
      </c>
      <c r="F1341" t="s">
        <v>1009</v>
      </c>
      <c r="G1341" t="s">
        <v>79</v>
      </c>
      <c r="H1341" t="s">
        <v>69</v>
      </c>
      <c r="I1341" t="s">
        <v>1210</v>
      </c>
      <c r="J1341">
        <v>50</v>
      </c>
      <c r="K1341">
        <v>7760</v>
      </c>
      <c r="L1341">
        <v>388000</v>
      </c>
      <c r="M1341">
        <v>18.476199999999999</v>
      </c>
      <c r="N1341">
        <v>923.81</v>
      </c>
      <c r="O1341">
        <v>0</v>
      </c>
      <c r="P1341">
        <v>0</v>
      </c>
      <c r="Q1341">
        <v>7778.4762000000001</v>
      </c>
      <c r="R1341">
        <v>388923.81</v>
      </c>
      <c r="S1341" t="s">
        <v>1362</v>
      </c>
      <c r="T1341" s="108"/>
      <c r="U1341" s="108"/>
      <c r="V1341" s="107"/>
      <c r="W1341" s="107"/>
    </row>
    <row r="1342" spans="1:23">
      <c r="A1342" t="s">
        <v>3046</v>
      </c>
      <c r="B1342">
        <v>44234</v>
      </c>
      <c r="C1342" t="s">
        <v>3047</v>
      </c>
      <c r="D1342">
        <v>44234</v>
      </c>
      <c r="E1342" t="s">
        <v>1267</v>
      </c>
      <c r="F1342" t="s">
        <v>78</v>
      </c>
      <c r="G1342" t="s">
        <v>79</v>
      </c>
      <c r="H1342" t="s">
        <v>69</v>
      </c>
      <c r="I1342" t="s">
        <v>2490</v>
      </c>
      <c r="J1342">
        <v>40</v>
      </c>
      <c r="K1342">
        <v>1264</v>
      </c>
      <c r="L1342">
        <v>50560</v>
      </c>
      <c r="M1342">
        <v>3.0095000000000001</v>
      </c>
      <c r="N1342">
        <v>120.38</v>
      </c>
      <c r="O1342">
        <v>0</v>
      </c>
      <c r="P1342">
        <v>0</v>
      </c>
      <c r="Q1342">
        <v>1267.0094999999999</v>
      </c>
      <c r="R1342">
        <v>50680.38</v>
      </c>
      <c r="S1342" t="s">
        <v>1362</v>
      </c>
      <c r="T1342" s="108"/>
      <c r="U1342" s="108"/>
      <c r="V1342" s="107"/>
      <c r="W1342" s="107"/>
    </row>
    <row r="1343" spans="1:23">
      <c r="A1343" t="s">
        <v>3046</v>
      </c>
      <c r="B1343">
        <v>44234</v>
      </c>
      <c r="C1343" t="s">
        <v>3047</v>
      </c>
      <c r="D1343">
        <v>44234</v>
      </c>
      <c r="E1343" t="s">
        <v>1267</v>
      </c>
      <c r="F1343" t="s">
        <v>78</v>
      </c>
      <c r="G1343" t="s">
        <v>79</v>
      </c>
      <c r="H1343" t="s">
        <v>69</v>
      </c>
      <c r="I1343" t="s">
        <v>1210</v>
      </c>
      <c r="J1343">
        <v>20</v>
      </c>
      <c r="K1343">
        <v>7760</v>
      </c>
      <c r="L1343">
        <v>155200</v>
      </c>
      <c r="M1343">
        <v>18.476199999999999</v>
      </c>
      <c r="N1343">
        <v>369.524</v>
      </c>
      <c r="O1343">
        <v>0</v>
      </c>
      <c r="P1343">
        <v>0</v>
      </c>
      <c r="Q1343">
        <v>7778.4762000000001</v>
      </c>
      <c r="R1343">
        <v>155569.524</v>
      </c>
      <c r="S1343" t="s">
        <v>1362</v>
      </c>
      <c r="T1343" s="108"/>
      <c r="U1343" s="108"/>
      <c r="V1343" s="107"/>
      <c r="W1343" s="107"/>
    </row>
    <row r="1344" spans="1:23">
      <c r="A1344" t="s">
        <v>3046</v>
      </c>
      <c r="B1344">
        <v>44234</v>
      </c>
      <c r="C1344" t="s">
        <v>3047</v>
      </c>
      <c r="D1344">
        <v>44234</v>
      </c>
      <c r="E1344" t="s">
        <v>1267</v>
      </c>
      <c r="F1344" t="s">
        <v>78</v>
      </c>
      <c r="G1344" t="s">
        <v>79</v>
      </c>
      <c r="H1344" t="s">
        <v>69</v>
      </c>
      <c r="I1344" t="s">
        <v>1199</v>
      </c>
      <c r="J1344">
        <v>11</v>
      </c>
      <c r="K1344">
        <v>4035</v>
      </c>
      <c r="L1344">
        <v>44385</v>
      </c>
      <c r="M1344">
        <v>9.6071000000000009</v>
      </c>
      <c r="N1344">
        <v>105.6781</v>
      </c>
      <c r="O1344">
        <v>0</v>
      </c>
      <c r="P1344">
        <v>0</v>
      </c>
      <c r="Q1344">
        <v>4044.6071000000002</v>
      </c>
      <c r="R1344">
        <v>44490.678099999997</v>
      </c>
      <c r="S1344" t="s">
        <v>1362</v>
      </c>
      <c r="T1344" s="108"/>
      <c r="U1344" s="108"/>
      <c r="V1344" s="107"/>
      <c r="W1344" s="107"/>
    </row>
    <row r="1345" spans="1:23">
      <c r="A1345" t="s">
        <v>3048</v>
      </c>
      <c r="B1345">
        <v>44234</v>
      </c>
      <c r="C1345" t="s">
        <v>3049</v>
      </c>
      <c r="D1345">
        <v>44234</v>
      </c>
      <c r="E1345" t="s">
        <v>1267</v>
      </c>
      <c r="F1345" t="s">
        <v>28</v>
      </c>
      <c r="G1345" t="s">
        <v>1127</v>
      </c>
      <c r="H1345" t="s">
        <v>24</v>
      </c>
      <c r="I1345" t="s">
        <v>1364</v>
      </c>
      <c r="J1345">
        <v>15</v>
      </c>
      <c r="K1345">
        <v>5415</v>
      </c>
      <c r="L1345">
        <v>81225</v>
      </c>
      <c r="M1345">
        <v>12.892899999999999</v>
      </c>
      <c r="N1345">
        <v>193.39349999999999</v>
      </c>
      <c r="O1345">
        <v>0</v>
      </c>
      <c r="P1345">
        <v>0</v>
      </c>
      <c r="Q1345">
        <v>5427.8928999999998</v>
      </c>
      <c r="R1345">
        <v>81418.393500000006</v>
      </c>
      <c r="S1345" t="s">
        <v>1362</v>
      </c>
      <c r="T1345" s="108"/>
      <c r="U1345" s="108"/>
      <c r="V1345" s="107"/>
      <c r="W1345" s="107"/>
    </row>
    <row r="1346" spans="1:23">
      <c r="A1346" t="s">
        <v>3048</v>
      </c>
      <c r="B1346">
        <v>44234</v>
      </c>
      <c r="C1346" t="s">
        <v>3049</v>
      </c>
      <c r="D1346">
        <v>44234</v>
      </c>
      <c r="E1346" t="s">
        <v>1267</v>
      </c>
      <c r="F1346" t="s">
        <v>28</v>
      </c>
      <c r="G1346" t="s">
        <v>1127</v>
      </c>
      <c r="H1346" t="s">
        <v>24</v>
      </c>
      <c r="I1346" t="s">
        <v>2490</v>
      </c>
      <c r="J1346">
        <v>40</v>
      </c>
      <c r="K1346">
        <v>1264</v>
      </c>
      <c r="L1346">
        <v>50560</v>
      </c>
      <c r="M1346">
        <v>3.0095000000000001</v>
      </c>
      <c r="N1346">
        <v>120.38</v>
      </c>
      <c r="O1346">
        <v>0</v>
      </c>
      <c r="P1346">
        <v>0</v>
      </c>
      <c r="Q1346">
        <v>1267.0094999999999</v>
      </c>
      <c r="R1346">
        <v>50680.38</v>
      </c>
      <c r="S1346" t="s">
        <v>1362</v>
      </c>
      <c r="T1346" s="108"/>
      <c r="U1346" s="108"/>
      <c r="V1346" s="107"/>
      <c r="W1346" s="107"/>
    </row>
    <row r="1347" spans="1:23">
      <c r="A1347" t="s">
        <v>3048</v>
      </c>
      <c r="B1347">
        <v>44234</v>
      </c>
      <c r="C1347" t="s">
        <v>3049</v>
      </c>
      <c r="D1347">
        <v>44234</v>
      </c>
      <c r="E1347" t="s">
        <v>1267</v>
      </c>
      <c r="F1347" t="s">
        <v>28</v>
      </c>
      <c r="G1347" t="s">
        <v>1127</v>
      </c>
      <c r="H1347" t="s">
        <v>24</v>
      </c>
      <c r="I1347" t="s">
        <v>1199</v>
      </c>
      <c r="J1347">
        <v>5</v>
      </c>
      <c r="K1347">
        <v>4035</v>
      </c>
      <c r="L1347">
        <v>20175</v>
      </c>
      <c r="M1347">
        <v>9.6071000000000009</v>
      </c>
      <c r="N1347">
        <v>48.035499999999999</v>
      </c>
      <c r="O1347">
        <v>0</v>
      </c>
      <c r="P1347">
        <v>0</v>
      </c>
      <c r="Q1347">
        <v>4044.6071000000002</v>
      </c>
      <c r="R1347">
        <v>20223.035500000002</v>
      </c>
      <c r="S1347" t="s">
        <v>1362</v>
      </c>
      <c r="T1347" s="108"/>
      <c r="U1347" s="108"/>
      <c r="V1347" s="107"/>
      <c r="W1347" s="107"/>
    </row>
    <row r="1348" spans="1:23">
      <c r="A1348" t="s">
        <v>3050</v>
      </c>
      <c r="B1348">
        <v>44234</v>
      </c>
      <c r="C1348" t="s">
        <v>3051</v>
      </c>
      <c r="D1348">
        <v>44234</v>
      </c>
      <c r="E1348" t="s">
        <v>1267</v>
      </c>
      <c r="F1348" t="s">
        <v>74</v>
      </c>
      <c r="G1348" t="s">
        <v>1269</v>
      </c>
      <c r="H1348" t="s">
        <v>69</v>
      </c>
      <c r="I1348" t="s">
        <v>1203</v>
      </c>
      <c r="J1348">
        <v>60</v>
      </c>
      <c r="K1348">
        <v>1293</v>
      </c>
      <c r="L1348">
        <v>77580</v>
      </c>
      <c r="M1348">
        <v>3.0785999999999998</v>
      </c>
      <c r="N1348">
        <v>184.71600000000001</v>
      </c>
      <c r="O1348">
        <v>0</v>
      </c>
      <c r="P1348">
        <v>0</v>
      </c>
      <c r="Q1348">
        <v>1296.0786000000001</v>
      </c>
      <c r="R1348">
        <v>77764.716</v>
      </c>
      <c r="S1348" t="s">
        <v>1362</v>
      </c>
      <c r="T1348" s="108"/>
      <c r="U1348" s="108"/>
      <c r="V1348" s="107"/>
      <c r="W1348" s="107"/>
    </row>
    <row r="1349" spans="1:23">
      <c r="A1349" t="s">
        <v>3052</v>
      </c>
      <c r="B1349">
        <v>44234</v>
      </c>
      <c r="C1349" t="s">
        <v>3053</v>
      </c>
      <c r="D1349">
        <v>44234</v>
      </c>
      <c r="E1349" t="s">
        <v>1267</v>
      </c>
      <c r="F1349" t="s">
        <v>64</v>
      </c>
      <c r="G1349" t="s">
        <v>57</v>
      </c>
      <c r="H1349" t="s">
        <v>57</v>
      </c>
      <c r="I1349" t="s">
        <v>1210</v>
      </c>
      <c r="J1349">
        <v>2</v>
      </c>
      <c r="K1349">
        <v>7760</v>
      </c>
      <c r="L1349">
        <v>15520</v>
      </c>
      <c r="M1349">
        <v>18.476199999999999</v>
      </c>
      <c r="N1349">
        <v>36.952399999999997</v>
      </c>
      <c r="O1349">
        <v>0</v>
      </c>
      <c r="P1349">
        <v>0</v>
      </c>
      <c r="Q1349">
        <v>7778.4762000000001</v>
      </c>
      <c r="R1349">
        <v>15556.9524</v>
      </c>
      <c r="S1349" t="s">
        <v>1362</v>
      </c>
      <c r="T1349" s="108"/>
      <c r="U1349" s="108"/>
      <c r="V1349" s="107"/>
      <c r="W1349" s="107"/>
    </row>
    <row r="1350" spans="1:23">
      <c r="A1350" t="s">
        <v>3052</v>
      </c>
      <c r="B1350">
        <v>44234</v>
      </c>
      <c r="C1350" t="s">
        <v>3053</v>
      </c>
      <c r="D1350">
        <v>44234</v>
      </c>
      <c r="E1350" t="s">
        <v>1267</v>
      </c>
      <c r="F1350" t="s">
        <v>64</v>
      </c>
      <c r="G1350" t="s">
        <v>57</v>
      </c>
      <c r="H1350" t="s">
        <v>57</v>
      </c>
      <c r="I1350" t="s">
        <v>1203</v>
      </c>
      <c r="J1350">
        <v>40</v>
      </c>
      <c r="K1350">
        <v>1293</v>
      </c>
      <c r="L1350">
        <v>51720</v>
      </c>
      <c r="M1350">
        <v>3.0785999999999998</v>
      </c>
      <c r="N1350">
        <v>123.14400000000001</v>
      </c>
      <c r="O1350">
        <v>0</v>
      </c>
      <c r="P1350">
        <v>0</v>
      </c>
      <c r="Q1350">
        <v>1296.0786000000001</v>
      </c>
      <c r="R1350">
        <v>51843.144</v>
      </c>
      <c r="S1350" t="s">
        <v>1362</v>
      </c>
      <c r="T1350" s="108"/>
      <c r="U1350" s="108"/>
      <c r="V1350" s="107"/>
      <c r="W1350" s="107"/>
    </row>
    <row r="1351" spans="1:23">
      <c r="A1351" t="s">
        <v>3054</v>
      </c>
      <c r="B1351">
        <v>44234</v>
      </c>
      <c r="C1351" t="s">
        <v>3055</v>
      </c>
      <c r="D1351">
        <v>44234</v>
      </c>
      <c r="E1351" t="s">
        <v>1267</v>
      </c>
      <c r="F1351" t="s">
        <v>11</v>
      </c>
      <c r="G1351" t="s">
        <v>1288</v>
      </c>
      <c r="H1351" t="s">
        <v>120</v>
      </c>
      <c r="I1351" t="s">
        <v>1201</v>
      </c>
      <c r="J1351">
        <v>20</v>
      </c>
      <c r="K1351">
        <v>3938</v>
      </c>
      <c r="L1351">
        <v>78760</v>
      </c>
      <c r="M1351">
        <v>9.3762000000000008</v>
      </c>
      <c r="N1351">
        <v>187.524</v>
      </c>
      <c r="O1351">
        <v>0</v>
      </c>
      <c r="P1351">
        <v>0</v>
      </c>
      <c r="Q1351">
        <v>3947.3762000000002</v>
      </c>
      <c r="R1351">
        <v>78947.524000000005</v>
      </c>
      <c r="S1351" t="s">
        <v>1362</v>
      </c>
      <c r="T1351" s="108"/>
      <c r="U1351" s="108"/>
      <c r="V1351" s="107"/>
      <c r="W1351" s="107"/>
    </row>
    <row r="1352" spans="1:23">
      <c r="A1352" t="s">
        <v>3056</v>
      </c>
      <c r="B1352">
        <v>44234</v>
      </c>
      <c r="C1352" t="s">
        <v>3057</v>
      </c>
      <c r="D1352">
        <v>44234</v>
      </c>
      <c r="E1352" t="s">
        <v>1267</v>
      </c>
      <c r="F1352" t="s">
        <v>109</v>
      </c>
      <c r="G1352" t="s">
        <v>1279</v>
      </c>
      <c r="H1352" t="s">
        <v>120</v>
      </c>
      <c r="I1352" t="s">
        <v>1342</v>
      </c>
      <c r="J1352">
        <v>33</v>
      </c>
      <c r="K1352">
        <v>9850</v>
      </c>
      <c r="L1352">
        <v>325050</v>
      </c>
      <c r="M1352">
        <v>23.452400000000001</v>
      </c>
      <c r="N1352">
        <v>773.92920000000004</v>
      </c>
      <c r="O1352">
        <v>0</v>
      </c>
      <c r="P1352">
        <v>0</v>
      </c>
      <c r="Q1352">
        <v>9873.4524000000001</v>
      </c>
      <c r="R1352">
        <v>325823.92920000001</v>
      </c>
      <c r="S1352" t="s">
        <v>1362</v>
      </c>
      <c r="T1352" s="108"/>
      <c r="U1352" s="108"/>
      <c r="V1352" s="107"/>
      <c r="W1352" s="107"/>
    </row>
    <row r="1353" spans="1:23">
      <c r="A1353" t="s">
        <v>3056</v>
      </c>
      <c r="B1353">
        <v>44234</v>
      </c>
      <c r="C1353" t="s">
        <v>3057</v>
      </c>
      <c r="D1353">
        <v>44234</v>
      </c>
      <c r="E1353" t="s">
        <v>1267</v>
      </c>
      <c r="F1353" t="s">
        <v>109</v>
      </c>
      <c r="G1353" t="s">
        <v>1279</v>
      </c>
      <c r="H1353" t="s">
        <v>120</v>
      </c>
      <c r="I1353" t="s">
        <v>1364</v>
      </c>
      <c r="J1353">
        <v>30</v>
      </c>
      <c r="K1353">
        <v>5415</v>
      </c>
      <c r="L1353">
        <v>162450</v>
      </c>
      <c r="M1353">
        <v>12.892899999999999</v>
      </c>
      <c r="N1353">
        <v>386.78699999999998</v>
      </c>
      <c r="O1353">
        <v>0</v>
      </c>
      <c r="P1353">
        <v>0</v>
      </c>
      <c r="Q1353">
        <v>5427.8928999999998</v>
      </c>
      <c r="R1353">
        <v>162836.78700000001</v>
      </c>
      <c r="S1353" t="s">
        <v>1362</v>
      </c>
      <c r="T1353" s="108"/>
      <c r="U1353" s="108"/>
      <c r="V1353" s="107"/>
      <c r="W1353" s="107"/>
    </row>
    <row r="1354" spans="1:23">
      <c r="A1354" t="s">
        <v>3056</v>
      </c>
      <c r="B1354">
        <v>44234</v>
      </c>
      <c r="C1354" t="s">
        <v>3057</v>
      </c>
      <c r="D1354">
        <v>44234</v>
      </c>
      <c r="E1354" t="s">
        <v>1267</v>
      </c>
      <c r="F1354" t="s">
        <v>109</v>
      </c>
      <c r="G1354" t="s">
        <v>1279</v>
      </c>
      <c r="H1354" t="s">
        <v>120</v>
      </c>
      <c r="I1354" t="s">
        <v>1215</v>
      </c>
      <c r="J1354">
        <v>20</v>
      </c>
      <c r="K1354">
        <v>5035</v>
      </c>
      <c r="L1354">
        <v>100700</v>
      </c>
      <c r="M1354">
        <v>11.988099999999999</v>
      </c>
      <c r="N1354">
        <v>239.762</v>
      </c>
      <c r="O1354">
        <v>0</v>
      </c>
      <c r="P1354">
        <v>0</v>
      </c>
      <c r="Q1354">
        <v>5046.9880999999996</v>
      </c>
      <c r="R1354">
        <v>100939.762</v>
      </c>
      <c r="S1354" t="s">
        <v>1362</v>
      </c>
      <c r="T1354" s="108"/>
      <c r="U1354" s="108"/>
      <c r="V1354" s="107"/>
      <c r="W1354" s="107"/>
    </row>
    <row r="1355" spans="1:23">
      <c r="A1355" t="s">
        <v>3056</v>
      </c>
      <c r="B1355">
        <v>44234</v>
      </c>
      <c r="C1355" t="s">
        <v>3057</v>
      </c>
      <c r="D1355">
        <v>44234</v>
      </c>
      <c r="E1355" t="s">
        <v>1267</v>
      </c>
      <c r="F1355" t="s">
        <v>109</v>
      </c>
      <c r="G1355" t="s">
        <v>1279</v>
      </c>
      <c r="H1355" t="s">
        <v>120</v>
      </c>
      <c r="I1355" t="s">
        <v>2490</v>
      </c>
      <c r="J1355">
        <v>200</v>
      </c>
      <c r="K1355">
        <v>1264</v>
      </c>
      <c r="L1355">
        <v>252800</v>
      </c>
      <c r="M1355">
        <v>3.0095000000000001</v>
      </c>
      <c r="N1355">
        <v>601.9</v>
      </c>
      <c r="O1355">
        <v>0</v>
      </c>
      <c r="P1355">
        <v>0</v>
      </c>
      <c r="Q1355">
        <v>1267.0094999999999</v>
      </c>
      <c r="R1355">
        <v>253401.9</v>
      </c>
      <c r="S1355" t="s">
        <v>1362</v>
      </c>
      <c r="T1355" s="108"/>
      <c r="U1355" s="108"/>
      <c r="V1355" s="107"/>
      <c r="W1355" s="107"/>
    </row>
    <row r="1356" spans="1:23">
      <c r="A1356" t="s">
        <v>3058</v>
      </c>
      <c r="B1356">
        <v>44234</v>
      </c>
      <c r="C1356" t="s">
        <v>3059</v>
      </c>
      <c r="D1356">
        <v>44234</v>
      </c>
      <c r="E1356" t="s">
        <v>1267</v>
      </c>
      <c r="F1356" t="s">
        <v>1051</v>
      </c>
      <c r="G1356" t="s">
        <v>1276</v>
      </c>
      <c r="H1356" t="s">
        <v>69</v>
      </c>
      <c r="I1356" t="s">
        <v>1201</v>
      </c>
      <c r="J1356">
        <v>5</v>
      </c>
      <c r="K1356">
        <v>3938</v>
      </c>
      <c r="L1356">
        <v>19690</v>
      </c>
      <c r="M1356">
        <v>9.3762000000000008</v>
      </c>
      <c r="N1356">
        <v>46.881</v>
      </c>
      <c r="O1356">
        <v>0</v>
      </c>
      <c r="P1356">
        <v>0</v>
      </c>
      <c r="Q1356">
        <v>3947.3762000000002</v>
      </c>
      <c r="R1356">
        <v>19736.881000000001</v>
      </c>
      <c r="S1356" t="s">
        <v>1362</v>
      </c>
      <c r="T1356" s="108"/>
      <c r="U1356" s="108"/>
      <c r="V1356" s="107"/>
      <c r="W1356" s="107"/>
    </row>
    <row r="1357" spans="1:23">
      <c r="A1357" t="s">
        <v>3058</v>
      </c>
      <c r="B1357">
        <v>44234</v>
      </c>
      <c r="C1357" t="s">
        <v>3059</v>
      </c>
      <c r="D1357">
        <v>44234</v>
      </c>
      <c r="E1357" t="s">
        <v>1267</v>
      </c>
      <c r="F1357" t="s">
        <v>1051</v>
      </c>
      <c r="G1357" t="s">
        <v>1276</v>
      </c>
      <c r="H1357" t="s">
        <v>69</v>
      </c>
      <c r="I1357" t="s">
        <v>1203</v>
      </c>
      <c r="J1357">
        <v>50</v>
      </c>
      <c r="K1357">
        <v>1293</v>
      </c>
      <c r="L1357">
        <v>64650</v>
      </c>
      <c r="M1357">
        <v>3.0785999999999998</v>
      </c>
      <c r="N1357">
        <v>153.93</v>
      </c>
      <c r="O1357">
        <v>0</v>
      </c>
      <c r="P1357">
        <v>0</v>
      </c>
      <c r="Q1357">
        <v>1296.0786000000001</v>
      </c>
      <c r="R1357">
        <v>64803.93</v>
      </c>
      <c r="S1357" t="s">
        <v>1362</v>
      </c>
      <c r="T1357" s="108"/>
      <c r="U1357" s="108"/>
      <c r="V1357" s="107"/>
      <c r="W1357" s="107"/>
    </row>
    <row r="1358" spans="1:23">
      <c r="A1358" t="s">
        <v>3058</v>
      </c>
      <c r="B1358">
        <v>44234</v>
      </c>
      <c r="C1358" t="s">
        <v>3059</v>
      </c>
      <c r="D1358">
        <v>44234</v>
      </c>
      <c r="E1358" t="s">
        <v>1267</v>
      </c>
      <c r="F1358" t="s">
        <v>1051</v>
      </c>
      <c r="G1358" t="s">
        <v>1276</v>
      </c>
      <c r="H1358" t="s">
        <v>69</v>
      </c>
      <c r="I1358" t="s">
        <v>1199</v>
      </c>
      <c r="J1358">
        <v>5</v>
      </c>
      <c r="K1358">
        <v>4035</v>
      </c>
      <c r="L1358">
        <v>20175</v>
      </c>
      <c r="M1358">
        <v>9.6071000000000009</v>
      </c>
      <c r="N1358">
        <v>48.035499999999999</v>
      </c>
      <c r="O1358">
        <v>0</v>
      </c>
      <c r="P1358">
        <v>0</v>
      </c>
      <c r="Q1358">
        <v>4044.6071000000002</v>
      </c>
      <c r="R1358">
        <v>20223.035500000002</v>
      </c>
      <c r="S1358" t="s">
        <v>1362</v>
      </c>
      <c r="T1358" s="108"/>
      <c r="U1358" s="108"/>
      <c r="V1358" s="107"/>
      <c r="W1358" s="107"/>
    </row>
    <row r="1359" spans="1:23">
      <c r="A1359" t="s">
        <v>3060</v>
      </c>
      <c r="B1359">
        <v>44234</v>
      </c>
      <c r="C1359" t="s">
        <v>3061</v>
      </c>
      <c r="D1359">
        <v>44234</v>
      </c>
      <c r="E1359" t="s">
        <v>1267</v>
      </c>
      <c r="F1359" t="s">
        <v>54</v>
      </c>
      <c r="G1359" t="s">
        <v>1085</v>
      </c>
      <c r="H1359" t="s">
        <v>57</v>
      </c>
      <c r="I1359" t="s">
        <v>1210</v>
      </c>
      <c r="J1359">
        <v>20</v>
      </c>
      <c r="K1359">
        <v>7760</v>
      </c>
      <c r="L1359">
        <v>155200</v>
      </c>
      <c r="M1359">
        <v>18.476199999999999</v>
      </c>
      <c r="N1359">
        <v>369.524</v>
      </c>
      <c r="O1359">
        <v>0</v>
      </c>
      <c r="P1359">
        <v>0</v>
      </c>
      <c r="Q1359">
        <v>7778.4762000000001</v>
      </c>
      <c r="R1359">
        <v>155569.524</v>
      </c>
      <c r="S1359" t="s">
        <v>1362</v>
      </c>
      <c r="T1359" s="108"/>
      <c r="U1359" s="108"/>
      <c r="V1359" s="107"/>
      <c r="W1359" s="107"/>
    </row>
    <row r="1360" spans="1:23">
      <c r="A1360" t="s">
        <v>3062</v>
      </c>
      <c r="B1360">
        <v>44234</v>
      </c>
      <c r="C1360" t="s">
        <v>3063</v>
      </c>
      <c r="D1360">
        <v>44234</v>
      </c>
      <c r="E1360" t="s">
        <v>1267</v>
      </c>
      <c r="F1360" t="s">
        <v>56</v>
      </c>
      <c r="G1360" t="s">
        <v>1086</v>
      </c>
      <c r="H1360" t="s">
        <v>57</v>
      </c>
      <c r="I1360" t="s">
        <v>1203</v>
      </c>
      <c r="J1360">
        <v>100</v>
      </c>
      <c r="K1360">
        <v>1293</v>
      </c>
      <c r="L1360">
        <v>129300</v>
      </c>
      <c r="M1360">
        <v>3.0785999999999998</v>
      </c>
      <c r="N1360">
        <v>307.86</v>
      </c>
      <c r="O1360">
        <v>0</v>
      </c>
      <c r="P1360">
        <v>0</v>
      </c>
      <c r="Q1360">
        <v>1296.0786000000001</v>
      </c>
      <c r="R1360">
        <v>129607.86</v>
      </c>
      <c r="S1360" t="s">
        <v>1362</v>
      </c>
      <c r="T1360" s="108"/>
      <c r="U1360" s="108"/>
      <c r="V1360" s="107"/>
      <c r="W1360" s="107"/>
    </row>
    <row r="1361" spans="1:23">
      <c r="A1361" t="s">
        <v>3062</v>
      </c>
      <c r="B1361">
        <v>44234</v>
      </c>
      <c r="C1361" t="s">
        <v>3063</v>
      </c>
      <c r="D1361">
        <v>44234</v>
      </c>
      <c r="E1361" t="s">
        <v>1267</v>
      </c>
      <c r="F1361" t="s">
        <v>56</v>
      </c>
      <c r="G1361" t="s">
        <v>1086</v>
      </c>
      <c r="H1361" t="s">
        <v>57</v>
      </c>
      <c r="I1361" t="s">
        <v>1202</v>
      </c>
      <c r="J1361">
        <v>5</v>
      </c>
      <c r="K1361">
        <v>3540</v>
      </c>
      <c r="L1361">
        <v>17700</v>
      </c>
      <c r="M1361">
        <v>8.4285999999999994</v>
      </c>
      <c r="N1361">
        <v>42.143000000000001</v>
      </c>
      <c r="O1361">
        <v>0</v>
      </c>
      <c r="P1361">
        <v>0</v>
      </c>
      <c r="Q1361">
        <v>3548.4286000000002</v>
      </c>
      <c r="R1361">
        <v>17742.143</v>
      </c>
      <c r="S1361" t="s">
        <v>1362</v>
      </c>
      <c r="T1361" s="108"/>
      <c r="U1361" s="108"/>
      <c r="V1361" s="107"/>
      <c r="W1361" s="107"/>
    </row>
    <row r="1362" spans="1:23">
      <c r="A1362" t="s">
        <v>3062</v>
      </c>
      <c r="B1362">
        <v>44234</v>
      </c>
      <c r="C1362" t="s">
        <v>3063</v>
      </c>
      <c r="D1362">
        <v>44234</v>
      </c>
      <c r="E1362" t="s">
        <v>1267</v>
      </c>
      <c r="F1362" t="s">
        <v>56</v>
      </c>
      <c r="G1362" t="s">
        <v>1086</v>
      </c>
      <c r="H1362" t="s">
        <v>57</v>
      </c>
      <c r="I1362" t="s">
        <v>1201</v>
      </c>
      <c r="J1362">
        <v>10</v>
      </c>
      <c r="K1362">
        <v>3938</v>
      </c>
      <c r="L1362">
        <v>39380</v>
      </c>
      <c r="M1362">
        <v>9.3762000000000008</v>
      </c>
      <c r="N1362">
        <v>93.762</v>
      </c>
      <c r="O1362">
        <v>0</v>
      </c>
      <c r="P1362">
        <v>0</v>
      </c>
      <c r="Q1362">
        <v>3947.3762000000002</v>
      </c>
      <c r="R1362">
        <v>39473.762000000002</v>
      </c>
      <c r="S1362" t="s">
        <v>1362</v>
      </c>
      <c r="T1362" s="108"/>
      <c r="U1362" s="108"/>
      <c r="V1362" s="107"/>
      <c r="W1362" s="107"/>
    </row>
    <row r="1363" spans="1:23">
      <c r="A1363" t="s">
        <v>3064</v>
      </c>
      <c r="B1363">
        <v>44234</v>
      </c>
      <c r="C1363" t="s">
        <v>3065</v>
      </c>
      <c r="D1363">
        <v>44234</v>
      </c>
      <c r="E1363" t="s">
        <v>1267</v>
      </c>
      <c r="F1363" t="s">
        <v>61</v>
      </c>
      <c r="G1363" t="s">
        <v>60</v>
      </c>
      <c r="H1363" t="s">
        <v>57</v>
      </c>
      <c r="I1363" t="s">
        <v>1364</v>
      </c>
      <c r="J1363">
        <v>5</v>
      </c>
      <c r="K1363">
        <v>5415</v>
      </c>
      <c r="L1363">
        <v>27075</v>
      </c>
      <c r="M1363">
        <v>12.892899999999999</v>
      </c>
      <c r="N1363">
        <v>64.464500000000001</v>
      </c>
      <c r="O1363">
        <v>0</v>
      </c>
      <c r="P1363">
        <v>0</v>
      </c>
      <c r="Q1363">
        <v>5427.8928999999998</v>
      </c>
      <c r="R1363">
        <v>27139.464499999998</v>
      </c>
      <c r="S1363" t="s">
        <v>1362</v>
      </c>
      <c r="T1363" s="108"/>
      <c r="U1363" s="108"/>
      <c r="V1363" s="107"/>
      <c r="W1363" s="107"/>
    </row>
    <row r="1364" spans="1:23">
      <c r="A1364" t="s">
        <v>3064</v>
      </c>
      <c r="B1364">
        <v>44234</v>
      </c>
      <c r="C1364" t="s">
        <v>3065</v>
      </c>
      <c r="D1364">
        <v>44234</v>
      </c>
      <c r="E1364" t="s">
        <v>1267</v>
      </c>
      <c r="F1364" t="s">
        <v>61</v>
      </c>
      <c r="G1364" t="s">
        <v>60</v>
      </c>
      <c r="H1364" t="s">
        <v>57</v>
      </c>
      <c r="I1364" t="s">
        <v>1210</v>
      </c>
      <c r="J1364">
        <v>7</v>
      </c>
      <c r="K1364">
        <v>7760</v>
      </c>
      <c r="L1364">
        <v>54320</v>
      </c>
      <c r="M1364">
        <v>18.476199999999999</v>
      </c>
      <c r="N1364">
        <v>129.33340000000001</v>
      </c>
      <c r="O1364">
        <v>0</v>
      </c>
      <c r="P1364">
        <v>0</v>
      </c>
      <c r="Q1364">
        <v>7778.4762000000001</v>
      </c>
      <c r="R1364">
        <v>54449.333400000003</v>
      </c>
      <c r="S1364" t="s">
        <v>1362</v>
      </c>
      <c r="T1364" s="108"/>
      <c r="U1364" s="108"/>
      <c r="V1364" s="107"/>
      <c r="W1364" s="107"/>
    </row>
    <row r="1365" spans="1:23">
      <c r="A1365" t="s">
        <v>3064</v>
      </c>
      <c r="B1365">
        <v>44234</v>
      </c>
      <c r="C1365" t="s">
        <v>3065</v>
      </c>
      <c r="D1365">
        <v>44234</v>
      </c>
      <c r="E1365" t="s">
        <v>1267</v>
      </c>
      <c r="F1365" t="s">
        <v>61</v>
      </c>
      <c r="G1365" t="s">
        <v>60</v>
      </c>
      <c r="H1365" t="s">
        <v>57</v>
      </c>
      <c r="I1365" t="s">
        <v>1199</v>
      </c>
      <c r="J1365">
        <v>3</v>
      </c>
      <c r="K1365">
        <v>4035</v>
      </c>
      <c r="L1365">
        <v>12105</v>
      </c>
      <c r="M1365">
        <v>9.6071000000000009</v>
      </c>
      <c r="N1365">
        <v>28.821300000000001</v>
      </c>
      <c r="O1365">
        <v>0</v>
      </c>
      <c r="P1365">
        <v>0</v>
      </c>
      <c r="Q1365">
        <v>4044.6071000000002</v>
      </c>
      <c r="R1365">
        <v>12133.8213</v>
      </c>
      <c r="S1365" t="s">
        <v>1362</v>
      </c>
      <c r="T1365" s="108"/>
      <c r="U1365" s="108"/>
      <c r="V1365" s="107"/>
      <c r="W1365" s="107"/>
    </row>
    <row r="1366" spans="1:23">
      <c r="A1366" t="s">
        <v>3066</v>
      </c>
      <c r="B1366">
        <v>44234</v>
      </c>
      <c r="C1366" t="s">
        <v>3067</v>
      </c>
      <c r="D1366">
        <v>44234</v>
      </c>
      <c r="E1366" t="s">
        <v>1267</v>
      </c>
      <c r="F1366" t="s">
        <v>108</v>
      </c>
      <c r="G1366" t="s">
        <v>1279</v>
      </c>
      <c r="H1366" t="s">
        <v>120</v>
      </c>
      <c r="I1366" t="s">
        <v>1210</v>
      </c>
      <c r="J1366">
        <v>5</v>
      </c>
      <c r="K1366">
        <v>7760</v>
      </c>
      <c r="L1366">
        <v>38800</v>
      </c>
      <c r="M1366">
        <v>18.476199999999999</v>
      </c>
      <c r="N1366">
        <v>92.381</v>
      </c>
      <c r="O1366">
        <v>0</v>
      </c>
      <c r="P1366">
        <v>0</v>
      </c>
      <c r="Q1366">
        <v>7778.4762000000001</v>
      </c>
      <c r="R1366">
        <v>38892.381000000001</v>
      </c>
      <c r="S1366" t="s">
        <v>1362</v>
      </c>
      <c r="T1366" s="108"/>
      <c r="U1366" s="108"/>
      <c r="V1366" s="107"/>
      <c r="W1366" s="107"/>
    </row>
    <row r="1367" spans="1:23">
      <c r="A1367" t="s">
        <v>3066</v>
      </c>
      <c r="B1367">
        <v>44234</v>
      </c>
      <c r="C1367" t="s">
        <v>3067</v>
      </c>
      <c r="D1367">
        <v>44234</v>
      </c>
      <c r="E1367" t="s">
        <v>1267</v>
      </c>
      <c r="F1367" t="s">
        <v>108</v>
      </c>
      <c r="G1367" t="s">
        <v>1279</v>
      </c>
      <c r="H1367" t="s">
        <v>120</v>
      </c>
      <c r="I1367" t="s">
        <v>1203</v>
      </c>
      <c r="J1367">
        <v>18</v>
      </c>
      <c r="K1367">
        <v>1293</v>
      </c>
      <c r="L1367">
        <v>23274</v>
      </c>
      <c r="M1367">
        <v>3.0785999999999998</v>
      </c>
      <c r="N1367">
        <v>55.4148</v>
      </c>
      <c r="O1367">
        <v>0</v>
      </c>
      <c r="P1367">
        <v>0</v>
      </c>
      <c r="Q1367">
        <v>1296.0786000000001</v>
      </c>
      <c r="R1367">
        <v>23329.414799999999</v>
      </c>
      <c r="S1367" t="s">
        <v>1362</v>
      </c>
      <c r="T1367" s="108"/>
      <c r="U1367" s="108"/>
      <c r="V1367" s="107"/>
      <c r="W1367" s="107"/>
    </row>
    <row r="1368" spans="1:23">
      <c r="A1368" t="s">
        <v>3068</v>
      </c>
      <c r="B1368">
        <v>44234</v>
      </c>
      <c r="C1368" t="s">
        <v>3069</v>
      </c>
      <c r="D1368">
        <v>44234</v>
      </c>
      <c r="E1368" t="s">
        <v>1267</v>
      </c>
      <c r="F1368" t="s">
        <v>10</v>
      </c>
      <c r="G1368" t="s">
        <v>1280</v>
      </c>
      <c r="H1368" t="s">
        <v>120</v>
      </c>
      <c r="I1368" t="s">
        <v>1203</v>
      </c>
      <c r="J1368">
        <v>40</v>
      </c>
      <c r="K1368">
        <v>1293</v>
      </c>
      <c r="L1368">
        <v>51720</v>
      </c>
      <c r="M1368">
        <v>3.0785999999999998</v>
      </c>
      <c r="N1368">
        <v>123.14400000000001</v>
      </c>
      <c r="O1368">
        <v>0</v>
      </c>
      <c r="P1368">
        <v>0</v>
      </c>
      <c r="Q1368">
        <v>1296.0786000000001</v>
      </c>
      <c r="R1368">
        <v>51843.144</v>
      </c>
      <c r="S1368" t="s">
        <v>1362</v>
      </c>
      <c r="T1368" s="108"/>
      <c r="U1368" s="108"/>
      <c r="V1368" s="107"/>
      <c r="W1368" s="107"/>
    </row>
    <row r="1369" spans="1:23">
      <c r="A1369" t="s">
        <v>3070</v>
      </c>
      <c r="B1369">
        <v>44234</v>
      </c>
      <c r="C1369" t="s">
        <v>3071</v>
      </c>
      <c r="D1369">
        <v>44234</v>
      </c>
      <c r="E1369" t="s">
        <v>1179</v>
      </c>
      <c r="F1369" t="s">
        <v>1330</v>
      </c>
      <c r="G1369" t="s">
        <v>1179</v>
      </c>
      <c r="H1369" t="s">
        <v>1179</v>
      </c>
      <c r="I1369" t="s">
        <v>1203</v>
      </c>
      <c r="J1369">
        <v>4</v>
      </c>
      <c r="K1369">
        <v>1311.5</v>
      </c>
      <c r="L1369">
        <v>5246</v>
      </c>
      <c r="M1369">
        <v>3.1225999999999998</v>
      </c>
      <c r="N1369">
        <v>12.490399999999999</v>
      </c>
      <c r="O1369">
        <v>0</v>
      </c>
      <c r="P1369">
        <v>0</v>
      </c>
      <c r="Q1369">
        <v>1314.6225999999999</v>
      </c>
      <c r="R1369">
        <v>5258.4903999999997</v>
      </c>
      <c r="S1369" t="s">
        <v>1362</v>
      </c>
      <c r="T1369" s="108"/>
      <c r="U1369" s="108"/>
      <c r="V1369" s="107"/>
      <c r="W1369" s="107"/>
    </row>
    <row r="1370" spans="1:23">
      <c r="A1370" t="s">
        <v>3070</v>
      </c>
      <c r="B1370">
        <v>44234</v>
      </c>
      <c r="C1370" t="s">
        <v>3071</v>
      </c>
      <c r="D1370">
        <v>44234</v>
      </c>
      <c r="E1370" t="s">
        <v>1179</v>
      </c>
      <c r="F1370" t="s">
        <v>1330</v>
      </c>
      <c r="G1370" t="s">
        <v>1179</v>
      </c>
      <c r="H1370" t="s">
        <v>1179</v>
      </c>
      <c r="I1370" t="s">
        <v>1342</v>
      </c>
      <c r="J1370">
        <v>2</v>
      </c>
      <c r="K1370">
        <v>9990</v>
      </c>
      <c r="L1370">
        <v>19980</v>
      </c>
      <c r="M1370">
        <v>23.785699999999999</v>
      </c>
      <c r="N1370">
        <v>47.571399999999997</v>
      </c>
      <c r="O1370">
        <v>0</v>
      </c>
      <c r="P1370">
        <v>0</v>
      </c>
      <c r="Q1370">
        <v>10013.7857</v>
      </c>
      <c r="R1370">
        <v>20027.571400000001</v>
      </c>
      <c r="S1370" t="s">
        <v>1362</v>
      </c>
      <c r="T1370" s="108"/>
      <c r="U1370" s="108"/>
      <c r="V1370" s="107"/>
      <c r="W1370" s="107"/>
    </row>
    <row r="1371" spans="1:23">
      <c r="A1371" t="s">
        <v>3072</v>
      </c>
      <c r="B1371">
        <v>44234</v>
      </c>
      <c r="C1371" t="s">
        <v>3073</v>
      </c>
      <c r="D1371">
        <v>44234</v>
      </c>
      <c r="E1371" t="s">
        <v>1179</v>
      </c>
      <c r="F1371" t="s">
        <v>1282</v>
      </c>
      <c r="G1371" t="s">
        <v>1179</v>
      </c>
      <c r="H1371" t="s">
        <v>1179</v>
      </c>
      <c r="I1371" t="s">
        <v>1342</v>
      </c>
      <c r="J1371">
        <v>2</v>
      </c>
      <c r="K1371">
        <v>9990</v>
      </c>
      <c r="L1371">
        <v>19980</v>
      </c>
      <c r="M1371">
        <v>23.785699999999999</v>
      </c>
      <c r="N1371">
        <v>47.571399999999997</v>
      </c>
      <c r="O1371">
        <v>0</v>
      </c>
      <c r="P1371">
        <v>0</v>
      </c>
      <c r="Q1371">
        <v>10013.7857</v>
      </c>
      <c r="R1371">
        <v>20027.571400000001</v>
      </c>
      <c r="S1371" t="s">
        <v>1362</v>
      </c>
      <c r="T1371" s="108"/>
      <c r="U1371" s="108"/>
      <c r="V1371" s="107"/>
      <c r="W1371" s="107"/>
    </row>
    <row r="1372" spans="1:23">
      <c r="A1372" t="s">
        <v>3072</v>
      </c>
      <c r="B1372">
        <v>44234</v>
      </c>
      <c r="C1372" t="s">
        <v>3073</v>
      </c>
      <c r="D1372">
        <v>44234</v>
      </c>
      <c r="E1372" t="s">
        <v>1179</v>
      </c>
      <c r="F1372" t="s">
        <v>1282</v>
      </c>
      <c r="G1372" t="s">
        <v>1179</v>
      </c>
      <c r="H1372" t="s">
        <v>1179</v>
      </c>
      <c r="I1372" t="s">
        <v>1210</v>
      </c>
      <c r="J1372">
        <v>2</v>
      </c>
      <c r="K1372">
        <v>7870</v>
      </c>
      <c r="L1372">
        <v>15740</v>
      </c>
      <c r="M1372">
        <v>18.738099999999999</v>
      </c>
      <c r="N1372">
        <v>37.476199999999999</v>
      </c>
      <c r="O1372">
        <v>0</v>
      </c>
      <c r="P1372">
        <v>0</v>
      </c>
      <c r="Q1372">
        <v>7888.7380999999996</v>
      </c>
      <c r="R1372">
        <v>15777.476199999999</v>
      </c>
      <c r="S1372" t="s">
        <v>1362</v>
      </c>
      <c r="T1372" s="108"/>
      <c r="U1372" s="108"/>
      <c r="V1372" s="107"/>
      <c r="W1372" s="107"/>
    </row>
    <row r="1373" spans="1:23">
      <c r="A1373" t="s">
        <v>3074</v>
      </c>
      <c r="B1373">
        <v>44234</v>
      </c>
      <c r="C1373" t="s">
        <v>3075</v>
      </c>
      <c r="D1373">
        <v>44234</v>
      </c>
      <c r="E1373" t="s">
        <v>1179</v>
      </c>
      <c r="F1373" t="s">
        <v>1360</v>
      </c>
      <c r="G1373" t="s">
        <v>1179</v>
      </c>
      <c r="H1373" t="s">
        <v>1179</v>
      </c>
      <c r="I1373" t="s">
        <v>1202</v>
      </c>
      <c r="J1373">
        <v>1</v>
      </c>
      <c r="K1373">
        <v>3586.25</v>
      </c>
      <c r="L1373">
        <v>3586.25</v>
      </c>
      <c r="M1373">
        <v>8.5387000000000004</v>
      </c>
      <c r="N1373">
        <v>8.5387000000000004</v>
      </c>
      <c r="O1373">
        <v>0</v>
      </c>
      <c r="P1373">
        <v>0</v>
      </c>
      <c r="Q1373">
        <v>3594.7887000000001</v>
      </c>
      <c r="R1373">
        <v>3594.7887000000001</v>
      </c>
      <c r="S1373" t="s">
        <v>1362</v>
      </c>
      <c r="T1373" s="108"/>
      <c r="U1373" s="108"/>
      <c r="V1373" s="107"/>
      <c r="W1373" s="107"/>
    </row>
    <row r="1374" spans="1:23">
      <c r="A1374" t="s">
        <v>3074</v>
      </c>
      <c r="B1374">
        <v>44234</v>
      </c>
      <c r="C1374" t="s">
        <v>3075</v>
      </c>
      <c r="D1374">
        <v>44234</v>
      </c>
      <c r="E1374" t="s">
        <v>1179</v>
      </c>
      <c r="F1374" t="s">
        <v>1360</v>
      </c>
      <c r="G1374" t="s">
        <v>1179</v>
      </c>
      <c r="H1374" t="s">
        <v>1179</v>
      </c>
      <c r="I1374" t="s">
        <v>1342</v>
      </c>
      <c r="J1374">
        <v>1</v>
      </c>
      <c r="K1374">
        <v>9990</v>
      </c>
      <c r="L1374">
        <v>9990</v>
      </c>
      <c r="M1374">
        <v>23.785699999999999</v>
      </c>
      <c r="N1374">
        <v>23.785699999999999</v>
      </c>
      <c r="O1374">
        <v>0</v>
      </c>
      <c r="P1374">
        <v>0</v>
      </c>
      <c r="Q1374">
        <v>10013.7857</v>
      </c>
      <c r="R1374">
        <v>10013.7857</v>
      </c>
      <c r="S1374" t="s">
        <v>1362</v>
      </c>
      <c r="T1374" s="108"/>
      <c r="U1374" s="108"/>
      <c r="V1374" s="107"/>
      <c r="W1374" s="107"/>
    </row>
    <row r="1375" spans="1:23">
      <c r="A1375" t="s">
        <v>3074</v>
      </c>
      <c r="B1375">
        <v>44234</v>
      </c>
      <c r="C1375" t="s">
        <v>3075</v>
      </c>
      <c r="D1375">
        <v>44234</v>
      </c>
      <c r="E1375" t="s">
        <v>1179</v>
      </c>
      <c r="F1375" t="s">
        <v>1360</v>
      </c>
      <c r="G1375" t="s">
        <v>1179</v>
      </c>
      <c r="H1375" t="s">
        <v>1179</v>
      </c>
      <c r="I1375" t="s">
        <v>1203</v>
      </c>
      <c r="J1375">
        <v>5</v>
      </c>
      <c r="K1375">
        <v>1311.5</v>
      </c>
      <c r="L1375">
        <v>6557.5</v>
      </c>
      <c r="M1375">
        <v>3.1225999999999998</v>
      </c>
      <c r="N1375">
        <v>15.613</v>
      </c>
      <c r="O1375">
        <v>0</v>
      </c>
      <c r="P1375">
        <v>0</v>
      </c>
      <c r="Q1375">
        <v>1314.6225999999999</v>
      </c>
      <c r="R1375">
        <v>6573.1130000000003</v>
      </c>
      <c r="S1375" t="s">
        <v>1362</v>
      </c>
      <c r="T1375" s="108"/>
      <c r="U1375" s="108"/>
      <c r="V1375" s="107"/>
      <c r="W1375" s="107"/>
    </row>
    <row r="1376" spans="1:23">
      <c r="A1376" t="s">
        <v>3074</v>
      </c>
      <c r="B1376">
        <v>44234</v>
      </c>
      <c r="C1376" t="s">
        <v>3075</v>
      </c>
      <c r="D1376">
        <v>44234</v>
      </c>
      <c r="E1376" t="s">
        <v>1179</v>
      </c>
      <c r="F1376" t="s">
        <v>1360</v>
      </c>
      <c r="G1376" t="s">
        <v>1179</v>
      </c>
      <c r="H1376" t="s">
        <v>1179</v>
      </c>
      <c r="I1376" t="s">
        <v>1210</v>
      </c>
      <c r="J1376">
        <v>1</v>
      </c>
      <c r="K1376">
        <v>7870</v>
      </c>
      <c r="L1376">
        <v>7870</v>
      </c>
      <c r="M1376">
        <v>18.738099999999999</v>
      </c>
      <c r="N1376">
        <v>18.738099999999999</v>
      </c>
      <c r="O1376">
        <v>0</v>
      </c>
      <c r="P1376">
        <v>0</v>
      </c>
      <c r="Q1376">
        <v>7888.7380999999996</v>
      </c>
      <c r="R1376">
        <v>7888.7380999999996</v>
      </c>
      <c r="S1376" t="s">
        <v>1362</v>
      </c>
      <c r="T1376" s="108"/>
      <c r="U1376" s="108"/>
      <c r="V1376" s="107"/>
      <c r="W1376" s="107"/>
    </row>
    <row r="1377" spans="1:23">
      <c r="A1377" t="s">
        <v>3076</v>
      </c>
      <c r="B1377">
        <v>44234</v>
      </c>
      <c r="C1377" t="s">
        <v>3077</v>
      </c>
      <c r="D1377">
        <v>44234</v>
      </c>
      <c r="E1377" t="s">
        <v>1179</v>
      </c>
      <c r="F1377" t="s">
        <v>1285</v>
      </c>
      <c r="G1377" t="s">
        <v>1179</v>
      </c>
      <c r="H1377" t="s">
        <v>1179</v>
      </c>
      <c r="I1377" t="s">
        <v>1364</v>
      </c>
      <c r="J1377">
        <v>3</v>
      </c>
      <c r="K1377">
        <v>5492.5</v>
      </c>
      <c r="L1377">
        <v>16477.5</v>
      </c>
      <c r="M1377">
        <v>13.077400000000001</v>
      </c>
      <c r="N1377">
        <v>39.232199999999999</v>
      </c>
      <c r="O1377">
        <v>0</v>
      </c>
      <c r="P1377">
        <v>0</v>
      </c>
      <c r="Q1377">
        <v>5505.5774000000001</v>
      </c>
      <c r="R1377">
        <v>16516.732199999999</v>
      </c>
      <c r="S1377" t="s">
        <v>1362</v>
      </c>
      <c r="T1377" s="108"/>
      <c r="U1377" s="108"/>
      <c r="V1377" s="107"/>
      <c r="W1377" s="107"/>
    </row>
    <row r="1378" spans="1:23">
      <c r="A1378" t="s">
        <v>3076</v>
      </c>
      <c r="B1378">
        <v>44234</v>
      </c>
      <c r="C1378" t="s">
        <v>3077</v>
      </c>
      <c r="D1378">
        <v>44234</v>
      </c>
      <c r="E1378" t="s">
        <v>1179</v>
      </c>
      <c r="F1378" t="s">
        <v>1285</v>
      </c>
      <c r="G1378" t="s">
        <v>1179</v>
      </c>
      <c r="H1378" t="s">
        <v>1179</v>
      </c>
      <c r="I1378" t="s">
        <v>1203</v>
      </c>
      <c r="J1378">
        <v>2</v>
      </c>
      <c r="K1378">
        <v>1311.5</v>
      </c>
      <c r="L1378">
        <v>2623</v>
      </c>
      <c r="M1378">
        <v>3.1225999999999998</v>
      </c>
      <c r="N1378">
        <v>6.2451999999999996</v>
      </c>
      <c r="O1378">
        <v>0</v>
      </c>
      <c r="P1378">
        <v>0</v>
      </c>
      <c r="Q1378">
        <v>1314.6225999999999</v>
      </c>
      <c r="R1378">
        <v>2629.2451999999998</v>
      </c>
      <c r="S1378" t="s">
        <v>1362</v>
      </c>
      <c r="T1378" s="108"/>
      <c r="U1378" s="108"/>
      <c r="V1378" s="107"/>
      <c r="W1378" s="107"/>
    </row>
    <row r="1379" spans="1:23">
      <c r="A1379" t="s">
        <v>3078</v>
      </c>
      <c r="B1379">
        <v>44234</v>
      </c>
      <c r="C1379" t="s">
        <v>3079</v>
      </c>
      <c r="D1379">
        <v>44234</v>
      </c>
      <c r="E1379" t="s">
        <v>1179</v>
      </c>
      <c r="F1379" t="s">
        <v>1307</v>
      </c>
      <c r="G1379" t="s">
        <v>1179</v>
      </c>
      <c r="H1379" t="s">
        <v>1179</v>
      </c>
      <c r="I1379" t="s">
        <v>1364</v>
      </c>
      <c r="J1379">
        <v>3</v>
      </c>
      <c r="K1379">
        <v>5492.5</v>
      </c>
      <c r="L1379">
        <v>16477.5</v>
      </c>
      <c r="M1379">
        <v>13.077400000000001</v>
      </c>
      <c r="N1379">
        <v>39.232199999999999</v>
      </c>
      <c r="O1379">
        <v>0</v>
      </c>
      <c r="P1379">
        <v>0</v>
      </c>
      <c r="Q1379">
        <v>5505.5774000000001</v>
      </c>
      <c r="R1379">
        <v>16516.732199999999</v>
      </c>
      <c r="S1379" t="s">
        <v>1362</v>
      </c>
      <c r="T1379" s="108"/>
      <c r="U1379" s="108"/>
      <c r="V1379" s="107"/>
      <c r="W1379" s="107"/>
    </row>
    <row r="1380" spans="1:23">
      <c r="A1380" t="s">
        <v>3078</v>
      </c>
      <c r="B1380">
        <v>44234</v>
      </c>
      <c r="C1380" t="s">
        <v>3079</v>
      </c>
      <c r="D1380">
        <v>44234</v>
      </c>
      <c r="E1380" t="s">
        <v>1179</v>
      </c>
      <c r="F1380" t="s">
        <v>1307</v>
      </c>
      <c r="G1380" t="s">
        <v>1179</v>
      </c>
      <c r="H1380" t="s">
        <v>1179</v>
      </c>
      <c r="I1380" t="s">
        <v>2490</v>
      </c>
      <c r="J1380">
        <v>10</v>
      </c>
      <c r="K1380">
        <v>1282</v>
      </c>
      <c r="L1380">
        <v>12820</v>
      </c>
      <c r="M1380">
        <v>3.0524</v>
      </c>
      <c r="N1380">
        <v>30.524000000000001</v>
      </c>
      <c r="O1380">
        <v>0</v>
      </c>
      <c r="P1380">
        <v>0</v>
      </c>
      <c r="Q1380">
        <v>1285.0524</v>
      </c>
      <c r="R1380">
        <v>12850.523999999999</v>
      </c>
      <c r="S1380" t="s">
        <v>1362</v>
      </c>
      <c r="T1380" s="108"/>
      <c r="U1380" s="108"/>
      <c r="V1380" s="107"/>
      <c r="W1380" s="107"/>
    </row>
    <row r="1381" spans="1:23">
      <c r="A1381" t="s">
        <v>3078</v>
      </c>
      <c r="B1381">
        <v>44234</v>
      </c>
      <c r="C1381" t="s">
        <v>3079</v>
      </c>
      <c r="D1381">
        <v>44234</v>
      </c>
      <c r="E1381" t="s">
        <v>1179</v>
      </c>
      <c r="F1381" t="s">
        <v>1307</v>
      </c>
      <c r="G1381" t="s">
        <v>1179</v>
      </c>
      <c r="H1381" t="s">
        <v>1179</v>
      </c>
      <c r="I1381" t="s">
        <v>1342</v>
      </c>
      <c r="J1381">
        <v>3</v>
      </c>
      <c r="K1381">
        <v>9990</v>
      </c>
      <c r="L1381">
        <v>29970</v>
      </c>
      <c r="M1381">
        <v>23.785699999999999</v>
      </c>
      <c r="N1381">
        <v>71.357100000000003</v>
      </c>
      <c r="O1381">
        <v>0</v>
      </c>
      <c r="P1381">
        <v>0</v>
      </c>
      <c r="Q1381">
        <v>10013.7857</v>
      </c>
      <c r="R1381">
        <v>30041.357100000001</v>
      </c>
      <c r="S1381" t="s">
        <v>1362</v>
      </c>
      <c r="T1381" s="108"/>
      <c r="U1381" s="108"/>
      <c r="V1381" s="107"/>
      <c r="W1381" s="107"/>
    </row>
    <row r="1382" spans="1:23">
      <c r="A1382" t="s">
        <v>3080</v>
      </c>
      <c r="B1382">
        <v>44234</v>
      </c>
      <c r="C1382" t="s">
        <v>3081</v>
      </c>
      <c r="D1382">
        <v>44234</v>
      </c>
      <c r="E1382" t="s">
        <v>1267</v>
      </c>
      <c r="F1382" t="s">
        <v>1216</v>
      </c>
      <c r="G1382" t="s">
        <v>26</v>
      </c>
      <c r="H1382" t="s">
        <v>24</v>
      </c>
      <c r="I1382" t="s">
        <v>1201</v>
      </c>
      <c r="J1382">
        <v>30</v>
      </c>
      <c r="K1382">
        <v>3938</v>
      </c>
      <c r="L1382">
        <v>118140</v>
      </c>
      <c r="M1382">
        <v>9.3762000000000008</v>
      </c>
      <c r="N1382">
        <v>281.286</v>
      </c>
      <c r="O1382">
        <v>0</v>
      </c>
      <c r="P1382">
        <v>0</v>
      </c>
      <c r="Q1382">
        <v>3947.3762000000002</v>
      </c>
      <c r="R1382">
        <v>118421.28599999999</v>
      </c>
      <c r="S1382" t="s">
        <v>1362</v>
      </c>
      <c r="T1382" s="108"/>
      <c r="U1382" s="108"/>
      <c r="V1382" s="107"/>
      <c r="W1382" s="107"/>
    </row>
    <row r="1383" spans="1:23">
      <c r="A1383" t="s">
        <v>3082</v>
      </c>
      <c r="B1383">
        <v>44234</v>
      </c>
      <c r="C1383" t="s">
        <v>3083</v>
      </c>
      <c r="D1383">
        <v>44234</v>
      </c>
      <c r="E1383" t="s">
        <v>1267</v>
      </c>
      <c r="F1383" t="s">
        <v>14</v>
      </c>
      <c r="G1383" t="s">
        <v>1275</v>
      </c>
      <c r="H1383" t="s">
        <v>24</v>
      </c>
      <c r="I1383" t="s">
        <v>1215</v>
      </c>
      <c r="J1383">
        <v>5</v>
      </c>
      <c r="K1383">
        <v>5035</v>
      </c>
      <c r="L1383">
        <v>25175</v>
      </c>
      <c r="M1383">
        <v>11.988099999999999</v>
      </c>
      <c r="N1383">
        <v>59.9405</v>
      </c>
      <c r="O1383">
        <v>0</v>
      </c>
      <c r="P1383">
        <v>0</v>
      </c>
      <c r="Q1383">
        <v>5046.9880999999996</v>
      </c>
      <c r="R1383">
        <v>25234.940500000001</v>
      </c>
      <c r="S1383" t="s">
        <v>1362</v>
      </c>
      <c r="T1383" s="108"/>
      <c r="U1383" s="108"/>
      <c r="V1383" s="107"/>
      <c r="W1383" s="107"/>
    </row>
    <row r="1384" spans="1:23">
      <c r="A1384" t="s">
        <v>3082</v>
      </c>
      <c r="B1384">
        <v>44234</v>
      </c>
      <c r="C1384" t="s">
        <v>3083</v>
      </c>
      <c r="D1384">
        <v>44234</v>
      </c>
      <c r="E1384" t="s">
        <v>1267</v>
      </c>
      <c r="F1384" t="s">
        <v>14</v>
      </c>
      <c r="G1384" t="s">
        <v>1275</v>
      </c>
      <c r="H1384" t="s">
        <v>24</v>
      </c>
      <c r="I1384" t="s">
        <v>1201</v>
      </c>
      <c r="J1384">
        <v>2</v>
      </c>
      <c r="K1384">
        <v>3938</v>
      </c>
      <c r="L1384">
        <v>7876</v>
      </c>
      <c r="M1384">
        <v>9.3762000000000008</v>
      </c>
      <c r="N1384">
        <v>18.752400000000002</v>
      </c>
      <c r="O1384">
        <v>0</v>
      </c>
      <c r="P1384">
        <v>0</v>
      </c>
      <c r="Q1384">
        <v>3947.3762000000002</v>
      </c>
      <c r="R1384">
        <v>7894.7524000000003</v>
      </c>
      <c r="S1384" t="s">
        <v>1362</v>
      </c>
      <c r="T1384" s="108"/>
      <c r="U1384" s="108"/>
      <c r="V1384" s="107"/>
      <c r="W1384" s="107"/>
    </row>
    <row r="1385" spans="1:23">
      <c r="A1385" t="s">
        <v>3084</v>
      </c>
      <c r="B1385">
        <v>44234</v>
      </c>
      <c r="C1385" t="s">
        <v>3085</v>
      </c>
      <c r="D1385">
        <v>44234</v>
      </c>
      <c r="E1385" t="s">
        <v>1267</v>
      </c>
      <c r="F1385" t="s">
        <v>82</v>
      </c>
      <c r="G1385" t="s">
        <v>1050</v>
      </c>
      <c r="H1385" t="s">
        <v>1272</v>
      </c>
      <c r="I1385" t="s">
        <v>1201</v>
      </c>
      <c r="J1385">
        <v>3</v>
      </c>
      <c r="K1385">
        <v>3938</v>
      </c>
      <c r="L1385">
        <v>11814</v>
      </c>
      <c r="M1385">
        <v>9.3762000000000008</v>
      </c>
      <c r="N1385">
        <v>28.128599999999999</v>
      </c>
      <c r="O1385">
        <v>0</v>
      </c>
      <c r="P1385">
        <v>0</v>
      </c>
      <c r="Q1385">
        <v>3947.3762000000002</v>
      </c>
      <c r="R1385">
        <v>11842.1286</v>
      </c>
      <c r="S1385" t="s">
        <v>1362</v>
      </c>
      <c r="T1385" s="108"/>
      <c r="U1385" s="108"/>
      <c r="V1385" s="107"/>
      <c r="W1385" s="107"/>
    </row>
    <row r="1386" spans="1:23">
      <c r="A1386" t="s">
        <v>3084</v>
      </c>
      <c r="B1386">
        <v>44234</v>
      </c>
      <c r="C1386" t="s">
        <v>3085</v>
      </c>
      <c r="D1386">
        <v>44234</v>
      </c>
      <c r="E1386" t="s">
        <v>1267</v>
      </c>
      <c r="F1386" t="s">
        <v>82</v>
      </c>
      <c r="G1386" t="s">
        <v>1050</v>
      </c>
      <c r="H1386" t="s">
        <v>1272</v>
      </c>
      <c r="I1386" t="s">
        <v>1203</v>
      </c>
      <c r="J1386">
        <v>10</v>
      </c>
      <c r="K1386">
        <v>1293</v>
      </c>
      <c r="L1386">
        <v>12930</v>
      </c>
      <c r="M1386">
        <v>3.0785999999999998</v>
      </c>
      <c r="N1386">
        <v>30.786000000000001</v>
      </c>
      <c r="O1386">
        <v>0</v>
      </c>
      <c r="P1386">
        <v>0</v>
      </c>
      <c r="Q1386">
        <v>1296.0786000000001</v>
      </c>
      <c r="R1386">
        <v>12960.786</v>
      </c>
      <c r="S1386" t="s">
        <v>1362</v>
      </c>
      <c r="T1386" s="108"/>
      <c r="U1386" s="108"/>
      <c r="V1386" s="107"/>
      <c r="W1386" s="107"/>
    </row>
    <row r="1387" spans="1:23">
      <c r="A1387" t="s">
        <v>3086</v>
      </c>
      <c r="B1387">
        <v>44234</v>
      </c>
      <c r="C1387" t="s">
        <v>3087</v>
      </c>
      <c r="D1387">
        <v>44234</v>
      </c>
      <c r="E1387" t="s">
        <v>1267</v>
      </c>
      <c r="F1387" t="s">
        <v>83</v>
      </c>
      <c r="G1387" t="s">
        <v>1050</v>
      </c>
      <c r="H1387" t="s">
        <v>1272</v>
      </c>
      <c r="I1387" t="s">
        <v>1316</v>
      </c>
      <c r="J1387">
        <v>40</v>
      </c>
      <c r="K1387">
        <v>1225</v>
      </c>
      <c r="L1387">
        <v>49000</v>
      </c>
      <c r="M1387">
        <v>2.9167000000000001</v>
      </c>
      <c r="N1387">
        <v>116.66800000000001</v>
      </c>
      <c r="O1387">
        <v>0</v>
      </c>
      <c r="P1387">
        <v>0</v>
      </c>
      <c r="Q1387">
        <v>1227.9167</v>
      </c>
      <c r="R1387">
        <v>49116.667999999998</v>
      </c>
      <c r="S1387" t="s">
        <v>1362</v>
      </c>
      <c r="T1387" s="108"/>
      <c r="U1387" s="108"/>
      <c r="V1387" s="107"/>
      <c r="W1387" s="107"/>
    </row>
    <row r="1388" spans="1:23">
      <c r="A1388" t="s">
        <v>3086</v>
      </c>
      <c r="B1388">
        <v>44234</v>
      </c>
      <c r="C1388" t="s">
        <v>3087</v>
      </c>
      <c r="D1388">
        <v>44234</v>
      </c>
      <c r="E1388" t="s">
        <v>1267</v>
      </c>
      <c r="F1388" t="s">
        <v>83</v>
      </c>
      <c r="G1388" t="s">
        <v>1050</v>
      </c>
      <c r="H1388" t="s">
        <v>1272</v>
      </c>
      <c r="I1388" t="s">
        <v>1342</v>
      </c>
      <c r="J1388">
        <v>5</v>
      </c>
      <c r="K1388">
        <v>9850</v>
      </c>
      <c r="L1388">
        <v>49250</v>
      </c>
      <c r="M1388">
        <v>23.452400000000001</v>
      </c>
      <c r="N1388">
        <v>117.262</v>
      </c>
      <c r="O1388">
        <v>0</v>
      </c>
      <c r="P1388">
        <v>0</v>
      </c>
      <c r="Q1388">
        <v>9873.4524000000001</v>
      </c>
      <c r="R1388">
        <v>49367.262000000002</v>
      </c>
      <c r="S1388" t="s">
        <v>1362</v>
      </c>
      <c r="T1388" s="108"/>
      <c r="U1388" s="108"/>
      <c r="V1388" s="107"/>
      <c r="W1388" s="107"/>
    </row>
    <row r="1389" spans="1:23">
      <c r="A1389" t="s">
        <v>3086</v>
      </c>
      <c r="B1389">
        <v>44234</v>
      </c>
      <c r="C1389" t="s">
        <v>3087</v>
      </c>
      <c r="D1389">
        <v>44234</v>
      </c>
      <c r="E1389" t="s">
        <v>1267</v>
      </c>
      <c r="F1389" t="s">
        <v>83</v>
      </c>
      <c r="G1389" t="s">
        <v>1050</v>
      </c>
      <c r="H1389" t="s">
        <v>1272</v>
      </c>
      <c r="I1389" t="s">
        <v>1210</v>
      </c>
      <c r="J1389">
        <v>5</v>
      </c>
      <c r="K1389">
        <v>7760</v>
      </c>
      <c r="L1389">
        <v>38800</v>
      </c>
      <c r="M1389">
        <v>18.476199999999999</v>
      </c>
      <c r="N1389">
        <v>92.381</v>
      </c>
      <c r="O1389">
        <v>0</v>
      </c>
      <c r="P1389">
        <v>0</v>
      </c>
      <c r="Q1389">
        <v>7778.4762000000001</v>
      </c>
      <c r="R1389">
        <v>38892.381000000001</v>
      </c>
      <c r="S1389" t="s">
        <v>1362</v>
      </c>
      <c r="T1389" s="108"/>
      <c r="U1389" s="108"/>
      <c r="V1389" s="107"/>
      <c r="W1389" s="107"/>
    </row>
    <row r="1390" spans="1:23">
      <c r="A1390" t="s">
        <v>3088</v>
      </c>
      <c r="B1390">
        <v>44234</v>
      </c>
      <c r="C1390" t="s">
        <v>3089</v>
      </c>
      <c r="D1390">
        <v>44234</v>
      </c>
      <c r="E1390" t="s">
        <v>1267</v>
      </c>
      <c r="F1390" t="s">
        <v>93</v>
      </c>
      <c r="G1390" t="s">
        <v>1050</v>
      </c>
      <c r="H1390" t="s">
        <v>1272</v>
      </c>
      <c r="I1390" t="s">
        <v>1201</v>
      </c>
      <c r="J1390">
        <v>10</v>
      </c>
      <c r="K1390">
        <v>3938</v>
      </c>
      <c r="L1390">
        <v>39380</v>
      </c>
      <c r="M1390">
        <v>9.3762000000000008</v>
      </c>
      <c r="N1390">
        <v>93.762</v>
      </c>
      <c r="O1390">
        <v>0</v>
      </c>
      <c r="P1390">
        <v>0</v>
      </c>
      <c r="Q1390">
        <v>3947.3762000000002</v>
      </c>
      <c r="R1390">
        <v>39473.762000000002</v>
      </c>
      <c r="S1390" t="s">
        <v>1362</v>
      </c>
      <c r="T1390" s="108"/>
      <c r="U1390" s="108"/>
      <c r="V1390" s="107"/>
      <c r="W1390" s="107"/>
    </row>
    <row r="1391" spans="1:23">
      <c r="A1391" t="s">
        <v>3090</v>
      </c>
      <c r="B1391">
        <v>44234</v>
      </c>
      <c r="C1391" t="s">
        <v>3091</v>
      </c>
      <c r="D1391">
        <v>44234</v>
      </c>
      <c r="E1391" t="s">
        <v>1267</v>
      </c>
      <c r="F1391" t="s">
        <v>99</v>
      </c>
      <c r="G1391" t="s">
        <v>1046</v>
      </c>
      <c r="H1391" t="s">
        <v>1272</v>
      </c>
      <c r="I1391" t="s">
        <v>1210</v>
      </c>
      <c r="J1391">
        <v>10</v>
      </c>
      <c r="K1391">
        <v>7760</v>
      </c>
      <c r="L1391">
        <v>77600</v>
      </c>
      <c r="M1391">
        <v>18.476199999999999</v>
      </c>
      <c r="N1391">
        <v>184.762</v>
      </c>
      <c r="O1391">
        <v>0</v>
      </c>
      <c r="P1391">
        <v>0</v>
      </c>
      <c r="Q1391">
        <v>7778.4762000000001</v>
      </c>
      <c r="R1391">
        <v>77784.762000000002</v>
      </c>
      <c r="S1391" t="s">
        <v>1362</v>
      </c>
      <c r="T1391" s="108"/>
      <c r="U1391" s="108"/>
      <c r="V1391" s="107"/>
      <c r="W1391" s="107"/>
    </row>
    <row r="1392" spans="1:23">
      <c r="A1392" t="s">
        <v>3092</v>
      </c>
      <c r="B1392">
        <v>44234</v>
      </c>
      <c r="C1392" t="s">
        <v>3093</v>
      </c>
      <c r="D1392">
        <v>44234</v>
      </c>
      <c r="E1392" t="s">
        <v>1267</v>
      </c>
      <c r="F1392" t="s">
        <v>96</v>
      </c>
      <c r="G1392" t="s">
        <v>1291</v>
      </c>
      <c r="H1392" t="s">
        <v>1272</v>
      </c>
      <c r="I1392" t="s">
        <v>1199</v>
      </c>
      <c r="J1392">
        <v>10</v>
      </c>
      <c r="K1392">
        <v>4035</v>
      </c>
      <c r="L1392">
        <v>40350</v>
      </c>
      <c r="M1392">
        <v>9.6071000000000009</v>
      </c>
      <c r="N1392">
        <v>96.070999999999998</v>
      </c>
      <c r="O1392">
        <v>0</v>
      </c>
      <c r="P1392">
        <v>0</v>
      </c>
      <c r="Q1392">
        <v>4044.6071000000002</v>
      </c>
      <c r="R1392">
        <v>40446.071000000004</v>
      </c>
      <c r="S1392" t="s">
        <v>1362</v>
      </c>
      <c r="T1392" s="108"/>
      <c r="U1392" s="108"/>
      <c r="V1392" s="107"/>
      <c r="W1392" s="107"/>
    </row>
    <row r="1393" spans="1:23">
      <c r="A1393" t="s">
        <v>3092</v>
      </c>
      <c r="B1393">
        <v>44234</v>
      </c>
      <c r="C1393" t="s">
        <v>3093</v>
      </c>
      <c r="D1393">
        <v>44234</v>
      </c>
      <c r="E1393" t="s">
        <v>1267</v>
      </c>
      <c r="F1393" t="s">
        <v>96</v>
      </c>
      <c r="G1393" t="s">
        <v>1291</v>
      </c>
      <c r="H1393" t="s">
        <v>1272</v>
      </c>
      <c r="I1393" t="s">
        <v>1201</v>
      </c>
      <c r="J1393">
        <v>20</v>
      </c>
      <c r="K1393">
        <v>3938</v>
      </c>
      <c r="L1393">
        <v>78760</v>
      </c>
      <c r="M1393">
        <v>9.3762000000000008</v>
      </c>
      <c r="N1393">
        <v>187.524</v>
      </c>
      <c r="O1393">
        <v>0</v>
      </c>
      <c r="P1393">
        <v>0</v>
      </c>
      <c r="Q1393">
        <v>3947.3762000000002</v>
      </c>
      <c r="R1393">
        <v>78947.524000000005</v>
      </c>
      <c r="S1393" t="s">
        <v>1362</v>
      </c>
      <c r="T1393" s="108"/>
      <c r="U1393" s="108"/>
      <c r="V1393" s="107"/>
      <c r="W1393" s="107"/>
    </row>
    <row r="1394" spans="1:23">
      <c r="A1394" t="s">
        <v>3092</v>
      </c>
      <c r="B1394">
        <v>44234</v>
      </c>
      <c r="C1394" t="s">
        <v>3093</v>
      </c>
      <c r="D1394">
        <v>44234</v>
      </c>
      <c r="E1394" t="s">
        <v>1267</v>
      </c>
      <c r="F1394" t="s">
        <v>96</v>
      </c>
      <c r="G1394" t="s">
        <v>1291</v>
      </c>
      <c r="H1394" t="s">
        <v>1272</v>
      </c>
      <c r="I1394" t="s">
        <v>1215</v>
      </c>
      <c r="J1394">
        <v>5</v>
      </c>
      <c r="K1394">
        <v>5035</v>
      </c>
      <c r="L1394">
        <v>25175</v>
      </c>
      <c r="M1394">
        <v>11.988099999999999</v>
      </c>
      <c r="N1394">
        <v>59.9405</v>
      </c>
      <c r="O1394">
        <v>0</v>
      </c>
      <c r="P1394">
        <v>0</v>
      </c>
      <c r="Q1394">
        <v>5046.9880999999996</v>
      </c>
      <c r="R1394">
        <v>25234.940500000001</v>
      </c>
      <c r="S1394" t="s">
        <v>1362</v>
      </c>
      <c r="T1394" s="108"/>
      <c r="U1394" s="108"/>
      <c r="V1394" s="107"/>
      <c r="W1394" s="107"/>
    </row>
    <row r="1395" spans="1:23">
      <c r="A1395" t="s">
        <v>3094</v>
      </c>
      <c r="B1395">
        <v>44234</v>
      </c>
      <c r="C1395" t="s">
        <v>3095</v>
      </c>
      <c r="D1395">
        <v>44234</v>
      </c>
      <c r="E1395" t="s">
        <v>1267</v>
      </c>
      <c r="F1395" t="s">
        <v>1041</v>
      </c>
      <c r="G1395" t="s">
        <v>1046</v>
      </c>
      <c r="H1395" t="s">
        <v>1272</v>
      </c>
      <c r="I1395" t="s">
        <v>1201</v>
      </c>
      <c r="J1395">
        <v>20</v>
      </c>
      <c r="K1395">
        <v>3938</v>
      </c>
      <c r="L1395">
        <v>78760</v>
      </c>
      <c r="M1395">
        <v>9.3762000000000008</v>
      </c>
      <c r="N1395">
        <v>187.524</v>
      </c>
      <c r="O1395">
        <v>0</v>
      </c>
      <c r="P1395">
        <v>0</v>
      </c>
      <c r="Q1395">
        <v>3947.3762000000002</v>
      </c>
      <c r="R1395">
        <v>78947.524000000005</v>
      </c>
      <c r="S1395" t="s">
        <v>1362</v>
      </c>
      <c r="T1395" s="108"/>
      <c r="U1395" s="108"/>
      <c r="V1395" s="107"/>
      <c r="W1395" s="107"/>
    </row>
    <row r="1396" spans="1:23">
      <c r="A1396" t="s">
        <v>3094</v>
      </c>
      <c r="B1396">
        <v>44234</v>
      </c>
      <c r="C1396" t="s">
        <v>3095</v>
      </c>
      <c r="D1396">
        <v>44234</v>
      </c>
      <c r="E1396" t="s">
        <v>1267</v>
      </c>
      <c r="F1396" t="s">
        <v>1041</v>
      </c>
      <c r="G1396" t="s">
        <v>1046</v>
      </c>
      <c r="H1396" t="s">
        <v>1272</v>
      </c>
      <c r="I1396" t="s">
        <v>1210</v>
      </c>
      <c r="J1396">
        <v>30</v>
      </c>
      <c r="K1396">
        <v>7760</v>
      </c>
      <c r="L1396">
        <v>232800</v>
      </c>
      <c r="M1396">
        <v>18.476199999999999</v>
      </c>
      <c r="N1396">
        <v>554.28599999999994</v>
      </c>
      <c r="O1396">
        <v>0</v>
      </c>
      <c r="P1396">
        <v>0</v>
      </c>
      <c r="Q1396">
        <v>7778.4762000000001</v>
      </c>
      <c r="R1396">
        <v>233354.28599999999</v>
      </c>
      <c r="S1396" t="s">
        <v>1362</v>
      </c>
      <c r="T1396" s="108"/>
      <c r="U1396" s="108"/>
      <c r="V1396" s="107"/>
      <c r="W1396" s="107"/>
    </row>
    <row r="1397" spans="1:23">
      <c r="A1397" t="s">
        <v>3096</v>
      </c>
      <c r="B1397">
        <v>44234</v>
      </c>
      <c r="C1397" t="s">
        <v>3097</v>
      </c>
      <c r="D1397">
        <v>44234</v>
      </c>
      <c r="E1397" t="s">
        <v>1267</v>
      </c>
      <c r="F1397" t="s">
        <v>95</v>
      </c>
      <c r="G1397" t="s">
        <v>1273</v>
      </c>
      <c r="H1397" t="s">
        <v>1272</v>
      </c>
      <c r="I1397" t="s">
        <v>1210</v>
      </c>
      <c r="J1397">
        <v>10</v>
      </c>
      <c r="K1397">
        <v>7760</v>
      </c>
      <c r="L1397">
        <v>77600</v>
      </c>
      <c r="M1397">
        <v>18.476199999999999</v>
      </c>
      <c r="N1397">
        <v>184.762</v>
      </c>
      <c r="O1397">
        <v>0</v>
      </c>
      <c r="P1397">
        <v>0</v>
      </c>
      <c r="Q1397">
        <v>7778.4762000000001</v>
      </c>
      <c r="R1397">
        <v>77784.762000000002</v>
      </c>
      <c r="S1397" t="s">
        <v>1362</v>
      </c>
      <c r="T1397" s="108"/>
      <c r="U1397" s="108"/>
      <c r="V1397" s="107"/>
      <c r="W1397" s="107"/>
    </row>
    <row r="1398" spans="1:23">
      <c r="A1398" t="s">
        <v>3096</v>
      </c>
      <c r="B1398">
        <v>44234</v>
      </c>
      <c r="C1398" t="s">
        <v>3097</v>
      </c>
      <c r="D1398">
        <v>44234</v>
      </c>
      <c r="E1398" t="s">
        <v>1267</v>
      </c>
      <c r="F1398" t="s">
        <v>95</v>
      </c>
      <c r="G1398" t="s">
        <v>1273</v>
      </c>
      <c r="H1398" t="s">
        <v>1272</v>
      </c>
      <c r="I1398" t="s">
        <v>1201</v>
      </c>
      <c r="J1398">
        <v>10</v>
      </c>
      <c r="K1398">
        <v>3938</v>
      </c>
      <c r="L1398">
        <v>39380</v>
      </c>
      <c r="M1398">
        <v>9.3762000000000008</v>
      </c>
      <c r="N1398">
        <v>93.762</v>
      </c>
      <c r="O1398">
        <v>0</v>
      </c>
      <c r="P1398">
        <v>0</v>
      </c>
      <c r="Q1398">
        <v>3947.3762000000002</v>
      </c>
      <c r="R1398">
        <v>39473.762000000002</v>
      </c>
      <c r="S1398" t="s">
        <v>1362</v>
      </c>
      <c r="T1398" s="108"/>
      <c r="U1398" s="108"/>
      <c r="V1398" s="107"/>
      <c r="W1398" s="107"/>
    </row>
    <row r="1399" spans="1:23">
      <c r="A1399" t="s">
        <v>3098</v>
      </c>
      <c r="B1399">
        <v>44234</v>
      </c>
      <c r="C1399" t="s">
        <v>3099</v>
      </c>
      <c r="D1399">
        <v>44234</v>
      </c>
      <c r="E1399" t="s">
        <v>1267</v>
      </c>
      <c r="F1399" t="s">
        <v>98</v>
      </c>
      <c r="G1399" t="s">
        <v>1047</v>
      </c>
      <c r="H1399" t="s">
        <v>1272</v>
      </c>
      <c r="I1399" t="s">
        <v>1199</v>
      </c>
      <c r="J1399">
        <v>5</v>
      </c>
      <c r="K1399">
        <v>4035</v>
      </c>
      <c r="L1399">
        <v>20175</v>
      </c>
      <c r="M1399">
        <v>9.6071000000000009</v>
      </c>
      <c r="N1399">
        <v>48.035499999999999</v>
      </c>
      <c r="O1399">
        <v>0</v>
      </c>
      <c r="P1399">
        <v>0</v>
      </c>
      <c r="Q1399">
        <v>4044.6071000000002</v>
      </c>
      <c r="R1399">
        <v>20223.035500000002</v>
      </c>
      <c r="S1399" t="s">
        <v>1362</v>
      </c>
      <c r="T1399" s="108"/>
      <c r="U1399" s="108"/>
      <c r="V1399" s="107"/>
      <c r="W1399" s="107"/>
    </row>
    <row r="1400" spans="1:23">
      <c r="A1400" t="s">
        <v>3100</v>
      </c>
      <c r="B1400">
        <v>44234</v>
      </c>
      <c r="C1400" t="s">
        <v>3101</v>
      </c>
      <c r="D1400">
        <v>44234</v>
      </c>
      <c r="E1400" t="s">
        <v>1267</v>
      </c>
      <c r="F1400" t="s">
        <v>94</v>
      </c>
      <c r="G1400" t="s">
        <v>1047</v>
      </c>
      <c r="H1400" t="s">
        <v>1272</v>
      </c>
      <c r="I1400" t="s">
        <v>1202</v>
      </c>
      <c r="J1400">
        <v>5</v>
      </c>
      <c r="K1400">
        <v>3540</v>
      </c>
      <c r="L1400">
        <v>17700</v>
      </c>
      <c r="M1400">
        <v>8.4285999999999994</v>
      </c>
      <c r="N1400">
        <v>42.143000000000001</v>
      </c>
      <c r="O1400">
        <v>0</v>
      </c>
      <c r="P1400">
        <v>0</v>
      </c>
      <c r="Q1400">
        <v>3548.4286000000002</v>
      </c>
      <c r="R1400">
        <v>17742.143</v>
      </c>
      <c r="S1400" t="s">
        <v>1362</v>
      </c>
      <c r="T1400" s="108"/>
      <c r="U1400" s="108"/>
      <c r="V1400" s="107"/>
      <c r="W1400" s="107"/>
    </row>
    <row r="1401" spans="1:23">
      <c r="A1401" t="s">
        <v>3100</v>
      </c>
      <c r="B1401">
        <v>44234</v>
      </c>
      <c r="C1401" t="s">
        <v>3101</v>
      </c>
      <c r="D1401">
        <v>44234</v>
      </c>
      <c r="E1401" t="s">
        <v>1267</v>
      </c>
      <c r="F1401" t="s">
        <v>94</v>
      </c>
      <c r="G1401" t="s">
        <v>1047</v>
      </c>
      <c r="H1401" t="s">
        <v>1272</v>
      </c>
      <c r="I1401" t="s">
        <v>1203</v>
      </c>
      <c r="J1401">
        <v>20</v>
      </c>
      <c r="K1401">
        <v>1293</v>
      </c>
      <c r="L1401">
        <v>25860</v>
      </c>
      <c r="M1401">
        <v>3.0785999999999998</v>
      </c>
      <c r="N1401">
        <v>61.572000000000003</v>
      </c>
      <c r="O1401">
        <v>0</v>
      </c>
      <c r="P1401">
        <v>0</v>
      </c>
      <c r="Q1401">
        <v>1296.0786000000001</v>
      </c>
      <c r="R1401">
        <v>25921.572</v>
      </c>
      <c r="S1401" t="s">
        <v>1362</v>
      </c>
      <c r="T1401" s="108"/>
      <c r="U1401" s="108"/>
      <c r="V1401" s="107"/>
      <c r="W1401" s="107"/>
    </row>
    <row r="1402" spans="1:23">
      <c r="A1402" t="s">
        <v>3102</v>
      </c>
      <c r="B1402">
        <v>44234</v>
      </c>
      <c r="C1402" t="s">
        <v>3103</v>
      </c>
      <c r="D1402">
        <v>44234</v>
      </c>
      <c r="E1402" t="s">
        <v>1267</v>
      </c>
      <c r="F1402" t="s">
        <v>1296</v>
      </c>
      <c r="G1402" t="s">
        <v>1274</v>
      </c>
      <c r="H1402" t="s">
        <v>1272</v>
      </c>
      <c r="I1402" t="s">
        <v>1210</v>
      </c>
      <c r="J1402">
        <v>5</v>
      </c>
      <c r="K1402">
        <v>7760</v>
      </c>
      <c r="L1402">
        <v>38800</v>
      </c>
      <c r="M1402">
        <v>18.476199999999999</v>
      </c>
      <c r="N1402">
        <v>92.381</v>
      </c>
      <c r="O1402">
        <v>0</v>
      </c>
      <c r="P1402">
        <v>0</v>
      </c>
      <c r="Q1402">
        <v>7778.4762000000001</v>
      </c>
      <c r="R1402">
        <v>38892.381000000001</v>
      </c>
      <c r="S1402" t="s">
        <v>1362</v>
      </c>
      <c r="T1402" s="108"/>
      <c r="U1402" s="108"/>
      <c r="V1402" s="107"/>
      <c r="W1402" s="107"/>
    </row>
    <row r="1403" spans="1:23">
      <c r="A1403" t="s">
        <v>3104</v>
      </c>
      <c r="B1403">
        <v>44234</v>
      </c>
      <c r="C1403" t="s">
        <v>3105</v>
      </c>
      <c r="D1403">
        <v>44234</v>
      </c>
      <c r="E1403" t="s">
        <v>1267</v>
      </c>
      <c r="F1403" t="s">
        <v>53</v>
      </c>
      <c r="G1403" t="s">
        <v>1268</v>
      </c>
      <c r="H1403" t="s">
        <v>13</v>
      </c>
      <c r="I1403" t="s">
        <v>1203</v>
      </c>
      <c r="J1403">
        <v>40</v>
      </c>
      <c r="K1403">
        <v>1293</v>
      </c>
      <c r="L1403">
        <v>51720</v>
      </c>
      <c r="M1403">
        <v>3.0785999999999998</v>
      </c>
      <c r="N1403">
        <v>123.14400000000001</v>
      </c>
      <c r="O1403">
        <v>0</v>
      </c>
      <c r="P1403">
        <v>0</v>
      </c>
      <c r="Q1403">
        <v>1296.0786000000001</v>
      </c>
      <c r="R1403">
        <v>51843.144</v>
      </c>
      <c r="S1403" t="s">
        <v>1362</v>
      </c>
      <c r="T1403" s="108"/>
      <c r="U1403" s="108"/>
      <c r="V1403" s="107"/>
      <c r="W1403" s="107"/>
    </row>
    <row r="1404" spans="1:23">
      <c r="A1404" t="s">
        <v>3106</v>
      </c>
      <c r="B1404">
        <v>44234</v>
      </c>
      <c r="C1404" t="s">
        <v>3107</v>
      </c>
      <c r="D1404">
        <v>44234</v>
      </c>
      <c r="E1404" t="s">
        <v>1267</v>
      </c>
      <c r="F1404" t="s">
        <v>15</v>
      </c>
      <c r="G1404" t="s">
        <v>1275</v>
      </c>
      <c r="H1404" t="s">
        <v>13</v>
      </c>
      <c r="I1404" t="s">
        <v>1364</v>
      </c>
      <c r="J1404">
        <v>12</v>
      </c>
      <c r="K1404">
        <v>5415</v>
      </c>
      <c r="L1404">
        <v>64980</v>
      </c>
      <c r="M1404">
        <v>12.892899999999999</v>
      </c>
      <c r="N1404">
        <v>154.7148</v>
      </c>
      <c r="O1404">
        <v>0</v>
      </c>
      <c r="P1404">
        <v>0</v>
      </c>
      <c r="Q1404">
        <v>5427.8928999999998</v>
      </c>
      <c r="R1404">
        <v>65134.714800000002</v>
      </c>
      <c r="S1404" t="s">
        <v>1362</v>
      </c>
      <c r="T1404" s="108"/>
      <c r="U1404" s="108"/>
      <c r="V1404" s="107"/>
      <c r="W1404" s="107"/>
    </row>
    <row r="1405" spans="1:23">
      <c r="A1405" t="s">
        <v>3106</v>
      </c>
      <c r="B1405">
        <v>44234</v>
      </c>
      <c r="C1405" t="s">
        <v>3107</v>
      </c>
      <c r="D1405">
        <v>44234</v>
      </c>
      <c r="E1405" t="s">
        <v>1267</v>
      </c>
      <c r="F1405" t="s">
        <v>15</v>
      </c>
      <c r="G1405" t="s">
        <v>1275</v>
      </c>
      <c r="H1405" t="s">
        <v>13</v>
      </c>
      <c r="I1405" t="s">
        <v>1203</v>
      </c>
      <c r="J1405">
        <v>20</v>
      </c>
      <c r="K1405">
        <v>1293</v>
      </c>
      <c r="L1405">
        <v>25860</v>
      </c>
      <c r="M1405">
        <v>3.0785999999999998</v>
      </c>
      <c r="N1405">
        <v>61.572000000000003</v>
      </c>
      <c r="O1405">
        <v>0</v>
      </c>
      <c r="P1405">
        <v>0</v>
      </c>
      <c r="Q1405">
        <v>1296.0786000000001</v>
      </c>
      <c r="R1405">
        <v>25921.572</v>
      </c>
      <c r="S1405" t="s">
        <v>1362</v>
      </c>
      <c r="T1405" s="108"/>
      <c r="U1405" s="108"/>
      <c r="V1405" s="107"/>
      <c r="W1405" s="107"/>
    </row>
    <row r="1406" spans="1:23">
      <c r="A1406" t="s">
        <v>3106</v>
      </c>
      <c r="B1406">
        <v>44234</v>
      </c>
      <c r="C1406" t="s">
        <v>3107</v>
      </c>
      <c r="D1406">
        <v>44234</v>
      </c>
      <c r="E1406" t="s">
        <v>1267</v>
      </c>
      <c r="F1406" t="s">
        <v>15</v>
      </c>
      <c r="G1406" t="s">
        <v>1275</v>
      </c>
      <c r="H1406" t="s">
        <v>13</v>
      </c>
      <c r="I1406" t="s">
        <v>1316</v>
      </c>
      <c r="J1406">
        <v>40</v>
      </c>
      <c r="K1406">
        <v>1225</v>
      </c>
      <c r="L1406">
        <v>49000</v>
      </c>
      <c r="M1406">
        <v>2.9167000000000001</v>
      </c>
      <c r="N1406">
        <v>116.66800000000001</v>
      </c>
      <c r="O1406">
        <v>0</v>
      </c>
      <c r="P1406">
        <v>0</v>
      </c>
      <c r="Q1406">
        <v>1227.9167</v>
      </c>
      <c r="R1406">
        <v>49116.667999999998</v>
      </c>
      <c r="S1406" t="s">
        <v>1362</v>
      </c>
      <c r="T1406" s="108"/>
      <c r="U1406" s="108"/>
      <c r="V1406" s="107"/>
      <c r="W1406" s="107"/>
    </row>
    <row r="1407" spans="1:23">
      <c r="A1407" t="s">
        <v>3106</v>
      </c>
      <c r="B1407">
        <v>44234</v>
      </c>
      <c r="C1407" t="s">
        <v>3107</v>
      </c>
      <c r="D1407">
        <v>44234</v>
      </c>
      <c r="E1407" t="s">
        <v>1267</v>
      </c>
      <c r="F1407" t="s">
        <v>15</v>
      </c>
      <c r="G1407" t="s">
        <v>1275</v>
      </c>
      <c r="H1407" t="s">
        <v>13</v>
      </c>
      <c r="I1407" t="s">
        <v>2490</v>
      </c>
      <c r="J1407">
        <v>40</v>
      </c>
      <c r="K1407">
        <v>1264</v>
      </c>
      <c r="L1407">
        <v>50560</v>
      </c>
      <c r="M1407">
        <v>3.0095000000000001</v>
      </c>
      <c r="N1407">
        <v>120.38</v>
      </c>
      <c r="O1407">
        <v>0</v>
      </c>
      <c r="P1407">
        <v>0</v>
      </c>
      <c r="Q1407">
        <v>1267.0094999999999</v>
      </c>
      <c r="R1407">
        <v>50680.38</v>
      </c>
      <c r="S1407" t="s">
        <v>1362</v>
      </c>
      <c r="T1407" s="108"/>
      <c r="U1407" s="108"/>
      <c r="V1407" s="107"/>
      <c r="W1407" s="107"/>
    </row>
    <row r="1408" spans="1:23">
      <c r="A1408" t="s">
        <v>3106</v>
      </c>
      <c r="B1408">
        <v>44234</v>
      </c>
      <c r="C1408" t="s">
        <v>3107</v>
      </c>
      <c r="D1408">
        <v>44234</v>
      </c>
      <c r="E1408" t="s">
        <v>1267</v>
      </c>
      <c r="F1408" t="s">
        <v>15</v>
      </c>
      <c r="G1408" t="s">
        <v>1275</v>
      </c>
      <c r="H1408" t="s">
        <v>13</v>
      </c>
      <c r="I1408" t="s">
        <v>1210</v>
      </c>
      <c r="J1408">
        <v>10</v>
      </c>
      <c r="K1408">
        <v>7760</v>
      </c>
      <c r="L1408">
        <v>77600</v>
      </c>
      <c r="M1408">
        <v>18.476199999999999</v>
      </c>
      <c r="N1408">
        <v>184.762</v>
      </c>
      <c r="O1408">
        <v>0</v>
      </c>
      <c r="P1408">
        <v>0</v>
      </c>
      <c r="Q1408">
        <v>7778.4762000000001</v>
      </c>
      <c r="R1408">
        <v>77784.762000000002</v>
      </c>
      <c r="S1408" t="s">
        <v>1362</v>
      </c>
      <c r="T1408" s="108"/>
      <c r="U1408" s="108"/>
      <c r="V1408" s="107"/>
      <c r="W1408" s="107"/>
    </row>
    <row r="1409" spans="1:23">
      <c r="A1409" t="s">
        <v>3108</v>
      </c>
      <c r="B1409">
        <v>44234</v>
      </c>
      <c r="C1409" t="s">
        <v>3109</v>
      </c>
      <c r="D1409">
        <v>44234</v>
      </c>
      <c r="E1409" t="s">
        <v>1267</v>
      </c>
      <c r="F1409" t="s">
        <v>118</v>
      </c>
      <c r="G1409" t="s">
        <v>1278</v>
      </c>
      <c r="H1409" t="s">
        <v>120</v>
      </c>
      <c r="I1409" t="s">
        <v>1364</v>
      </c>
      <c r="J1409">
        <v>33</v>
      </c>
      <c r="K1409">
        <v>5415</v>
      </c>
      <c r="L1409">
        <v>178695</v>
      </c>
      <c r="M1409">
        <v>12.892899999999999</v>
      </c>
      <c r="N1409">
        <v>425.46570000000003</v>
      </c>
      <c r="O1409">
        <v>0</v>
      </c>
      <c r="P1409">
        <v>0</v>
      </c>
      <c r="Q1409">
        <v>5427.8928999999998</v>
      </c>
      <c r="R1409">
        <v>179120.4657</v>
      </c>
      <c r="S1409" t="s">
        <v>1362</v>
      </c>
      <c r="T1409" s="108"/>
      <c r="U1409" s="108"/>
      <c r="V1409" s="107"/>
      <c r="W1409" s="107"/>
    </row>
    <row r="1410" spans="1:23">
      <c r="A1410" t="s">
        <v>3110</v>
      </c>
      <c r="B1410">
        <v>44234</v>
      </c>
      <c r="C1410" t="s">
        <v>3111</v>
      </c>
      <c r="D1410">
        <v>44234</v>
      </c>
      <c r="E1410" t="s">
        <v>1267</v>
      </c>
      <c r="F1410" t="s">
        <v>112</v>
      </c>
      <c r="G1410" t="s">
        <v>120</v>
      </c>
      <c r="H1410" t="s">
        <v>120</v>
      </c>
      <c r="I1410" t="s">
        <v>1364</v>
      </c>
      <c r="J1410">
        <v>140</v>
      </c>
      <c r="K1410">
        <v>5415</v>
      </c>
      <c r="L1410">
        <v>758100</v>
      </c>
      <c r="M1410">
        <v>12.892899999999999</v>
      </c>
      <c r="N1410">
        <v>1805.0060000000001</v>
      </c>
      <c r="O1410">
        <v>0</v>
      </c>
      <c r="P1410">
        <v>0</v>
      </c>
      <c r="Q1410">
        <v>5427.8928999999998</v>
      </c>
      <c r="R1410">
        <v>759905.00600000005</v>
      </c>
      <c r="S1410" t="s">
        <v>1362</v>
      </c>
      <c r="T1410" s="108"/>
      <c r="U1410" s="108"/>
      <c r="V1410" s="107"/>
      <c r="W1410" s="107"/>
    </row>
    <row r="1411" spans="1:23">
      <c r="A1411" t="s">
        <v>3112</v>
      </c>
      <c r="B1411">
        <v>44234</v>
      </c>
      <c r="C1411" t="s">
        <v>3113</v>
      </c>
      <c r="D1411">
        <v>44234</v>
      </c>
      <c r="E1411" t="s">
        <v>1267</v>
      </c>
      <c r="F1411" t="s">
        <v>5</v>
      </c>
      <c r="G1411" t="s">
        <v>1280</v>
      </c>
      <c r="H1411" t="s">
        <v>120</v>
      </c>
      <c r="I1411" t="s">
        <v>1203</v>
      </c>
      <c r="J1411">
        <v>38</v>
      </c>
      <c r="K1411">
        <v>1293</v>
      </c>
      <c r="L1411">
        <v>49134</v>
      </c>
      <c r="M1411">
        <v>3.0785999999999998</v>
      </c>
      <c r="N1411">
        <v>116.9868</v>
      </c>
      <c r="O1411">
        <v>0</v>
      </c>
      <c r="P1411">
        <v>0</v>
      </c>
      <c r="Q1411">
        <v>1296.0786000000001</v>
      </c>
      <c r="R1411">
        <v>49250.986799999999</v>
      </c>
      <c r="S1411" t="s">
        <v>1362</v>
      </c>
      <c r="T1411" s="108"/>
      <c r="U1411" s="108"/>
      <c r="V1411" s="107"/>
      <c r="W1411" s="107"/>
    </row>
    <row r="1412" spans="1:23">
      <c r="A1412" t="s">
        <v>3114</v>
      </c>
      <c r="B1412">
        <v>44234</v>
      </c>
      <c r="C1412" t="s">
        <v>3115</v>
      </c>
      <c r="D1412">
        <v>44234</v>
      </c>
      <c r="E1412" t="s">
        <v>1179</v>
      </c>
      <c r="F1412" t="s">
        <v>1281</v>
      </c>
      <c r="G1412" t="s">
        <v>1179</v>
      </c>
      <c r="H1412" t="s">
        <v>1179</v>
      </c>
      <c r="I1412" t="s">
        <v>1201</v>
      </c>
      <c r="J1412">
        <v>5</v>
      </c>
      <c r="K1412">
        <v>3990.5</v>
      </c>
      <c r="L1412">
        <v>19952.5</v>
      </c>
      <c r="M1412">
        <v>9.5012000000000008</v>
      </c>
      <c r="N1412">
        <v>47.506</v>
      </c>
      <c r="O1412">
        <v>0</v>
      </c>
      <c r="P1412">
        <v>0</v>
      </c>
      <c r="Q1412">
        <v>4000.0012000000002</v>
      </c>
      <c r="R1412">
        <v>20000.006000000001</v>
      </c>
      <c r="S1412" t="s">
        <v>1362</v>
      </c>
      <c r="T1412" s="108"/>
      <c r="U1412" s="108"/>
      <c r="V1412" s="107"/>
      <c r="W1412" s="107"/>
    </row>
    <row r="1413" spans="1:23">
      <c r="A1413" t="s">
        <v>3114</v>
      </c>
      <c r="B1413">
        <v>44234</v>
      </c>
      <c r="C1413" t="s">
        <v>3115</v>
      </c>
      <c r="D1413">
        <v>44234</v>
      </c>
      <c r="E1413" t="s">
        <v>1179</v>
      </c>
      <c r="F1413" t="s">
        <v>1281</v>
      </c>
      <c r="G1413" t="s">
        <v>1179</v>
      </c>
      <c r="H1413" t="s">
        <v>1179</v>
      </c>
      <c r="I1413" t="s">
        <v>1215</v>
      </c>
      <c r="J1413">
        <v>3</v>
      </c>
      <c r="K1413">
        <v>5101.74</v>
      </c>
      <c r="L1413">
        <v>15305.22</v>
      </c>
      <c r="M1413">
        <v>12.147</v>
      </c>
      <c r="N1413">
        <v>36.441000000000003</v>
      </c>
      <c r="O1413">
        <v>0</v>
      </c>
      <c r="P1413">
        <v>0</v>
      </c>
      <c r="Q1413">
        <v>5113.8869999999997</v>
      </c>
      <c r="R1413">
        <v>15341.661</v>
      </c>
      <c r="S1413" t="s">
        <v>1362</v>
      </c>
      <c r="T1413" s="108"/>
      <c r="U1413" s="108"/>
      <c r="V1413" s="107"/>
      <c r="W1413" s="107"/>
    </row>
    <row r="1414" spans="1:23">
      <c r="A1414" t="s">
        <v>3116</v>
      </c>
      <c r="B1414">
        <v>44234</v>
      </c>
      <c r="C1414" t="s">
        <v>3117</v>
      </c>
      <c r="D1414">
        <v>44234</v>
      </c>
      <c r="E1414" t="s">
        <v>1267</v>
      </c>
      <c r="F1414" t="s">
        <v>87</v>
      </c>
      <c r="G1414" t="s">
        <v>1134</v>
      </c>
      <c r="H1414" t="s">
        <v>24</v>
      </c>
      <c r="I1414" t="s">
        <v>1201</v>
      </c>
      <c r="J1414">
        <v>40</v>
      </c>
      <c r="K1414">
        <v>3938</v>
      </c>
      <c r="L1414">
        <v>157520</v>
      </c>
      <c r="M1414">
        <v>9.3762000000000008</v>
      </c>
      <c r="N1414">
        <v>375.048</v>
      </c>
      <c r="O1414">
        <v>0</v>
      </c>
      <c r="P1414">
        <v>0</v>
      </c>
      <c r="Q1414">
        <v>3947.3762000000002</v>
      </c>
      <c r="R1414">
        <v>157895.04800000001</v>
      </c>
      <c r="S1414" t="s">
        <v>1362</v>
      </c>
      <c r="T1414" s="108"/>
      <c r="U1414" s="108"/>
      <c r="V1414" s="107"/>
      <c r="W1414" s="107"/>
    </row>
    <row r="1415" spans="1:23">
      <c r="A1415" t="s">
        <v>3118</v>
      </c>
      <c r="B1415">
        <v>44234</v>
      </c>
      <c r="C1415" t="s">
        <v>3119</v>
      </c>
      <c r="D1415">
        <v>44234</v>
      </c>
      <c r="E1415" t="s">
        <v>1267</v>
      </c>
      <c r="F1415" t="s">
        <v>80</v>
      </c>
      <c r="G1415" t="s">
        <v>1050</v>
      </c>
      <c r="H1415" t="s">
        <v>1272</v>
      </c>
      <c r="I1415" t="s">
        <v>1364</v>
      </c>
      <c r="J1415">
        <v>21</v>
      </c>
      <c r="K1415">
        <v>5415</v>
      </c>
      <c r="L1415">
        <v>113715</v>
      </c>
      <c r="M1415">
        <v>12.892899999999999</v>
      </c>
      <c r="N1415">
        <v>270.7509</v>
      </c>
      <c r="O1415">
        <v>0</v>
      </c>
      <c r="P1415">
        <v>0</v>
      </c>
      <c r="Q1415">
        <v>5427.8928999999998</v>
      </c>
      <c r="R1415">
        <v>113985.7509</v>
      </c>
      <c r="S1415" t="s">
        <v>1362</v>
      </c>
      <c r="T1415" s="108"/>
      <c r="U1415" s="108"/>
      <c r="V1415" s="107"/>
      <c r="W1415" s="107"/>
    </row>
    <row r="1416" spans="1:23">
      <c r="A1416" t="s">
        <v>3120</v>
      </c>
      <c r="B1416">
        <v>44234</v>
      </c>
      <c r="C1416" t="s">
        <v>3121</v>
      </c>
      <c r="D1416">
        <v>44234</v>
      </c>
      <c r="E1416" t="s">
        <v>1267</v>
      </c>
      <c r="F1416" t="s">
        <v>961</v>
      </c>
      <c r="G1416" t="s">
        <v>1047</v>
      </c>
      <c r="H1416" t="s">
        <v>1272</v>
      </c>
      <c r="I1416" t="s">
        <v>1199</v>
      </c>
      <c r="J1416">
        <v>8</v>
      </c>
      <c r="K1416">
        <v>4035</v>
      </c>
      <c r="L1416">
        <v>32280</v>
      </c>
      <c r="M1416">
        <v>9.6071000000000009</v>
      </c>
      <c r="N1416">
        <v>76.856800000000007</v>
      </c>
      <c r="O1416">
        <v>0</v>
      </c>
      <c r="P1416">
        <v>0</v>
      </c>
      <c r="Q1416">
        <v>4044.6071000000002</v>
      </c>
      <c r="R1416">
        <v>32356.856800000001</v>
      </c>
      <c r="S1416" t="s">
        <v>1362</v>
      </c>
      <c r="T1416" s="108"/>
      <c r="U1416" s="108"/>
      <c r="V1416" s="107"/>
      <c r="W1416" s="107"/>
    </row>
    <row r="1417" spans="1:23">
      <c r="A1417" t="s">
        <v>3120</v>
      </c>
      <c r="B1417">
        <v>44234</v>
      </c>
      <c r="C1417" t="s">
        <v>3121</v>
      </c>
      <c r="D1417">
        <v>44234</v>
      </c>
      <c r="E1417" t="s">
        <v>1267</v>
      </c>
      <c r="F1417" t="s">
        <v>961</v>
      </c>
      <c r="G1417" t="s">
        <v>1047</v>
      </c>
      <c r="H1417" t="s">
        <v>1272</v>
      </c>
      <c r="I1417" t="s">
        <v>1210</v>
      </c>
      <c r="J1417">
        <v>5</v>
      </c>
      <c r="K1417">
        <v>7760</v>
      </c>
      <c r="L1417">
        <v>38800</v>
      </c>
      <c r="M1417">
        <v>18.476199999999999</v>
      </c>
      <c r="N1417">
        <v>92.381</v>
      </c>
      <c r="O1417">
        <v>0</v>
      </c>
      <c r="P1417">
        <v>0</v>
      </c>
      <c r="Q1417">
        <v>7778.4762000000001</v>
      </c>
      <c r="R1417">
        <v>38892.381000000001</v>
      </c>
      <c r="S1417" t="s">
        <v>1362</v>
      </c>
      <c r="T1417" s="108"/>
      <c r="U1417" s="108"/>
      <c r="V1417" s="107"/>
      <c r="W1417" s="107"/>
    </row>
    <row r="1418" spans="1:23">
      <c r="A1418" t="s">
        <v>3120</v>
      </c>
      <c r="B1418">
        <v>44234</v>
      </c>
      <c r="C1418" t="s">
        <v>3121</v>
      </c>
      <c r="D1418">
        <v>44234</v>
      </c>
      <c r="E1418" t="s">
        <v>1267</v>
      </c>
      <c r="F1418" t="s">
        <v>961</v>
      </c>
      <c r="G1418" t="s">
        <v>1047</v>
      </c>
      <c r="H1418" t="s">
        <v>1272</v>
      </c>
      <c r="I1418" t="s">
        <v>1342</v>
      </c>
      <c r="J1418">
        <v>20</v>
      </c>
      <c r="K1418">
        <v>9850</v>
      </c>
      <c r="L1418">
        <v>197000</v>
      </c>
      <c r="M1418">
        <v>23.452400000000001</v>
      </c>
      <c r="N1418">
        <v>469.048</v>
      </c>
      <c r="O1418">
        <v>0</v>
      </c>
      <c r="P1418">
        <v>0</v>
      </c>
      <c r="Q1418">
        <v>9873.4524000000001</v>
      </c>
      <c r="R1418">
        <v>197469.04800000001</v>
      </c>
      <c r="S1418" t="s">
        <v>1362</v>
      </c>
      <c r="T1418" s="108"/>
      <c r="U1418" s="108"/>
      <c r="V1418" s="107"/>
      <c r="W1418" s="107"/>
    </row>
    <row r="1419" spans="1:23">
      <c r="A1419" t="s">
        <v>3120</v>
      </c>
      <c r="B1419">
        <v>44234</v>
      </c>
      <c r="C1419" t="s">
        <v>3121</v>
      </c>
      <c r="D1419">
        <v>44234</v>
      </c>
      <c r="E1419" t="s">
        <v>1267</v>
      </c>
      <c r="F1419" t="s">
        <v>961</v>
      </c>
      <c r="G1419" t="s">
        <v>1047</v>
      </c>
      <c r="H1419" t="s">
        <v>1272</v>
      </c>
      <c r="I1419" t="s">
        <v>1201</v>
      </c>
      <c r="J1419">
        <v>10</v>
      </c>
      <c r="K1419">
        <v>3938</v>
      </c>
      <c r="L1419">
        <v>39380</v>
      </c>
      <c r="M1419">
        <v>9.3762000000000008</v>
      </c>
      <c r="N1419">
        <v>93.762</v>
      </c>
      <c r="O1419">
        <v>0</v>
      </c>
      <c r="P1419">
        <v>0</v>
      </c>
      <c r="Q1419">
        <v>3947.3762000000002</v>
      </c>
      <c r="R1419">
        <v>39473.762000000002</v>
      </c>
      <c r="S1419" t="s">
        <v>1362</v>
      </c>
      <c r="T1419" s="108"/>
      <c r="U1419" s="108"/>
      <c r="V1419" s="107"/>
      <c r="W1419" s="107"/>
    </row>
    <row r="1420" spans="1:23">
      <c r="A1420" t="s">
        <v>3122</v>
      </c>
      <c r="B1420">
        <v>44234</v>
      </c>
      <c r="C1420" t="s">
        <v>3123</v>
      </c>
      <c r="D1420">
        <v>44234</v>
      </c>
      <c r="E1420" t="s">
        <v>1267</v>
      </c>
      <c r="F1420" t="s">
        <v>878</v>
      </c>
      <c r="G1420" t="s">
        <v>1045</v>
      </c>
      <c r="H1420" t="s">
        <v>1272</v>
      </c>
      <c r="I1420" t="s">
        <v>1199</v>
      </c>
      <c r="J1420">
        <v>5</v>
      </c>
      <c r="K1420">
        <v>4035</v>
      </c>
      <c r="L1420">
        <v>20175</v>
      </c>
      <c r="M1420">
        <v>9.6071000000000009</v>
      </c>
      <c r="N1420">
        <v>48.035499999999999</v>
      </c>
      <c r="O1420">
        <v>0</v>
      </c>
      <c r="P1420">
        <v>0</v>
      </c>
      <c r="Q1420">
        <v>4044.6071000000002</v>
      </c>
      <c r="R1420">
        <v>20223.035500000002</v>
      </c>
      <c r="S1420" t="s">
        <v>1362</v>
      </c>
      <c r="T1420" s="108"/>
      <c r="U1420" s="108"/>
      <c r="V1420" s="107"/>
      <c r="W1420" s="107"/>
    </row>
    <row r="1421" spans="1:23">
      <c r="A1421" t="s">
        <v>3124</v>
      </c>
      <c r="B1421">
        <v>44234</v>
      </c>
      <c r="C1421" t="s">
        <v>3125</v>
      </c>
      <c r="D1421">
        <v>44234</v>
      </c>
      <c r="E1421" t="s">
        <v>1267</v>
      </c>
      <c r="F1421" t="s">
        <v>86</v>
      </c>
      <c r="G1421" t="s">
        <v>1134</v>
      </c>
      <c r="H1421" t="s">
        <v>24</v>
      </c>
      <c r="I1421" t="s">
        <v>1364</v>
      </c>
      <c r="J1421">
        <v>20</v>
      </c>
      <c r="K1421">
        <v>5415</v>
      </c>
      <c r="L1421">
        <v>108300</v>
      </c>
      <c r="M1421">
        <v>12.892899999999999</v>
      </c>
      <c r="N1421">
        <v>257.858</v>
      </c>
      <c r="O1421">
        <v>0</v>
      </c>
      <c r="P1421">
        <v>0</v>
      </c>
      <c r="Q1421">
        <v>5427.8928999999998</v>
      </c>
      <c r="R1421">
        <v>108557.85799999999</v>
      </c>
      <c r="S1421" t="s">
        <v>1362</v>
      </c>
      <c r="T1421" s="108"/>
      <c r="U1421" s="108"/>
      <c r="V1421" s="107"/>
      <c r="W1421" s="107"/>
    </row>
    <row r="1422" spans="1:23">
      <c r="A1422" t="s">
        <v>3126</v>
      </c>
      <c r="B1422">
        <v>44234</v>
      </c>
      <c r="C1422" t="s">
        <v>3127</v>
      </c>
      <c r="D1422">
        <v>44234</v>
      </c>
      <c r="E1422" t="s">
        <v>1267</v>
      </c>
      <c r="F1422" t="s">
        <v>91</v>
      </c>
      <c r="G1422" t="s">
        <v>1286</v>
      </c>
      <c r="H1422" t="s">
        <v>24</v>
      </c>
      <c r="I1422" t="s">
        <v>1364</v>
      </c>
      <c r="J1422">
        <v>60</v>
      </c>
      <c r="K1422">
        <v>5415</v>
      </c>
      <c r="L1422">
        <v>324900</v>
      </c>
      <c r="M1422">
        <v>12.892899999999999</v>
      </c>
      <c r="N1422">
        <v>773.57399999999996</v>
      </c>
      <c r="O1422">
        <v>0</v>
      </c>
      <c r="P1422">
        <v>0</v>
      </c>
      <c r="Q1422">
        <v>5427.8928999999998</v>
      </c>
      <c r="R1422">
        <v>325673.57400000002</v>
      </c>
      <c r="S1422" t="s">
        <v>1362</v>
      </c>
      <c r="T1422" s="108"/>
      <c r="U1422" s="108"/>
      <c r="V1422" s="107"/>
      <c r="W1422" s="107"/>
    </row>
    <row r="1423" spans="1:23">
      <c r="A1423" t="s">
        <v>3128</v>
      </c>
      <c r="B1423">
        <v>44234</v>
      </c>
      <c r="C1423" t="s">
        <v>3129</v>
      </c>
      <c r="D1423">
        <v>44234</v>
      </c>
      <c r="E1423" t="s">
        <v>1299</v>
      </c>
      <c r="F1423" t="s">
        <v>1361</v>
      </c>
      <c r="G1423" t="s">
        <v>1301</v>
      </c>
      <c r="H1423" t="s">
        <v>1299</v>
      </c>
      <c r="I1423" t="s">
        <v>1199</v>
      </c>
      <c r="J1423">
        <v>1</v>
      </c>
      <c r="K1423">
        <v>4090</v>
      </c>
      <c r="L1423">
        <v>4090</v>
      </c>
      <c r="M1423">
        <v>0</v>
      </c>
      <c r="N1423">
        <v>0</v>
      </c>
      <c r="O1423">
        <v>0</v>
      </c>
      <c r="P1423">
        <v>0</v>
      </c>
      <c r="Q1423">
        <v>4090</v>
      </c>
      <c r="R1423">
        <v>4090</v>
      </c>
      <c r="S1423" t="s">
        <v>1362</v>
      </c>
      <c r="T1423" s="108"/>
      <c r="U1423" s="108"/>
      <c r="V1423" s="107"/>
      <c r="W1423" s="107"/>
    </row>
    <row r="1424" spans="1:23">
      <c r="A1424" t="s">
        <v>3130</v>
      </c>
      <c r="B1424">
        <v>44234</v>
      </c>
      <c r="C1424" t="s">
        <v>3131</v>
      </c>
      <c r="D1424">
        <v>44234</v>
      </c>
      <c r="E1424" t="s">
        <v>1299</v>
      </c>
      <c r="F1424" t="s">
        <v>1308</v>
      </c>
      <c r="G1424" t="s">
        <v>1303</v>
      </c>
      <c r="H1424" t="s">
        <v>1299</v>
      </c>
      <c r="I1424" t="s">
        <v>1363</v>
      </c>
      <c r="J1424">
        <v>1</v>
      </c>
      <c r="K1424">
        <v>6101</v>
      </c>
      <c r="L1424">
        <v>6101</v>
      </c>
      <c r="M1424">
        <v>0</v>
      </c>
      <c r="N1424">
        <v>0</v>
      </c>
      <c r="O1424">
        <v>0</v>
      </c>
      <c r="P1424">
        <v>0</v>
      </c>
      <c r="Q1424">
        <v>6101</v>
      </c>
      <c r="R1424">
        <v>6101</v>
      </c>
      <c r="S1424" t="s">
        <v>1362</v>
      </c>
      <c r="T1424" s="108"/>
      <c r="U1424" s="108"/>
      <c r="V1424" s="107"/>
      <c r="W1424" s="107"/>
    </row>
    <row r="1425" spans="1:23">
      <c r="A1425" t="s">
        <v>3132</v>
      </c>
      <c r="B1425">
        <v>44235</v>
      </c>
      <c r="C1425" t="s">
        <v>3133</v>
      </c>
      <c r="D1425">
        <v>44235</v>
      </c>
      <c r="E1425" t="s">
        <v>1267</v>
      </c>
      <c r="F1425" t="s">
        <v>63</v>
      </c>
      <c r="G1425" t="s">
        <v>57</v>
      </c>
      <c r="H1425" t="s">
        <v>57</v>
      </c>
      <c r="I1425" t="s">
        <v>1364</v>
      </c>
      <c r="J1425">
        <v>8</v>
      </c>
      <c r="K1425">
        <v>5415</v>
      </c>
      <c r="L1425">
        <v>43320</v>
      </c>
      <c r="M1425">
        <v>12.892899999999999</v>
      </c>
      <c r="N1425">
        <v>103.14319999999999</v>
      </c>
      <c r="O1425">
        <v>0</v>
      </c>
      <c r="P1425">
        <v>0</v>
      </c>
      <c r="Q1425">
        <v>5427.8928999999998</v>
      </c>
      <c r="R1425">
        <v>43423.143199999999</v>
      </c>
      <c r="S1425" t="s">
        <v>1362</v>
      </c>
      <c r="T1425" s="108"/>
      <c r="U1425" s="108"/>
      <c r="V1425" s="107"/>
      <c r="W1425" s="107"/>
    </row>
    <row r="1426" spans="1:23">
      <c r="A1426" t="s">
        <v>3132</v>
      </c>
      <c r="B1426">
        <v>44235</v>
      </c>
      <c r="C1426" t="s">
        <v>3133</v>
      </c>
      <c r="D1426">
        <v>44235</v>
      </c>
      <c r="E1426" t="s">
        <v>1267</v>
      </c>
      <c r="F1426" t="s">
        <v>63</v>
      </c>
      <c r="G1426" t="s">
        <v>57</v>
      </c>
      <c r="H1426" t="s">
        <v>57</v>
      </c>
      <c r="I1426" t="s">
        <v>1198</v>
      </c>
      <c r="J1426">
        <v>5</v>
      </c>
      <c r="K1426">
        <v>9045</v>
      </c>
      <c r="L1426">
        <v>45225</v>
      </c>
      <c r="M1426">
        <v>21.535699999999999</v>
      </c>
      <c r="N1426">
        <v>107.6785</v>
      </c>
      <c r="O1426">
        <v>0</v>
      </c>
      <c r="P1426">
        <v>0</v>
      </c>
      <c r="Q1426">
        <v>9066.5357000000004</v>
      </c>
      <c r="R1426">
        <v>45332.678500000002</v>
      </c>
      <c r="S1426" t="s">
        <v>1362</v>
      </c>
      <c r="T1426" s="108"/>
      <c r="U1426" s="108"/>
      <c r="V1426" s="107"/>
      <c r="W1426" s="107"/>
    </row>
    <row r="1427" spans="1:23">
      <c r="A1427" t="s">
        <v>3134</v>
      </c>
      <c r="B1427">
        <v>44235</v>
      </c>
      <c r="C1427" t="s">
        <v>3135</v>
      </c>
      <c r="D1427">
        <v>44235</v>
      </c>
      <c r="E1427" t="s">
        <v>1267</v>
      </c>
      <c r="F1427" t="s">
        <v>116</v>
      </c>
      <c r="G1427" t="s">
        <v>1044</v>
      </c>
      <c r="H1427" t="s">
        <v>57</v>
      </c>
      <c r="I1427" t="s">
        <v>1215</v>
      </c>
      <c r="J1427">
        <v>5</v>
      </c>
      <c r="K1427">
        <v>5035</v>
      </c>
      <c r="L1427">
        <v>25175</v>
      </c>
      <c r="M1427">
        <v>11.988099999999999</v>
      </c>
      <c r="N1427">
        <v>59.9405</v>
      </c>
      <c r="O1427">
        <v>0</v>
      </c>
      <c r="P1427">
        <v>0</v>
      </c>
      <c r="Q1427">
        <v>5046.9880999999996</v>
      </c>
      <c r="R1427">
        <v>25234.940500000001</v>
      </c>
      <c r="S1427" t="s">
        <v>1362</v>
      </c>
      <c r="T1427" s="108"/>
      <c r="U1427" s="108"/>
      <c r="V1427" s="107"/>
      <c r="W1427" s="107"/>
    </row>
    <row r="1428" spans="1:23">
      <c r="A1428" t="s">
        <v>3134</v>
      </c>
      <c r="B1428">
        <v>44235</v>
      </c>
      <c r="C1428" t="s">
        <v>3135</v>
      </c>
      <c r="D1428">
        <v>44235</v>
      </c>
      <c r="E1428" t="s">
        <v>1267</v>
      </c>
      <c r="F1428" t="s">
        <v>116</v>
      </c>
      <c r="G1428" t="s">
        <v>1044</v>
      </c>
      <c r="H1428" t="s">
        <v>57</v>
      </c>
      <c r="I1428" t="s">
        <v>1342</v>
      </c>
      <c r="J1428">
        <v>5</v>
      </c>
      <c r="K1428">
        <v>9850</v>
      </c>
      <c r="L1428">
        <v>49250</v>
      </c>
      <c r="M1428">
        <v>23.452400000000001</v>
      </c>
      <c r="N1428">
        <v>117.262</v>
      </c>
      <c r="O1428">
        <v>0</v>
      </c>
      <c r="P1428">
        <v>0</v>
      </c>
      <c r="Q1428">
        <v>9873.4524000000001</v>
      </c>
      <c r="R1428">
        <v>49367.262000000002</v>
      </c>
      <c r="S1428" t="s">
        <v>1362</v>
      </c>
      <c r="T1428" s="108"/>
      <c r="U1428" s="108"/>
      <c r="V1428" s="107"/>
      <c r="W1428" s="107"/>
    </row>
    <row r="1429" spans="1:23">
      <c r="A1429" t="s">
        <v>3134</v>
      </c>
      <c r="B1429">
        <v>44235</v>
      </c>
      <c r="C1429" t="s">
        <v>3135</v>
      </c>
      <c r="D1429">
        <v>44235</v>
      </c>
      <c r="E1429" t="s">
        <v>1267</v>
      </c>
      <c r="F1429" t="s">
        <v>116</v>
      </c>
      <c r="G1429" t="s">
        <v>1044</v>
      </c>
      <c r="H1429" t="s">
        <v>57</v>
      </c>
      <c r="I1429" t="s">
        <v>1201</v>
      </c>
      <c r="J1429">
        <v>10</v>
      </c>
      <c r="K1429">
        <v>3938</v>
      </c>
      <c r="L1429">
        <v>39380</v>
      </c>
      <c r="M1429">
        <v>9.3762000000000008</v>
      </c>
      <c r="N1429">
        <v>93.762</v>
      </c>
      <c r="O1429">
        <v>0</v>
      </c>
      <c r="P1429">
        <v>0</v>
      </c>
      <c r="Q1429">
        <v>3947.3762000000002</v>
      </c>
      <c r="R1429">
        <v>39473.762000000002</v>
      </c>
      <c r="S1429" t="s">
        <v>1362</v>
      </c>
      <c r="T1429" s="108"/>
      <c r="U1429" s="108"/>
      <c r="V1429" s="107"/>
      <c r="W1429" s="107"/>
    </row>
    <row r="1430" spans="1:23">
      <c r="A1430" t="s">
        <v>3134</v>
      </c>
      <c r="B1430">
        <v>44235</v>
      </c>
      <c r="C1430" t="s">
        <v>3135</v>
      </c>
      <c r="D1430">
        <v>44235</v>
      </c>
      <c r="E1430" t="s">
        <v>1267</v>
      </c>
      <c r="F1430" t="s">
        <v>116</v>
      </c>
      <c r="G1430" t="s">
        <v>1044</v>
      </c>
      <c r="H1430" t="s">
        <v>57</v>
      </c>
      <c r="I1430" t="s">
        <v>1210</v>
      </c>
      <c r="J1430">
        <v>15</v>
      </c>
      <c r="K1430">
        <v>7760</v>
      </c>
      <c r="L1430">
        <v>116400</v>
      </c>
      <c r="M1430">
        <v>18.476199999999999</v>
      </c>
      <c r="N1430">
        <v>277.14299999999997</v>
      </c>
      <c r="O1430">
        <v>0</v>
      </c>
      <c r="P1430">
        <v>0</v>
      </c>
      <c r="Q1430">
        <v>7778.4762000000001</v>
      </c>
      <c r="R1430">
        <v>116677.143</v>
      </c>
      <c r="S1430" t="s">
        <v>1362</v>
      </c>
      <c r="T1430" s="108"/>
      <c r="U1430" s="108"/>
      <c r="V1430" s="107"/>
      <c r="W1430" s="107"/>
    </row>
    <row r="1431" spans="1:23">
      <c r="A1431" t="s">
        <v>3134</v>
      </c>
      <c r="B1431">
        <v>44235</v>
      </c>
      <c r="C1431" t="s">
        <v>3135</v>
      </c>
      <c r="D1431">
        <v>44235</v>
      </c>
      <c r="E1431" t="s">
        <v>1267</v>
      </c>
      <c r="F1431" t="s">
        <v>116</v>
      </c>
      <c r="G1431" t="s">
        <v>1044</v>
      </c>
      <c r="H1431" t="s">
        <v>57</v>
      </c>
      <c r="I1431" t="s">
        <v>2490</v>
      </c>
      <c r="J1431">
        <v>77</v>
      </c>
      <c r="K1431">
        <v>1264</v>
      </c>
      <c r="L1431">
        <v>97328</v>
      </c>
      <c r="M1431">
        <v>3.0095000000000001</v>
      </c>
      <c r="N1431">
        <v>231.73150000000001</v>
      </c>
      <c r="O1431">
        <v>0</v>
      </c>
      <c r="P1431">
        <v>0</v>
      </c>
      <c r="Q1431">
        <v>1267.0094999999999</v>
      </c>
      <c r="R1431">
        <v>97559.731499999994</v>
      </c>
      <c r="S1431" t="s">
        <v>1362</v>
      </c>
      <c r="T1431" s="108"/>
      <c r="U1431" s="108"/>
      <c r="V1431" s="107"/>
      <c r="W1431" s="107"/>
    </row>
    <row r="1432" spans="1:23">
      <c r="A1432" t="s">
        <v>3136</v>
      </c>
      <c r="B1432">
        <v>44235</v>
      </c>
      <c r="C1432" t="s">
        <v>3137</v>
      </c>
      <c r="D1432">
        <v>44235</v>
      </c>
      <c r="E1432" t="s">
        <v>1267</v>
      </c>
      <c r="F1432" t="s">
        <v>115</v>
      </c>
      <c r="G1432" t="s">
        <v>1044</v>
      </c>
      <c r="H1432" t="s">
        <v>57</v>
      </c>
      <c r="I1432" t="s">
        <v>2490</v>
      </c>
      <c r="J1432">
        <v>77</v>
      </c>
      <c r="K1432">
        <v>1264</v>
      </c>
      <c r="L1432">
        <v>97328</v>
      </c>
      <c r="M1432">
        <v>3.0095000000000001</v>
      </c>
      <c r="N1432">
        <v>231.73150000000001</v>
      </c>
      <c r="O1432">
        <v>0</v>
      </c>
      <c r="P1432">
        <v>0</v>
      </c>
      <c r="Q1432">
        <v>1267.0094999999999</v>
      </c>
      <c r="R1432">
        <v>97559.731499999994</v>
      </c>
      <c r="S1432" t="s">
        <v>1362</v>
      </c>
      <c r="T1432" s="108"/>
      <c r="U1432" s="108"/>
      <c r="V1432" s="107"/>
      <c r="W1432" s="107"/>
    </row>
    <row r="1433" spans="1:23">
      <c r="A1433" t="s">
        <v>3138</v>
      </c>
      <c r="B1433">
        <v>44235</v>
      </c>
      <c r="C1433" t="s">
        <v>3139</v>
      </c>
      <c r="D1433">
        <v>44235</v>
      </c>
      <c r="E1433" t="s">
        <v>1267</v>
      </c>
      <c r="F1433" t="s">
        <v>114</v>
      </c>
      <c r="G1433" t="s">
        <v>1044</v>
      </c>
      <c r="H1433" t="s">
        <v>57</v>
      </c>
      <c r="I1433" t="s">
        <v>2490</v>
      </c>
      <c r="J1433">
        <v>20</v>
      </c>
      <c r="K1433">
        <v>1264</v>
      </c>
      <c r="L1433">
        <v>25280</v>
      </c>
      <c r="M1433">
        <v>3.0095000000000001</v>
      </c>
      <c r="N1433">
        <v>60.19</v>
      </c>
      <c r="O1433">
        <v>0</v>
      </c>
      <c r="P1433">
        <v>0</v>
      </c>
      <c r="Q1433">
        <v>1267.0094999999999</v>
      </c>
      <c r="R1433">
        <v>25340.19</v>
      </c>
      <c r="S1433" t="s">
        <v>1362</v>
      </c>
      <c r="T1433" s="108"/>
      <c r="U1433" s="108"/>
      <c r="V1433" s="107"/>
      <c r="W1433" s="107"/>
    </row>
    <row r="1434" spans="1:23">
      <c r="A1434" t="s">
        <v>3140</v>
      </c>
      <c r="B1434">
        <v>44235</v>
      </c>
      <c r="C1434" t="s">
        <v>3141</v>
      </c>
      <c r="D1434">
        <v>44235</v>
      </c>
      <c r="E1434" t="s">
        <v>1179</v>
      </c>
      <c r="F1434" t="s">
        <v>1183</v>
      </c>
      <c r="G1434" t="s">
        <v>1179</v>
      </c>
      <c r="H1434" t="s">
        <v>1179</v>
      </c>
      <c r="I1434" t="s">
        <v>1342</v>
      </c>
      <c r="J1434">
        <v>5</v>
      </c>
      <c r="K1434">
        <v>9990</v>
      </c>
      <c r="L1434">
        <v>49950</v>
      </c>
      <c r="M1434">
        <v>23.786000000000001</v>
      </c>
      <c r="N1434">
        <v>118.93</v>
      </c>
      <c r="O1434">
        <v>0</v>
      </c>
      <c r="P1434">
        <v>0</v>
      </c>
      <c r="Q1434">
        <v>10013.7857</v>
      </c>
      <c r="R1434">
        <v>50068.928500000002</v>
      </c>
      <c r="S1434" t="s">
        <v>1362</v>
      </c>
      <c r="T1434" s="108"/>
      <c r="U1434" s="108"/>
      <c r="V1434" s="107"/>
      <c r="W1434" s="107"/>
    </row>
    <row r="1435" spans="1:23">
      <c r="A1435" t="s">
        <v>3140</v>
      </c>
      <c r="B1435">
        <v>44235</v>
      </c>
      <c r="C1435" t="s">
        <v>3141</v>
      </c>
      <c r="D1435">
        <v>44235</v>
      </c>
      <c r="E1435" t="s">
        <v>1179</v>
      </c>
      <c r="F1435" t="s">
        <v>1183</v>
      </c>
      <c r="G1435" t="s">
        <v>1179</v>
      </c>
      <c r="H1435" t="s">
        <v>1179</v>
      </c>
      <c r="I1435" t="s">
        <v>1364</v>
      </c>
      <c r="J1435">
        <v>15</v>
      </c>
      <c r="K1435">
        <v>5492.5</v>
      </c>
      <c r="L1435">
        <v>82387.5</v>
      </c>
      <c r="M1435">
        <v>13.077</v>
      </c>
      <c r="N1435">
        <v>196.155</v>
      </c>
      <c r="O1435">
        <v>0</v>
      </c>
      <c r="P1435">
        <v>0</v>
      </c>
      <c r="Q1435">
        <v>5505.5774000000001</v>
      </c>
      <c r="R1435">
        <v>82583.660999999993</v>
      </c>
      <c r="S1435" t="s">
        <v>1362</v>
      </c>
      <c r="T1435" s="108"/>
      <c r="U1435" s="108"/>
      <c r="V1435" s="107"/>
      <c r="W1435" s="107"/>
    </row>
    <row r="1436" spans="1:23">
      <c r="A1436" t="s">
        <v>3142</v>
      </c>
      <c r="B1436">
        <v>44235</v>
      </c>
      <c r="C1436" t="s">
        <v>3143</v>
      </c>
      <c r="D1436">
        <v>44235</v>
      </c>
      <c r="E1436" t="s">
        <v>1267</v>
      </c>
      <c r="F1436" t="s">
        <v>109</v>
      </c>
      <c r="G1436" t="s">
        <v>1279</v>
      </c>
      <c r="H1436" t="s">
        <v>120</v>
      </c>
      <c r="I1436" t="s">
        <v>1215</v>
      </c>
      <c r="J1436">
        <v>20</v>
      </c>
      <c r="K1436">
        <v>5035</v>
      </c>
      <c r="L1436">
        <v>100700</v>
      </c>
      <c r="M1436">
        <v>11.988099999999999</v>
      </c>
      <c r="N1436">
        <v>239.762</v>
      </c>
      <c r="O1436">
        <v>0</v>
      </c>
      <c r="P1436">
        <v>0</v>
      </c>
      <c r="Q1436">
        <v>5046.9880999999996</v>
      </c>
      <c r="R1436">
        <v>100939.762</v>
      </c>
      <c r="S1436" t="s">
        <v>1362</v>
      </c>
      <c r="T1436" s="108"/>
      <c r="U1436" s="108"/>
      <c r="V1436" s="107"/>
      <c r="W1436" s="107"/>
    </row>
    <row r="1437" spans="1:23">
      <c r="A1437" t="s">
        <v>3142</v>
      </c>
      <c r="B1437">
        <v>44235</v>
      </c>
      <c r="C1437" t="s">
        <v>3143</v>
      </c>
      <c r="D1437">
        <v>44235</v>
      </c>
      <c r="E1437" t="s">
        <v>1267</v>
      </c>
      <c r="F1437" t="s">
        <v>109</v>
      </c>
      <c r="G1437" t="s">
        <v>1279</v>
      </c>
      <c r="H1437" t="s">
        <v>120</v>
      </c>
      <c r="I1437" t="s">
        <v>1210</v>
      </c>
      <c r="J1437">
        <v>100</v>
      </c>
      <c r="K1437">
        <v>7760</v>
      </c>
      <c r="L1437">
        <v>776000</v>
      </c>
      <c r="M1437">
        <v>18.476199999999999</v>
      </c>
      <c r="N1437">
        <v>1847.62</v>
      </c>
      <c r="O1437">
        <v>0</v>
      </c>
      <c r="P1437">
        <v>0</v>
      </c>
      <c r="Q1437">
        <v>7778.4762000000001</v>
      </c>
      <c r="R1437">
        <v>777847.62</v>
      </c>
      <c r="S1437" t="s">
        <v>1362</v>
      </c>
      <c r="T1437" s="108"/>
      <c r="U1437" s="108"/>
      <c r="V1437" s="107"/>
      <c r="W1437" s="107"/>
    </row>
    <row r="1438" spans="1:23">
      <c r="A1438" t="s">
        <v>3144</v>
      </c>
      <c r="B1438">
        <v>44235</v>
      </c>
      <c r="C1438" t="s">
        <v>3145</v>
      </c>
      <c r="D1438">
        <v>44235</v>
      </c>
      <c r="E1438" t="s">
        <v>1267</v>
      </c>
      <c r="F1438" t="s">
        <v>108</v>
      </c>
      <c r="G1438" t="s">
        <v>1279</v>
      </c>
      <c r="H1438" t="s">
        <v>120</v>
      </c>
      <c r="I1438" t="s">
        <v>1309</v>
      </c>
      <c r="J1438">
        <v>20</v>
      </c>
      <c r="K1438">
        <v>1118</v>
      </c>
      <c r="L1438">
        <v>22360</v>
      </c>
      <c r="M1438">
        <v>2.6619000000000002</v>
      </c>
      <c r="N1438">
        <v>53.238</v>
      </c>
      <c r="O1438">
        <v>0</v>
      </c>
      <c r="P1438">
        <v>0</v>
      </c>
      <c r="Q1438">
        <v>1120.6619000000001</v>
      </c>
      <c r="R1438">
        <v>22413.238000000001</v>
      </c>
      <c r="S1438" t="s">
        <v>1362</v>
      </c>
      <c r="T1438" s="108"/>
      <c r="U1438" s="108"/>
      <c r="V1438" s="107"/>
      <c r="W1438" s="107"/>
    </row>
    <row r="1439" spans="1:23">
      <c r="A1439" t="s">
        <v>3144</v>
      </c>
      <c r="B1439">
        <v>44235</v>
      </c>
      <c r="C1439" t="s">
        <v>3145</v>
      </c>
      <c r="D1439">
        <v>44235</v>
      </c>
      <c r="E1439" t="s">
        <v>1267</v>
      </c>
      <c r="F1439" t="s">
        <v>108</v>
      </c>
      <c r="G1439" t="s">
        <v>1279</v>
      </c>
      <c r="H1439" t="s">
        <v>120</v>
      </c>
      <c r="I1439" t="s">
        <v>1210</v>
      </c>
      <c r="J1439">
        <v>5</v>
      </c>
      <c r="K1439">
        <v>7760</v>
      </c>
      <c r="L1439">
        <v>38800</v>
      </c>
      <c r="M1439">
        <v>18.476199999999999</v>
      </c>
      <c r="N1439">
        <v>92.381</v>
      </c>
      <c r="O1439">
        <v>0</v>
      </c>
      <c r="P1439">
        <v>0</v>
      </c>
      <c r="Q1439">
        <v>7778.4762000000001</v>
      </c>
      <c r="R1439">
        <v>38892.381000000001</v>
      </c>
      <c r="S1439" t="s">
        <v>1362</v>
      </c>
      <c r="T1439" s="108"/>
      <c r="U1439" s="108"/>
      <c r="V1439" s="107"/>
      <c r="W1439" s="107"/>
    </row>
    <row r="1440" spans="1:23">
      <c r="A1440" t="s">
        <v>3144</v>
      </c>
      <c r="B1440">
        <v>44235</v>
      </c>
      <c r="C1440" t="s">
        <v>3145</v>
      </c>
      <c r="D1440">
        <v>44235</v>
      </c>
      <c r="E1440" t="s">
        <v>1267</v>
      </c>
      <c r="F1440" t="s">
        <v>108</v>
      </c>
      <c r="G1440" t="s">
        <v>1279</v>
      </c>
      <c r="H1440" t="s">
        <v>120</v>
      </c>
      <c r="I1440" t="s">
        <v>2490</v>
      </c>
      <c r="J1440">
        <v>20</v>
      </c>
      <c r="K1440">
        <v>1264</v>
      </c>
      <c r="L1440">
        <v>25280</v>
      </c>
      <c r="M1440">
        <v>3.0095000000000001</v>
      </c>
      <c r="N1440">
        <v>60.19</v>
      </c>
      <c r="O1440">
        <v>0</v>
      </c>
      <c r="P1440">
        <v>0</v>
      </c>
      <c r="Q1440">
        <v>1267.0094999999999</v>
      </c>
      <c r="R1440">
        <v>25340.19</v>
      </c>
      <c r="S1440" t="s">
        <v>1362</v>
      </c>
      <c r="T1440" s="108"/>
      <c r="U1440" s="108"/>
      <c r="V1440" s="107"/>
      <c r="W1440" s="107"/>
    </row>
    <row r="1441" spans="1:23">
      <c r="A1441" t="s">
        <v>3144</v>
      </c>
      <c r="B1441">
        <v>44235</v>
      </c>
      <c r="C1441" t="s">
        <v>3145</v>
      </c>
      <c r="D1441">
        <v>44235</v>
      </c>
      <c r="E1441" t="s">
        <v>1267</v>
      </c>
      <c r="F1441" t="s">
        <v>108</v>
      </c>
      <c r="G1441" t="s">
        <v>1279</v>
      </c>
      <c r="H1441" t="s">
        <v>120</v>
      </c>
      <c r="I1441" t="s">
        <v>1202</v>
      </c>
      <c r="J1441">
        <v>5</v>
      </c>
      <c r="K1441">
        <v>3540</v>
      </c>
      <c r="L1441">
        <v>17700</v>
      </c>
      <c r="M1441">
        <v>8.4285999999999994</v>
      </c>
      <c r="N1441">
        <v>42.143000000000001</v>
      </c>
      <c r="O1441">
        <v>0</v>
      </c>
      <c r="P1441">
        <v>0</v>
      </c>
      <c r="Q1441">
        <v>3548.4286000000002</v>
      </c>
      <c r="R1441">
        <v>17742.143</v>
      </c>
      <c r="S1441" t="s">
        <v>1362</v>
      </c>
      <c r="T1441" s="108"/>
      <c r="U1441" s="108"/>
      <c r="V1441" s="107"/>
      <c r="W1441" s="107"/>
    </row>
    <row r="1442" spans="1:23">
      <c r="A1442" t="s">
        <v>3146</v>
      </c>
      <c r="B1442">
        <v>44235</v>
      </c>
      <c r="C1442" t="s">
        <v>3147</v>
      </c>
      <c r="D1442">
        <v>44235</v>
      </c>
      <c r="E1442" t="s">
        <v>1267</v>
      </c>
      <c r="F1442" t="s">
        <v>111</v>
      </c>
      <c r="G1442" t="s">
        <v>1132</v>
      </c>
      <c r="H1442" t="s">
        <v>120</v>
      </c>
      <c r="I1442" t="s">
        <v>1364</v>
      </c>
      <c r="J1442">
        <v>10</v>
      </c>
      <c r="K1442">
        <v>5415</v>
      </c>
      <c r="L1442">
        <v>54150</v>
      </c>
      <c r="M1442">
        <v>12.892899999999999</v>
      </c>
      <c r="N1442">
        <v>128.929</v>
      </c>
      <c r="O1442">
        <v>0</v>
      </c>
      <c r="P1442">
        <v>0</v>
      </c>
      <c r="Q1442">
        <v>5427.8928999999998</v>
      </c>
      <c r="R1442">
        <v>54278.928999999996</v>
      </c>
      <c r="S1442" t="s">
        <v>1362</v>
      </c>
      <c r="T1442" s="108"/>
      <c r="U1442" s="108"/>
      <c r="V1442" s="107"/>
      <c r="W1442" s="107"/>
    </row>
    <row r="1443" spans="1:23">
      <c r="A1443" t="s">
        <v>3146</v>
      </c>
      <c r="B1443">
        <v>44235</v>
      </c>
      <c r="C1443" t="s">
        <v>3147</v>
      </c>
      <c r="D1443">
        <v>44235</v>
      </c>
      <c r="E1443" t="s">
        <v>1267</v>
      </c>
      <c r="F1443" t="s">
        <v>111</v>
      </c>
      <c r="G1443" t="s">
        <v>1132</v>
      </c>
      <c r="H1443" t="s">
        <v>120</v>
      </c>
      <c r="I1443" t="s">
        <v>1202</v>
      </c>
      <c r="J1443">
        <v>10</v>
      </c>
      <c r="K1443">
        <v>3540</v>
      </c>
      <c r="L1443">
        <v>35400</v>
      </c>
      <c r="M1443">
        <v>8.4285999999999994</v>
      </c>
      <c r="N1443">
        <v>84.286000000000001</v>
      </c>
      <c r="O1443">
        <v>0</v>
      </c>
      <c r="P1443">
        <v>0</v>
      </c>
      <c r="Q1443">
        <v>3548.4286000000002</v>
      </c>
      <c r="R1443">
        <v>35484.286</v>
      </c>
      <c r="S1443" t="s">
        <v>1362</v>
      </c>
      <c r="T1443" s="108"/>
      <c r="U1443" s="108"/>
      <c r="V1443" s="107"/>
      <c r="W1443" s="107"/>
    </row>
    <row r="1444" spans="1:23">
      <c r="A1444" t="s">
        <v>3146</v>
      </c>
      <c r="B1444">
        <v>44235</v>
      </c>
      <c r="C1444" t="s">
        <v>3147</v>
      </c>
      <c r="D1444">
        <v>44235</v>
      </c>
      <c r="E1444" t="s">
        <v>1267</v>
      </c>
      <c r="F1444" t="s">
        <v>111</v>
      </c>
      <c r="G1444" t="s">
        <v>1132</v>
      </c>
      <c r="H1444" t="s">
        <v>120</v>
      </c>
      <c r="I1444" t="s">
        <v>2490</v>
      </c>
      <c r="J1444">
        <v>50</v>
      </c>
      <c r="K1444">
        <v>1264</v>
      </c>
      <c r="L1444">
        <v>63200</v>
      </c>
      <c r="M1444">
        <v>3.0095000000000001</v>
      </c>
      <c r="N1444">
        <v>150.47499999999999</v>
      </c>
      <c r="O1444">
        <v>0</v>
      </c>
      <c r="P1444">
        <v>0</v>
      </c>
      <c r="Q1444">
        <v>1267.0094999999999</v>
      </c>
      <c r="R1444">
        <v>63350.474999999999</v>
      </c>
      <c r="S1444" t="s">
        <v>1362</v>
      </c>
      <c r="T1444" s="108"/>
      <c r="U1444" s="108"/>
      <c r="V1444" s="107"/>
      <c r="W1444" s="107"/>
    </row>
    <row r="1445" spans="1:23">
      <c r="A1445" t="s">
        <v>3148</v>
      </c>
      <c r="B1445">
        <v>44235</v>
      </c>
      <c r="C1445" t="s">
        <v>3149</v>
      </c>
      <c r="D1445">
        <v>44235</v>
      </c>
      <c r="E1445" t="s">
        <v>1267</v>
      </c>
      <c r="F1445" t="s">
        <v>110</v>
      </c>
      <c r="G1445" t="s">
        <v>1132</v>
      </c>
      <c r="H1445" t="s">
        <v>120</v>
      </c>
      <c r="I1445" t="s">
        <v>1364</v>
      </c>
      <c r="J1445">
        <v>60</v>
      </c>
      <c r="K1445">
        <v>5415</v>
      </c>
      <c r="L1445">
        <v>324900</v>
      </c>
      <c r="M1445">
        <v>12.892899999999999</v>
      </c>
      <c r="N1445">
        <v>773.57399999999996</v>
      </c>
      <c r="O1445">
        <v>0</v>
      </c>
      <c r="P1445">
        <v>0</v>
      </c>
      <c r="Q1445">
        <v>5427.8928999999998</v>
      </c>
      <c r="R1445">
        <v>325673.57400000002</v>
      </c>
      <c r="S1445" t="s">
        <v>1362</v>
      </c>
      <c r="T1445" s="108"/>
      <c r="U1445" s="108"/>
      <c r="V1445" s="107"/>
      <c r="W1445" s="107"/>
    </row>
    <row r="1446" spans="1:23">
      <c r="A1446" t="s">
        <v>3148</v>
      </c>
      <c r="B1446">
        <v>44235</v>
      </c>
      <c r="C1446" t="s">
        <v>3149</v>
      </c>
      <c r="D1446">
        <v>44235</v>
      </c>
      <c r="E1446" t="s">
        <v>1267</v>
      </c>
      <c r="F1446" t="s">
        <v>110</v>
      </c>
      <c r="G1446" t="s">
        <v>1132</v>
      </c>
      <c r="H1446" t="s">
        <v>120</v>
      </c>
      <c r="I1446" t="s">
        <v>1210</v>
      </c>
      <c r="J1446">
        <v>50</v>
      </c>
      <c r="K1446">
        <v>7760</v>
      </c>
      <c r="L1446">
        <v>388000</v>
      </c>
      <c r="M1446">
        <v>18.476199999999999</v>
      </c>
      <c r="N1446">
        <v>923.81</v>
      </c>
      <c r="O1446">
        <v>0</v>
      </c>
      <c r="P1446">
        <v>0</v>
      </c>
      <c r="Q1446">
        <v>7778.4762000000001</v>
      </c>
      <c r="R1446">
        <v>388923.81</v>
      </c>
      <c r="S1446" t="s">
        <v>1362</v>
      </c>
      <c r="T1446" s="108"/>
      <c r="U1446" s="108"/>
      <c r="V1446" s="107"/>
      <c r="W1446" s="107"/>
    </row>
    <row r="1447" spans="1:23">
      <c r="A1447" t="s">
        <v>3148</v>
      </c>
      <c r="B1447">
        <v>44235</v>
      </c>
      <c r="C1447" t="s">
        <v>3149</v>
      </c>
      <c r="D1447">
        <v>44235</v>
      </c>
      <c r="E1447" t="s">
        <v>1267</v>
      </c>
      <c r="F1447" t="s">
        <v>110</v>
      </c>
      <c r="G1447" t="s">
        <v>1132</v>
      </c>
      <c r="H1447" t="s">
        <v>120</v>
      </c>
      <c r="I1447" t="s">
        <v>2490</v>
      </c>
      <c r="J1447">
        <v>100</v>
      </c>
      <c r="K1447">
        <v>1264</v>
      </c>
      <c r="L1447">
        <v>126400</v>
      </c>
      <c r="M1447">
        <v>3.0095000000000001</v>
      </c>
      <c r="N1447">
        <v>300.95</v>
      </c>
      <c r="O1447">
        <v>0</v>
      </c>
      <c r="P1447">
        <v>0</v>
      </c>
      <c r="Q1447">
        <v>1267.0094999999999</v>
      </c>
      <c r="R1447">
        <v>126700.95</v>
      </c>
      <c r="S1447" t="s">
        <v>1362</v>
      </c>
      <c r="T1447" s="108"/>
      <c r="U1447" s="108"/>
      <c r="V1447" s="107"/>
      <c r="W1447" s="107"/>
    </row>
    <row r="1448" spans="1:23">
      <c r="A1448" t="s">
        <v>3150</v>
      </c>
      <c r="B1448">
        <v>44235</v>
      </c>
      <c r="C1448" t="s">
        <v>3151</v>
      </c>
      <c r="D1448">
        <v>44235</v>
      </c>
      <c r="E1448" t="s">
        <v>1267</v>
      </c>
      <c r="F1448" t="s">
        <v>67</v>
      </c>
      <c r="G1448" t="s">
        <v>1049</v>
      </c>
      <c r="H1448" t="s">
        <v>57</v>
      </c>
      <c r="I1448" t="s">
        <v>1215</v>
      </c>
      <c r="J1448">
        <v>30</v>
      </c>
      <c r="K1448">
        <v>5035</v>
      </c>
      <c r="L1448">
        <v>151050</v>
      </c>
      <c r="M1448">
        <v>11.988099999999999</v>
      </c>
      <c r="N1448">
        <v>359.64299999999997</v>
      </c>
      <c r="O1448">
        <v>0</v>
      </c>
      <c r="P1448">
        <v>0</v>
      </c>
      <c r="Q1448">
        <v>5046.9880999999996</v>
      </c>
      <c r="R1448">
        <v>151409.64300000001</v>
      </c>
      <c r="S1448" t="s">
        <v>1362</v>
      </c>
      <c r="T1448" s="108"/>
      <c r="U1448" s="108"/>
      <c r="V1448" s="107"/>
      <c r="W1448" s="107"/>
    </row>
    <row r="1449" spans="1:23">
      <c r="A1449" t="s">
        <v>3150</v>
      </c>
      <c r="B1449">
        <v>44235</v>
      </c>
      <c r="C1449" t="s">
        <v>3151</v>
      </c>
      <c r="D1449">
        <v>44235</v>
      </c>
      <c r="E1449" t="s">
        <v>1267</v>
      </c>
      <c r="F1449" t="s">
        <v>67</v>
      </c>
      <c r="G1449" t="s">
        <v>1049</v>
      </c>
      <c r="H1449" t="s">
        <v>57</v>
      </c>
      <c r="I1449" t="s">
        <v>1364</v>
      </c>
      <c r="J1449">
        <v>20</v>
      </c>
      <c r="K1449">
        <v>5415</v>
      </c>
      <c r="L1449">
        <v>108300</v>
      </c>
      <c r="M1449">
        <v>12.892899999999999</v>
      </c>
      <c r="N1449">
        <v>257.858</v>
      </c>
      <c r="O1449">
        <v>0</v>
      </c>
      <c r="P1449">
        <v>0</v>
      </c>
      <c r="Q1449">
        <v>5427.8928999999998</v>
      </c>
      <c r="R1449">
        <v>108557.85799999999</v>
      </c>
      <c r="S1449" t="s">
        <v>1362</v>
      </c>
      <c r="T1449" s="108"/>
      <c r="U1449" s="108"/>
      <c r="V1449" s="107"/>
      <c r="W1449" s="107"/>
    </row>
    <row r="1450" spans="1:23">
      <c r="A1450" t="s">
        <v>3150</v>
      </c>
      <c r="B1450">
        <v>44235</v>
      </c>
      <c r="C1450" t="s">
        <v>3151</v>
      </c>
      <c r="D1450">
        <v>44235</v>
      </c>
      <c r="E1450" t="s">
        <v>1267</v>
      </c>
      <c r="F1450" t="s">
        <v>67</v>
      </c>
      <c r="G1450" t="s">
        <v>1049</v>
      </c>
      <c r="H1450" t="s">
        <v>57</v>
      </c>
      <c r="I1450" t="s">
        <v>1210</v>
      </c>
      <c r="J1450">
        <v>200</v>
      </c>
      <c r="K1450">
        <v>7760</v>
      </c>
      <c r="L1450">
        <v>1552000</v>
      </c>
      <c r="M1450">
        <v>18.476199999999999</v>
      </c>
      <c r="N1450">
        <v>3695.24</v>
      </c>
      <c r="O1450">
        <v>0</v>
      </c>
      <c r="P1450">
        <v>0</v>
      </c>
      <c r="Q1450">
        <v>7778.4762000000001</v>
      </c>
      <c r="R1450">
        <v>1555695.24</v>
      </c>
      <c r="S1450" t="s">
        <v>1362</v>
      </c>
      <c r="T1450" s="108"/>
      <c r="U1450" s="108"/>
      <c r="V1450" s="107"/>
      <c r="W1450" s="107"/>
    </row>
    <row r="1451" spans="1:23">
      <c r="A1451" t="s">
        <v>3150</v>
      </c>
      <c r="B1451">
        <v>44235</v>
      </c>
      <c r="C1451" t="s">
        <v>3151</v>
      </c>
      <c r="D1451">
        <v>44235</v>
      </c>
      <c r="E1451" t="s">
        <v>1267</v>
      </c>
      <c r="F1451" t="s">
        <v>67</v>
      </c>
      <c r="G1451" t="s">
        <v>1049</v>
      </c>
      <c r="H1451" t="s">
        <v>57</v>
      </c>
      <c r="I1451" t="s">
        <v>1199</v>
      </c>
      <c r="J1451">
        <v>20</v>
      </c>
      <c r="K1451">
        <v>4035</v>
      </c>
      <c r="L1451">
        <v>80700</v>
      </c>
      <c r="M1451">
        <v>9.6071000000000009</v>
      </c>
      <c r="N1451">
        <v>192.142</v>
      </c>
      <c r="O1451">
        <v>0</v>
      </c>
      <c r="P1451">
        <v>0</v>
      </c>
      <c r="Q1451">
        <v>4044.6071000000002</v>
      </c>
      <c r="R1451">
        <v>80892.142000000007</v>
      </c>
      <c r="S1451" t="s">
        <v>1362</v>
      </c>
      <c r="T1451" s="108"/>
      <c r="U1451" s="108"/>
      <c r="V1451" s="107"/>
      <c r="W1451" s="107"/>
    </row>
    <row r="1452" spans="1:23">
      <c r="A1452" t="s">
        <v>3150</v>
      </c>
      <c r="B1452">
        <v>44235</v>
      </c>
      <c r="C1452" t="s">
        <v>3151</v>
      </c>
      <c r="D1452">
        <v>44235</v>
      </c>
      <c r="E1452" t="s">
        <v>1267</v>
      </c>
      <c r="F1452" t="s">
        <v>67</v>
      </c>
      <c r="G1452" t="s">
        <v>1049</v>
      </c>
      <c r="H1452" t="s">
        <v>57</v>
      </c>
      <c r="I1452" t="s">
        <v>2490</v>
      </c>
      <c r="J1452">
        <v>40</v>
      </c>
      <c r="K1452">
        <v>1264</v>
      </c>
      <c r="L1452">
        <v>50560</v>
      </c>
      <c r="M1452">
        <v>3.0095000000000001</v>
      </c>
      <c r="N1452">
        <v>120.38</v>
      </c>
      <c r="O1452">
        <v>0</v>
      </c>
      <c r="P1452">
        <v>0</v>
      </c>
      <c r="Q1452">
        <v>1267.0094999999999</v>
      </c>
      <c r="R1452">
        <v>50680.38</v>
      </c>
      <c r="S1452" t="s">
        <v>1362</v>
      </c>
      <c r="T1452" s="108"/>
      <c r="U1452" s="108"/>
      <c r="V1452" s="107"/>
      <c r="W1452" s="107"/>
    </row>
    <row r="1453" spans="1:23">
      <c r="A1453" t="s">
        <v>3150</v>
      </c>
      <c r="B1453">
        <v>44235</v>
      </c>
      <c r="C1453" t="s">
        <v>3151</v>
      </c>
      <c r="D1453">
        <v>44235</v>
      </c>
      <c r="E1453" t="s">
        <v>1267</v>
      </c>
      <c r="F1453" t="s">
        <v>67</v>
      </c>
      <c r="G1453" t="s">
        <v>1049</v>
      </c>
      <c r="H1453" t="s">
        <v>57</v>
      </c>
      <c r="I1453" t="s">
        <v>1316</v>
      </c>
      <c r="J1453">
        <v>40</v>
      </c>
      <c r="K1453">
        <v>1225</v>
      </c>
      <c r="L1453">
        <v>49000</v>
      </c>
      <c r="M1453">
        <v>2.9167000000000001</v>
      </c>
      <c r="N1453">
        <v>116.66800000000001</v>
      </c>
      <c r="O1453">
        <v>0</v>
      </c>
      <c r="P1453">
        <v>0</v>
      </c>
      <c r="Q1453">
        <v>1227.9167</v>
      </c>
      <c r="R1453">
        <v>49116.667999999998</v>
      </c>
      <c r="S1453" t="s">
        <v>1362</v>
      </c>
      <c r="T1453" s="108"/>
      <c r="U1453" s="108"/>
      <c r="V1453" s="107"/>
      <c r="W1453" s="107"/>
    </row>
    <row r="1454" spans="1:23">
      <c r="A1454" t="s">
        <v>3150</v>
      </c>
      <c r="B1454">
        <v>44235</v>
      </c>
      <c r="C1454" t="s">
        <v>3151</v>
      </c>
      <c r="D1454">
        <v>44235</v>
      </c>
      <c r="E1454" t="s">
        <v>1267</v>
      </c>
      <c r="F1454" t="s">
        <v>67</v>
      </c>
      <c r="G1454" t="s">
        <v>1049</v>
      </c>
      <c r="H1454" t="s">
        <v>57</v>
      </c>
      <c r="I1454" t="s">
        <v>1203</v>
      </c>
      <c r="J1454">
        <v>20</v>
      </c>
      <c r="K1454">
        <v>1293</v>
      </c>
      <c r="L1454">
        <v>25860</v>
      </c>
      <c r="M1454">
        <v>3.0785999999999998</v>
      </c>
      <c r="N1454">
        <v>61.572000000000003</v>
      </c>
      <c r="O1454">
        <v>0</v>
      </c>
      <c r="P1454">
        <v>0</v>
      </c>
      <c r="Q1454">
        <v>1296.0786000000001</v>
      </c>
      <c r="R1454">
        <v>25921.572</v>
      </c>
      <c r="S1454" t="s">
        <v>1362</v>
      </c>
      <c r="T1454" s="108"/>
      <c r="U1454" s="108"/>
      <c r="V1454" s="107"/>
      <c r="W1454" s="107"/>
    </row>
    <row r="1455" spans="1:23">
      <c r="A1455" t="s">
        <v>3150</v>
      </c>
      <c r="B1455">
        <v>44235</v>
      </c>
      <c r="C1455" t="s">
        <v>3151</v>
      </c>
      <c r="D1455">
        <v>44235</v>
      </c>
      <c r="E1455" t="s">
        <v>1267</v>
      </c>
      <c r="F1455" t="s">
        <v>67</v>
      </c>
      <c r="G1455" t="s">
        <v>1049</v>
      </c>
      <c r="H1455" t="s">
        <v>57</v>
      </c>
      <c r="I1455" t="s">
        <v>1201</v>
      </c>
      <c r="J1455">
        <v>20</v>
      </c>
      <c r="K1455">
        <v>3938</v>
      </c>
      <c r="L1455">
        <v>78760</v>
      </c>
      <c r="M1455">
        <v>9.3762000000000008</v>
      </c>
      <c r="N1455">
        <v>187.524</v>
      </c>
      <c r="O1455">
        <v>0</v>
      </c>
      <c r="P1455">
        <v>0</v>
      </c>
      <c r="Q1455">
        <v>3947.3762000000002</v>
      </c>
      <c r="R1455">
        <v>78947.524000000005</v>
      </c>
      <c r="S1455" t="s">
        <v>1362</v>
      </c>
      <c r="T1455" s="108"/>
      <c r="U1455" s="108"/>
      <c r="V1455" s="107"/>
      <c r="W1455" s="107"/>
    </row>
    <row r="1456" spans="1:23">
      <c r="A1456" t="s">
        <v>3150</v>
      </c>
      <c r="B1456">
        <v>44235</v>
      </c>
      <c r="C1456" t="s">
        <v>3151</v>
      </c>
      <c r="D1456">
        <v>44235</v>
      </c>
      <c r="E1456" t="s">
        <v>1267</v>
      </c>
      <c r="F1456" t="s">
        <v>67</v>
      </c>
      <c r="G1456" t="s">
        <v>1049</v>
      </c>
      <c r="H1456" t="s">
        <v>57</v>
      </c>
      <c r="I1456" t="s">
        <v>1198</v>
      </c>
      <c r="J1456">
        <v>20</v>
      </c>
      <c r="K1456">
        <v>9045</v>
      </c>
      <c r="L1456">
        <v>180900</v>
      </c>
      <c r="M1456">
        <v>21.535699999999999</v>
      </c>
      <c r="N1456">
        <v>430.714</v>
      </c>
      <c r="O1456">
        <v>0</v>
      </c>
      <c r="P1456">
        <v>0</v>
      </c>
      <c r="Q1456">
        <v>9066.5357000000004</v>
      </c>
      <c r="R1456">
        <v>181330.71400000001</v>
      </c>
      <c r="S1456" t="s">
        <v>1362</v>
      </c>
      <c r="T1456" s="108"/>
      <c r="U1456" s="108"/>
      <c r="V1456" s="107"/>
      <c r="W1456" s="107"/>
    </row>
    <row r="1457" spans="1:23">
      <c r="A1457" t="s">
        <v>3152</v>
      </c>
      <c r="B1457">
        <v>44235</v>
      </c>
      <c r="C1457" t="s">
        <v>3153</v>
      </c>
      <c r="D1457">
        <v>44235</v>
      </c>
      <c r="E1457" t="s">
        <v>1267</v>
      </c>
      <c r="F1457" t="s">
        <v>72</v>
      </c>
      <c r="G1457" t="s">
        <v>69</v>
      </c>
      <c r="H1457" t="s">
        <v>69</v>
      </c>
      <c r="I1457" t="s">
        <v>1203</v>
      </c>
      <c r="J1457">
        <v>65</v>
      </c>
      <c r="K1457">
        <v>1293</v>
      </c>
      <c r="L1457">
        <v>84045</v>
      </c>
      <c r="M1457">
        <v>3.0785999999999998</v>
      </c>
      <c r="N1457">
        <v>200.10900000000001</v>
      </c>
      <c r="O1457">
        <v>0</v>
      </c>
      <c r="P1457">
        <v>0</v>
      </c>
      <c r="Q1457">
        <v>1296.0786000000001</v>
      </c>
      <c r="R1457">
        <v>84245.108999999997</v>
      </c>
      <c r="S1457" t="s">
        <v>1362</v>
      </c>
      <c r="T1457" s="108"/>
      <c r="U1457" s="108"/>
      <c r="V1457" s="107"/>
      <c r="W1457" s="107"/>
    </row>
    <row r="1458" spans="1:23">
      <c r="A1458" t="s">
        <v>3152</v>
      </c>
      <c r="B1458">
        <v>44235</v>
      </c>
      <c r="C1458" t="s">
        <v>3153</v>
      </c>
      <c r="D1458">
        <v>44235</v>
      </c>
      <c r="E1458" t="s">
        <v>1267</v>
      </c>
      <c r="F1458" t="s">
        <v>72</v>
      </c>
      <c r="G1458" t="s">
        <v>69</v>
      </c>
      <c r="H1458" t="s">
        <v>69</v>
      </c>
      <c r="I1458" t="s">
        <v>1201</v>
      </c>
      <c r="J1458">
        <v>5</v>
      </c>
      <c r="K1458">
        <v>3938</v>
      </c>
      <c r="L1458">
        <v>19690</v>
      </c>
      <c r="M1458">
        <v>9.3762000000000008</v>
      </c>
      <c r="N1458">
        <v>46.881</v>
      </c>
      <c r="O1458">
        <v>0</v>
      </c>
      <c r="P1458">
        <v>0</v>
      </c>
      <c r="Q1458">
        <v>3947.3762000000002</v>
      </c>
      <c r="R1458">
        <v>19736.881000000001</v>
      </c>
      <c r="S1458" t="s">
        <v>1362</v>
      </c>
      <c r="T1458" s="108"/>
      <c r="U1458" s="108"/>
      <c r="V1458" s="107"/>
      <c r="W1458" s="107"/>
    </row>
    <row r="1459" spans="1:23">
      <c r="A1459" t="s">
        <v>3154</v>
      </c>
      <c r="B1459">
        <v>44235</v>
      </c>
      <c r="C1459" t="s">
        <v>3155</v>
      </c>
      <c r="D1459">
        <v>44235</v>
      </c>
      <c r="E1459" t="s">
        <v>1267</v>
      </c>
      <c r="F1459" t="s">
        <v>70</v>
      </c>
      <c r="G1459" t="s">
        <v>69</v>
      </c>
      <c r="H1459" t="s">
        <v>69</v>
      </c>
      <c r="I1459" t="s">
        <v>1201</v>
      </c>
      <c r="J1459">
        <v>20</v>
      </c>
      <c r="K1459">
        <v>3938</v>
      </c>
      <c r="L1459">
        <v>78760</v>
      </c>
      <c r="M1459">
        <v>9.3762000000000008</v>
      </c>
      <c r="N1459">
        <v>187.524</v>
      </c>
      <c r="O1459">
        <v>0</v>
      </c>
      <c r="P1459">
        <v>0</v>
      </c>
      <c r="Q1459">
        <v>3947.3762000000002</v>
      </c>
      <c r="R1459">
        <v>78947.524000000005</v>
      </c>
      <c r="S1459" t="s">
        <v>1362</v>
      </c>
      <c r="T1459" s="108"/>
      <c r="U1459" s="108"/>
      <c r="V1459" s="107"/>
      <c r="W1459" s="107"/>
    </row>
    <row r="1460" spans="1:23">
      <c r="A1460" t="s">
        <v>3154</v>
      </c>
      <c r="B1460">
        <v>44235</v>
      </c>
      <c r="C1460" t="s">
        <v>3155</v>
      </c>
      <c r="D1460">
        <v>44235</v>
      </c>
      <c r="E1460" t="s">
        <v>1267</v>
      </c>
      <c r="F1460" t="s">
        <v>70</v>
      </c>
      <c r="G1460" t="s">
        <v>69</v>
      </c>
      <c r="H1460" t="s">
        <v>69</v>
      </c>
      <c r="I1460" t="s">
        <v>1309</v>
      </c>
      <c r="J1460">
        <v>200</v>
      </c>
      <c r="K1460">
        <v>1118</v>
      </c>
      <c r="L1460">
        <v>223600</v>
      </c>
      <c r="M1460">
        <v>2.6619000000000002</v>
      </c>
      <c r="N1460">
        <v>532.38</v>
      </c>
      <c r="O1460">
        <v>0</v>
      </c>
      <c r="P1460">
        <v>0</v>
      </c>
      <c r="Q1460">
        <v>1120.6619000000001</v>
      </c>
      <c r="R1460">
        <v>224132.38</v>
      </c>
      <c r="S1460" t="s">
        <v>1362</v>
      </c>
      <c r="T1460" s="108"/>
      <c r="U1460" s="108"/>
      <c r="V1460" s="107"/>
      <c r="W1460" s="107"/>
    </row>
    <row r="1461" spans="1:23">
      <c r="A1461" t="s">
        <v>3154</v>
      </c>
      <c r="B1461">
        <v>44235</v>
      </c>
      <c r="C1461" t="s">
        <v>3155</v>
      </c>
      <c r="D1461">
        <v>44235</v>
      </c>
      <c r="E1461" t="s">
        <v>1267</v>
      </c>
      <c r="F1461" t="s">
        <v>70</v>
      </c>
      <c r="G1461" t="s">
        <v>69</v>
      </c>
      <c r="H1461" t="s">
        <v>69</v>
      </c>
      <c r="I1461" t="s">
        <v>1342</v>
      </c>
      <c r="J1461">
        <v>10</v>
      </c>
      <c r="K1461">
        <v>9850</v>
      </c>
      <c r="L1461">
        <v>98500</v>
      </c>
      <c r="M1461">
        <v>23.452400000000001</v>
      </c>
      <c r="N1461">
        <v>234.524</v>
      </c>
      <c r="O1461">
        <v>0</v>
      </c>
      <c r="P1461">
        <v>0</v>
      </c>
      <c r="Q1461">
        <v>9873.4524000000001</v>
      </c>
      <c r="R1461">
        <v>98734.524000000005</v>
      </c>
      <c r="S1461" t="s">
        <v>1362</v>
      </c>
      <c r="T1461" s="108"/>
      <c r="U1461" s="108"/>
      <c r="V1461" s="107"/>
      <c r="W1461" s="107"/>
    </row>
    <row r="1462" spans="1:23">
      <c r="A1462" t="s">
        <v>3156</v>
      </c>
      <c r="B1462">
        <v>44235</v>
      </c>
      <c r="C1462" t="s">
        <v>3157</v>
      </c>
      <c r="D1462">
        <v>44235</v>
      </c>
      <c r="E1462" t="s">
        <v>1267</v>
      </c>
      <c r="F1462" t="s">
        <v>68</v>
      </c>
      <c r="G1462" t="s">
        <v>69</v>
      </c>
      <c r="H1462" t="s">
        <v>69</v>
      </c>
      <c r="I1462" t="s">
        <v>1309</v>
      </c>
      <c r="J1462">
        <v>20</v>
      </c>
      <c r="K1462">
        <v>1118</v>
      </c>
      <c r="L1462">
        <v>22360</v>
      </c>
      <c r="M1462">
        <v>2.6619000000000002</v>
      </c>
      <c r="N1462">
        <v>53.238</v>
      </c>
      <c r="O1462">
        <v>0</v>
      </c>
      <c r="P1462">
        <v>0</v>
      </c>
      <c r="Q1462">
        <v>1120.6619000000001</v>
      </c>
      <c r="R1462">
        <v>22413.238000000001</v>
      </c>
      <c r="S1462" t="s">
        <v>1362</v>
      </c>
      <c r="T1462" s="108"/>
      <c r="U1462" s="108"/>
      <c r="V1462" s="107"/>
      <c r="W1462" s="107"/>
    </row>
    <row r="1463" spans="1:23">
      <c r="A1463" t="s">
        <v>3156</v>
      </c>
      <c r="B1463">
        <v>44235</v>
      </c>
      <c r="C1463" t="s">
        <v>3157</v>
      </c>
      <c r="D1463">
        <v>44235</v>
      </c>
      <c r="E1463" t="s">
        <v>1267</v>
      </c>
      <c r="F1463" t="s">
        <v>68</v>
      </c>
      <c r="G1463" t="s">
        <v>69</v>
      </c>
      <c r="H1463" t="s">
        <v>69</v>
      </c>
      <c r="I1463" t="s">
        <v>1210</v>
      </c>
      <c r="J1463">
        <v>30</v>
      </c>
      <c r="K1463">
        <v>7760</v>
      </c>
      <c r="L1463">
        <v>232800</v>
      </c>
      <c r="M1463">
        <v>18.476199999999999</v>
      </c>
      <c r="N1463">
        <v>554.28599999999994</v>
      </c>
      <c r="O1463">
        <v>0</v>
      </c>
      <c r="P1463">
        <v>0</v>
      </c>
      <c r="Q1463">
        <v>7778.4762000000001</v>
      </c>
      <c r="R1463">
        <v>233354.28599999999</v>
      </c>
      <c r="S1463" t="s">
        <v>1362</v>
      </c>
      <c r="T1463" s="108"/>
      <c r="U1463" s="108"/>
      <c r="V1463" s="107"/>
      <c r="W1463" s="107"/>
    </row>
    <row r="1464" spans="1:23">
      <c r="A1464" t="s">
        <v>3156</v>
      </c>
      <c r="B1464">
        <v>44235</v>
      </c>
      <c r="C1464" t="s">
        <v>3157</v>
      </c>
      <c r="D1464">
        <v>44235</v>
      </c>
      <c r="E1464" t="s">
        <v>1267</v>
      </c>
      <c r="F1464" t="s">
        <v>68</v>
      </c>
      <c r="G1464" t="s">
        <v>69</v>
      </c>
      <c r="H1464" t="s">
        <v>69</v>
      </c>
      <c r="I1464" t="s">
        <v>2490</v>
      </c>
      <c r="J1464">
        <v>40</v>
      </c>
      <c r="K1464">
        <v>1264</v>
      </c>
      <c r="L1464">
        <v>50560</v>
      </c>
      <c r="M1464">
        <v>3.0095000000000001</v>
      </c>
      <c r="N1464">
        <v>120.38</v>
      </c>
      <c r="O1464">
        <v>0</v>
      </c>
      <c r="P1464">
        <v>0</v>
      </c>
      <c r="Q1464">
        <v>1267.0094999999999</v>
      </c>
      <c r="R1464">
        <v>50680.38</v>
      </c>
      <c r="S1464" t="s">
        <v>1362</v>
      </c>
      <c r="T1464" s="108"/>
      <c r="U1464" s="108"/>
      <c r="V1464" s="107"/>
      <c r="W1464" s="107"/>
    </row>
    <row r="1465" spans="1:23">
      <c r="A1465" t="s">
        <v>3156</v>
      </c>
      <c r="B1465">
        <v>44235</v>
      </c>
      <c r="C1465" t="s">
        <v>3157</v>
      </c>
      <c r="D1465">
        <v>44235</v>
      </c>
      <c r="E1465" t="s">
        <v>1267</v>
      </c>
      <c r="F1465" t="s">
        <v>68</v>
      </c>
      <c r="G1465" t="s">
        <v>69</v>
      </c>
      <c r="H1465" t="s">
        <v>69</v>
      </c>
      <c r="I1465" t="s">
        <v>1215</v>
      </c>
      <c r="J1465">
        <v>10</v>
      </c>
      <c r="K1465">
        <v>5035</v>
      </c>
      <c r="L1465">
        <v>50350</v>
      </c>
      <c r="M1465">
        <v>11.988099999999999</v>
      </c>
      <c r="N1465">
        <v>119.881</v>
      </c>
      <c r="O1465">
        <v>0</v>
      </c>
      <c r="P1465">
        <v>0</v>
      </c>
      <c r="Q1465">
        <v>5046.9880999999996</v>
      </c>
      <c r="R1465">
        <v>50469.881000000001</v>
      </c>
      <c r="S1465" t="s">
        <v>1362</v>
      </c>
      <c r="T1465" s="108"/>
      <c r="U1465" s="108"/>
      <c r="V1465" s="107"/>
      <c r="W1465" s="107"/>
    </row>
    <row r="1466" spans="1:23">
      <c r="A1466" t="s">
        <v>3156</v>
      </c>
      <c r="B1466">
        <v>44235</v>
      </c>
      <c r="C1466" t="s">
        <v>3157</v>
      </c>
      <c r="D1466">
        <v>44235</v>
      </c>
      <c r="E1466" t="s">
        <v>1267</v>
      </c>
      <c r="F1466" t="s">
        <v>68</v>
      </c>
      <c r="G1466" t="s">
        <v>69</v>
      </c>
      <c r="H1466" t="s">
        <v>69</v>
      </c>
      <c r="I1466" t="s">
        <v>1316</v>
      </c>
      <c r="J1466">
        <v>40</v>
      </c>
      <c r="K1466">
        <v>1225</v>
      </c>
      <c r="L1466">
        <v>49000</v>
      </c>
      <c r="M1466">
        <v>2.9167000000000001</v>
      </c>
      <c r="N1466">
        <v>116.66800000000001</v>
      </c>
      <c r="O1466">
        <v>0</v>
      </c>
      <c r="P1466">
        <v>0</v>
      </c>
      <c r="Q1466">
        <v>1227.9167</v>
      </c>
      <c r="R1466">
        <v>49116.667999999998</v>
      </c>
      <c r="S1466" t="s">
        <v>1362</v>
      </c>
      <c r="T1466" s="108"/>
      <c r="U1466" s="108"/>
      <c r="V1466" s="107"/>
      <c r="W1466" s="107"/>
    </row>
    <row r="1467" spans="1:23">
      <c r="A1467" t="s">
        <v>3156</v>
      </c>
      <c r="B1467">
        <v>44235</v>
      </c>
      <c r="C1467" t="s">
        <v>3157</v>
      </c>
      <c r="D1467">
        <v>44235</v>
      </c>
      <c r="E1467" t="s">
        <v>1267</v>
      </c>
      <c r="F1467" t="s">
        <v>68</v>
      </c>
      <c r="G1467" t="s">
        <v>69</v>
      </c>
      <c r="H1467" t="s">
        <v>69</v>
      </c>
      <c r="I1467" t="s">
        <v>1203</v>
      </c>
      <c r="J1467">
        <v>80</v>
      </c>
      <c r="K1467">
        <v>1293</v>
      </c>
      <c r="L1467">
        <v>103440</v>
      </c>
      <c r="M1467">
        <v>3.0785999999999998</v>
      </c>
      <c r="N1467">
        <v>246.28800000000001</v>
      </c>
      <c r="O1467">
        <v>0</v>
      </c>
      <c r="P1467">
        <v>0</v>
      </c>
      <c r="Q1467">
        <v>1296.0786000000001</v>
      </c>
      <c r="R1467">
        <v>103686.288</v>
      </c>
      <c r="S1467" t="s">
        <v>1362</v>
      </c>
      <c r="T1467" s="108"/>
      <c r="U1467" s="108"/>
      <c r="V1467" s="107"/>
      <c r="W1467" s="107"/>
    </row>
    <row r="1468" spans="1:23">
      <c r="A1468" t="s">
        <v>3158</v>
      </c>
      <c r="B1468">
        <v>44235</v>
      </c>
      <c r="C1468" t="s">
        <v>3159</v>
      </c>
      <c r="D1468">
        <v>44235</v>
      </c>
      <c r="E1468" t="s">
        <v>1267</v>
      </c>
      <c r="F1468" t="s">
        <v>20</v>
      </c>
      <c r="G1468" t="s">
        <v>1082</v>
      </c>
      <c r="H1468" t="s">
        <v>13</v>
      </c>
      <c r="I1468" t="s">
        <v>1342</v>
      </c>
      <c r="J1468">
        <v>30</v>
      </c>
      <c r="K1468">
        <v>9850</v>
      </c>
      <c r="L1468">
        <v>295500</v>
      </c>
      <c r="M1468">
        <v>23.452000000000002</v>
      </c>
      <c r="N1468">
        <v>703.56</v>
      </c>
      <c r="O1468">
        <v>0</v>
      </c>
      <c r="P1468">
        <v>0</v>
      </c>
      <c r="Q1468">
        <v>9873.4524000000001</v>
      </c>
      <c r="R1468">
        <v>296203.57199999999</v>
      </c>
      <c r="S1468" t="s">
        <v>1362</v>
      </c>
      <c r="T1468" s="108"/>
      <c r="U1468" s="108"/>
      <c r="V1468" s="107"/>
      <c r="W1468" s="107"/>
    </row>
    <row r="1469" spans="1:23">
      <c r="A1469" t="s">
        <v>3158</v>
      </c>
      <c r="B1469">
        <v>44235</v>
      </c>
      <c r="C1469" t="s">
        <v>3159</v>
      </c>
      <c r="D1469">
        <v>44235</v>
      </c>
      <c r="E1469" t="s">
        <v>1267</v>
      </c>
      <c r="F1469" t="s">
        <v>20</v>
      </c>
      <c r="G1469" t="s">
        <v>1082</v>
      </c>
      <c r="H1469" t="s">
        <v>13</v>
      </c>
      <c r="I1469" t="s">
        <v>1202</v>
      </c>
      <c r="J1469">
        <v>20</v>
      </c>
      <c r="K1469">
        <v>3540</v>
      </c>
      <c r="L1469">
        <v>70800</v>
      </c>
      <c r="M1469">
        <v>8.4290000000000003</v>
      </c>
      <c r="N1469">
        <v>168.58</v>
      </c>
      <c r="O1469">
        <v>0</v>
      </c>
      <c r="P1469">
        <v>0</v>
      </c>
      <c r="Q1469">
        <v>3548.4286000000002</v>
      </c>
      <c r="R1469">
        <v>70968.572</v>
      </c>
      <c r="S1469" t="s">
        <v>1362</v>
      </c>
      <c r="T1469" s="108"/>
      <c r="U1469" s="108"/>
      <c r="V1469" s="107"/>
      <c r="W1469" s="107"/>
    </row>
    <row r="1470" spans="1:23">
      <c r="A1470" t="s">
        <v>3158</v>
      </c>
      <c r="B1470">
        <v>44235</v>
      </c>
      <c r="C1470" t="s">
        <v>3159</v>
      </c>
      <c r="D1470">
        <v>44235</v>
      </c>
      <c r="E1470" t="s">
        <v>1267</v>
      </c>
      <c r="F1470" t="s">
        <v>20</v>
      </c>
      <c r="G1470" t="s">
        <v>1082</v>
      </c>
      <c r="H1470" t="s">
        <v>13</v>
      </c>
      <c r="I1470" t="s">
        <v>2490</v>
      </c>
      <c r="J1470">
        <v>160</v>
      </c>
      <c r="K1470">
        <v>1264</v>
      </c>
      <c r="L1470">
        <v>202240</v>
      </c>
      <c r="M1470">
        <v>3.01</v>
      </c>
      <c r="N1470">
        <v>481.6</v>
      </c>
      <c r="O1470">
        <v>0</v>
      </c>
      <c r="P1470">
        <v>0</v>
      </c>
      <c r="Q1470">
        <v>1267.0094999999999</v>
      </c>
      <c r="R1470">
        <v>202721.52</v>
      </c>
      <c r="S1470" t="s">
        <v>1362</v>
      </c>
      <c r="T1470" s="108"/>
      <c r="U1470" s="108"/>
      <c r="V1470" s="107"/>
      <c r="W1470" s="107"/>
    </row>
    <row r="1471" spans="1:23">
      <c r="A1471" t="s">
        <v>3158</v>
      </c>
      <c r="B1471">
        <v>44235</v>
      </c>
      <c r="C1471" t="s">
        <v>3159</v>
      </c>
      <c r="D1471">
        <v>44235</v>
      </c>
      <c r="E1471" t="s">
        <v>1267</v>
      </c>
      <c r="F1471" t="s">
        <v>20</v>
      </c>
      <c r="G1471" t="s">
        <v>1082</v>
      </c>
      <c r="H1471" t="s">
        <v>13</v>
      </c>
      <c r="I1471" t="s">
        <v>1210</v>
      </c>
      <c r="J1471">
        <v>20</v>
      </c>
      <c r="K1471">
        <v>7760</v>
      </c>
      <c r="L1471">
        <v>155200</v>
      </c>
      <c r="M1471">
        <v>18.475999999999999</v>
      </c>
      <c r="N1471">
        <v>369.52</v>
      </c>
      <c r="O1471">
        <v>0</v>
      </c>
      <c r="P1471">
        <v>0</v>
      </c>
      <c r="Q1471">
        <v>7778.4762000000001</v>
      </c>
      <c r="R1471">
        <v>155569.524</v>
      </c>
      <c r="S1471" t="s">
        <v>1362</v>
      </c>
      <c r="T1471" s="108"/>
      <c r="U1471" s="108"/>
      <c r="V1471" s="107"/>
      <c r="W1471" s="107"/>
    </row>
    <row r="1472" spans="1:23">
      <c r="A1472" t="s">
        <v>3158</v>
      </c>
      <c r="B1472">
        <v>44235</v>
      </c>
      <c r="C1472" t="s">
        <v>3159</v>
      </c>
      <c r="D1472">
        <v>44235</v>
      </c>
      <c r="E1472" t="s">
        <v>1267</v>
      </c>
      <c r="F1472" t="s">
        <v>20</v>
      </c>
      <c r="G1472" t="s">
        <v>1082</v>
      </c>
      <c r="H1472" t="s">
        <v>13</v>
      </c>
      <c r="I1472" t="s">
        <v>1199</v>
      </c>
      <c r="J1472">
        <v>20</v>
      </c>
      <c r="K1472">
        <v>4035</v>
      </c>
      <c r="L1472">
        <v>80700</v>
      </c>
      <c r="M1472">
        <v>9.6069999999999993</v>
      </c>
      <c r="N1472">
        <v>192.14</v>
      </c>
      <c r="O1472">
        <v>0</v>
      </c>
      <c r="P1472">
        <v>0</v>
      </c>
      <c r="Q1472">
        <v>4044.6071000000002</v>
      </c>
      <c r="R1472">
        <v>80892.142000000007</v>
      </c>
      <c r="S1472" t="s">
        <v>1362</v>
      </c>
      <c r="T1472" s="108"/>
      <c r="U1472" s="108"/>
      <c r="V1472" s="107"/>
      <c r="W1472" s="107"/>
    </row>
    <row r="1473" spans="1:23">
      <c r="A1473" t="s">
        <v>3158</v>
      </c>
      <c r="B1473">
        <v>44235</v>
      </c>
      <c r="C1473" t="s">
        <v>3159</v>
      </c>
      <c r="D1473">
        <v>44235</v>
      </c>
      <c r="E1473" t="s">
        <v>1267</v>
      </c>
      <c r="F1473" t="s">
        <v>20</v>
      </c>
      <c r="G1473" t="s">
        <v>1082</v>
      </c>
      <c r="H1473" t="s">
        <v>13</v>
      </c>
      <c r="I1473" t="s">
        <v>1201</v>
      </c>
      <c r="J1473">
        <v>20</v>
      </c>
      <c r="K1473">
        <v>3938</v>
      </c>
      <c r="L1473">
        <v>78760</v>
      </c>
      <c r="M1473">
        <v>9.3759999999999994</v>
      </c>
      <c r="N1473">
        <v>187.52</v>
      </c>
      <c r="O1473">
        <v>0</v>
      </c>
      <c r="P1473">
        <v>0</v>
      </c>
      <c r="Q1473">
        <v>3947.3762000000002</v>
      </c>
      <c r="R1473">
        <v>78947.524000000005</v>
      </c>
      <c r="S1473" t="s">
        <v>1362</v>
      </c>
      <c r="T1473" s="108"/>
      <c r="U1473" s="108"/>
      <c r="V1473" s="107"/>
      <c r="W1473" s="107"/>
    </row>
    <row r="1474" spans="1:23">
      <c r="A1474" t="s">
        <v>3158</v>
      </c>
      <c r="B1474">
        <v>44235</v>
      </c>
      <c r="C1474" t="s">
        <v>3159</v>
      </c>
      <c r="D1474">
        <v>44235</v>
      </c>
      <c r="E1474" t="s">
        <v>1267</v>
      </c>
      <c r="F1474" t="s">
        <v>20</v>
      </c>
      <c r="G1474" t="s">
        <v>1082</v>
      </c>
      <c r="H1474" t="s">
        <v>13</v>
      </c>
      <c r="I1474" t="s">
        <v>1309</v>
      </c>
      <c r="J1474">
        <v>100</v>
      </c>
      <c r="K1474">
        <v>1118</v>
      </c>
      <c r="L1474">
        <v>111800</v>
      </c>
      <c r="M1474">
        <v>2.6619999999999999</v>
      </c>
      <c r="N1474">
        <v>266.2</v>
      </c>
      <c r="O1474">
        <v>0</v>
      </c>
      <c r="P1474">
        <v>0</v>
      </c>
      <c r="Q1474">
        <v>1120.6619000000001</v>
      </c>
      <c r="R1474">
        <v>112066.19</v>
      </c>
      <c r="S1474" t="s">
        <v>1362</v>
      </c>
      <c r="T1474" s="108"/>
      <c r="U1474" s="108"/>
      <c r="V1474" s="107"/>
      <c r="W1474" s="107"/>
    </row>
    <row r="1475" spans="1:23">
      <c r="A1475" t="s">
        <v>3160</v>
      </c>
      <c r="B1475">
        <v>44235</v>
      </c>
      <c r="C1475" t="s">
        <v>3161</v>
      </c>
      <c r="D1475">
        <v>44235</v>
      </c>
      <c r="E1475" t="s">
        <v>1267</v>
      </c>
      <c r="F1475" t="s">
        <v>45</v>
      </c>
      <c r="G1475" t="s">
        <v>44</v>
      </c>
      <c r="H1475" t="s">
        <v>13</v>
      </c>
      <c r="I1475" t="s">
        <v>1309</v>
      </c>
      <c r="J1475">
        <v>40</v>
      </c>
      <c r="K1475">
        <v>1118</v>
      </c>
      <c r="L1475">
        <v>44720</v>
      </c>
      <c r="M1475">
        <v>2.6619999999999999</v>
      </c>
      <c r="N1475">
        <v>106.48</v>
      </c>
      <c r="O1475">
        <v>0</v>
      </c>
      <c r="P1475">
        <v>0</v>
      </c>
      <c r="Q1475">
        <v>1120.6619000000001</v>
      </c>
      <c r="R1475">
        <v>44826.476000000002</v>
      </c>
      <c r="S1475" t="s">
        <v>1362</v>
      </c>
      <c r="T1475" s="108"/>
      <c r="U1475" s="108"/>
      <c r="V1475" s="107"/>
      <c r="W1475" s="107"/>
    </row>
    <row r="1476" spans="1:23">
      <c r="A1476" t="s">
        <v>3160</v>
      </c>
      <c r="B1476">
        <v>44235</v>
      </c>
      <c r="C1476" t="s">
        <v>3161</v>
      </c>
      <c r="D1476">
        <v>44235</v>
      </c>
      <c r="E1476" t="s">
        <v>1267</v>
      </c>
      <c r="F1476" t="s">
        <v>45</v>
      </c>
      <c r="G1476" t="s">
        <v>44</v>
      </c>
      <c r="H1476" t="s">
        <v>13</v>
      </c>
      <c r="I1476" t="s">
        <v>1202</v>
      </c>
      <c r="J1476">
        <v>10</v>
      </c>
      <c r="K1476">
        <v>3540</v>
      </c>
      <c r="L1476">
        <v>35400</v>
      </c>
      <c r="M1476">
        <v>8.4290000000000003</v>
      </c>
      <c r="N1476">
        <v>84.29</v>
      </c>
      <c r="O1476">
        <v>0</v>
      </c>
      <c r="P1476">
        <v>0</v>
      </c>
      <c r="Q1476">
        <v>3548.4286000000002</v>
      </c>
      <c r="R1476">
        <v>35484.286</v>
      </c>
      <c r="S1476" t="s">
        <v>1362</v>
      </c>
      <c r="T1476" s="108"/>
      <c r="U1476" s="108"/>
      <c r="V1476" s="107"/>
      <c r="W1476" s="107"/>
    </row>
    <row r="1477" spans="1:23">
      <c r="A1477" t="s">
        <v>3162</v>
      </c>
      <c r="B1477">
        <v>44235</v>
      </c>
      <c r="C1477" t="s">
        <v>3163</v>
      </c>
      <c r="D1477">
        <v>44235</v>
      </c>
      <c r="E1477" t="s">
        <v>1267</v>
      </c>
      <c r="F1477" t="s">
        <v>52</v>
      </c>
      <c r="G1477" t="s">
        <v>37</v>
      </c>
      <c r="H1477" t="s">
        <v>13</v>
      </c>
      <c r="I1477" t="s">
        <v>1309</v>
      </c>
      <c r="J1477">
        <v>140</v>
      </c>
      <c r="K1477">
        <v>1118</v>
      </c>
      <c r="L1477">
        <v>156520</v>
      </c>
      <c r="M1477">
        <v>2.6619000000000002</v>
      </c>
      <c r="N1477">
        <v>372.666</v>
      </c>
      <c r="O1477">
        <v>0</v>
      </c>
      <c r="P1477">
        <v>0</v>
      </c>
      <c r="Q1477">
        <v>1120.6619000000001</v>
      </c>
      <c r="R1477">
        <v>156892.666</v>
      </c>
      <c r="S1477" t="s">
        <v>1362</v>
      </c>
      <c r="T1477" s="108"/>
      <c r="U1477" s="108"/>
      <c r="V1477" s="107"/>
      <c r="W1477" s="107"/>
    </row>
    <row r="1478" spans="1:23">
      <c r="A1478" t="s">
        <v>3162</v>
      </c>
      <c r="B1478">
        <v>44235</v>
      </c>
      <c r="C1478" t="s">
        <v>3163</v>
      </c>
      <c r="D1478">
        <v>44235</v>
      </c>
      <c r="E1478" t="s">
        <v>1267</v>
      </c>
      <c r="F1478" t="s">
        <v>52</v>
      </c>
      <c r="G1478" t="s">
        <v>37</v>
      </c>
      <c r="H1478" t="s">
        <v>13</v>
      </c>
      <c r="I1478" t="s">
        <v>2490</v>
      </c>
      <c r="J1478">
        <v>150</v>
      </c>
      <c r="K1478">
        <v>1264</v>
      </c>
      <c r="L1478">
        <v>189600</v>
      </c>
      <c r="M1478">
        <v>3.0095000000000001</v>
      </c>
      <c r="N1478">
        <v>451.42500000000001</v>
      </c>
      <c r="O1478">
        <v>0</v>
      </c>
      <c r="P1478">
        <v>0</v>
      </c>
      <c r="Q1478">
        <v>1267.0094999999999</v>
      </c>
      <c r="R1478">
        <v>190051.42499999999</v>
      </c>
      <c r="S1478" t="s">
        <v>1362</v>
      </c>
      <c r="T1478" s="108"/>
      <c r="U1478" s="108"/>
      <c r="V1478" s="107"/>
      <c r="W1478" s="107"/>
    </row>
    <row r="1479" spans="1:23">
      <c r="A1479" t="s">
        <v>3162</v>
      </c>
      <c r="B1479">
        <v>44235</v>
      </c>
      <c r="C1479" t="s">
        <v>3163</v>
      </c>
      <c r="D1479">
        <v>44235</v>
      </c>
      <c r="E1479" t="s">
        <v>1267</v>
      </c>
      <c r="F1479" t="s">
        <v>52</v>
      </c>
      <c r="G1479" t="s">
        <v>37</v>
      </c>
      <c r="H1479" t="s">
        <v>13</v>
      </c>
      <c r="I1479" t="s">
        <v>1198</v>
      </c>
      <c r="J1479">
        <v>5</v>
      </c>
      <c r="K1479">
        <v>9045</v>
      </c>
      <c r="L1479">
        <v>45225</v>
      </c>
      <c r="M1479">
        <v>21.535699999999999</v>
      </c>
      <c r="N1479">
        <v>107.6785</v>
      </c>
      <c r="O1479">
        <v>0</v>
      </c>
      <c r="P1479">
        <v>0</v>
      </c>
      <c r="Q1479">
        <v>9066.5357000000004</v>
      </c>
      <c r="R1479">
        <v>45332.678500000002</v>
      </c>
      <c r="S1479" t="s">
        <v>1362</v>
      </c>
      <c r="T1479" s="108"/>
      <c r="U1479" s="108"/>
      <c r="V1479" s="107"/>
      <c r="W1479" s="107"/>
    </row>
    <row r="1480" spans="1:23">
      <c r="A1480" t="s">
        <v>3164</v>
      </c>
      <c r="B1480">
        <v>44235</v>
      </c>
      <c r="C1480" t="s">
        <v>3165</v>
      </c>
      <c r="D1480">
        <v>44235</v>
      </c>
      <c r="E1480" t="s">
        <v>1267</v>
      </c>
      <c r="F1480" t="s">
        <v>53</v>
      </c>
      <c r="G1480" t="s">
        <v>1268</v>
      </c>
      <c r="H1480" t="s">
        <v>13</v>
      </c>
      <c r="I1480" t="s">
        <v>1198</v>
      </c>
      <c r="J1480">
        <v>5</v>
      </c>
      <c r="K1480">
        <v>9045</v>
      </c>
      <c r="L1480">
        <v>45225</v>
      </c>
      <c r="M1480">
        <v>21.535699999999999</v>
      </c>
      <c r="N1480">
        <v>107.6785</v>
      </c>
      <c r="O1480">
        <v>0</v>
      </c>
      <c r="P1480">
        <v>0</v>
      </c>
      <c r="Q1480">
        <v>9066.5357000000004</v>
      </c>
      <c r="R1480">
        <v>45332.678500000002</v>
      </c>
      <c r="S1480" t="s">
        <v>1362</v>
      </c>
      <c r="T1480" s="108"/>
      <c r="U1480" s="108"/>
      <c r="V1480" s="107"/>
      <c r="W1480" s="107"/>
    </row>
    <row r="1481" spans="1:23">
      <c r="A1481" t="s">
        <v>3164</v>
      </c>
      <c r="B1481">
        <v>44235</v>
      </c>
      <c r="C1481" t="s">
        <v>3165</v>
      </c>
      <c r="D1481">
        <v>44235</v>
      </c>
      <c r="E1481" t="s">
        <v>1267</v>
      </c>
      <c r="F1481" t="s">
        <v>53</v>
      </c>
      <c r="G1481" t="s">
        <v>1268</v>
      </c>
      <c r="H1481" t="s">
        <v>13</v>
      </c>
      <c r="I1481" t="s">
        <v>1210</v>
      </c>
      <c r="J1481">
        <v>9</v>
      </c>
      <c r="K1481">
        <v>7760</v>
      </c>
      <c r="L1481">
        <v>69840</v>
      </c>
      <c r="M1481">
        <v>18.476199999999999</v>
      </c>
      <c r="N1481">
        <v>166.28579999999999</v>
      </c>
      <c r="O1481">
        <v>0</v>
      </c>
      <c r="P1481">
        <v>0</v>
      </c>
      <c r="Q1481">
        <v>7778.4762000000001</v>
      </c>
      <c r="R1481">
        <v>70006.285799999998</v>
      </c>
      <c r="S1481" t="s">
        <v>1362</v>
      </c>
      <c r="T1481" s="108"/>
      <c r="U1481" s="108"/>
      <c r="V1481" s="107"/>
      <c r="W1481" s="107"/>
    </row>
    <row r="1482" spans="1:23">
      <c r="A1482" t="s">
        <v>3164</v>
      </c>
      <c r="B1482">
        <v>44235</v>
      </c>
      <c r="C1482" t="s">
        <v>3165</v>
      </c>
      <c r="D1482">
        <v>44235</v>
      </c>
      <c r="E1482" t="s">
        <v>1267</v>
      </c>
      <c r="F1482" t="s">
        <v>53</v>
      </c>
      <c r="G1482" t="s">
        <v>1268</v>
      </c>
      <c r="H1482" t="s">
        <v>13</v>
      </c>
      <c r="I1482" t="s">
        <v>2490</v>
      </c>
      <c r="J1482">
        <v>40</v>
      </c>
      <c r="K1482">
        <v>1264</v>
      </c>
      <c r="L1482">
        <v>50560</v>
      </c>
      <c r="M1482">
        <v>3.0095000000000001</v>
      </c>
      <c r="N1482">
        <v>120.38</v>
      </c>
      <c r="O1482">
        <v>0</v>
      </c>
      <c r="P1482">
        <v>0</v>
      </c>
      <c r="Q1482">
        <v>1267.0094999999999</v>
      </c>
      <c r="R1482">
        <v>50680.38</v>
      </c>
      <c r="S1482" t="s">
        <v>1362</v>
      </c>
      <c r="T1482" s="108"/>
      <c r="U1482" s="108"/>
      <c r="V1482" s="107"/>
      <c r="W1482" s="107"/>
    </row>
    <row r="1483" spans="1:23">
      <c r="A1483" t="s">
        <v>3166</v>
      </c>
      <c r="B1483">
        <v>44235</v>
      </c>
      <c r="C1483" t="s">
        <v>3167</v>
      </c>
      <c r="D1483">
        <v>44235</v>
      </c>
      <c r="E1483" t="s">
        <v>1267</v>
      </c>
      <c r="F1483" t="s">
        <v>43</v>
      </c>
      <c r="G1483" t="s">
        <v>44</v>
      </c>
      <c r="H1483" t="s">
        <v>13</v>
      </c>
      <c r="I1483" t="s">
        <v>1342</v>
      </c>
      <c r="J1483">
        <v>40</v>
      </c>
      <c r="K1483">
        <v>9850</v>
      </c>
      <c r="L1483">
        <v>394000</v>
      </c>
      <c r="M1483">
        <v>23.452400000000001</v>
      </c>
      <c r="N1483">
        <v>938.096</v>
      </c>
      <c r="O1483">
        <v>0</v>
      </c>
      <c r="P1483">
        <v>0</v>
      </c>
      <c r="Q1483">
        <v>9873.4524000000001</v>
      </c>
      <c r="R1483">
        <v>394938.09600000002</v>
      </c>
      <c r="S1483" t="s">
        <v>1362</v>
      </c>
      <c r="T1483" s="108"/>
      <c r="U1483" s="108"/>
      <c r="V1483" s="107"/>
      <c r="W1483" s="107"/>
    </row>
    <row r="1484" spans="1:23">
      <c r="A1484" t="s">
        <v>3166</v>
      </c>
      <c r="B1484">
        <v>44235</v>
      </c>
      <c r="C1484" t="s">
        <v>3167</v>
      </c>
      <c r="D1484">
        <v>44235</v>
      </c>
      <c r="E1484" t="s">
        <v>1267</v>
      </c>
      <c r="F1484" t="s">
        <v>43</v>
      </c>
      <c r="G1484" t="s">
        <v>44</v>
      </c>
      <c r="H1484" t="s">
        <v>13</v>
      </c>
      <c r="I1484" t="s">
        <v>2490</v>
      </c>
      <c r="J1484">
        <v>300</v>
      </c>
      <c r="K1484">
        <v>1264</v>
      </c>
      <c r="L1484">
        <v>379200</v>
      </c>
      <c r="M1484">
        <v>3.0095000000000001</v>
      </c>
      <c r="N1484">
        <v>902.85</v>
      </c>
      <c r="O1484">
        <v>0</v>
      </c>
      <c r="P1484">
        <v>0</v>
      </c>
      <c r="Q1484">
        <v>1267.0094999999999</v>
      </c>
      <c r="R1484">
        <v>380102.85</v>
      </c>
      <c r="S1484" t="s">
        <v>1362</v>
      </c>
      <c r="T1484" s="108"/>
      <c r="U1484" s="108"/>
      <c r="V1484" s="107"/>
      <c r="W1484" s="107"/>
    </row>
    <row r="1485" spans="1:23">
      <c r="A1485" t="s">
        <v>3168</v>
      </c>
      <c r="B1485">
        <v>44235</v>
      </c>
      <c r="C1485" t="s">
        <v>3169</v>
      </c>
      <c r="D1485">
        <v>44235</v>
      </c>
      <c r="E1485" t="s">
        <v>1267</v>
      </c>
      <c r="F1485" t="s">
        <v>48</v>
      </c>
      <c r="G1485" t="s">
        <v>1268</v>
      </c>
      <c r="H1485" t="s">
        <v>13</v>
      </c>
      <c r="I1485" t="s">
        <v>1309</v>
      </c>
      <c r="J1485">
        <v>45</v>
      </c>
      <c r="K1485">
        <v>1118</v>
      </c>
      <c r="L1485">
        <v>50310</v>
      </c>
      <c r="M1485">
        <v>2.6619000000000002</v>
      </c>
      <c r="N1485">
        <v>119.7855</v>
      </c>
      <c r="O1485">
        <v>0</v>
      </c>
      <c r="P1485">
        <v>0</v>
      </c>
      <c r="Q1485">
        <v>1120.6619000000001</v>
      </c>
      <c r="R1485">
        <v>50429.785499999998</v>
      </c>
      <c r="S1485" t="s">
        <v>1362</v>
      </c>
      <c r="T1485" s="108"/>
      <c r="U1485" s="108"/>
      <c r="V1485" s="107"/>
      <c r="W1485" s="107"/>
    </row>
    <row r="1486" spans="1:23">
      <c r="A1486" t="s">
        <v>3168</v>
      </c>
      <c r="B1486">
        <v>44235</v>
      </c>
      <c r="C1486" t="s">
        <v>3169</v>
      </c>
      <c r="D1486">
        <v>44235</v>
      </c>
      <c r="E1486" t="s">
        <v>1267</v>
      </c>
      <c r="F1486" t="s">
        <v>48</v>
      </c>
      <c r="G1486" t="s">
        <v>1268</v>
      </c>
      <c r="H1486" t="s">
        <v>13</v>
      </c>
      <c r="I1486" t="s">
        <v>2490</v>
      </c>
      <c r="J1486">
        <v>40</v>
      </c>
      <c r="K1486">
        <v>1264</v>
      </c>
      <c r="L1486">
        <v>50560</v>
      </c>
      <c r="M1486">
        <v>3.0095000000000001</v>
      </c>
      <c r="N1486">
        <v>120.38</v>
      </c>
      <c r="O1486">
        <v>0</v>
      </c>
      <c r="P1486">
        <v>0</v>
      </c>
      <c r="Q1486">
        <v>1267.0094999999999</v>
      </c>
      <c r="R1486">
        <v>50680.38</v>
      </c>
      <c r="S1486" t="s">
        <v>1362</v>
      </c>
      <c r="T1486" s="108"/>
      <c r="U1486" s="108"/>
      <c r="V1486" s="107"/>
      <c r="W1486" s="107"/>
    </row>
    <row r="1487" spans="1:23">
      <c r="A1487" t="s">
        <v>3168</v>
      </c>
      <c r="B1487">
        <v>44235</v>
      </c>
      <c r="C1487" t="s">
        <v>3169</v>
      </c>
      <c r="D1487">
        <v>44235</v>
      </c>
      <c r="E1487" t="s">
        <v>1267</v>
      </c>
      <c r="F1487" t="s">
        <v>48</v>
      </c>
      <c r="G1487" t="s">
        <v>1268</v>
      </c>
      <c r="H1487" t="s">
        <v>13</v>
      </c>
      <c r="I1487" t="s">
        <v>1342</v>
      </c>
      <c r="J1487">
        <v>10</v>
      </c>
      <c r="K1487">
        <v>9850</v>
      </c>
      <c r="L1487">
        <v>98500</v>
      </c>
      <c r="M1487">
        <v>23.452400000000001</v>
      </c>
      <c r="N1487">
        <v>234.524</v>
      </c>
      <c r="O1487">
        <v>0</v>
      </c>
      <c r="P1487">
        <v>0</v>
      </c>
      <c r="Q1487">
        <v>9873.4524000000001</v>
      </c>
      <c r="R1487">
        <v>98734.524000000005</v>
      </c>
      <c r="S1487" t="s">
        <v>1362</v>
      </c>
      <c r="T1487" s="108"/>
      <c r="U1487" s="108"/>
      <c r="V1487" s="107"/>
      <c r="W1487" s="107"/>
    </row>
    <row r="1488" spans="1:23">
      <c r="A1488" t="s">
        <v>3170</v>
      </c>
      <c r="B1488">
        <v>44235</v>
      </c>
      <c r="C1488" t="s">
        <v>3171</v>
      </c>
      <c r="D1488">
        <v>44235</v>
      </c>
      <c r="E1488" t="s">
        <v>1267</v>
      </c>
      <c r="F1488" t="s">
        <v>77</v>
      </c>
      <c r="G1488" t="s">
        <v>1088</v>
      </c>
      <c r="H1488" t="s">
        <v>69</v>
      </c>
      <c r="I1488" t="s">
        <v>1215</v>
      </c>
      <c r="J1488">
        <v>5</v>
      </c>
      <c r="K1488">
        <v>5035</v>
      </c>
      <c r="L1488">
        <v>25175</v>
      </c>
      <c r="M1488">
        <v>11.988099999999999</v>
      </c>
      <c r="N1488">
        <v>59.9405</v>
      </c>
      <c r="O1488">
        <v>0</v>
      </c>
      <c r="P1488">
        <v>0</v>
      </c>
      <c r="Q1488">
        <v>5046.9880999999996</v>
      </c>
      <c r="R1488">
        <v>25234.940500000001</v>
      </c>
      <c r="S1488" t="s">
        <v>1362</v>
      </c>
      <c r="T1488" s="108"/>
      <c r="U1488" s="108"/>
      <c r="V1488" s="107"/>
      <c r="W1488" s="107"/>
    </row>
    <row r="1489" spans="1:23">
      <c r="A1489" t="s">
        <v>3170</v>
      </c>
      <c r="B1489">
        <v>44235</v>
      </c>
      <c r="C1489" t="s">
        <v>3171</v>
      </c>
      <c r="D1489">
        <v>44235</v>
      </c>
      <c r="E1489" t="s">
        <v>1267</v>
      </c>
      <c r="F1489" t="s">
        <v>77</v>
      </c>
      <c r="G1489" t="s">
        <v>1088</v>
      </c>
      <c r="H1489" t="s">
        <v>69</v>
      </c>
      <c r="I1489" t="s">
        <v>1309</v>
      </c>
      <c r="J1489">
        <v>60</v>
      </c>
      <c r="K1489">
        <v>1118</v>
      </c>
      <c r="L1489">
        <v>67080</v>
      </c>
      <c r="M1489">
        <v>2.6619000000000002</v>
      </c>
      <c r="N1489">
        <v>159.714</v>
      </c>
      <c r="O1489">
        <v>0</v>
      </c>
      <c r="P1489">
        <v>0</v>
      </c>
      <c r="Q1489">
        <v>1120.6619000000001</v>
      </c>
      <c r="R1489">
        <v>67239.714000000007</v>
      </c>
      <c r="S1489" t="s">
        <v>1362</v>
      </c>
      <c r="T1489" s="108"/>
      <c r="U1489" s="108"/>
      <c r="V1489" s="107"/>
      <c r="W1489" s="107"/>
    </row>
    <row r="1490" spans="1:23">
      <c r="A1490" t="s">
        <v>3170</v>
      </c>
      <c r="B1490">
        <v>44235</v>
      </c>
      <c r="C1490" t="s">
        <v>3171</v>
      </c>
      <c r="D1490">
        <v>44235</v>
      </c>
      <c r="E1490" t="s">
        <v>1267</v>
      </c>
      <c r="F1490" t="s">
        <v>77</v>
      </c>
      <c r="G1490" t="s">
        <v>1088</v>
      </c>
      <c r="H1490" t="s">
        <v>69</v>
      </c>
      <c r="I1490" t="s">
        <v>1210</v>
      </c>
      <c r="J1490">
        <v>5</v>
      </c>
      <c r="K1490">
        <v>7760</v>
      </c>
      <c r="L1490">
        <v>38800</v>
      </c>
      <c r="M1490">
        <v>18.476199999999999</v>
      </c>
      <c r="N1490">
        <v>92.381</v>
      </c>
      <c r="O1490">
        <v>0</v>
      </c>
      <c r="P1490">
        <v>0</v>
      </c>
      <c r="Q1490">
        <v>7778.4762000000001</v>
      </c>
      <c r="R1490">
        <v>38892.381000000001</v>
      </c>
      <c r="S1490" t="s">
        <v>1362</v>
      </c>
      <c r="T1490" s="108"/>
      <c r="U1490" s="108"/>
      <c r="V1490" s="107"/>
      <c r="W1490" s="107"/>
    </row>
    <row r="1491" spans="1:23">
      <c r="A1491" t="s">
        <v>3172</v>
      </c>
      <c r="B1491">
        <v>44235</v>
      </c>
      <c r="C1491" t="s">
        <v>3173</v>
      </c>
      <c r="D1491">
        <v>44235</v>
      </c>
      <c r="E1491" t="s">
        <v>1267</v>
      </c>
      <c r="F1491" t="s">
        <v>65</v>
      </c>
      <c r="G1491" t="s">
        <v>1270</v>
      </c>
      <c r="H1491" t="s">
        <v>57</v>
      </c>
      <c r="I1491" t="s">
        <v>1342</v>
      </c>
      <c r="J1491">
        <v>5</v>
      </c>
      <c r="K1491">
        <v>9850</v>
      </c>
      <c r="L1491">
        <v>49250</v>
      </c>
      <c r="M1491">
        <v>23.452400000000001</v>
      </c>
      <c r="N1491">
        <v>117.262</v>
      </c>
      <c r="O1491">
        <v>0</v>
      </c>
      <c r="P1491">
        <v>0</v>
      </c>
      <c r="Q1491">
        <v>9873.4524000000001</v>
      </c>
      <c r="R1491">
        <v>49367.262000000002</v>
      </c>
      <c r="S1491" t="s">
        <v>1362</v>
      </c>
      <c r="T1491" s="108"/>
      <c r="U1491" s="108"/>
      <c r="V1491" s="107"/>
      <c r="W1491" s="107"/>
    </row>
    <row r="1492" spans="1:23">
      <c r="A1492" t="s">
        <v>3172</v>
      </c>
      <c r="B1492">
        <v>44235</v>
      </c>
      <c r="C1492" t="s">
        <v>3173</v>
      </c>
      <c r="D1492">
        <v>44235</v>
      </c>
      <c r="E1492" t="s">
        <v>1267</v>
      </c>
      <c r="F1492" t="s">
        <v>65</v>
      </c>
      <c r="G1492" t="s">
        <v>1270</v>
      </c>
      <c r="H1492" t="s">
        <v>57</v>
      </c>
      <c r="I1492" t="s">
        <v>1201</v>
      </c>
      <c r="J1492">
        <v>5</v>
      </c>
      <c r="K1492">
        <v>3938</v>
      </c>
      <c r="L1492">
        <v>19690</v>
      </c>
      <c r="M1492">
        <v>9.3762000000000008</v>
      </c>
      <c r="N1492">
        <v>46.881</v>
      </c>
      <c r="O1492">
        <v>0</v>
      </c>
      <c r="P1492">
        <v>0</v>
      </c>
      <c r="Q1492">
        <v>3947.3762000000002</v>
      </c>
      <c r="R1492">
        <v>19736.881000000001</v>
      </c>
      <c r="S1492" t="s">
        <v>1362</v>
      </c>
      <c r="T1492" s="108"/>
      <c r="U1492" s="108"/>
      <c r="V1492" s="107"/>
      <c r="W1492" s="107"/>
    </row>
    <row r="1493" spans="1:23">
      <c r="A1493" t="s">
        <v>3172</v>
      </c>
      <c r="B1493">
        <v>44235</v>
      </c>
      <c r="C1493" t="s">
        <v>3173</v>
      </c>
      <c r="D1493">
        <v>44235</v>
      </c>
      <c r="E1493" t="s">
        <v>1267</v>
      </c>
      <c r="F1493" t="s">
        <v>65</v>
      </c>
      <c r="G1493" t="s">
        <v>1270</v>
      </c>
      <c r="H1493" t="s">
        <v>57</v>
      </c>
      <c r="I1493" t="s">
        <v>1202</v>
      </c>
      <c r="J1493">
        <v>5</v>
      </c>
      <c r="K1493">
        <v>3540</v>
      </c>
      <c r="L1493">
        <v>17700</v>
      </c>
      <c r="M1493">
        <v>8.4285999999999994</v>
      </c>
      <c r="N1493">
        <v>42.143000000000001</v>
      </c>
      <c r="O1493">
        <v>0</v>
      </c>
      <c r="P1493">
        <v>0</v>
      </c>
      <c r="Q1493">
        <v>3548.4286000000002</v>
      </c>
      <c r="R1493">
        <v>17742.143</v>
      </c>
      <c r="S1493" t="s">
        <v>1362</v>
      </c>
      <c r="T1493" s="108"/>
      <c r="U1493" s="108"/>
      <c r="V1493" s="107"/>
      <c r="W1493" s="107"/>
    </row>
    <row r="1494" spans="1:23">
      <c r="A1494" t="s">
        <v>3172</v>
      </c>
      <c r="B1494">
        <v>44235</v>
      </c>
      <c r="C1494" t="s">
        <v>3173</v>
      </c>
      <c r="D1494">
        <v>44235</v>
      </c>
      <c r="E1494" t="s">
        <v>1267</v>
      </c>
      <c r="F1494" t="s">
        <v>65</v>
      </c>
      <c r="G1494" t="s">
        <v>1270</v>
      </c>
      <c r="H1494" t="s">
        <v>57</v>
      </c>
      <c r="I1494" t="s">
        <v>1364</v>
      </c>
      <c r="J1494">
        <v>10</v>
      </c>
      <c r="K1494">
        <v>5415</v>
      </c>
      <c r="L1494">
        <v>54150</v>
      </c>
      <c r="M1494">
        <v>12.892899999999999</v>
      </c>
      <c r="N1494">
        <v>128.929</v>
      </c>
      <c r="O1494">
        <v>0</v>
      </c>
      <c r="P1494">
        <v>0</v>
      </c>
      <c r="Q1494">
        <v>5427.8928999999998</v>
      </c>
      <c r="R1494">
        <v>54278.928999999996</v>
      </c>
      <c r="S1494" t="s">
        <v>1362</v>
      </c>
      <c r="T1494" s="108"/>
      <c r="U1494" s="108"/>
      <c r="V1494" s="107"/>
      <c r="W1494" s="107"/>
    </row>
    <row r="1495" spans="1:23">
      <c r="A1495" t="s">
        <v>3172</v>
      </c>
      <c r="B1495">
        <v>44235</v>
      </c>
      <c r="C1495" t="s">
        <v>3173</v>
      </c>
      <c r="D1495">
        <v>44235</v>
      </c>
      <c r="E1495" t="s">
        <v>1267</v>
      </c>
      <c r="F1495" t="s">
        <v>65</v>
      </c>
      <c r="G1495" t="s">
        <v>1270</v>
      </c>
      <c r="H1495" t="s">
        <v>57</v>
      </c>
      <c r="I1495" t="s">
        <v>1309</v>
      </c>
      <c r="J1495">
        <v>40</v>
      </c>
      <c r="K1495">
        <v>1118</v>
      </c>
      <c r="L1495">
        <v>44720</v>
      </c>
      <c r="M1495">
        <v>2.6619000000000002</v>
      </c>
      <c r="N1495">
        <v>106.476</v>
      </c>
      <c r="O1495">
        <v>0</v>
      </c>
      <c r="P1495">
        <v>0</v>
      </c>
      <c r="Q1495">
        <v>1120.6619000000001</v>
      </c>
      <c r="R1495">
        <v>44826.476000000002</v>
      </c>
      <c r="S1495" t="s">
        <v>1362</v>
      </c>
      <c r="T1495" s="108"/>
      <c r="U1495" s="108"/>
      <c r="V1495" s="107"/>
      <c r="W1495" s="107"/>
    </row>
    <row r="1496" spans="1:23">
      <c r="A1496" t="s">
        <v>3174</v>
      </c>
      <c r="B1496">
        <v>44235</v>
      </c>
      <c r="C1496" t="s">
        <v>3175</v>
      </c>
      <c r="D1496">
        <v>44235</v>
      </c>
      <c r="E1496" t="s">
        <v>1267</v>
      </c>
      <c r="F1496" t="s">
        <v>62</v>
      </c>
      <c r="G1496" t="s">
        <v>57</v>
      </c>
      <c r="H1496" t="s">
        <v>57</v>
      </c>
      <c r="I1496" t="s">
        <v>1201</v>
      </c>
      <c r="J1496">
        <v>5</v>
      </c>
      <c r="K1496">
        <v>3938</v>
      </c>
      <c r="L1496">
        <v>19690</v>
      </c>
      <c r="M1496">
        <v>9.3762000000000008</v>
      </c>
      <c r="N1496">
        <v>46.881</v>
      </c>
      <c r="O1496">
        <v>0</v>
      </c>
      <c r="P1496">
        <v>0</v>
      </c>
      <c r="Q1496">
        <v>3947.3762000000002</v>
      </c>
      <c r="R1496">
        <v>19736.881000000001</v>
      </c>
      <c r="S1496" t="s">
        <v>1362</v>
      </c>
      <c r="T1496" s="108"/>
      <c r="U1496" s="108"/>
      <c r="V1496" s="107"/>
      <c r="W1496" s="107"/>
    </row>
    <row r="1497" spans="1:23">
      <c r="A1497" t="s">
        <v>3174</v>
      </c>
      <c r="B1497">
        <v>44235</v>
      </c>
      <c r="C1497" t="s">
        <v>3175</v>
      </c>
      <c r="D1497">
        <v>44235</v>
      </c>
      <c r="E1497" t="s">
        <v>1267</v>
      </c>
      <c r="F1497" t="s">
        <v>62</v>
      </c>
      <c r="G1497" t="s">
        <v>57</v>
      </c>
      <c r="H1497" t="s">
        <v>57</v>
      </c>
      <c r="I1497" t="s">
        <v>2490</v>
      </c>
      <c r="J1497">
        <v>40</v>
      </c>
      <c r="K1497">
        <v>1264</v>
      </c>
      <c r="L1497">
        <v>50560</v>
      </c>
      <c r="M1497">
        <v>3.0095000000000001</v>
      </c>
      <c r="N1497">
        <v>120.38</v>
      </c>
      <c r="O1497">
        <v>0</v>
      </c>
      <c r="P1497">
        <v>0</v>
      </c>
      <c r="Q1497">
        <v>1267.0094999999999</v>
      </c>
      <c r="R1497">
        <v>50680.38</v>
      </c>
      <c r="S1497" t="s">
        <v>1362</v>
      </c>
      <c r="T1497" s="108"/>
      <c r="U1497" s="108"/>
      <c r="V1497" s="107"/>
      <c r="W1497" s="107"/>
    </row>
    <row r="1498" spans="1:23">
      <c r="A1498" t="s">
        <v>3174</v>
      </c>
      <c r="B1498">
        <v>44235</v>
      </c>
      <c r="C1498" t="s">
        <v>3175</v>
      </c>
      <c r="D1498">
        <v>44235</v>
      </c>
      <c r="E1498" t="s">
        <v>1267</v>
      </c>
      <c r="F1498" t="s">
        <v>62</v>
      </c>
      <c r="G1498" t="s">
        <v>57</v>
      </c>
      <c r="H1498" t="s">
        <v>57</v>
      </c>
      <c r="I1498" t="s">
        <v>1316</v>
      </c>
      <c r="J1498">
        <v>40</v>
      </c>
      <c r="K1498">
        <v>1225</v>
      </c>
      <c r="L1498">
        <v>49000</v>
      </c>
      <c r="M1498">
        <v>2.9167000000000001</v>
      </c>
      <c r="N1498">
        <v>116.66800000000001</v>
      </c>
      <c r="O1498">
        <v>0</v>
      </c>
      <c r="P1498">
        <v>0</v>
      </c>
      <c r="Q1498">
        <v>1227.9167</v>
      </c>
      <c r="R1498">
        <v>49116.667999999998</v>
      </c>
      <c r="S1498" t="s">
        <v>1362</v>
      </c>
      <c r="T1498" s="108"/>
      <c r="U1498" s="108"/>
      <c r="V1498" s="107"/>
      <c r="W1498" s="107"/>
    </row>
    <row r="1499" spans="1:23">
      <c r="A1499" t="s">
        <v>3176</v>
      </c>
      <c r="B1499">
        <v>44235</v>
      </c>
      <c r="C1499" t="s">
        <v>3177</v>
      </c>
      <c r="D1499">
        <v>44235</v>
      </c>
      <c r="E1499" t="s">
        <v>1267</v>
      </c>
      <c r="F1499" t="s">
        <v>58</v>
      </c>
      <c r="G1499" t="s">
        <v>1086</v>
      </c>
      <c r="H1499" t="s">
        <v>57</v>
      </c>
      <c r="I1499" t="s">
        <v>1210</v>
      </c>
      <c r="J1499">
        <v>10</v>
      </c>
      <c r="K1499">
        <v>7760</v>
      </c>
      <c r="L1499">
        <v>77600</v>
      </c>
      <c r="M1499">
        <v>18.476199999999999</v>
      </c>
      <c r="N1499">
        <v>184.762</v>
      </c>
      <c r="O1499">
        <v>0</v>
      </c>
      <c r="P1499">
        <v>0</v>
      </c>
      <c r="Q1499">
        <v>7778.4762000000001</v>
      </c>
      <c r="R1499">
        <v>77784.762000000002</v>
      </c>
      <c r="S1499" t="s">
        <v>1362</v>
      </c>
      <c r="T1499" s="108"/>
      <c r="U1499" s="108"/>
      <c r="V1499" s="107"/>
      <c r="W1499" s="107"/>
    </row>
    <row r="1500" spans="1:23">
      <c r="A1500" t="s">
        <v>3176</v>
      </c>
      <c r="B1500">
        <v>44235</v>
      </c>
      <c r="C1500" t="s">
        <v>3177</v>
      </c>
      <c r="D1500">
        <v>44235</v>
      </c>
      <c r="E1500" t="s">
        <v>1267</v>
      </c>
      <c r="F1500" t="s">
        <v>58</v>
      </c>
      <c r="G1500" t="s">
        <v>1086</v>
      </c>
      <c r="H1500" t="s">
        <v>57</v>
      </c>
      <c r="I1500" t="s">
        <v>1199</v>
      </c>
      <c r="J1500">
        <v>10</v>
      </c>
      <c r="K1500">
        <v>4035</v>
      </c>
      <c r="L1500">
        <v>40350</v>
      </c>
      <c r="M1500">
        <v>9.6071000000000009</v>
      </c>
      <c r="N1500">
        <v>96.070999999999998</v>
      </c>
      <c r="O1500">
        <v>0</v>
      </c>
      <c r="P1500">
        <v>0</v>
      </c>
      <c r="Q1500">
        <v>4044.6071000000002</v>
      </c>
      <c r="R1500">
        <v>40446.071000000004</v>
      </c>
      <c r="S1500" t="s">
        <v>1362</v>
      </c>
      <c r="T1500" s="108"/>
      <c r="U1500" s="108"/>
      <c r="V1500" s="107"/>
      <c r="W1500" s="107"/>
    </row>
    <row r="1501" spans="1:23">
      <c r="A1501" t="s">
        <v>3176</v>
      </c>
      <c r="B1501">
        <v>44235</v>
      </c>
      <c r="C1501" t="s">
        <v>3177</v>
      </c>
      <c r="D1501">
        <v>44235</v>
      </c>
      <c r="E1501" t="s">
        <v>1267</v>
      </c>
      <c r="F1501" t="s">
        <v>58</v>
      </c>
      <c r="G1501" t="s">
        <v>1086</v>
      </c>
      <c r="H1501" t="s">
        <v>57</v>
      </c>
      <c r="I1501" t="s">
        <v>1309</v>
      </c>
      <c r="J1501">
        <v>40</v>
      </c>
      <c r="K1501">
        <v>1118</v>
      </c>
      <c r="L1501">
        <v>44720</v>
      </c>
      <c r="M1501">
        <v>2.6619000000000002</v>
      </c>
      <c r="N1501">
        <v>106.476</v>
      </c>
      <c r="O1501">
        <v>0</v>
      </c>
      <c r="P1501">
        <v>0</v>
      </c>
      <c r="Q1501">
        <v>1120.6619000000001</v>
      </c>
      <c r="R1501">
        <v>44826.476000000002</v>
      </c>
      <c r="S1501" t="s">
        <v>1362</v>
      </c>
      <c r="T1501" s="108"/>
      <c r="U1501" s="108"/>
      <c r="V1501" s="107"/>
      <c r="W1501" s="107"/>
    </row>
    <row r="1502" spans="1:23">
      <c r="A1502" t="s">
        <v>3178</v>
      </c>
      <c r="B1502">
        <v>44235</v>
      </c>
      <c r="C1502" t="s">
        <v>3179</v>
      </c>
      <c r="D1502">
        <v>44235</v>
      </c>
      <c r="E1502" t="s">
        <v>1267</v>
      </c>
      <c r="F1502" t="s">
        <v>61</v>
      </c>
      <c r="G1502" t="s">
        <v>60</v>
      </c>
      <c r="H1502" t="s">
        <v>57</v>
      </c>
      <c r="I1502" t="s">
        <v>2490</v>
      </c>
      <c r="J1502">
        <v>20</v>
      </c>
      <c r="K1502">
        <v>1264</v>
      </c>
      <c r="L1502">
        <v>25280</v>
      </c>
      <c r="M1502">
        <v>3.0095000000000001</v>
      </c>
      <c r="N1502">
        <v>60.19</v>
      </c>
      <c r="O1502">
        <v>0</v>
      </c>
      <c r="P1502">
        <v>0</v>
      </c>
      <c r="Q1502">
        <v>1267.0094999999999</v>
      </c>
      <c r="R1502">
        <v>25340.19</v>
      </c>
      <c r="S1502" t="s">
        <v>1362</v>
      </c>
      <c r="T1502" s="108"/>
      <c r="U1502" s="108"/>
      <c r="V1502" s="107"/>
      <c r="W1502" s="107"/>
    </row>
    <row r="1503" spans="1:23">
      <c r="A1503" t="s">
        <v>3178</v>
      </c>
      <c r="B1503">
        <v>44235</v>
      </c>
      <c r="C1503" t="s">
        <v>3179</v>
      </c>
      <c r="D1503">
        <v>44235</v>
      </c>
      <c r="E1503" t="s">
        <v>1267</v>
      </c>
      <c r="F1503" t="s">
        <v>61</v>
      </c>
      <c r="G1503" t="s">
        <v>60</v>
      </c>
      <c r="H1503" t="s">
        <v>57</v>
      </c>
      <c r="I1503" t="s">
        <v>1202</v>
      </c>
      <c r="J1503">
        <v>5</v>
      </c>
      <c r="K1503">
        <v>3540</v>
      </c>
      <c r="L1503">
        <v>17700</v>
      </c>
      <c r="M1503">
        <v>8.4285999999999994</v>
      </c>
      <c r="N1503">
        <v>42.143000000000001</v>
      </c>
      <c r="O1503">
        <v>0</v>
      </c>
      <c r="P1503">
        <v>0</v>
      </c>
      <c r="Q1503">
        <v>3548.4286000000002</v>
      </c>
      <c r="R1503">
        <v>17742.143</v>
      </c>
      <c r="S1503" t="s">
        <v>1362</v>
      </c>
      <c r="T1503" s="108"/>
      <c r="U1503" s="108"/>
      <c r="V1503" s="107"/>
      <c r="W1503" s="107"/>
    </row>
    <row r="1504" spans="1:23">
      <c r="A1504" t="s">
        <v>3178</v>
      </c>
      <c r="B1504">
        <v>44235</v>
      </c>
      <c r="C1504" t="s">
        <v>3179</v>
      </c>
      <c r="D1504">
        <v>44235</v>
      </c>
      <c r="E1504" t="s">
        <v>1267</v>
      </c>
      <c r="F1504" t="s">
        <v>61</v>
      </c>
      <c r="G1504" t="s">
        <v>60</v>
      </c>
      <c r="H1504" t="s">
        <v>57</v>
      </c>
      <c r="I1504" t="s">
        <v>1203</v>
      </c>
      <c r="J1504">
        <v>18</v>
      </c>
      <c r="K1504">
        <v>1293</v>
      </c>
      <c r="L1504">
        <v>23274</v>
      </c>
      <c r="M1504">
        <v>3.0785999999999998</v>
      </c>
      <c r="N1504">
        <v>55.4148</v>
      </c>
      <c r="O1504">
        <v>0</v>
      </c>
      <c r="P1504">
        <v>0</v>
      </c>
      <c r="Q1504">
        <v>1296.0786000000001</v>
      </c>
      <c r="R1504">
        <v>23329.414799999999</v>
      </c>
      <c r="S1504" t="s">
        <v>1362</v>
      </c>
      <c r="T1504" s="108"/>
      <c r="U1504" s="108"/>
      <c r="V1504" s="107"/>
      <c r="W1504" s="107"/>
    </row>
    <row r="1505" spans="1:23">
      <c r="A1505" t="s">
        <v>3178</v>
      </c>
      <c r="B1505">
        <v>44235</v>
      </c>
      <c r="C1505" t="s">
        <v>3179</v>
      </c>
      <c r="D1505">
        <v>44235</v>
      </c>
      <c r="E1505" t="s">
        <v>1267</v>
      </c>
      <c r="F1505" t="s">
        <v>61</v>
      </c>
      <c r="G1505" t="s">
        <v>60</v>
      </c>
      <c r="H1505" t="s">
        <v>57</v>
      </c>
      <c r="I1505" t="s">
        <v>1201</v>
      </c>
      <c r="J1505">
        <v>5</v>
      </c>
      <c r="K1505">
        <v>3938</v>
      </c>
      <c r="L1505">
        <v>19690</v>
      </c>
      <c r="M1505">
        <v>9.3762000000000008</v>
      </c>
      <c r="N1505">
        <v>46.881</v>
      </c>
      <c r="O1505">
        <v>0</v>
      </c>
      <c r="P1505">
        <v>0</v>
      </c>
      <c r="Q1505">
        <v>3947.3762000000002</v>
      </c>
      <c r="R1505">
        <v>19736.881000000001</v>
      </c>
      <c r="S1505" t="s">
        <v>1362</v>
      </c>
      <c r="T1505" s="108"/>
      <c r="U1505" s="108"/>
      <c r="V1505" s="107"/>
      <c r="W1505" s="107"/>
    </row>
    <row r="1506" spans="1:23">
      <c r="A1506" t="s">
        <v>3180</v>
      </c>
      <c r="B1506">
        <v>44235</v>
      </c>
      <c r="C1506" t="s">
        <v>3181</v>
      </c>
      <c r="D1506">
        <v>44235</v>
      </c>
      <c r="E1506" t="s">
        <v>1267</v>
      </c>
      <c r="F1506" t="s">
        <v>84</v>
      </c>
      <c r="G1506" t="s">
        <v>1286</v>
      </c>
      <c r="H1506" t="s">
        <v>24</v>
      </c>
      <c r="I1506" t="s">
        <v>2490</v>
      </c>
      <c r="J1506">
        <v>40</v>
      </c>
      <c r="K1506">
        <v>1264</v>
      </c>
      <c r="L1506">
        <v>50560</v>
      </c>
      <c r="M1506">
        <v>3.0095000000000001</v>
      </c>
      <c r="N1506">
        <v>120.38</v>
      </c>
      <c r="O1506">
        <v>0</v>
      </c>
      <c r="P1506">
        <v>0</v>
      </c>
      <c r="Q1506">
        <v>1267.0094999999999</v>
      </c>
      <c r="R1506">
        <v>50680.38</v>
      </c>
      <c r="S1506" t="s">
        <v>1362</v>
      </c>
      <c r="T1506" s="108"/>
      <c r="U1506" s="108"/>
      <c r="V1506" s="107"/>
      <c r="W1506" s="107"/>
    </row>
    <row r="1507" spans="1:23">
      <c r="A1507" t="s">
        <v>3180</v>
      </c>
      <c r="B1507">
        <v>44235</v>
      </c>
      <c r="C1507" t="s">
        <v>3181</v>
      </c>
      <c r="D1507">
        <v>44235</v>
      </c>
      <c r="E1507" t="s">
        <v>1267</v>
      </c>
      <c r="F1507" t="s">
        <v>84</v>
      </c>
      <c r="G1507" t="s">
        <v>1286</v>
      </c>
      <c r="H1507" t="s">
        <v>24</v>
      </c>
      <c r="I1507" t="s">
        <v>1198</v>
      </c>
      <c r="J1507">
        <v>3</v>
      </c>
      <c r="K1507">
        <v>9045</v>
      </c>
      <c r="L1507">
        <v>27135</v>
      </c>
      <c r="M1507">
        <v>21.535699999999999</v>
      </c>
      <c r="N1507">
        <v>64.607100000000003</v>
      </c>
      <c r="O1507">
        <v>0</v>
      </c>
      <c r="P1507">
        <v>0</v>
      </c>
      <c r="Q1507">
        <v>9066.5357000000004</v>
      </c>
      <c r="R1507">
        <v>27199.607100000001</v>
      </c>
      <c r="S1507" t="s">
        <v>1362</v>
      </c>
      <c r="T1507" s="108"/>
      <c r="U1507" s="108"/>
      <c r="V1507" s="107"/>
      <c r="W1507" s="107"/>
    </row>
    <row r="1508" spans="1:23">
      <c r="A1508" t="s">
        <v>3182</v>
      </c>
      <c r="B1508">
        <v>44235</v>
      </c>
      <c r="C1508" t="s">
        <v>3183</v>
      </c>
      <c r="D1508">
        <v>44235</v>
      </c>
      <c r="E1508" t="s">
        <v>1267</v>
      </c>
      <c r="F1508" t="s">
        <v>35</v>
      </c>
      <c r="G1508" t="s">
        <v>1292</v>
      </c>
      <c r="H1508" t="s">
        <v>24</v>
      </c>
      <c r="I1508" t="s">
        <v>1342</v>
      </c>
      <c r="J1508">
        <v>7</v>
      </c>
      <c r="K1508">
        <v>9850</v>
      </c>
      <c r="L1508">
        <v>68950</v>
      </c>
      <c r="M1508">
        <v>23.452400000000001</v>
      </c>
      <c r="N1508">
        <v>164.16679999999999</v>
      </c>
      <c r="O1508">
        <v>0</v>
      </c>
      <c r="P1508">
        <v>0</v>
      </c>
      <c r="Q1508">
        <v>9873.4524000000001</v>
      </c>
      <c r="R1508">
        <v>69114.166800000006</v>
      </c>
      <c r="S1508" t="s">
        <v>1362</v>
      </c>
      <c r="T1508" s="108"/>
      <c r="U1508" s="108"/>
      <c r="V1508" s="107"/>
      <c r="W1508" s="107"/>
    </row>
    <row r="1509" spans="1:23">
      <c r="A1509" t="s">
        <v>3184</v>
      </c>
      <c r="B1509">
        <v>44235</v>
      </c>
      <c r="C1509" t="s">
        <v>3185</v>
      </c>
      <c r="D1509">
        <v>44235</v>
      </c>
      <c r="E1509" t="s">
        <v>1299</v>
      </c>
      <c r="F1509" t="s">
        <v>1331</v>
      </c>
      <c r="G1509" t="s">
        <v>1300</v>
      </c>
      <c r="H1509" t="s">
        <v>1299</v>
      </c>
      <c r="I1509" t="s">
        <v>1363</v>
      </c>
      <c r="J1509">
        <v>1</v>
      </c>
      <c r="K1509">
        <v>6688</v>
      </c>
      <c r="L1509">
        <v>6688</v>
      </c>
      <c r="M1509">
        <v>0</v>
      </c>
      <c r="N1509">
        <v>0</v>
      </c>
      <c r="O1509">
        <v>0</v>
      </c>
      <c r="P1509">
        <v>0</v>
      </c>
      <c r="Q1509">
        <v>6688</v>
      </c>
      <c r="R1509">
        <v>6688</v>
      </c>
      <c r="S1509" t="s">
        <v>1362</v>
      </c>
      <c r="T1509" s="108"/>
      <c r="U1509" s="108"/>
      <c r="V1509" s="107"/>
      <c r="W1509" s="107"/>
    </row>
    <row r="1510" spans="1:23">
      <c r="A1510" t="s">
        <v>3186</v>
      </c>
      <c r="B1510">
        <v>44235</v>
      </c>
      <c r="C1510" t="s">
        <v>3187</v>
      </c>
      <c r="D1510">
        <v>44235</v>
      </c>
      <c r="E1510" t="s">
        <v>1267</v>
      </c>
      <c r="F1510" t="s">
        <v>119</v>
      </c>
      <c r="G1510" t="s">
        <v>1049</v>
      </c>
      <c r="H1510" t="s">
        <v>57</v>
      </c>
      <c r="I1510" t="s">
        <v>1316</v>
      </c>
      <c r="J1510">
        <v>40</v>
      </c>
      <c r="K1510">
        <v>1225</v>
      </c>
      <c r="L1510">
        <v>49000</v>
      </c>
      <c r="M1510">
        <v>2.9167000000000001</v>
      </c>
      <c r="N1510">
        <v>116.66800000000001</v>
      </c>
      <c r="O1510">
        <v>0</v>
      </c>
      <c r="P1510">
        <v>0</v>
      </c>
      <c r="Q1510">
        <v>1227.9167</v>
      </c>
      <c r="R1510">
        <v>49116.667999999998</v>
      </c>
      <c r="S1510" t="s">
        <v>1362</v>
      </c>
      <c r="T1510" s="108"/>
      <c r="U1510" s="108"/>
      <c r="V1510" s="107"/>
      <c r="W1510" s="107"/>
    </row>
    <row r="1511" spans="1:23">
      <c r="A1511" t="s">
        <v>3186</v>
      </c>
      <c r="B1511">
        <v>44235</v>
      </c>
      <c r="C1511" t="s">
        <v>3187</v>
      </c>
      <c r="D1511">
        <v>44235</v>
      </c>
      <c r="E1511" t="s">
        <v>1267</v>
      </c>
      <c r="F1511" t="s">
        <v>119</v>
      </c>
      <c r="G1511" t="s">
        <v>1049</v>
      </c>
      <c r="H1511" t="s">
        <v>57</v>
      </c>
      <c r="I1511" t="s">
        <v>1202</v>
      </c>
      <c r="J1511">
        <v>5</v>
      </c>
      <c r="K1511">
        <v>3540</v>
      </c>
      <c r="L1511">
        <v>17700</v>
      </c>
      <c r="M1511">
        <v>8.4285999999999994</v>
      </c>
      <c r="N1511">
        <v>42.143000000000001</v>
      </c>
      <c r="O1511">
        <v>0</v>
      </c>
      <c r="P1511">
        <v>0</v>
      </c>
      <c r="Q1511">
        <v>3548.4286000000002</v>
      </c>
      <c r="R1511">
        <v>17742.143</v>
      </c>
      <c r="S1511" t="s">
        <v>1362</v>
      </c>
      <c r="T1511" s="108"/>
      <c r="U1511" s="108"/>
      <c r="V1511" s="107"/>
      <c r="W1511" s="107"/>
    </row>
    <row r="1512" spans="1:23">
      <c r="A1512" t="s">
        <v>3186</v>
      </c>
      <c r="B1512">
        <v>44235</v>
      </c>
      <c r="C1512" t="s">
        <v>3187</v>
      </c>
      <c r="D1512">
        <v>44235</v>
      </c>
      <c r="E1512" t="s">
        <v>1267</v>
      </c>
      <c r="F1512" t="s">
        <v>119</v>
      </c>
      <c r="G1512" t="s">
        <v>1049</v>
      </c>
      <c r="H1512" t="s">
        <v>57</v>
      </c>
      <c r="I1512" t="s">
        <v>1210</v>
      </c>
      <c r="J1512">
        <v>5</v>
      </c>
      <c r="K1512">
        <v>7760</v>
      </c>
      <c r="L1512">
        <v>38800</v>
      </c>
      <c r="M1512">
        <v>18.476199999999999</v>
      </c>
      <c r="N1512">
        <v>92.381</v>
      </c>
      <c r="O1512">
        <v>0</v>
      </c>
      <c r="P1512">
        <v>0</v>
      </c>
      <c r="Q1512">
        <v>7778.4762000000001</v>
      </c>
      <c r="R1512">
        <v>38892.381000000001</v>
      </c>
      <c r="S1512" t="s">
        <v>1362</v>
      </c>
      <c r="T1512" s="108"/>
      <c r="U1512" s="108"/>
      <c r="V1512" s="107"/>
      <c r="W1512" s="107"/>
    </row>
    <row r="1513" spans="1:23">
      <c r="A1513" t="s">
        <v>3186</v>
      </c>
      <c r="B1513">
        <v>44235</v>
      </c>
      <c r="C1513" t="s">
        <v>3187</v>
      </c>
      <c r="D1513">
        <v>44235</v>
      </c>
      <c r="E1513" t="s">
        <v>1267</v>
      </c>
      <c r="F1513" t="s">
        <v>119</v>
      </c>
      <c r="G1513" t="s">
        <v>1049</v>
      </c>
      <c r="H1513" t="s">
        <v>57</v>
      </c>
      <c r="I1513" t="s">
        <v>1215</v>
      </c>
      <c r="J1513">
        <v>9</v>
      </c>
      <c r="K1513">
        <v>5035</v>
      </c>
      <c r="L1513">
        <v>45315</v>
      </c>
      <c r="M1513">
        <v>11.988099999999999</v>
      </c>
      <c r="N1513">
        <v>107.8929</v>
      </c>
      <c r="O1513">
        <v>0</v>
      </c>
      <c r="P1513">
        <v>0</v>
      </c>
      <c r="Q1513">
        <v>5046.9880999999996</v>
      </c>
      <c r="R1513">
        <v>45422.892899999999</v>
      </c>
      <c r="S1513" t="s">
        <v>1362</v>
      </c>
      <c r="T1513" s="108"/>
      <c r="U1513" s="108"/>
      <c r="V1513" s="107"/>
      <c r="W1513" s="107"/>
    </row>
    <row r="1514" spans="1:23">
      <c r="A1514" t="s">
        <v>3188</v>
      </c>
      <c r="B1514">
        <v>44235</v>
      </c>
      <c r="C1514" t="s">
        <v>3189</v>
      </c>
      <c r="D1514">
        <v>44235</v>
      </c>
      <c r="E1514" t="s">
        <v>1267</v>
      </c>
      <c r="F1514" t="s">
        <v>73</v>
      </c>
      <c r="G1514" t="s">
        <v>1269</v>
      </c>
      <c r="H1514" t="s">
        <v>69</v>
      </c>
      <c r="I1514" t="s">
        <v>1199</v>
      </c>
      <c r="J1514">
        <v>2</v>
      </c>
      <c r="K1514">
        <v>4035</v>
      </c>
      <c r="L1514">
        <v>8070</v>
      </c>
      <c r="M1514">
        <v>9.6071000000000009</v>
      </c>
      <c r="N1514">
        <v>19.214200000000002</v>
      </c>
      <c r="O1514">
        <v>0</v>
      </c>
      <c r="P1514">
        <v>0</v>
      </c>
      <c r="Q1514">
        <v>4044.6071000000002</v>
      </c>
      <c r="R1514">
        <v>8089.2142000000003</v>
      </c>
      <c r="S1514" t="s">
        <v>1362</v>
      </c>
      <c r="T1514" s="108"/>
      <c r="U1514" s="108"/>
      <c r="V1514" s="107"/>
      <c r="W1514" s="107"/>
    </row>
    <row r="1515" spans="1:23">
      <c r="A1515" t="s">
        <v>3188</v>
      </c>
      <c r="B1515">
        <v>44235</v>
      </c>
      <c r="C1515" t="s">
        <v>3189</v>
      </c>
      <c r="D1515">
        <v>44235</v>
      </c>
      <c r="E1515" t="s">
        <v>1267</v>
      </c>
      <c r="F1515" t="s">
        <v>73</v>
      </c>
      <c r="G1515" t="s">
        <v>1269</v>
      </c>
      <c r="H1515" t="s">
        <v>69</v>
      </c>
      <c r="I1515" t="s">
        <v>1202</v>
      </c>
      <c r="J1515">
        <v>1</v>
      </c>
      <c r="K1515">
        <v>3540</v>
      </c>
      <c r="L1515">
        <v>3540</v>
      </c>
      <c r="M1515">
        <v>8.4285999999999994</v>
      </c>
      <c r="N1515">
        <v>8.4285999999999994</v>
      </c>
      <c r="O1515">
        <v>0</v>
      </c>
      <c r="P1515">
        <v>0</v>
      </c>
      <c r="Q1515">
        <v>3548.4286000000002</v>
      </c>
      <c r="R1515">
        <v>3548.4286000000002</v>
      </c>
      <c r="S1515" t="s">
        <v>1362</v>
      </c>
      <c r="T1515" s="108"/>
      <c r="U1515" s="108"/>
      <c r="V1515" s="107"/>
      <c r="W1515" s="107"/>
    </row>
    <row r="1516" spans="1:23">
      <c r="A1516" t="s">
        <v>3188</v>
      </c>
      <c r="B1516">
        <v>44235</v>
      </c>
      <c r="C1516" t="s">
        <v>3189</v>
      </c>
      <c r="D1516">
        <v>44235</v>
      </c>
      <c r="E1516" t="s">
        <v>1267</v>
      </c>
      <c r="F1516" t="s">
        <v>73</v>
      </c>
      <c r="G1516" t="s">
        <v>1269</v>
      </c>
      <c r="H1516" t="s">
        <v>69</v>
      </c>
      <c r="I1516" t="s">
        <v>1198</v>
      </c>
      <c r="J1516">
        <v>5</v>
      </c>
      <c r="K1516">
        <v>9045</v>
      </c>
      <c r="L1516">
        <v>45225</v>
      </c>
      <c r="M1516">
        <v>21.535699999999999</v>
      </c>
      <c r="N1516">
        <v>107.6785</v>
      </c>
      <c r="O1516">
        <v>0</v>
      </c>
      <c r="P1516">
        <v>0</v>
      </c>
      <c r="Q1516">
        <v>9066.5357000000004</v>
      </c>
      <c r="R1516">
        <v>45332.678500000002</v>
      </c>
      <c r="S1516" t="s">
        <v>1362</v>
      </c>
      <c r="T1516" s="108"/>
      <c r="U1516" s="108"/>
      <c r="V1516" s="107"/>
      <c r="W1516" s="107"/>
    </row>
    <row r="1517" spans="1:23">
      <c r="A1517" t="s">
        <v>3190</v>
      </c>
      <c r="B1517">
        <v>44235</v>
      </c>
      <c r="C1517" t="s">
        <v>3191</v>
      </c>
      <c r="D1517">
        <v>44235</v>
      </c>
      <c r="E1517" t="s">
        <v>1267</v>
      </c>
      <c r="F1517" t="s">
        <v>78</v>
      </c>
      <c r="G1517" t="s">
        <v>79</v>
      </c>
      <c r="H1517" t="s">
        <v>69</v>
      </c>
      <c r="I1517" t="s">
        <v>1202</v>
      </c>
      <c r="J1517">
        <v>10</v>
      </c>
      <c r="K1517">
        <v>3540</v>
      </c>
      <c r="L1517">
        <v>35400</v>
      </c>
      <c r="M1517">
        <v>8.4285999999999994</v>
      </c>
      <c r="N1517">
        <v>84.286000000000001</v>
      </c>
      <c r="O1517">
        <v>0</v>
      </c>
      <c r="P1517">
        <v>0</v>
      </c>
      <c r="Q1517">
        <v>3548.4286000000002</v>
      </c>
      <c r="R1517">
        <v>35484.286</v>
      </c>
      <c r="S1517" t="s">
        <v>1362</v>
      </c>
      <c r="T1517" s="108"/>
      <c r="U1517" s="108"/>
      <c r="V1517" s="107"/>
      <c r="W1517" s="107"/>
    </row>
    <row r="1518" spans="1:23">
      <c r="A1518" t="s">
        <v>3190</v>
      </c>
      <c r="B1518">
        <v>44235</v>
      </c>
      <c r="C1518" t="s">
        <v>3191</v>
      </c>
      <c r="D1518">
        <v>44235</v>
      </c>
      <c r="E1518" t="s">
        <v>1267</v>
      </c>
      <c r="F1518" t="s">
        <v>78</v>
      </c>
      <c r="G1518" t="s">
        <v>79</v>
      </c>
      <c r="H1518" t="s">
        <v>69</v>
      </c>
      <c r="I1518" t="s">
        <v>1342</v>
      </c>
      <c r="J1518">
        <v>5</v>
      </c>
      <c r="K1518">
        <v>9850</v>
      </c>
      <c r="L1518">
        <v>49250</v>
      </c>
      <c r="M1518">
        <v>23.452400000000001</v>
      </c>
      <c r="N1518">
        <v>117.262</v>
      </c>
      <c r="O1518">
        <v>0</v>
      </c>
      <c r="P1518">
        <v>0</v>
      </c>
      <c r="Q1518">
        <v>9873.4524000000001</v>
      </c>
      <c r="R1518">
        <v>49367.262000000002</v>
      </c>
      <c r="S1518" t="s">
        <v>1362</v>
      </c>
      <c r="T1518" s="108"/>
      <c r="U1518" s="108"/>
      <c r="V1518" s="107"/>
      <c r="W1518" s="107"/>
    </row>
    <row r="1519" spans="1:23">
      <c r="A1519" t="s">
        <v>3190</v>
      </c>
      <c r="B1519">
        <v>44235</v>
      </c>
      <c r="C1519" t="s">
        <v>3191</v>
      </c>
      <c r="D1519">
        <v>44235</v>
      </c>
      <c r="E1519" t="s">
        <v>1267</v>
      </c>
      <c r="F1519" t="s">
        <v>78</v>
      </c>
      <c r="G1519" t="s">
        <v>79</v>
      </c>
      <c r="H1519" t="s">
        <v>69</v>
      </c>
      <c r="I1519" t="s">
        <v>2490</v>
      </c>
      <c r="J1519">
        <v>40</v>
      </c>
      <c r="K1519">
        <v>1264</v>
      </c>
      <c r="L1519">
        <v>50560</v>
      </c>
      <c r="M1519">
        <v>3.0095000000000001</v>
      </c>
      <c r="N1519">
        <v>120.38</v>
      </c>
      <c r="O1519">
        <v>0</v>
      </c>
      <c r="P1519">
        <v>0</v>
      </c>
      <c r="Q1519">
        <v>1267.0094999999999</v>
      </c>
      <c r="R1519">
        <v>50680.38</v>
      </c>
      <c r="S1519" t="s">
        <v>1362</v>
      </c>
      <c r="T1519" s="108"/>
      <c r="U1519" s="108"/>
      <c r="V1519" s="107"/>
      <c r="W1519" s="107"/>
    </row>
    <row r="1520" spans="1:23">
      <c r="A1520" t="s">
        <v>3190</v>
      </c>
      <c r="B1520">
        <v>44235</v>
      </c>
      <c r="C1520" t="s">
        <v>3191</v>
      </c>
      <c r="D1520">
        <v>44235</v>
      </c>
      <c r="E1520" t="s">
        <v>1267</v>
      </c>
      <c r="F1520" t="s">
        <v>78</v>
      </c>
      <c r="G1520" t="s">
        <v>79</v>
      </c>
      <c r="H1520" t="s">
        <v>69</v>
      </c>
      <c r="I1520" t="s">
        <v>1309</v>
      </c>
      <c r="J1520">
        <v>40</v>
      </c>
      <c r="K1520">
        <v>1118</v>
      </c>
      <c r="L1520">
        <v>44720</v>
      </c>
      <c r="M1520">
        <v>2.6619000000000002</v>
      </c>
      <c r="N1520">
        <v>106.476</v>
      </c>
      <c r="O1520">
        <v>0</v>
      </c>
      <c r="P1520">
        <v>0</v>
      </c>
      <c r="Q1520">
        <v>1120.6619000000001</v>
      </c>
      <c r="R1520">
        <v>44826.476000000002</v>
      </c>
      <c r="S1520" t="s">
        <v>1362</v>
      </c>
      <c r="T1520" s="108"/>
      <c r="U1520" s="108"/>
      <c r="V1520" s="107"/>
      <c r="W1520" s="107"/>
    </row>
    <row r="1521" spans="1:23">
      <c r="A1521" t="s">
        <v>3192</v>
      </c>
      <c r="B1521">
        <v>44235</v>
      </c>
      <c r="C1521" t="s">
        <v>3193</v>
      </c>
      <c r="D1521">
        <v>44235</v>
      </c>
      <c r="E1521" t="s">
        <v>1267</v>
      </c>
      <c r="F1521" t="s">
        <v>56</v>
      </c>
      <c r="G1521" t="s">
        <v>1086</v>
      </c>
      <c r="H1521" t="s">
        <v>57</v>
      </c>
      <c r="I1521" t="s">
        <v>1199</v>
      </c>
      <c r="J1521">
        <v>5</v>
      </c>
      <c r="K1521">
        <v>4035</v>
      </c>
      <c r="L1521">
        <v>20175</v>
      </c>
      <c r="M1521">
        <v>9.6071000000000009</v>
      </c>
      <c r="N1521">
        <v>48.035499999999999</v>
      </c>
      <c r="O1521">
        <v>0</v>
      </c>
      <c r="P1521">
        <v>0</v>
      </c>
      <c r="Q1521">
        <v>4044.6071000000002</v>
      </c>
      <c r="R1521">
        <v>20223.035500000002</v>
      </c>
      <c r="S1521" t="s">
        <v>1362</v>
      </c>
      <c r="T1521" s="108"/>
      <c r="U1521" s="108"/>
      <c r="V1521" s="107"/>
      <c r="W1521" s="107"/>
    </row>
    <row r="1522" spans="1:23">
      <c r="A1522" t="s">
        <v>3192</v>
      </c>
      <c r="B1522">
        <v>44235</v>
      </c>
      <c r="C1522" t="s">
        <v>3193</v>
      </c>
      <c r="D1522">
        <v>44235</v>
      </c>
      <c r="E1522" t="s">
        <v>1267</v>
      </c>
      <c r="F1522" t="s">
        <v>56</v>
      </c>
      <c r="G1522" t="s">
        <v>1086</v>
      </c>
      <c r="H1522" t="s">
        <v>57</v>
      </c>
      <c r="I1522" t="s">
        <v>1215</v>
      </c>
      <c r="J1522">
        <v>5</v>
      </c>
      <c r="K1522">
        <v>5035</v>
      </c>
      <c r="L1522">
        <v>25175</v>
      </c>
      <c r="M1522">
        <v>11.988099999999999</v>
      </c>
      <c r="N1522">
        <v>59.9405</v>
      </c>
      <c r="O1522">
        <v>0</v>
      </c>
      <c r="P1522">
        <v>0</v>
      </c>
      <c r="Q1522">
        <v>5046.9880999999996</v>
      </c>
      <c r="R1522">
        <v>25234.940500000001</v>
      </c>
      <c r="S1522" t="s">
        <v>1362</v>
      </c>
      <c r="T1522" s="108"/>
      <c r="U1522" s="108"/>
      <c r="V1522" s="107"/>
      <c r="W1522" s="107"/>
    </row>
    <row r="1523" spans="1:23">
      <c r="A1523" t="s">
        <v>3192</v>
      </c>
      <c r="B1523">
        <v>44235</v>
      </c>
      <c r="C1523" t="s">
        <v>3193</v>
      </c>
      <c r="D1523">
        <v>44235</v>
      </c>
      <c r="E1523" t="s">
        <v>1267</v>
      </c>
      <c r="F1523" t="s">
        <v>56</v>
      </c>
      <c r="G1523" t="s">
        <v>1086</v>
      </c>
      <c r="H1523" t="s">
        <v>57</v>
      </c>
      <c r="I1523" t="s">
        <v>1202</v>
      </c>
      <c r="J1523">
        <v>10</v>
      </c>
      <c r="K1523">
        <v>3540</v>
      </c>
      <c r="L1523">
        <v>35400</v>
      </c>
      <c r="M1523">
        <v>8.4285999999999994</v>
      </c>
      <c r="N1523">
        <v>84.286000000000001</v>
      </c>
      <c r="O1523">
        <v>0</v>
      </c>
      <c r="P1523">
        <v>0</v>
      </c>
      <c r="Q1523">
        <v>3548.4286000000002</v>
      </c>
      <c r="R1523">
        <v>35484.286</v>
      </c>
      <c r="S1523" t="s">
        <v>1362</v>
      </c>
      <c r="T1523" s="108"/>
      <c r="U1523" s="108"/>
      <c r="V1523" s="107"/>
      <c r="W1523" s="107"/>
    </row>
    <row r="1524" spans="1:23">
      <c r="A1524" t="s">
        <v>3192</v>
      </c>
      <c r="B1524">
        <v>44235</v>
      </c>
      <c r="C1524" t="s">
        <v>3193</v>
      </c>
      <c r="D1524">
        <v>44235</v>
      </c>
      <c r="E1524" t="s">
        <v>1267</v>
      </c>
      <c r="F1524" t="s">
        <v>56</v>
      </c>
      <c r="G1524" t="s">
        <v>1086</v>
      </c>
      <c r="H1524" t="s">
        <v>57</v>
      </c>
      <c r="I1524" t="s">
        <v>1198</v>
      </c>
      <c r="J1524">
        <v>4</v>
      </c>
      <c r="K1524">
        <v>9045</v>
      </c>
      <c r="L1524">
        <v>36180</v>
      </c>
      <c r="M1524">
        <v>21.535699999999999</v>
      </c>
      <c r="N1524">
        <v>86.142799999999994</v>
      </c>
      <c r="O1524">
        <v>0</v>
      </c>
      <c r="P1524">
        <v>0</v>
      </c>
      <c r="Q1524">
        <v>9066.5357000000004</v>
      </c>
      <c r="R1524">
        <v>36266.142800000001</v>
      </c>
      <c r="S1524" t="s">
        <v>1362</v>
      </c>
      <c r="T1524" s="108"/>
      <c r="U1524" s="108"/>
      <c r="V1524" s="107"/>
      <c r="W1524" s="107"/>
    </row>
    <row r="1525" spans="1:23">
      <c r="A1525" t="s">
        <v>3192</v>
      </c>
      <c r="B1525">
        <v>44235</v>
      </c>
      <c r="C1525" t="s">
        <v>3193</v>
      </c>
      <c r="D1525">
        <v>44235</v>
      </c>
      <c r="E1525" t="s">
        <v>1267</v>
      </c>
      <c r="F1525" t="s">
        <v>56</v>
      </c>
      <c r="G1525" t="s">
        <v>1086</v>
      </c>
      <c r="H1525" t="s">
        <v>57</v>
      </c>
      <c r="I1525" t="s">
        <v>1201</v>
      </c>
      <c r="J1525">
        <v>10</v>
      </c>
      <c r="K1525">
        <v>3938</v>
      </c>
      <c r="L1525">
        <v>39380</v>
      </c>
      <c r="M1525">
        <v>9.3762000000000008</v>
      </c>
      <c r="N1525">
        <v>93.762</v>
      </c>
      <c r="O1525">
        <v>0</v>
      </c>
      <c r="P1525">
        <v>0</v>
      </c>
      <c r="Q1525">
        <v>3947.3762000000002</v>
      </c>
      <c r="R1525">
        <v>39473.762000000002</v>
      </c>
      <c r="S1525" t="s">
        <v>1362</v>
      </c>
      <c r="T1525" s="108"/>
      <c r="U1525" s="108"/>
      <c r="V1525" s="107"/>
      <c r="W1525" s="107"/>
    </row>
    <row r="1526" spans="1:23">
      <c r="A1526" t="s">
        <v>3194</v>
      </c>
      <c r="B1526">
        <v>44235</v>
      </c>
      <c r="C1526" t="s">
        <v>3195</v>
      </c>
      <c r="D1526">
        <v>44235</v>
      </c>
      <c r="E1526" t="s">
        <v>1267</v>
      </c>
      <c r="F1526" t="s">
        <v>66</v>
      </c>
      <c r="G1526" t="s">
        <v>1270</v>
      </c>
      <c r="H1526" t="s">
        <v>57</v>
      </c>
      <c r="I1526" t="s">
        <v>2490</v>
      </c>
      <c r="J1526">
        <v>20</v>
      </c>
      <c r="K1526">
        <v>1264</v>
      </c>
      <c r="L1526">
        <v>25280</v>
      </c>
      <c r="M1526">
        <v>3.0095000000000001</v>
      </c>
      <c r="N1526">
        <v>60.19</v>
      </c>
      <c r="O1526">
        <v>0</v>
      </c>
      <c r="P1526">
        <v>0</v>
      </c>
      <c r="Q1526">
        <v>1267.0094999999999</v>
      </c>
      <c r="R1526">
        <v>25340.19</v>
      </c>
      <c r="S1526" t="s">
        <v>1362</v>
      </c>
      <c r="T1526" s="108"/>
      <c r="U1526" s="108"/>
      <c r="V1526" s="107"/>
      <c r="W1526" s="107"/>
    </row>
    <row r="1527" spans="1:23">
      <c r="A1527" t="s">
        <v>3196</v>
      </c>
      <c r="B1527">
        <v>44235</v>
      </c>
      <c r="C1527" t="s">
        <v>3197</v>
      </c>
      <c r="D1527">
        <v>44235</v>
      </c>
      <c r="E1527" t="s">
        <v>1267</v>
      </c>
      <c r="F1527" t="s">
        <v>54</v>
      </c>
      <c r="G1527" t="s">
        <v>1085</v>
      </c>
      <c r="H1527" t="s">
        <v>57</v>
      </c>
      <c r="I1527" t="s">
        <v>1342</v>
      </c>
      <c r="J1527">
        <v>15</v>
      </c>
      <c r="K1527">
        <v>9850</v>
      </c>
      <c r="L1527">
        <v>147750</v>
      </c>
      <c r="M1527">
        <v>23.452400000000001</v>
      </c>
      <c r="N1527">
        <v>351.786</v>
      </c>
      <c r="O1527">
        <v>0</v>
      </c>
      <c r="P1527">
        <v>0</v>
      </c>
      <c r="Q1527">
        <v>9873.4524000000001</v>
      </c>
      <c r="R1527">
        <v>148101.78599999999</v>
      </c>
      <c r="S1527" t="s">
        <v>1362</v>
      </c>
      <c r="T1527" s="108"/>
      <c r="U1527" s="108"/>
      <c r="V1527" s="107"/>
      <c r="W1527" s="107"/>
    </row>
    <row r="1528" spans="1:23">
      <c r="A1528" t="s">
        <v>3198</v>
      </c>
      <c r="B1528">
        <v>44235</v>
      </c>
      <c r="C1528" t="s">
        <v>3199</v>
      </c>
      <c r="D1528">
        <v>44235</v>
      </c>
      <c r="E1528" t="s">
        <v>1267</v>
      </c>
      <c r="F1528" t="s">
        <v>49</v>
      </c>
      <c r="G1528" t="s">
        <v>1268</v>
      </c>
      <c r="H1528" t="s">
        <v>13</v>
      </c>
      <c r="I1528" t="s">
        <v>1309</v>
      </c>
      <c r="J1528">
        <v>120</v>
      </c>
      <c r="K1528">
        <v>1118</v>
      </c>
      <c r="L1528">
        <v>134160</v>
      </c>
      <c r="M1528">
        <v>2.6619999999999999</v>
      </c>
      <c r="N1528">
        <v>319.44</v>
      </c>
      <c r="O1528">
        <v>0</v>
      </c>
      <c r="P1528">
        <v>0</v>
      </c>
      <c r="Q1528">
        <v>1120.6619000000001</v>
      </c>
      <c r="R1528">
        <v>134479.42800000001</v>
      </c>
      <c r="S1528" t="s">
        <v>1362</v>
      </c>
      <c r="T1528" s="108"/>
      <c r="U1528" s="108"/>
      <c r="V1528" s="107"/>
      <c r="W1528" s="107"/>
    </row>
    <row r="1529" spans="1:23">
      <c r="A1529" t="s">
        <v>3198</v>
      </c>
      <c r="B1529">
        <v>44235</v>
      </c>
      <c r="C1529" t="s">
        <v>3199</v>
      </c>
      <c r="D1529">
        <v>44235</v>
      </c>
      <c r="E1529" t="s">
        <v>1267</v>
      </c>
      <c r="F1529" t="s">
        <v>49</v>
      </c>
      <c r="G1529" t="s">
        <v>1268</v>
      </c>
      <c r="H1529" t="s">
        <v>13</v>
      </c>
      <c r="I1529" t="s">
        <v>1198</v>
      </c>
      <c r="J1529">
        <v>5</v>
      </c>
      <c r="K1529">
        <v>9045</v>
      </c>
      <c r="L1529">
        <v>45225</v>
      </c>
      <c r="M1529">
        <v>21.536000000000001</v>
      </c>
      <c r="N1529">
        <v>107.68</v>
      </c>
      <c r="O1529">
        <v>0</v>
      </c>
      <c r="P1529">
        <v>0</v>
      </c>
      <c r="Q1529">
        <v>9066.5357000000004</v>
      </c>
      <c r="R1529">
        <v>45332.678500000002</v>
      </c>
      <c r="S1529" t="s">
        <v>1362</v>
      </c>
      <c r="T1529" s="108"/>
      <c r="U1529" s="108"/>
      <c r="V1529" s="107"/>
      <c r="W1529" s="107"/>
    </row>
    <row r="1530" spans="1:23">
      <c r="A1530" t="s">
        <v>3198</v>
      </c>
      <c r="B1530">
        <v>44235</v>
      </c>
      <c r="C1530" t="s">
        <v>3199</v>
      </c>
      <c r="D1530">
        <v>44235</v>
      </c>
      <c r="E1530" t="s">
        <v>1267</v>
      </c>
      <c r="F1530" t="s">
        <v>49</v>
      </c>
      <c r="G1530" t="s">
        <v>1268</v>
      </c>
      <c r="H1530" t="s">
        <v>13</v>
      </c>
      <c r="I1530" t="s">
        <v>1210</v>
      </c>
      <c r="J1530">
        <v>13</v>
      </c>
      <c r="K1530">
        <v>7760</v>
      </c>
      <c r="L1530">
        <v>100880</v>
      </c>
      <c r="M1530">
        <v>18.475999999999999</v>
      </c>
      <c r="N1530">
        <v>240.18799999999999</v>
      </c>
      <c r="O1530">
        <v>0</v>
      </c>
      <c r="P1530">
        <v>0</v>
      </c>
      <c r="Q1530">
        <v>7778.4762000000001</v>
      </c>
      <c r="R1530">
        <v>101120.1906</v>
      </c>
      <c r="S1530" t="s">
        <v>1362</v>
      </c>
      <c r="T1530" s="108"/>
      <c r="U1530" s="108"/>
      <c r="V1530" s="107"/>
      <c r="W1530" s="107"/>
    </row>
    <row r="1531" spans="1:23">
      <c r="A1531" t="s">
        <v>3198</v>
      </c>
      <c r="B1531">
        <v>44235</v>
      </c>
      <c r="C1531" t="s">
        <v>3199</v>
      </c>
      <c r="D1531">
        <v>44235</v>
      </c>
      <c r="E1531" t="s">
        <v>1267</v>
      </c>
      <c r="F1531" t="s">
        <v>49</v>
      </c>
      <c r="G1531" t="s">
        <v>1268</v>
      </c>
      <c r="H1531" t="s">
        <v>13</v>
      </c>
      <c r="I1531" t="s">
        <v>2490</v>
      </c>
      <c r="J1531">
        <v>15</v>
      </c>
      <c r="K1531">
        <v>1264</v>
      </c>
      <c r="L1531">
        <v>18960</v>
      </c>
      <c r="M1531">
        <v>3.01</v>
      </c>
      <c r="N1531">
        <v>45.15</v>
      </c>
      <c r="O1531">
        <v>0</v>
      </c>
      <c r="P1531">
        <v>0</v>
      </c>
      <c r="Q1531">
        <v>1267.0094999999999</v>
      </c>
      <c r="R1531">
        <v>19005.142500000002</v>
      </c>
      <c r="S1531" t="s">
        <v>1362</v>
      </c>
      <c r="T1531" s="108"/>
      <c r="U1531" s="108"/>
      <c r="V1531" s="107"/>
      <c r="W1531" s="107"/>
    </row>
    <row r="1532" spans="1:23">
      <c r="A1532" t="s">
        <v>3200</v>
      </c>
      <c r="B1532">
        <v>44235</v>
      </c>
      <c r="C1532" t="s">
        <v>3201</v>
      </c>
      <c r="D1532">
        <v>44235</v>
      </c>
      <c r="E1532" t="s">
        <v>1267</v>
      </c>
      <c r="F1532" t="s">
        <v>15</v>
      </c>
      <c r="G1532" t="s">
        <v>1275</v>
      </c>
      <c r="H1532" t="s">
        <v>13</v>
      </c>
      <c r="I1532" t="s">
        <v>1309</v>
      </c>
      <c r="J1532">
        <v>40</v>
      </c>
      <c r="K1532">
        <v>1118</v>
      </c>
      <c r="L1532">
        <v>44720</v>
      </c>
      <c r="M1532">
        <v>2.6619999999999999</v>
      </c>
      <c r="N1532">
        <v>106.48</v>
      </c>
      <c r="O1532">
        <v>0</v>
      </c>
      <c r="P1532">
        <v>0</v>
      </c>
      <c r="Q1532">
        <v>1120.6619000000001</v>
      </c>
      <c r="R1532">
        <v>44826.476000000002</v>
      </c>
      <c r="S1532" t="s">
        <v>1362</v>
      </c>
      <c r="T1532" s="108"/>
      <c r="U1532" s="108"/>
      <c r="V1532" s="107"/>
      <c r="W1532" s="107"/>
    </row>
    <row r="1533" spans="1:23">
      <c r="A1533" t="s">
        <v>3202</v>
      </c>
      <c r="B1533">
        <v>44235</v>
      </c>
      <c r="C1533" t="s">
        <v>3203</v>
      </c>
      <c r="D1533">
        <v>44235</v>
      </c>
      <c r="E1533" t="s">
        <v>1267</v>
      </c>
      <c r="F1533" t="s">
        <v>992</v>
      </c>
      <c r="G1533" t="s">
        <v>1271</v>
      </c>
      <c r="H1533" t="s">
        <v>57</v>
      </c>
      <c r="I1533" t="s">
        <v>1364</v>
      </c>
      <c r="J1533">
        <v>12</v>
      </c>
      <c r="K1533">
        <v>5415</v>
      </c>
      <c r="L1533">
        <v>64980</v>
      </c>
      <c r="M1533">
        <v>12.892899999999999</v>
      </c>
      <c r="N1533">
        <v>154.7148</v>
      </c>
      <c r="O1533">
        <v>0</v>
      </c>
      <c r="P1533">
        <v>0</v>
      </c>
      <c r="Q1533">
        <v>5427.8928999999998</v>
      </c>
      <c r="R1533">
        <v>65134.714800000002</v>
      </c>
      <c r="S1533" t="s">
        <v>1362</v>
      </c>
      <c r="T1533" s="108"/>
      <c r="U1533" s="108"/>
      <c r="V1533" s="107"/>
      <c r="W1533" s="107"/>
    </row>
    <row r="1534" spans="1:23">
      <c r="A1534" t="s">
        <v>3202</v>
      </c>
      <c r="B1534">
        <v>44235</v>
      </c>
      <c r="C1534" t="s">
        <v>3203</v>
      </c>
      <c r="D1534">
        <v>44235</v>
      </c>
      <c r="E1534" t="s">
        <v>1267</v>
      </c>
      <c r="F1534" t="s">
        <v>992</v>
      </c>
      <c r="G1534" t="s">
        <v>1271</v>
      </c>
      <c r="H1534" t="s">
        <v>57</v>
      </c>
      <c r="I1534" t="s">
        <v>1342</v>
      </c>
      <c r="J1534">
        <v>10</v>
      </c>
      <c r="K1534">
        <v>9850</v>
      </c>
      <c r="L1534">
        <v>98500</v>
      </c>
      <c r="M1534">
        <v>23.452400000000001</v>
      </c>
      <c r="N1534">
        <v>234.524</v>
      </c>
      <c r="O1534">
        <v>0</v>
      </c>
      <c r="P1534">
        <v>0</v>
      </c>
      <c r="Q1534">
        <v>9873.4524000000001</v>
      </c>
      <c r="R1534">
        <v>98734.524000000005</v>
      </c>
      <c r="S1534" t="s">
        <v>1362</v>
      </c>
      <c r="T1534" s="108"/>
      <c r="U1534" s="108"/>
      <c r="V1534" s="107"/>
      <c r="W1534" s="107"/>
    </row>
    <row r="1535" spans="1:23">
      <c r="A1535" t="s">
        <v>3204</v>
      </c>
      <c r="B1535">
        <v>44235</v>
      </c>
      <c r="C1535" t="s">
        <v>3205</v>
      </c>
      <c r="D1535">
        <v>44235</v>
      </c>
      <c r="E1535" t="s">
        <v>1267</v>
      </c>
      <c r="F1535" t="s">
        <v>75</v>
      </c>
      <c r="G1535" t="s">
        <v>1088</v>
      </c>
      <c r="H1535" t="s">
        <v>69</v>
      </c>
      <c r="I1535" t="s">
        <v>1210</v>
      </c>
      <c r="J1535">
        <v>12</v>
      </c>
      <c r="K1535">
        <v>7760</v>
      </c>
      <c r="L1535">
        <v>93120</v>
      </c>
      <c r="M1535">
        <v>18.476199999999999</v>
      </c>
      <c r="N1535">
        <v>221.71440000000001</v>
      </c>
      <c r="O1535">
        <v>0</v>
      </c>
      <c r="P1535">
        <v>0</v>
      </c>
      <c r="Q1535">
        <v>7778.4762000000001</v>
      </c>
      <c r="R1535">
        <v>93341.714399999997</v>
      </c>
      <c r="S1535" t="s">
        <v>1362</v>
      </c>
      <c r="T1535" s="108"/>
      <c r="U1535" s="108"/>
      <c r="V1535" s="107"/>
      <c r="W1535" s="107"/>
    </row>
    <row r="1536" spans="1:23">
      <c r="A1536" t="s">
        <v>3204</v>
      </c>
      <c r="B1536">
        <v>44235</v>
      </c>
      <c r="C1536" t="s">
        <v>3205</v>
      </c>
      <c r="D1536">
        <v>44235</v>
      </c>
      <c r="E1536" t="s">
        <v>1267</v>
      </c>
      <c r="F1536" t="s">
        <v>75</v>
      </c>
      <c r="G1536" t="s">
        <v>1088</v>
      </c>
      <c r="H1536" t="s">
        <v>69</v>
      </c>
      <c r="I1536" t="s">
        <v>1342</v>
      </c>
      <c r="J1536">
        <v>5</v>
      </c>
      <c r="K1536">
        <v>9850</v>
      </c>
      <c r="L1536">
        <v>49250</v>
      </c>
      <c r="M1536">
        <v>23.452400000000001</v>
      </c>
      <c r="N1536">
        <v>117.262</v>
      </c>
      <c r="O1536">
        <v>0</v>
      </c>
      <c r="P1536">
        <v>0</v>
      </c>
      <c r="Q1536">
        <v>9873.4524000000001</v>
      </c>
      <c r="R1536">
        <v>49367.262000000002</v>
      </c>
      <c r="S1536" t="s">
        <v>1362</v>
      </c>
      <c r="T1536" s="108"/>
      <c r="U1536" s="108"/>
      <c r="V1536" s="107"/>
      <c r="W1536" s="107"/>
    </row>
    <row r="1537" spans="1:23">
      <c r="A1537" t="s">
        <v>3204</v>
      </c>
      <c r="B1537">
        <v>44235</v>
      </c>
      <c r="C1537" t="s">
        <v>3205</v>
      </c>
      <c r="D1537">
        <v>44235</v>
      </c>
      <c r="E1537" t="s">
        <v>1267</v>
      </c>
      <c r="F1537" t="s">
        <v>75</v>
      </c>
      <c r="G1537" t="s">
        <v>1088</v>
      </c>
      <c r="H1537" t="s">
        <v>69</v>
      </c>
      <c r="I1537" t="s">
        <v>1309</v>
      </c>
      <c r="J1537">
        <v>140</v>
      </c>
      <c r="K1537">
        <v>1118</v>
      </c>
      <c r="L1537">
        <v>156520</v>
      </c>
      <c r="M1537">
        <v>2.6619000000000002</v>
      </c>
      <c r="N1537">
        <v>372.666</v>
      </c>
      <c r="O1537">
        <v>0</v>
      </c>
      <c r="P1537">
        <v>0</v>
      </c>
      <c r="Q1537">
        <v>1120.6619000000001</v>
      </c>
      <c r="R1537">
        <v>156892.666</v>
      </c>
      <c r="S1537" t="s">
        <v>1362</v>
      </c>
      <c r="T1537" s="108"/>
      <c r="U1537" s="108"/>
      <c r="V1537" s="107"/>
      <c r="W1537" s="107"/>
    </row>
    <row r="1538" spans="1:23">
      <c r="A1538" t="s">
        <v>3206</v>
      </c>
      <c r="B1538">
        <v>44235</v>
      </c>
      <c r="C1538" t="s">
        <v>3207</v>
      </c>
      <c r="D1538">
        <v>44235</v>
      </c>
      <c r="E1538" t="s">
        <v>1267</v>
      </c>
      <c r="F1538" t="s">
        <v>117</v>
      </c>
      <c r="G1538" t="s">
        <v>1278</v>
      </c>
      <c r="H1538" t="s">
        <v>120</v>
      </c>
      <c r="I1538" t="s">
        <v>2490</v>
      </c>
      <c r="J1538">
        <v>100</v>
      </c>
      <c r="K1538">
        <v>1264</v>
      </c>
      <c r="L1538">
        <v>126400</v>
      </c>
      <c r="M1538">
        <v>3.0095000000000001</v>
      </c>
      <c r="N1538">
        <v>300.95</v>
      </c>
      <c r="O1538">
        <v>0</v>
      </c>
      <c r="P1538">
        <v>0</v>
      </c>
      <c r="Q1538">
        <v>1267.0094999999999</v>
      </c>
      <c r="R1538">
        <v>126700.95</v>
      </c>
      <c r="S1538" t="s">
        <v>1362</v>
      </c>
      <c r="T1538" s="108"/>
      <c r="U1538" s="108"/>
      <c r="V1538" s="107"/>
      <c r="W1538" s="107"/>
    </row>
    <row r="1539" spans="1:23">
      <c r="A1539" t="s">
        <v>3208</v>
      </c>
      <c r="B1539">
        <v>44235</v>
      </c>
      <c r="C1539" t="s">
        <v>3209</v>
      </c>
      <c r="D1539">
        <v>44235</v>
      </c>
      <c r="E1539" t="s">
        <v>1267</v>
      </c>
      <c r="F1539" t="s">
        <v>112</v>
      </c>
      <c r="G1539" t="s">
        <v>120</v>
      </c>
      <c r="H1539" t="s">
        <v>120</v>
      </c>
      <c r="I1539" t="s">
        <v>1364</v>
      </c>
      <c r="J1539">
        <v>20</v>
      </c>
      <c r="K1539">
        <v>5415</v>
      </c>
      <c r="L1539">
        <v>108300</v>
      </c>
      <c r="M1539">
        <v>12.892899999999999</v>
      </c>
      <c r="N1539">
        <v>257.858</v>
      </c>
      <c r="O1539">
        <v>0</v>
      </c>
      <c r="P1539">
        <v>0</v>
      </c>
      <c r="Q1539">
        <v>5427.8928999999998</v>
      </c>
      <c r="R1539">
        <v>108557.85799999999</v>
      </c>
      <c r="S1539" t="s">
        <v>1362</v>
      </c>
      <c r="T1539" s="108"/>
      <c r="U1539" s="108"/>
      <c r="V1539" s="107"/>
      <c r="W1539" s="107"/>
    </row>
    <row r="1540" spans="1:23">
      <c r="A1540" t="s">
        <v>3208</v>
      </c>
      <c r="B1540">
        <v>44235</v>
      </c>
      <c r="C1540" t="s">
        <v>3209</v>
      </c>
      <c r="D1540">
        <v>44235</v>
      </c>
      <c r="E1540" t="s">
        <v>1267</v>
      </c>
      <c r="F1540" t="s">
        <v>112</v>
      </c>
      <c r="G1540" t="s">
        <v>120</v>
      </c>
      <c r="H1540" t="s">
        <v>120</v>
      </c>
      <c r="I1540" t="s">
        <v>1210</v>
      </c>
      <c r="J1540">
        <v>160</v>
      </c>
      <c r="K1540">
        <v>7760</v>
      </c>
      <c r="L1540">
        <v>1241600</v>
      </c>
      <c r="M1540">
        <v>18.476199999999999</v>
      </c>
      <c r="N1540">
        <v>2956.192</v>
      </c>
      <c r="O1540">
        <v>0</v>
      </c>
      <c r="P1540">
        <v>0</v>
      </c>
      <c r="Q1540">
        <v>7778.4762000000001</v>
      </c>
      <c r="R1540">
        <v>1244556.192</v>
      </c>
      <c r="S1540" t="s">
        <v>1362</v>
      </c>
      <c r="T1540" s="108"/>
      <c r="U1540" s="108"/>
      <c r="V1540" s="107"/>
      <c r="W1540" s="107"/>
    </row>
    <row r="1541" spans="1:23">
      <c r="A1541" t="s">
        <v>3208</v>
      </c>
      <c r="B1541">
        <v>44235</v>
      </c>
      <c r="C1541" t="s">
        <v>3209</v>
      </c>
      <c r="D1541">
        <v>44235</v>
      </c>
      <c r="E1541" t="s">
        <v>1267</v>
      </c>
      <c r="F1541" t="s">
        <v>112</v>
      </c>
      <c r="G1541" t="s">
        <v>120</v>
      </c>
      <c r="H1541" t="s">
        <v>120</v>
      </c>
      <c r="I1541" t="s">
        <v>2490</v>
      </c>
      <c r="J1541">
        <v>300</v>
      </c>
      <c r="K1541">
        <v>1264</v>
      </c>
      <c r="L1541">
        <v>379200</v>
      </c>
      <c r="M1541">
        <v>3.0095000000000001</v>
      </c>
      <c r="N1541">
        <v>902.85</v>
      </c>
      <c r="O1541">
        <v>0</v>
      </c>
      <c r="P1541">
        <v>0</v>
      </c>
      <c r="Q1541">
        <v>1267.0094999999999</v>
      </c>
      <c r="R1541">
        <v>380102.85</v>
      </c>
      <c r="S1541" t="s">
        <v>1362</v>
      </c>
      <c r="T1541" s="108"/>
      <c r="U1541" s="108"/>
      <c r="V1541" s="107"/>
      <c r="W1541" s="107"/>
    </row>
    <row r="1542" spans="1:23">
      <c r="A1542" t="s">
        <v>3210</v>
      </c>
      <c r="B1542">
        <v>44235</v>
      </c>
      <c r="C1542" t="s">
        <v>3211</v>
      </c>
      <c r="D1542">
        <v>44235</v>
      </c>
      <c r="E1542" t="s">
        <v>1267</v>
      </c>
      <c r="F1542" t="s">
        <v>2</v>
      </c>
      <c r="G1542" t="s">
        <v>1078</v>
      </c>
      <c r="H1542" t="s">
        <v>120</v>
      </c>
      <c r="I1542" t="s">
        <v>2490</v>
      </c>
      <c r="J1542">
        <v>67</v>
      </c>
      <c r="K1542">
        <v>1264</v>
      </c>
      <c r="L1542">
        <v>84688</v>
      </c>
      <c r="M1542">
        <v>3.0095000000000001</v>
      </c>
      <c r="N1542">
        <v>201.63650000000001</v>
      </c>
      <c r="O1542">
        <v>0</v>
      </c>
      <c r="P1542">
        <v>0</v>
      </c>
      <c r="Q1542">
        <v>1267.0094999999999</v>
      </c>
      <c r="R1542">
        <v>84889.636499999993</v>
      </c>
      <c r="S1542" t="s">
        <v>1362</v>
      </c>
      <c r="T1542" s="108"/>
      <c r="U1542" s="108"/>
      <c r="V1542" s="107"/>
      <c r="W1542" s="107"/>
    </row>
    <row r="1543" spans="1:23">
      <c r="A1543" t="s">
        <v>3212</v>
      </c>
      <c r="B1543">
        <v>44235</v>
      </c>
      <c r="C1543" t="s">
        <v>3213</v>
      </c>
      <c r="D1543">
        <v>44235</v>
      </c>
      <c r="E1543" t="s">
        <v>1267</v>
      </c>
      <c r="F1543" t="s">
        <v>9</v>
      </c>
      <c r="G1543" t="s">
        <v>1078</v>
      </c>
      <c r="H1543" t="s">
        <v>120</v>
      </c>
      <c r="I1543" t="s">
        <v>2490</v>
      </c>
      <c r="J1543">
        <v>38</v>
      </c>
      <c r="K1543">
        <v>1264</v>
      </c>
      <c r="L1543">
        <v>48032</v>
      </c>
      <c r="M1543">
        <v>3.0095000000000001</v>
      </c>
      <c r="N1543">
        <v>114.361</v>
      </c>
      <c r="O1543">
        <v>0</v>
      </c>
      <c r="P1543">
        <v>0</v>
      </c>
      <c r="Q1543">
        <v>1267.0094999999999</v>
      </c>
      <c r="R1543">
        <v>48146.360999999997</v>
      </c>
      <c r="S1543" t="s">
        <v>1362</v>
      </c>
      <c r="T1543" s="108"/>
      <c r="U1543" s="108"/>
      <c r="V1543" s="107"/>
      <c r="W1543" s="107"/>
    </row>
    <row r="1544" spans="1:23">
      <c r="A1544" t="s">
        <v>3212</v>
      </c>
      <c r="B1544">
        <v>44235</v>
      </c>
      <c r="C1544" t="s">
        <v>3213</v>
      </c>
      <c r="D1544">
        <v>44235</v>
      </c>
      <c r="E1544" t="s">
        <v>1267</v>
      </c>
      <c r="F1544" t="s">
        <v>9</v>
      </c>
      <c r="G1544" t="s">
        <v>1078</v>
      </c>
      <c r="H1544" t="s">
        <v>120</v>
      </c>
      <c r="I1544" t="s">
        <v>1309</v>
      </c>
      <c r="J1544">
        <v>40</v>
      </c>
      <c r="K1544">
        <v>1118</v>
      </c>
      <c r="L1544">
        <v>44720</v>
      </c>
      <c r="M1544">
        <v>2.6619000000000002</v>
      </c>
      <c r="N1544">
        <v>106.476</v>
      </c>
      <c r="O1544">
        <v>0</v>
      </c>
      <c r="P1544">
        <v>0</v>
      </c>
      <c r="Q1544">
        <v>1120.6619000000001</v>
      </c>
      <c r="R1544">
        <v>44826.476000000002</v>
      </c>
      <c r="S1544" t="s">
        <v>1362</v>
      </c>
      <c r="T1544" s="108"/>
      <c r="U1544" s="108"/>
      <c r="V1544" s="107"/>
      <c r="W1544" s="107"/>
    </row>
    <row r="1545" spans="1:23">
      <c r="A1545" t="s">
        <v>3214</v>
      </c>
      <c r="B1545">
        <v>44235</v>
      </c>
      <c r="C1545" t="s">
        <v>3215</v>
      </c>
      <c r="D1545">
        <v>44235</v>
      </c>
      <c r="E1545" t="s">
        <v>1267</v>
      </c>
      <c r="F1545" t="s">
        <v>3</v>
      </c>
      <c r="G1545" t="s">
        <v>1078</v>
      </c>
      <c r="H1545" t="s">
        <v>120</v>
      </c>
      <c r="I1545" t="s">
        <v>2490</v>
      </c>
      <c r="J1545">
        <v>39</v>
      </c>
      <c r="K1545">
        <v>1264</v>
      </c>
      <c r="L1545">
        <v>49296</v>
      </c>
      <c r="M1545">
        <v>3.0095000000000001</v>
      </c>
      <c r="N1545">
        <v>117.37050000000001</v>
      </c>
      <c r="O1545">
        <v>0</v>
      </c>
      <c r="P1545">
        <v>0</v>
      </c>
      <c r="Q1545">
        <v>1267.0094999999999</v>
      </c>
      <c r="R1545">
        <v>49413.370499999997</v>
      </c>
      <c r="S1545" t="s">
        <v>1362</v>
      </c>
      <c r="T1545" s="108"/>
      <c r="U1545" s="108"/>
      <c r="V1545" s="107"/>
      <c r="W1545" s="107"/>
    </row>
    <row r="1546" spans="1:23">
      <c r="A1546" t="s">
        <v>3216</v>
      </c>
      <c r="B1546">
        <v>44235</v>
      </c>
      <c r="C1546" t="s">
        <v>3217</v>
      </c>
      <c r="D1546">
        <v>44235</v>
      </c>
      <c r="E1546" t="s">
        <v>1267</v>
      </c>
      <c r="F1546" t="s">
        <v>1</v>
      </c>
      <c r="G1546" t="s">
        <v>1079</v>
      </c>
      <c r="H1546" t="s">
        <v>120</v>
      </c>
      <c r="I1546" t="s">
        <v>1309</v>
      </c>
      <c r="J1546">
        <v>20</v>
      </c>
      <c r="K1546">
        <v>1118</v>
      </c>
      <c r="L1546">
        <v>22360</v>
      </c>
      <c r="M1546">
        <v>2.6619000000000002</v>
      </c>
      <c r="N1546">
        <v>53.238</v>
      </c>
      <c r="O1546">
        <v>0</v>
      </c>
      <c r="P1546">
        <v>0</v>
      </c>
      <c r="Q1546">
        <v>1120.6619000000001</v>
      </c>
      <c r="R1546">
        <v>22413.238000000001</v>
      </c>
      <c r="S1546" t="s">
        <v>1362</v>
      </c>
      <c r="T1546" s="108"/>
      <c r="U1546" s="108"/>
      <c r="V1546" s="107"/>
      <c r="W1546" s="107"/>
    </row>
    <row r="1547" spans="1:23">
      <c r="A1547" t="s">
        <v>3218</v>
      </c>
      <c r="B1547">
        <v>44235</v>
      </c>
      <c r="C1547" t="s">
        <v>3219</v>
      </c>
      <c r="D1547">
        <v>44235</v>
      </c>
      <c r="E1547" t="s">
        <v>1267</v>
      </c>
      <c r="F1547" t="s">
        <v>1077</v>
      </c>
      <c r="G1547" t="s">
        <v>1079</v>
      </c>
      <c r="H1547" t="s">
        <v>120</v>
      </c>
      <c r="I1547" t="s">
        <v>2490</v>
      </c>
      <c r="J1547">
        <v>100</v>
      </c>
      <c r="K1547">
        <v>1264</v>
      </c>
      <c r="L1547">
        <v>126400</v>
      </c>
      <c r="M1547">
        <v>3.0095000000000001</v>
      </c>
      <c r="N1547">
        <v>300.95</v>
      </c>
      <c r="O1547">
        <v>0</v>
      </c>
      <c r="P1547">
        <v>0</v>
      </c>
      <c r="Q1547">
        <v>1267.0094999999999</v>
      </c>
      <c r="R1547">
        <v>126700.95</v>
      </c>
      <c r="S1547" t="s">
        <v>1362</v>
      </c>
      <c r="T1547" s="108"/>
      <c r="U1547" s="108"/>
      <c r="V1547" s="107"/>
      <c r="W1547" s="107"/>
    </row>
    <row r="1548" spans="1:23">
      <c r="A1548" t="s">
        <v>3218</v>
      </c>
      <c r="B1548">
        <v>44235</v>
      </c>
      <c r="C1548" t="s">
        <v>3219</v>
      </c>
      <c r="D1548">
        <v>44235</v>
      </c>
      <c r="E1548" t="s">
        <v>1267</v>
      </c>
      <c r="F1548" t="s">
        <v>1077</v>
      </c>
      <c r="G1548" t="s">
        <v>1079</v>
      </c>
      <c r="H1548" t="s">
        <v>120</v>
      </c>
      <c r="I1548" t="s">
        <v>1309</v>
      </c>
      <c r="J1548">
        <v>20</v>
      </c>
      <c r="K1548">
        <v>1118</v>
      </c>
      <c r="L1548">
        <v>22360</v>
      </c>
      <c r="M1548">
        <v>2.6619000000000002</v>
      </c>
      <c r="N1548">
        <v>53.238</v>
      </c>
      <c r="O1548">
        <v>0</v>
      </c>
      <c r="P1548">
        <v>0</v>
      </c>
      <c r="Q1548">
        <v>1120.6619000000001</v>
      </c>
      <c r="R1548">
        <v>22413.238000000001</v>
      </c>
      <c r="S1548" t="s">
        <v>1362</v>
      </c>
      <c r="T1548" s="108"/>
      <c r="U1548" s="108"/>
      <c r="V1548" s="107"/>
      <c r="W1548" s="107"/>
    </row>
    <row r="1549" spans="1:23">
      <c r="A1549" t="s">
        <v>3220</v>
      </c>
      <c r="B1549">
        <v>44235</v>
      </c>
      <c r="C1549" t="s">
        <v>3221</v>
      </c>
      <c r="D1549">
        <v>44235</v>
      </c>
      <c r="E1549" t="s">
        <v>1267</v>
      </c>
      <c r="F1549" t="s">
        <v>4</v>
      </c>
      <c r="G1549" t="s">
        <v>1280</v>
      </c>
      <c r="H1549" t="s">
        <v>120</v>
      </c>
      <c r="I1549" t="s">
        <v>2490</v>
      </c>
      <c r="J1549">
        <v>40</v>
      </c>
      <c r="K1549">
        <v>1264</v>
      </c>
      <c r="L1549">
        <v>50560</v>
      </c>
      <c r="M1549">
        <v>3.0095000000000001</v>
      </c>
      <c r="N1549">
        <v>120.38</v>
      </c>
      <c r="O1549">
        <v>0</v>
      </c>
      <c r="P1549">
        <v>0</v>
      </c>
      <c r="Q1549">
        <v>1267.0094999999999</v>
      </c>
      <c r="R1549">
        <v>50680.38</v>
      </c>
      <c r="S1549" t="s">
        <v>1362</v>
      </c>
      <c r="T1549" s="108"/>
      <c r="U1549" s="108"/>
      <c r="V1549" s="107"/>
      <c r="W1549" s="107"/>
    </row>
    <row r="1550" spans="1:23">
      <c r="A1550" t="s">
        <v>3220</v>
      </c>
      <c r="B1550">
        <v>44235</v>
      </c>
      <c r="C1550" t="s">
        <v>3221</v>
      </c>
      <c r="D1550">
        <v>44235</v>
      </c>
      <c r="E1550" t="s">
        <v>1267</v>
      </c>
      <c r="F1550" t="s">
        <v>4</v>
      </c>
      <c r="G1550" t="s">
        <v>1280</v>
      </c>
      <c r="H1550" t="s">
        <v>120</v>
      </c>
      <c r="I1550" t="s">
        <v>1309</v>
      </c>
      <c r="J1550">
        <v>20</v>
      </c>
      <c r="K1550">
        <v>1118</v>
      </c>
      <c r="L1550">
        <v>22360</v>
      </c>
      <c r="M1550">
        <v>2.6619000000000002</v>
      </c>
      <c r="N1550">
        <v>53.238</v>
      </c>
      <c r="O1550">
        <v>0</v>
      </c>
      <c r="P1550">
        <v>0</v>
      </c>
      <c r="Q1550">
        <v>1120.6619000000001</v>
      </c>
      <c r="R1550">
        <v>22413.238000000001</v>
      </c>
      <c r="S1550" t="s">
        <v>1362</v>
      </c>
      <c r="T1550" s="108"/>
      <c r="U1550" s="108"/>
      <c r="V1550" s="107"/>
      <c r="W1550" s="107"/>
    </row>
    <row r="1551" spans="1:23">
      <c r="A1551" t="s">
        <v>3222</v>
      </c>
      <c r="B1551">
        <v>44235</v>
      </c>
      <c r="C1551" t="s">
        <v>3223</v>
      </c>
      <c r="D1551">
        <v>44235</v>
      </c>
      <c r="E1551" t="s">
        <v>1267</v>
      </c>
      <c r="F1551" t="s">
        <v>926</v>
      </c>
      <c r="G1551" t="s">
        <v>1288</v>
      </c>
      <c r="H1551" t="s">
        <v>120</v>
      </c>
      <c r="I1551" t="s">
        <v>2490</v>
      </c>
      <c r="J1551">
        <v>60</v>
      </c>
      <c r="K1551">
        <v>1264</v>
      </c>
      <c r="L1551">
        <v>75840</v>
      </c>
      <c r="M1551">
        <v>3.0095000000000001</v>
      </c>
      <c r="N1551">
        <v>180.57</v>
      </c>
      <c r="O1551">
        <v>0</v>
      </c>
      <c r="P1551">
        <v>0</v>
      </c>
      <c r="Q1551">
        <v>1267.0094999999999</v>
      </c>
      <c r="R1551">
        <v>76020.570000000007</v>
      </c>
      <c r="S1551" t="s">
        <v>1362</v>
      </c>
      <c r="T1551" s="108"/>
      <c r="U1551" s="108"/>
      <c r="V1551" s="107"/>
      <c r="W1551" s="107"/>
    </row>
    <row r="1552" spans="1:23">
      <c r="A1552" t="s">
        <v>3224</v>
      </c>
      <c r="B1552">
        <v>44235</v>
      </c>
      <c r="C1552" t="s">
        <v>3225</v>
      </c>
      <c r="D1552">
        <v>44235</v>
      </c>
      <c r="E1552" t="s">
        <v>1267</v>
      </c>
      <c r="F1552" t="s">
        <v>113</v>
      </c>
      <c r="G1552" t="s">
        <v>1133</v>
      </c>
      <c r="H1552" t="s">
        <v>120</v>
      </c>
      <c r="I1552" t="s">
        <v>2490</v>
      </c>
      <c r="J1552">
        <v>226</v>
      </c>
      <c r="K1552">
        <v>1264</v>
      </c>
      <c r="L1552">
        <v>285664</v>
      </c>
      <c r="M1552">
        <v>3.0095000000000001</v>
      </c>
      <c r="N1552">
        <v>680.14700000000005</v>
      </c>
      <c r="O1552">
        <v>0</v>
      </c>
      <c r="P1552">
        <v>0</v>
      </c>
      <c r="Q1552">
        <v>1267.0094999999999</v>
      </c>
      <c r="R1552">
        <v>286344.147</v>
      </c>
      <c r="S1552" t="s">
        <v>1362</v>
      </c>
      <c r="T1552" s="108"/>
      <c r="U1552" s="108"/>
      <c r="V1552" s="107"/>
      <c r="W1552" s="107"/>
    </row>
    <row r="1553" spans="1:23">
      <c r="A1553" t="s">
        <v>3226</v>
      </c>
      <c r="B1553">
        <v>44235</v>
      </c>
      <c r="C1553" t="s">
        <v>3227</v>
      </c>
      <c r="D1553">
        <v>44235</v>
      </c>
      <c r="E1553" t="s">
        <v>1267</v>
      </c>
      <c r="F1553" t="s">
        <v>4</v>
      </c>
      <c r="G1553" t="s">
        <v>1280</v>
      </c>
      <c r="H1553" t="s">
        <v>120</v>
      </c>
      <c r="I1553" t="s">
        <v>1202</v>
      </c>
      <c r="J1553">
        <v>10</v>
      </c>
      <c r="K1553">
        <v>3540</v>
      </c>
      <c r="L1553">
        <v>35400</v>
      </c>
      <c r="M1553">
        <v>8.4285999999999994</v>
      </c>
      <c r="N1553">
        <v>84.286000000000001</v>
      </c>
      <c r="O1553">
        <v>0</v>
      </c>
      <c r="P1553">
        <v>0</v>
      </c>
      <c r="Q1553">
        <v>3548.4286000000002</v>
      </c>
      <c r="R1553">
        <v>35484.286</v>
      </c>
      <c r="S1553" t="s">
        <v>1362</v>
      </c>
      <c r="T1553" s="108"/>
      <c r="U1553" s="108"/>
      <c r="V1553" s="107"/>
      <c r="W1553" s="107"/>
    </row>
    <row r="1554" spans="1:23">
      <c r="A1554" t="s">
        <v>3226</v>
      </c>
      <c r="B1554">
        <v>44235</v>
      </c>
      <c r="C1554" t="s">
        <v>3227</v>
      </c>
      <c r="D1554">
        <v>44235</v>
      </c>
      <c r="E1554" t="s">
        <v>1267</v>
      </c>
      <c r="F1554" t="s">
        <v>4</v>
      </c>
      <c r="G1554" t="s">
        <v>1280</v>
      </c>
      <c r="H1554" t="s">
        <v>120</v>
      </c>
      <c r="I1554" t="s">
        <v>2490</v>
      </c>
      <c r="J1554">
        <v>80</v>
      </c>
      <c r="K1554">
        <v>1264</v>
      </c>
      <c r="L1554">
        <v>101120</v>
      </c>
      <c r="M1554">
        <v>3.0095000000000001</v>
      </c>
      <c r="N1554">
        <v>240.76</v>
      </c>
      <c r="O1554">
        <v>0</v>
      </c>
      <c r="P1554">
        <v>0</v>
      </c>
      <c r="Q1554">
        <v>1267.0094999999999</v>
      </c>
      <c r="R1554">
        <v>101360.76</v>
      </c>
      <c r="S1554" t="s">
        <v>1362</v>
      </c>
      <c r="T1554" s="108"/>
      <c r="U1554" s="108"/>
      <c r="V1554" s="107"/>
      <c r="W1554" s="107"/>
    </row>
    <row r="1555" spans="1:23">
      <c r="A1555" t="s">
        <v>3228</v>
      </c>
      <c r="B1555">
        <v>44235</v>
      </c>
      <c r="C1555" t="s">
        <v>3229</v>
      </c>
      <c r="D1555">
        <v>44235</v>
      </c>
      <c r="E1555" t="s">
        <v>1267</v>
      </c>
      <c r="F1555" t="s">
        <v>9</v>
      </c>
      <c r="G1555" t="s">
        <v>1078</v>
      </c>
      <c r="H1555" t="s">
        <v>120</v>
      </c>
      <c r="I1555" t="s">
        <v>1364</v>
      </c>
      <c r="J1555">
        <v>20</v>
      </c>
      <c r="K1555">
        <v>5415</v>
      </c>
      <c r="L1555">
        <v>108300</v>
      </c>
      <c r="M1555">
        <v>12.892899999999999</v>
      </c>
      <c r="N1555">
        <v>257.858</v>
      </c>
      <c r="O1555">
        <v>0</v>
      </c>
      <c r="P1555">
        <v>0</v>
      </c>
      <c r="Q1555">
        <v>5427.8928999999998</v>
      </c>
      <c r="R1555">
        <v>108557.85799999999</v>
      </c>
      <c r="S1555" t="s">
        <v>1362</v>
      </c>
      <c r="T1555" s="108"/>
      <c r="U1555" s="108"/>
      <c r="V1555" s="107"/>
      <c r="W1555" s="107"/>
    </row>
    <row r="1556" spans="1:23">
      <c r="A1556" t="s">
        <v>3230</v>
      </c>
      <c r="B1556">
        <v>44235</v>
      </c>
      <c r="C1556" t="s">
        <v>3231</v>
      </c>
      <c r="D1556">
        <v>44235</v>
      </c>
      <c r="E1556" t="s">
        <v>1267</v>
      </c>
      <c r="F1556" t="s">
        <v>6</v>
      </c>
      <c r="G1556" t="s">
        <v>1280</v>
      </c>
      <c r="H1556" t="s">
        <v>120</v>
      </c>
      <c r="I1556" t="s">
        <v>1316</v>
      </c>
      <c r="J1556">
        <v>100</v>
      </c>
      <c r="K1556">
        <v>1225</v>
      </c>
      <c r="L1556">
        <v>122500</v>
      </c>
      <c r="M1556">
        <v>2.9167000000000001</v>
      </c>
      <c r="N1556">
        <v>291.67</v>
      </c>
      <c r="O1556">
        <v>0</v>
      </c>
      <c r="P1556">
        <v>0</v>
      </c>
      <c r="Q1556">
        <v>1227.9167</v>
      </c>
      <c r="R1556">
        <v>122791.67</v>
      </c>
      <c r="S1556" t="s">
        <v>1362</v>
      </c>
      <c r="T1556" s="108"/>
      <c r="U1556" s="108"/>
      <c r="V1556" s="107"/>
      <c r="W1556" s="107"/>
    </row>
    <row r="1557" spans="1:23">
      <c r="A1557" t="s">
        <v>3232</v>
      </c>
      <c r="B1557">
        <v>44235</v>
      </c>
      <c r="C1557" t="s">
        <v>3233</v>
      </c>
      <c r="D1557">
        <v>44235</v>
      </c>
      <c r="E1557" t="s">
        <v>1267</v>
      </c>
      <c r="F1557" t="s">
        <v>67</v>
      </c>
      <c r="G1557" t="s">
        <v>1049</v>
      </c>
      <c r="H1557" t="s">
        <v>57</v>
      </c>
      <c r="I1557" t="s">
        <v>1364</v>
      </c>
      <c r="J1557">
        <v>10</v>
      </c>
      <c r="K1557">
        <v>5415</v>
      </c>
      <c r="L1557">
        <v>54150</v>
      </c>
      <c r="M1557">
        <v>12.892899999999999</v>
      </c>
      <c r="N1557">
        <v>128.929</v>
      </c>
      <c r="O1557">
        <v>0</v>
      </c>
      <c r="P1557">
        <v>0</v>
      </c>
      <c r="Q1557">
        <v>5427.8928999999998</v>
      </c>
      <c r="R1557">
        <v>54278.928999999996</v>
      </c>
      <c r="S1557" t="s">
        <v>1362</v>
      </c>
      <c r="T1557" s="108"/>
      <c r="U1557" s="108"/>
      <c r="V1557" s="107"/>
      <c r="W1557" s="107"/>
    </row>
    <row r="1558" spans="1:23">
      <c r="A1558" t="s">
        <v>3234</v>
      </c>
      <c r="B1558">
        <v>44235</v>
      </c>
      <c r="C1558" t="s">
        <v>3235</v>
      </c>
      <c r="D1558">
        <v>44235</v>
      </c>
      <c r="E1558" t="s">
        <v>1267</v>
      </c>
      <c r="F1558" t="s">
        <v>1051</v>
      </c>
      <c r="G1558" t="s">
        <v>1276</v>
      </c>
      <c r="H1558" t="s">
        <v>69</v>
      </c>
      <c r="I1558" t="s">
        <v>1202</v>
      </c>
      <c r="J1558">
        <v>5</v>
      </c>
      <c r="K1558">
        <v>3540</v>
      </c>
      <c r="L1558">
        <v>17700</v>
      </c>
      <c r="M1558">
        <v>8.4285999999999994</v>
      </c>
      <c r="N1558">
        <v>42.143000000000001</v>
      </c>
      <c r="O1558">
        <v>0</v>
      </c>
      <c r="P1558">
        <v>0</v>
      </c>
      <c r="Q1558">
        <v>3548.4286000000002</v>
      </c>
      <c r="R1558">
        <v>17742.143</v>
      </c>
      <c r="S1558" t="s">
        <v>1362</v>
      </c>
      <c r="T1558" s="108"/>
      <c r="U1558" s="108"/>
      <c r="V1558" s="107"/>
      <c r="W1558" s="107"/>
    </row>
    <row r="1559" spans="1:23">
      <c r="A1559" t="s">
        <v>3234</v>
      </c>
      <c r="B1559">
        <v>44235</v>
      </c>
      <c r="C1559" t="s">
        <v>3235</v>
      </c>
      <c r="D1559">
        <v>44235</v>
      </c>
      <c r="E1559" t="s">
        <v>1267</v>
      </c>
      <c r="F1559" t="s">
        <v>1051</v>
      </c>
      <c r="G1559" t="s">
        <v>1276</v>
      </c>
      <c r="H1559" t="s">
        <v>69</v>
      </c>
      <c r="I1559" t="s">
        <v>1316</v>
      </c>
      <c r="J1559">
        <v>60</v>
      </c>
      <c r="K1559">
        <v>1225</v>
      </c>
      <c r="L1559">
        <v>73500</v>
      </c>
      <c r="M1559">
        <v>2.9167000000000001</v>
      </c>
      <c r="N1559">
        <v>175.00200000000001</v>
      </c>
      <c r="O1559">
        <v>0</v>
      </c>
      <c r="P1559">
        <v>0</v>
      </c>
      <c r="Q1559">
        <v>1227.9167</v>
      </c>
      <c r="R1559">
        <v>73675.001999999993</v>
      </c>
      <c r="S1559" t="s">
        <v>1362</v>
      </c>
      <c r="T1559" s="108"/>
      <c r="U1559" s="108"/>
      <c r="V1559" s="107"/>
      <c r="W1559" s="107"/>
    </row>
    <row r="1560" spans="1:23">
      <c r="A1560" t="s">
        <v>3234</v>
      </c>
      <c r="B1560">
        <v>44235</v>
      </c>
      <c r="C1560" t="s">
        <v>3235</v>
      </c>
      <c r="D1560">
        <v>44235</v>
      </c>
      <c r="E1560" t="s">
        <v>1267</v>
      </c>
      <c r="F1560" t="s">
        <v>1051</v>
      </c>
      <c r="G1560" t="s">
        <v>1276</v>
      </c>
      <c r="H1560" t="s">
        <v>69</v>
      </c>
      <c r="I1560" t="s">
        <v>1309</v>
      </c>
      <c r="J1560">
        <v>80</v>
      </c>
      <c r="K1560">
        <v>1118</v>
      </c>
      <c r="L1560">
        <v>89440</v>
      </c>
      <c r="M1560">
        <v>2.6619000000000002</v>
      </c>
      <c r="N1560">
        <v>212.952</v>
      </c>
      <c r="O1560">
        <v>0</v>
      </c>
      <c r="P1560">
        <v>0</v>
      </c>
      <c r="Q1560">
        <v>1120.6619000000001</v>
      </c>
      <c r="R1560">
        <v>89652.952000000005</v>
      </c>
      <c r="S1560" t="s">
        <v>1362</v>
      </c>
      <c r="T1560" s="108"/>
      <c r="U1560" s="108"/>
      <c r="V1560" s="107"/>
      <c r="W1560" s="107"/>
    </row>
    <row r="1561" spans="1:23">
      <c r="A1561" t="s">
        <v>3236</v>
      </c>
      <c r="B1561">
        <v>44235</v>
      </c>
      <c r="C1561" t="s">
        <v>3237</v>
      </c>
      <c r="D1561">
        <v>44235</v>
      </c>
      <c r="E1561" t="s">
        <v>1267</v>
      </c>
      <c r="F1561" t="s">
        <v>64</v>
      </c>
      <c r="G1561" t="s">
        <v>57</v>
      </c>
      <c r="H1561" t="s">
        <v>57</v>
      </c>
      <c r="I1561" t="s">
        <v>1309</v>
      </c>
      <c r="J1561">
        <v>40</v>
      </c>
      <c r="K1561">
        <v>1118</v>
      </c>
      <c r="L1561">
        <v>44720</v>
      </c>
      <c r="M1561">
        <v>2.6619000000000002</v>
      </c>
      <c r="N1561">
        <v>106.476</v>
      </c>
      <c r="O1561">
        <v>0</v>
      </c>
      <c r="P1561">
        <v>0</v>
      </c>
      <c r="Q1561">
        <v>1120.6619000000001</v>
      </c>
      <c r="R1561">
        <v>44826.476000000002</v>
      </c>
      <c r="S1561" t="s">
        <v>1362</v>
      </c>
      <c r="T1561" s="108"/>
      <c r="U1561" s="108"/>
      <c r="V1561" s="107"/>
      <c r="W1561" s="107"/>
    </row>
    <row r="1562" spans="1:23">
      <c r="A1562" t="s">
        <v>3236</v>
      </c>
      <c r="B1562">
        <v>44235</v>
      </c>
      <c r="C1562" t="s">
        <v>3237</v>
      </c>
      <c r="D1562">
        <v>44235</v>
      </c>
      <c r="E1562" t="s">
        <v>1267</v>
      </c>
      <c r="F1562" t="s">
        <v>64</v>
      </c>
      <c r="G1562" t="s">
        <v>57</v>
      </c>
      <c r="H1562" t="s">
        <v>57</v>
      </c>
      <c r="I1562" t="s">
        <v>1201</v>
      </c>
      <c r="J1562">
        <v>4</v>
      </c>
      <c r="K1562">
        <v>3938</v>
      </c>
      <c r="L1562">
        <v>15752</v>
      </c>
      <c r="M1562">
        <v>9.3762000000000008</v>
      </c>
      <c r="N1562">
        <v>37.504800000000003</v>
      </c>
      <c r="O1562">
        <v>0</v>
      </c>
      <c r="P1562">
        <v>0</v>
      </c>
      <c r="Q1562">
        <v>3947.3762000000002</v>
      </c>
      <c r="R1562">
        <v>15789.504800000001</v>
      </c>
      <c r="S1562" t="s">
        <v>1362</v>
      </c>
      <c r="T1562" s="108"/>
      <c r="U1562" s="108"/>
      <c r="V1562" s="107"/>
      <c r="W1562" s="107"/>
    </row>
    <row r="1563" spans="1:23">
      <c r="A1563" t="s">
        <v>3236</v>
      </c>
      <c r="B1563">
        <v>44235</v>
      </c>
      <c r="C1563" t="s">
        <v>3237</v>
      </c>
      <c r="D1563">
        <v>44235</v>
      </c>
      <c r="E1563" t="s">
        <v>1267</v>
      </c>
      <c r="F1563" t="s">
        <v>64</v>
      </c>
      <c r="G1563" t="s">
        <v>57</v>
      </c>
      <c r="H1563" t="s">
        <v>57</v>
      </c>
      <c r="I1563" t="s">
        <v>2490</v>
      </c>
      <c r="J1563">
        <v>20</v>
      </c>
      <c r="K1563">
        <v>1264</v>
      </c>
      <c r="L1563">
        <v>25280</v>
      </c>
      <c r="M1563">
        <v>3.0095000000000001</v>
      </c>
      <c r="N1563">
        <v>60.19</v>
      </c>
      <c r="O1563">
        <v>0</v>
      </c>
      <c r="P1563">
        <v>0</v>
      </c>
      <c r="Q1563">
        <v>1267.0094999999999</v>
      </c>
      <c r="R1563">
        <v>25340.19</v>
      </c>
      <c r="S1563" t="s">
        <v>1362</v>
      </c>
      <c r="T1563" s="108"/>
      <c r="U1563" s="108"/>
      <c r="V1563" s="107"/>
      <c r="W1563" s="107"/>
    </row>
    <row r="1564" spans="1:23">
      <c r="A1564" t="s">
        <v>3236</v>
      </c>
      <c r="B1564">
        <v>44235</v>
      </c>
      <c r="C1564" t="s">
        <v>3237</v>
      </c>
      <c r="D1564">
        <v>44235</v>
      </c>
      <c r="E1564" t="s">
        <v>1267</v>
      </c>
      <c r="F1564" t="s">
        <v>64</v>
      </c>
      <c r="G1564" t="s">
        <v>57</v>
      </c>
      <c r="H1564" t="s">
        <v>57</v>
      </c>
      <c r="I1564" t="s">
        <v>1342</v>
      </c>
      <c r="J1564">
        <v>2</v>
      </c>
      <c r="K1564">
        <v>9850</v>
      </c>
      <c r="L1564">
        <v>19700</v>
      </c>
      <c r="M1564">
        <v>23.452400000000001</v>
      </c>
      <c r="N1564">
        <v>46.904800000000002</v>
      </c>
      <c r="O1564">
        <v>0</v>
      </c>
      <c r="P1564">
        <v>0</v>
      </c>
      <c r="Q1564">
        <v>9873.4524000000001</v>
      </c>
      <c r="R1564">
        <v>19746.9048</v>
      </c>
      <c r="S1564" t="s">
        <v>1362</v>
      </c>
      <c r="T1564" s="108"/>
      <c r="U1564" s="108"/>
      <c r="V1564" s="107"/>
      <c r="W1564" s="107"/>
    </row>
    <row r="1565" spans="1:23">
      <c r="A1565" t="s">
        <v>3236</v>
      </c>
      <c r="B1565">
        <v>44235</v>
      </c>
      <c r="C1565" t="s">
        <v>3237</v>
      </c>
      <c r="D1565">
        <v>44235</v>
      </c>
      <c r="E1565" t="s">
        <v>1267</v>
      </c>
      <c r="F1565" t="s">
        <v>64</v>
      </c>
      <c r="G1565" t="s">
        <v>57</v>
      </c>
      <c r="H1565" t="s">
        <v>57</v>
      </c>
      <c r="I1565" t="s">
        <v>1202</v>
      </c>
      <c r="J1565">
        <v>4</v>
      </c>
      <c r="K1565">
        <v>3540</v>
      </c>
      <c r="L1565">
        <v>14160</v>
      </c>
      <c r="M1565">
        <v>8.4285999999999994</v>
      </c>
      <c r="N1565">
        <v>33.714399999999998</v>
      </c>
      <c r="O1565">
        <v>0</v>
      </c>
      <c r="P1565">
        <v>0</v>
      </c>
      <c r="Q1565">
        <v>3548.4286000000002</v>
      </c>
      <c r="R1565">
        <v>14193.714400000001</v>
      </c>
      <c r="S1565" t="s">
        <v>1362</v>
      </c>
      <c r="T1565" s="108"/>
      <c r="U1565" s="108"/>
      <c r="V1565" s="107"/>
      <c r="W1565" s="107"/>
    </row>
    <row r="1566" spans="1:23">
      <c r="A1566" t="s">
        <v>3238</v>
      </c>
      <c r="B1566">
        <v>44235</v>
      </c>
      <c r="C1566" t="s">
        <v>3239</v>
      </c>
      <c r="D1566">
        <v>44235</v>
      </c>
      <c r="E1566" t="s">
        <v>1267</v>
      </c>
      <c r="F1566" t="s">
        <v>10</v>
      </c>
      <c r="G1566" t="s">
        <v>1280</v>
      </c>
      <c r="H1566" t="s">
        <v>120</v>
      </c>
      <c r="I1566" t="s">
        <v>1316</v>
      </c>
      <c r="J1566">
        <v>40</v>
      </c>
      <c r="K1566">
        <v>1225</v>
      </c>
      <c r="L1566">
        <v>49000</v>
      </c>
      <c r="M1566">
        <v>2.9167000000000001</v>
      </c>
      <c r="N1566">
        <v>116.66800000000001</v>
      </c>
      <c r="O1566">
        <v>0</v>
      </c>
      <c r="P1566">
        <v>0</v>
      </c>
      <c r="Q1566">
        <v>1227.9167</v>
      </c>
      <c r="R1566">
        <v>49116.667999999998</v>
      </c>
      <c r="S1566" t="s">
        <v>1362</v>
      </c>
      <c r="T1566" s="108"/>
      <c r="U1566" s="108"/>
      <c r="V1566" s="107"/>
      <c r="W1566" s="107"/>
    </row>
    <row r="1567" spans="1:23">
      <c r="A1567" t="s">
        <v>3240</v>
      </c>
      <c r="B1567">
        <v>44235</v>
      </c>
      <c r="C1567" t="s">
        <v>3241</v>
      </c>
      <c r="D1567">
        <v>44235</v>
      </c>
      <c r="E1567" t="s">
        <v>1267</v>
      </c>
      <c r="F1567" t="s">
        <v>11</v>
      </c>
      <c r="G1567" t="s">
        <v>1288</v>
      </c>
      <c r="H1567" t="s">
        <v>120</v>
      </c>
      <c r="I1567" t="s">
        <v>2490</v>
      </c>
      <c r="J1567">
        <v>120</v>
      </c>
      <c r="K1567">
        <v>1264</v>
      </c>
      <c r="L1567">
        <v>151680</v>
      </c>
      <c r="M1567">
        <v>3.0095000000000001</v>
      </c>
      <c r="N1567">
        <v>361.14</v>
      </c>
      <c r="O1567">
        <v>0</v>
      </c>
      <c r="P1567">
        <v>0</v>
      </c>
      <c r="Q1567">
        <v>1267.0094999999999</v>
      </c>
      <c r="R1567">
        <v>152041.14000000001</v>
      </c>
      <c r="S1567" t="s">
        <v>1362</v>
      </c>
      <c r="T1567" s="108"/>
      <c r="U1567" s="108"/>
      <c r="V1567" s="107"/>
      <c r="W1567" s="107"/>
    </row>
    <row r="1568" spans="1:23">
      <c r="A1568" t="s">
        <v>3240</v>
      </c>
      <c r="B1568">
        <v>44235</v>
      </c>
      <c r="C1568" t="s">
        <v>3241</v>
      </c>
      <c r="D1568">
        <v>44235</v>
      </c>
      <c r="E1568" t="s">
        <v>1267</v>
      </c>
      <c r="F1568" t="s">
        <v>11</v>
      </c>
      <c r="G1568" t="s">
        <v>1288</v>
      </c>
      <c r="H1568" t="s">
        <v>120</v>
      </c>
      <c r="I1568" t="s">
        <v>1201</v>
      </c>
      <c r="J1568">
        <v>10</v>
      </c>
      <c r="K1568">
        <v>3938</v>
      </c>
      <c r="L1568">
        <v>39380</v>
      </c>
      <c r="M1568">
        <v>9.3762000000000008</v>
      </c>
      <c r="N1568">
        <v>93.762</v>
      </c>
      <c r="O1568">
        <v>0</v>
      </c>
      <c r="P1568">
        <v>0</v>
      </c>
      <c r="Q1568">
        <v>3947.3762000000002</v>
      </c>
      <c r="R1568">
        <v>39473.762000000002</v>
      </c>
      <c r="S1568" t="s">
        <v>1362</v>
      </c>
      <c r="T1568" s="108"/>
      <c r="U1568" s="108"/>
      <c r="V1568" s="107"/>
      <c r="W1568" s="107"/>
    </row>
    <row r="1569" spans="1:23">
      <c r="A1569" t="s">
        <v>3242</v>
      </c>
      <c r="B1569">
        <v>44235</v>
      </c>
      <c r="C1569" t="s">
        <v>3243</v>
      </c>
      <c r="D1569">
        <v>44235</v>
      </c>
      <c r="E1569" t="s">
        <v>1267</v>
      </c>
      <c r="F1569" t="s">
        <v>72</v>
      </c>
      <c r="G1569" t="s">
        <v>69</v>
      </c>
      <c r="H1569" t="s">
        <v>69</v>
      </c>
      <c r="I1569" t="s">
        <v>2490</v>
      </c>
      <c r="J1569">
        <v>100</v>
      </c>
      <c r="K1569">
        <v>1264</v>
      </c>
      <c r="L1569">
        <v>126400</v>
      </c>
      <c r="M1569">
        <v>3.0095000000000001</v>
      </c>
      <c r="N1569">
        <v>300.95</v>
      </c>
      <c r="O1569">
        <v>0</v>
      </c>
      <c r="P1569">
        <v>0</v>
      </c>
      <c r="Q1569">
        <v>1267.0094999999999</v>
      </c>
      <c r="R1569">
        <v>126700.95</v>
      </c>
      <c r="S1569" t="s">
        <v>1362</v>
      </c>
      <c r="T1569" s="108"/>
      <c r="U1569" s="108"/>
      <c r="V1569" s="107"/>
      <c r="W1569" s="107"/>
    </row>
    <row r="1570" spans="1:23">
      <c r="A1570" t="s">
        <v>3244</v>
      </c>
      <c r="B1570">
        <v>44235</v>
      </c>
      <c r="C1570" t="s">
        <v>3245</v>
      </c>
      <c r="D1570">
        <v>44235</v>
      </c>
      <c r="E1570" t="s">
        <v>1267</v>
      </c>
      <c r="F1570" t="s">
        <v>32</v>
      </c>
      <c r="G1570" t="s">
        <v>1084</v>
      </c>
      <c r="H1570" t="s">
        <v>24</v>
      </c>
      <c r="I1570" t="s">
        <v>1309</v>
      </c>
      <c r="J1570">
        <v>100</v>
      </c>
      <c r="K1570">
        <v>1118</v>
      </c>
      <c r="L1570">
        <v>111800</v>
      </c>
      <c r="M1570">
        <v>2.6619000000000002</v>
      </c>
      <c r="N1570">
        <v>266.19</v>
      </c>
      <c r="O1570">
        <v>0</v>
      </c>
      <c r="P1570">
        <v>0</v>
      </c>
      <c r="Q1570">
        <v>1120.6619000000001</v>
      </c>
      <c r="R1570">
        <v>112066.19</v>
      </c>
      <c r="S1570" t="s">
        <v>1362</v>
      </c>
      <c r="T1570" s="108"/>
      <c r="U1570" s="108"/>
      <c r="V1570" s="107"/>
      <c r="W1570" s="107"/>
    </row>
    <row r="1571" spans="1:23">
      <c r="A1571" t="s">
        <v>3244</v>
      </c>
      <c r="B1571">
        <v>44235</v>
      </c>
      <c r="C1571" t="s">
        <v>3245</v>
      </c>
      <c r="D1571">
        <v>44235</v>
      </c>
      <c r="E1571" t="s">
        <v>1267</v>
      </c>
      <c r="F1571" t="s">
        <v>32</v>
      </c>
      <c r="G1571" t="s">
        <v>1084</v>
      </c>
      <c r="H1571" t="s">
        <v>24</v>
      </c>
      <c r="I1571" t="s">
        <v>1364</v>
      </c>
      <c r="J1571">
        <v>10</v>
      </c>
      <c r="K1571">
        <v>5415</v>
      </c>
      <c r="L1571">
        <v>54150</v>
      </c>
      <c r="M1571">
        <v>12.892899999999999</v>
      </c>
      <c r="N1571">
        <v>128.929</v>
      </c>
      <c r="O1571">
        <v>0</v>
      </c>
      <c r="P1571">
        <v>0</v>
      </c>
      <c r="Q1571">
        <v>5427.8928999999998</v>
      </c>
      <c r="R1571">
        <v>54278.928999999996</v>
      </c>
      <c r="S1571" t="s">
        <v>1362</v>
      </c>
      <c r="T1571" s="108"/>
      <c r="U1571" s="108"/>
      <c r="V1571" s="107"/>
      <c r="W1571" s="107"/>
    </row>
    <row r="1572" spans="1:23">
      <c r="A1572" t="s">
        <v>3246</v>
      </c>
      <c r="B1572">
        <v>44235</v>
      </c>
      <c r="C1572" t="s">
        <v>3247</v>
      </c>
      <c r="D1572">
        <v>44235</v>
      </c>
      <c r="E1572" t="s">
        <v>1267</v>
      </c>
      <c r="F1572" t="s">
        <v>33</v>
      </c>
      <c r="G1572" t="s">
        <v>26</v>
      </c>
      <c r="H1572" t="s">
        <v>24</v>
      </c>
      <c r="I1572" t="s">
        <v>1364</v>
      </c>
      <c r="J1572">
        <v>10</v>
      </c>
      <c r="K1572">
        <v>5415</v>
      </c>
      <c r="L1572">
        <v>54150</v>
      </c>
      <c r="M1572">
        <v>12.892899999999999</v>
      </c>
      <c r="N1572">
        <v>128.929</v>
      </c>
      <c r="O1572">
        <v>0</v>
      </c>
      <c r="P1572">
        <v>0</v>
      </c>
      <c r="Q1572">
        <v>5427.8928999999998</v>
      </c>
      <c r="R1572">
        <v>54278.928999999996</v>
      </c>
      <c r="S1572" t="s">
        <v>1362</v>
      </c>
      <c r="T1572" s="108"/>
      <c r="U1572" s="108"/>
      <c r="V1572" s="107"/>
      <c r="W1572" s="107"/>
    </row>
    <row r="1573" spans="1:23">
      <c r="A1573" t="s">
        <v>3246</v>
      </c>
      <c r="B1573">
        <v>44235</v>
      </c>
      <c r="C1573" t="s">
        <v>3247</v>
      </c>
      <c r="D1573">
        <v>44235</v>
      </c>
      <c r="E1573" t="s">
        <v>1267</v>
      </c>
      <c r="F1573" t="s">
        <v>33</v>
      </c>
      <c r="G1573" t="s">
        <v>26</v>
      </c>
      <c r="H1573" t="s">
        <v>24</v>
      </c>
      <c r="I1573" t="s">
        <v>1202</v>
      </c>
      <c r="J1573">
        <v>20</v>
      </c>
      <c r="K1573">
        <v>3540</v>
      </c>
      <c r="L1573">
        <v>70800</v>
      </c>
      <c r="M1573">
        <v>8.4285999999999994</v>
      </c>
      <c r="N1573">
        <v>168.572</v>
      </c>
      <c r="O1573">
        <v>0</v>
      </c>
      <c r="P1573">
        <v>0</v>
      </c>
      <c r="Q1573">
        <v>3548.4286000000002</v>
      </c>
      <c r="R1573">
        <v>70968.572</v>
      </c>
      <c r="S1573" t="s">
        <v>1362</v>
      </c>
      <c r="T1573" s="108"/>
      <c r="U1573" s="108"/>
      <c r="V1573" s="107"/>
      <c r="W1573" s="107"/>
    </row>
    <row r="1574" spans="1:23">
      <c r="A1574" t="s">
        <v>3246</v>
      </c>
      <c r="B1574">
        <v>44235</v>
      </c>
      <c r="C1574" t="s">
        <v>3247</v>
      </c>
      <c r="D1574">
        <v>44235</v>
      </c>
      <c r="E1574" t="s">
        <v>1267</v>
      </c>
      <c r="F1574" t="s">
        <v>33</v>
      </c>
      <c r="G1574" t="s">
        <v>26</v>
      </c>
      <c r="H1574" t="s">
        <v>24</v>
      </c>
      <c r="I1574" t="s">
        <v>1210</v>
      </c>
      <c r="J1574">
        <v>20</v>
      </c>
      <c r="K1574">
        <v>7760</v>
      </c>
      <c r="L1574">
        <v>155200</v>
      </c>
      <c r="M1574">
        <v>18.476199999999999</v>
      </c>
      <c r="N1574">
        <v>369.524</v>
      </c>
      <c r="O1574">
        <v>0</v>
      </c>
      <c r="P1574">
        <v>0</v>
      </c>
      <c r="Q1574">
        <v>7778.4762000000001</v>
      </c>
      <c r="R1574">
        <v>155569.524</v>
      </c>
      <c r="S1574" t="s">
        <v>1362</v>
      </c>
      <c r="T1574" s="108"/>
      <c r="U1574" s="108"/>
      <c r="V1574" s="107"/>
      <c r="W1574" s="107"/>
    </row>
    <row r="1575" spans="1:23">
      <c r="A1575" t="s">
        <v>3246</v>
      </c>
      <c r="B1575">
        <v>44235</v>
      </c>
      <c r="C1575" t="s">
        <v>3247</v>
      </c>
      <c r="D1575">
        <v>44235</v>
      </c>
      <c r="E1575" t="s">
        <v>1267</v>
      </c>
      <c r="F1575" t="s">
        <v>33</v>
      </c>
      <c r="G1575" t="s">
        <v>26</v>
      </c>
      <c r="H1575" t="s">
        <v>24</v>
      </c>
      <c r="I1575" t="s">
        <v>1199</v>
      </c>
      <c r="J1575">
        <v>30</v>
      </c>
      <c r="K1575">
        <v>4035</v>
      </c>
      <c r="L1575">
        <v>121050</v>
      </c>
      <c r="M1575">
        <v>9.6071000000000009</v>
      </c>
      <c r="N1575">
        <v>288.21300000000002</v>
      </c>
      <c r="O1575">
        <v>0</v>
      </c>
      <c r="P1575">
        <v>0</v>
      </c>
      <c r="Q1575">
        <v>4044.6071000000002</v>
      </c>
      <c r="R1575">
        <v>121338.213</v>
      </c>
      <c r="S1575" t="s">
        <v>1362</v>
      </c>
      <c r="T1575" s="108"/>
      <c r="U1575" s="108"/>
      <c r="V1575" s="107"/>
      <c r="W1575" s="107"/>
    </row>
    <row r="1576" spans="1:23">
      <c r="A1576" t="s">
        <v>3246</v>
      </c>
      <c r="B1576">
        <v>44235</v>
      </c>
      <c r="C1576" t="s">
        <v>3247</v>
      </c>
      <c r="D1576">
        <v>44235</v>
      </c>
      <c r="E1576" t="s">
        <v>1267</v>
      </c>
      <c r="F1576" t="s">
        <v>33</v>
      </c>
      <c r="G1576" t="s">
        <v>26</v>
      </c>
      <c r="H1576" t="s">
        <v>24</v>
      </c>
      <c r="I1576" t="s">
        <v>1215</v>
      </c>
      <c r="J1576">
        <v>20</v>
      </c>
      <c r="K1576">
        <v>5035</v>
      </c>
      <c r="L1576">
        <v>100700</v>
      </c>
      <c r="M1576">
        <v>11.988099999999999</v>
      </c>
      <c r="N1576">
        <v>239.762</v>
      </c>
      <c r="O1576">
        <v>0</v>
      </c>
      <c r="P1576">
        <v>0</v>
      </c>
      <c r="Q1576">
        <v>5046.9880999999996</v>
      </c>
      <c r="R1576">
        <v>100939.762</v>
      </c>
      <c r="S1576" t="s">
        <v>1362</v>
      </c>
      <c r="T1576" s="108"/>
      <c r="U1576" s="108"/>
      <c r="V1576" s="107"/>
      <c r="W1576" s="107"/>
    </row>
    <row r="1577" spans="1:23">
      <c r="A1577" t="s">
        <v>3248</v>
      </c>
      <c r="B1577">
        <v>44235</v>
      </c>
      <c r="C1577" t="s">
        <v>3249</v>
      </c>
      <c r="D1577">
        <v>44235</v>
      </c>
      <c r="E1577" t="s">
        <v>1267</v>
      </c>
      <c r="F1577" t="s">
        <v>14</v>
      </c>
      <c r="G1577" t="s">
        <v>1275</v>
      </c>
      <c r="H1577" t="s">
        <v>24</v>
      </c>
      <c r="I1577" t="s">
        <v>1202</v>
      </c>
      <c r="J1577">
        <v>60</v>
      </c>
      <c r="K1577">
        <v>3540</v>
      </c>
      <c r="L1577">
        <v>212400</v>
      </c>
      <c r="M1577">
        <v>8.4285999999999994</v>
      </c>
      <c r="N1577">
        <v>505.71600000000001</v>
      </c>
      <c r="O1577">
        <v>0</v>
      </c>
      <c r="P1577">
        <v>0</v>
      </c>
      <c r="Q1577">
        <v>3548.4286000000002</v>
      </c>
      <c r="R1577">
        <v>212905.71599999999</v>
      </c>
      <c r="S1577" t="s">
        <v>1362</v>
      </c>
      <c r="T1577" s="108"/>
      <c r="U1577" s="108"/>
      <c r="V1577" s="107"/>
      <c r="W1577" s="107"/>
    </row>
    <row r="1578" spans="1:23">
      <c r="A1578" t="s">
        <v>3250</v>
      </c>
      <c r="B1578">
        <v>44235</v>
      </c>
      <c r="C1578" t="s">
        <v>3251</v>
      </c>
      <c r="D1578">
        <v>44235</v>
      </c>
      <c r="E1578" t="s">
        <v>1179</v>
      </c>
      <c r="F1578" t="s">
        <v>1196</v>
      </c>
      <c r="G1578" t="s">
        <v>1179</v>
      </c>
      <c r="H1578" t="s">
        <v>1179</v>
      </c>
      <c r="I1578" t="s">
        <v>1309</v>
      </c>
      <c r="J1578">
        <v>10</v>
      </c>
      <c r="K1578">
        <v>1134</v>
      </c>
      <c r="L1578">
        <v>11340</v>
      </c>
      <c r="M1578">
        <v>2.7</v>
      </c>
      <c r="N1578">
        <v>27</v>
      </c>
      <c r="O1578">
        <v>0</v>
      </c>
      <c r="P1578">
        <v>0</v>
      </c>
      <c r="Q1578">
        <v>1136.7</v>
      </c>
      <c r="R1578">
        <v>11367</v>
      </c>
      <c r="S1578" t="s">
        <v>1362</v>
      </c>
      <c r="T1578" s="108"/>
      <c r="U1578" s="108"/>
      <c r="V1578" s="107"/>
      <c r="W1578" s="107"/>
    </row>
    <row r="1579" spans="1:23">
      <c r="A1579" t="s">
        <v>3252</v>
      </c>
      <c r="B1579">
        <v>44235</v>
      </c>
      <c r="C1579" t="s">
        <v>3253</v>
      </c>
      <c r="D1579">
        <v>44235</v>
      </c>
      <c r="E1579" t="s">
        <v>1179</v>
      </c>
      <c r="F1579" t="s">
        <v>1282</v>
      </c>
      <c r="G1579" t="s">
        <v>1179</v>
      </c>
      <c r="H1579" t="s">
        <v>1179</v>
      </c>
      <c r="I1579" t="s">
        <v>1342</v>
      </c>
      <c r="J1579">
        <v>4</v>
      </c>
      <c r="K1579">
        <v>9990</v>
      </c>
      <c r="L1579">
        <v>39960</v>
      </c>
      <c r="M1579">
        <v>23.785699999999999</v>
      </c>
      <c r="N1579">
        <v>95.142799999999994</v>
      </c>
      <c r="O1579">
        <v>0</v>
      </c>
      <c r="P1579">
        <v>0</v>
      </c>
      <c r="Q1579">
        <v>10013.7857</v>
      </c>
      <c r="R1579">
        <v>40055.142800000001</v>
      </c>
      <c r="S1579" t="s">
        <v>1362</v>
      </c>
      <c r="T1579" s="108"/>
      <c r="U1579" s="108"/>
      <c r="V1579" s="107"/>
      <c r="W1579" s="107"/>
    </row>
    <row r="1580" spans="1:23">
      <c r="A1580" t="s">
        <v>3254</v>
      </c>
      <c r="B1580">
        <v>44235</v>
      </c>
      <c r="C1580" t="s">
        <v>3255</v>
      </c>
      <c r="D1580">
        <v>44235</v>
      </c>
      <c r="E1580" t="s">
        <v>1179</v>
      </c>
      <c r="F1580" t="s">
        <v>1195</v>
      </c>
      <c r="G1580" t="s">
        <v>1179</v>
      </c>
      <c r="H1580" t="s">
        <v>1179</v>
      </c>
      <c r="I1580" t="s">
        <v>2490</v>
      </c>
      <c r="J1580">
        <v>20</v>
      </c>
      <c r="K1580">
        <v>1282</v>
      </c>
      <c r="L1580">
        <v>25640</v>
      </c>
      <c r="M1580">
        <v>3.0524</v>
      </c>
      <c r="N1580">
        <v>61.048000000000002</v>
      </c>
      <c r="O1580">
        <v>0</v>
      </c>
      <c r="P1580">
        <v>0</v>
      </c>
      <c r="Q1580">
        <v>1285.0524</v>
      </c>
      <c r="R1580">
        <v>25701.047999999999</v>
      </c>
      <c r="S1580" t="s">
        <v>1362</v>
      </c>
      <c r="T1580" s="108"/>
      <c r="U1580" s="108"/>
      <c r="V1580" s="107"/>
      <c r="W1580" s="107"/>
    </row>
    <row r="1581" spans="1:23">
      <c r="A1581" t="s">
        <v>3256</v>
      </c>
      <c r="B1581">
        <v>44235</v>
      </c>
      <c r="C1581" t="s">
        <v>3257</v>
      </c>
      <c r="D1581">
        <v>44235</v>
      </c>
      <c r="E1581" t="s">
        <v>1179</v>
      </c>
      <c r="F1581" t="s">
        <v>1307</v>
      </c>
      <c r="G1581" t="s">
        <v>1179</v>
      </c>
      <c r="H1581" t="s">
        <v>1179</v>
      </c>
      <c r="I1581" t="s">
        <v>1364</v>
      </c>
      <c r="J1581">
        <v>5</v>
      </c>
      <c r="K1581">
        <v>5492.5</v>
      </c>
      <c r="L1581">
        <v>27462.5</v>
      </c>
      <c r="M1581">
        <v>13.077400000000001</v>
      </c>
      <c r="N1581">
        <v>65.387</v>
      </c>
      <c r="O1581">
        <v>0</v>
      </c>
      <c r="P1581">
        <v>0</v>
      </c>
      <c r="Q1581">
        <v>5505.5774000000001</v>
      </c>
      <c r="R1581">
        <v>27527.886999999999</v>
      </c>
      <c r="S1581" t="s">
        <v>1362</v>
      </c>
      <c r="T1581" s="108"/>
      <c r="U1581" s="108"/>
      <c r="V1581" s="107"/>
      <c r="W1581" s="107"/>
    </row>
    <row r="1582" spans="1:23">
      <c r="A1582" t="s">
        <v>3258</v>
      </c>
      <c r="B1582">
        <v>44235</v>
      </c>
      <c r="C1582" t="s">
        <v>3259</v>
      </c>
      <c r="D1582">
        <v>44235</v>
      </c>
      <c r="E1582" t="s">
        <v>1179</v>
      </c>
      <c r="F1582" t="s">
        <v>1311</v>
      </c>
      <c r="G1582" t="s">
        <v>1179</v>
      </c>
      <c r="H1582" t="s">
        <v>1179</v>
      </c>
      <c r="I1582" t="s">
        <v>1364</v>
      </c>
      <c r="J1582">
        <v>5</v>
      </c>
      <c r="K1582">
        <v>5492.5</v>
      </c>
      <c r="L1582">
        <v>27462.5</v>
      </c>
      <c r="M1582">
        <v>13.077400000000001</v>
      </c>
      <c r="N1582">
        <v>65.387</v>
      </c>
      <c r="O1582">
        <v>0</v>
      </c>
      <c r="P1582">
        <v>0</v>
      </c>
      <c r="Q1582">
        <v>5505.5774000000001</v>
      </c>
      <c r="R1582">
        <v>27527.886999999999</v>
      </c>
      <c r="S1582" t="s">
        <v>1362</v>
      </c>
      <c r="T1582" s="108"/>
      <c r="U1582" s="108"/>
      <c r="V1582" s="107"/>
      <c r="W1582" s="107"/>
    </row>
    <row r="1583" spans="1:23">
      <c r="A1583" t="s">
        <v>3258</v>
      </c>
      <c r="B1583">
        <v>44235</v>
      </c>
      <c r="C1583" t="s">
        <v>3259</v>
      </c>
      <c r="D1583">
        <v>44235</v>
      </c>
      <c r="E1583" t="s">
        <v>1179</v>
      </c>
      <c r="F1583" t="s">
        <v>1311</v>
      </c>
      <c r="G1583" t="s">
        <v>1179</v>
      </c>
      <c r="H1583" t="s">
        <v>1179</v>
      </c>
      <c r="I1583" t="s">
        <v>2490</v>
      </c>
      <c r="J1583">
        <v>5</v>
      </c>
      <c r="K1583">
        <v>1282</v>
      </c>
      <c r="L1583">
        <v>6410</v>
      </c>
      <c r="M1583">
        <v>3.0524</v>
      </c>
      <c r="N1583">
        <v>15.262</v>
      </c>
      <c r="O1583">
        <v>0</v>
      </c>
      <c r="P1583">
        <v>0</v>
      </c>
      <c r="Q1583">
        <v>1285.0524</v>
      </c>
      <c r="R1583">
        <v>6425.2619999999997</v>
      </c>
      <c r="S1583" t="s">
        <v>1362</v>
      </c>
      <c r="T1583" s="108"/>
      <c r="U1583" s="108"/>
      <c r="V1583" s="107"/>
      <c r="W1583" s="107"/>
    </row>
    <row r="1584" spans="1:23">
      <c r="A1584" t="s">
        <v>3260</v>
      </c>
      <c r="B1584">
        <v>44235</v>
      </c>
      <c r="C1584" t="s">
        <v>3261</v>
      </c>
      <c r="D1584">
        <v>44235</v>
      </c>
      <c r="E1584" t="s">
        <v>1267</v>
      </c>
      <c r="F1584" t="s">
        <v>88</v>
      </c>
      <c r="G1584" t="s">
        <v>1297</v>
      </c>
      <c r="H1584" t="s">
        <v>24</v>
      </c>
      <c r="I1584" t="s">
        <v>1202</v>
      </c>
      <c r="J1584">
        <v>20</v>
      </c>
      <c r="K1584">
        <v>3540</v>
      </c>
      <c r="L1584">
        <v>70800</v>
      </c>
      <c r="M1584">
        <v>8.4285999999999994</v>
      </c>
      <c r="N1584">
        <v>168.572</v>
      </c>
      <c r="O1584">
        <v>0</v>
      </c>
      <c r="P1584">
        <v>0</v>
      </c>
      <c r="Q1584">
        <v>3548.4286000000002</v>
      </c>
      <c r="R1584">
        <v>70968.572</v>
      </c>
      <c r="S1584" t="s">
        <v>1362</v>
      </c>
      <c r="T1584" s="108"/>
      <c r="U1584" s="108"/>
      <c r="V1584" s="107"/>
      <c r="W1584" s="107"/>
    </row>
    <row r="1585" spans="1:23">
      <c r="A1585" t="s">
        <v>3260</v>
      </c>
      <c r="B1585">
        <v>44235</v>
      </c>
      <c r="C1585" t="s">
        <v>3261</v>
      </c>
      <c r="D1585">
        <v>44235</v>
      </c>
      <c r="E1585" t="s">
        <v>1267</v>
      </c>
      <c r="F1585" t="s">
        <v>88</v>
      </c>
      <c r="G1585" t="s">
        <v>1297</v>
      </c>
      <c r="H1585" t="s">
        <v>24</v>
      </c>
      <c r="I1585" t="s">
        <v>1201</v>
      </c>
      <c r="J1585">
        <v>40</v>
      </c>
      <c r="K1585">
        <v>3938</v>
      </c>
      <c r="L1585">
        <v>157520</v>
      </c>
      <c r="M1585">
        <v>9.3762000000000008</v>
      </c>
      <c r="N1585">
        <v>375.048</v>
      </c>
      <c r="O1585">
        <v>0</v>
      </c>
      <c r="P1585">
        <v>0</v>
      </c>
      <c r="Q1585">
        <v>3947.3762000000002</v>
      </c>
      <c r="R1585">
        <v>157895.04800000001</v>
      </c>
      <c r="S1585" t="s">
        <v>1362</v>
      </c>
      <c r="T1585" s="108"/>
      <c r="U1585" s="108"/>
      <c r="V1585" s="107"/>
      <c r="W1585" s="107"/>
    </row>
    <row r="1586" spans="1:23">
      <c r="A1586" t="s">
        <v>3260</v>
      </c>
      <c r="B1586">
        <v>44235</v>
      </c>
      <c r="C1586" t="s">
        <v>3261</v>
      </c>
      <c r="D1586">
        <v>44235</v>
      </c>
      <c r="E1586" t="s">
        <v>1267</v>
      </c>
      <c r="F1586" t="s">
        <v>88</v>
      </c>
      <c r="G1586" t="s">
        <v>1297</v>
      </c>
      <c r="H1586" t="s">
        <v>24</v>
      </c>
      <c r="I1586" t="s">
        <v>1364</v>
      </c>
      <c r="J1586">
        <v>20</v>
      </c>
      <c r="K1586">
        <v>5415</v>
      </c>
      <c r="L1586">
        <v>108300</v>
      </c>
      <c r="M1586">
        <v>12.892899999999999</v>
      </c>
      <c r="N1586">
        <v>257.858</v>
      </c>
      <c r="O1586">
        <v>0</v>
      </c>
      <c r="P1586">
        <v>0</v>
      </c>
      <c r="Q1586">
        <v>5427.8928999999998</v>
      </c>
      <c r="R1586">
        <v>108557.85799999999</v>
      </c>
      <c r="S1586" t="s">
        <v>1362</v>
      </c>
      <c r="T1586" s="108"/>
      <c r="U1586" s="108"/>
      <c r="V1586" s="107"/>
      <c r="W1586" s="107"/>
    </row>
    <row r="1587" spans="1:23">
      <c r="A1587" t="s">
        <v>3260</v>
      </c>
      <c r="B1587">
        <v>44235</v>
      </c>
      <c r="C1587" t="s">
        <v>3261</v>
      </c>
      <c r="D1587">
        <v>44235</v>
      </c>
      <c r="E1587" t="s">
        <v>1267</v>
      </c>
      <c r="F1587" t="s">
        <v>88</v>
      </c>
      <c r="G1587" t="s">
        <v>1297</v>
      </c>
      <c r="H1587" t="s">
        <v>24</v>
      </c>
      <c r="I1587" t="s">
        <v>1210</v>
      </c>
      <c r="J1587">
        <v>30</v>
      </c>
      <c r="K1587">
        <v>7760</v>
      </c>
      <c r="L1587">
        <v>232800</v>
      </c>
      <c r="M1587">
        <v>18.476199999999999</v>
      </c>
      <c r="N1587">
        <v>554.28599999999994</v>
      </c>
      <c r="O1587">
        <v>0</v>
      </c>
      <c r="P1587">
        <v>0</v>
      </c>
      <c r="Q1587">
        <v>7778.4762000000001</v>
      </c>
      <c r="R1587">
        <v>233354.28599999999</v>
      </c>
      <c r="S1587" t="s">
        <v>1362</v>
      </c>
      <c r="T1587" s="108"/>
      <c r="U1587" s="108"/>
      <c r="V1587" s="107"/>
      <c r="W1587" s="107"/>
    </row>
    <row r="1588" spans="1:23">
      <c r="A1588" t="s">
        <v>3262</v>
      </c>
      <c r="B1588">
        <v>44235</v>
      </c>
      <c r="C1588" t="s">
        <v>3263</v>
      </c>
      <c r="D1588">
        <v>44235</v>
      </c>
      <c r="E1588" t="s">
        <v>1267</v>
      </c>
      <c r="F1588" t="s">
        <v>91</v>
      </c>
      <c r="G1588" t="s">
        <v>1286</v>
      </c>
      <c r="H1588" t="s">
        <v>24</v>
      </c>
      <c r="I1588" t="s">
        <v>2490</v>
      </c>
      <c r="J1588">
        <v>100</v>
      </c>
      <c r="K1588">
        <v>1264</v>
      </c>
      <c r="L1588">
        <v>126400</v>
      </c>
      <c r="M1588">
        <v>3.0095000000000001</v>
      </c>
      <c r="N1588">
        <v>300.95</v>
      </c>
      <c r="O1588">
        <v>0</v>
      </c>
      <c r="P1588">
        <v>0</v>
      </c>
      <c r="Q1588">
        <v>1267.0094999999999</v>
      </c>
      <c r="R1588">
        <v>126700.95</v>
      </c>
      <c r="S1588" t="s">
        <v>1362</v>
      </c>
      <c r="T1588" s="108"/>
      <c r="U1588" s="108"/>
      <c r="V1588" s="107"/>
      <c r="W1588" s="107"/>
    </row>
    <row r="1589" spans="1:23">
      <c r="A1589" t="s">
        <v>3264</v>
      </c>
      <c r="B1589">
        <v>44235</v>
      </c>
      <c r="C1589" t="s">
        <v>3265</v>
      </c>
      <c r="D1589">
        <v>44235</v>
      </c>
      <c r="E1589" t="s">
        <v>1267</v>
      </c>
      <c r="F1589" t="s">
        <v>23</v>
      </c>
      <c r="G1589" t="s">
        <v>1292</v>
      </c>
      <c r="H1589" t="s">
        <v>24</v>
      </c>
      <c r="I1589" t="s">
        <v>1342</v>
      </c>
      <c r="J1589">
        <v>5</v>
      </c>
      <c r="K1589">
        <v>9850</v>
      </c>
      <c r="L1589">
        <v>49250</v>
      </c>
      <c r="M1589">
        <v>23.452400000000001</v>
      </c>
      <c r="N1589">
        <v>117.262</v>
      </c>
      <c r="O1589">
        <v>0</v>
      </c>
      <c r="P1589">
        <v>0</v>
      </c>
      <c r="Q1589">
        <v>9873.4524000000001</v>
      </c>
      <c r="R1589">
        <v>49367.262000000002</v>
      </c>
      <c r="S1589" t="s">
        <v>1362</v>
      </c>
      <c r="T1589" s="108"/>
      <c r="U1589" s="108"/>
      <c r="V1589" s="107"/>
      <c r="W1589" s="107"/>
    </row>
    <row r="1590" spans="1:23">
      <c r="A1590" t="s">
        <v>3264</v>
      </c>
      <c r="B1590">
        <v>44235</v>
      </c>
      <c r="C1590" t="s">
        <v>3265</v>
      </c>
      <c r="D1590">
        <v>44235</v>
      </c>
      <c r="E1590" t="s">
        <v>1267</v>
      </c>
      <c r="F1590" t="s">
        <v>23</v>
      </c>
      <c r="G1590" t="s">
        <v>1292</v>
      </c>
      <c r="H1590" t="s">
        <v>24</v>
      </c>
      <c r="I1590" t="s">
        <v>1202</v>
      </c>
      <c r="J1590">
        <v>20</v>
      </c>
      <c r="K1590">
        <v>3540</v>
      </c>
      <c r="L1590">
        <v>70800</v>
      </c>
      <c r="M1590">
        <v>8.4285999999999994</v>
      </c>
      <c r="N1590">
        <v>168.572</v>
      </c>
      <c r="O1590">
        <v>0</v>
      </c>
      <c r="P1590">
        <v>0</v>
      </c>
      <c r="Q1590">
        <v>3548.4286000000002</v>
      </c>
      <c r="R1590">
        <v>70968.572</v>
      </c>
      <c r="S1590" t="s">
        <v>1362</v>
      </c>
      <c r="T1590" s="108"/>
      <c r="U1590" s="108"/>
      <c r="V1590" s="107"/>
      <c r="W1590" s="107"/>
    </row>
    <row r="1591" spans="1:23">
      <c r="A1591" t="s">
        <v>3264</v>
      </c>
      <c r="B1591">
        <v>44235</v>
      </c>
      <c r="C1591" t="s">
        <v>3265</v>
      </c>
      <c r="D1591">
        <v>44235</v>
      </c>
      <c r="E1591" t="s">
        <v>1267</v>
      </c>
      <c r="F1591" t="s">
        <v>23</v>
      </c>
      <c r="G1591" t="s">
        <v>1292</v>
      </c>
      <c r="H1591" t="s">
        <v>24</v>
      </c>
      <c r="I1591" t="s">
        <v>1199</v>
      </c>
      <c r="J1591">
        <v>20</v>
      </c>
      <c r="K1591">
        <v>4035</v>
      </c>
      <c r="L1591">
        <v>80700</v>
      </c>
      <c r="M1591">
        <v>9.6071000000000009</v>
      </c>
      <c r="N1591">
        <v>192.142</v>
      </c>
      <c r="O1591">
        <v>0</v>
      </c>
      <c r="P1591">
        <v>0</v>
      </c>
      <c r="Q1591">
        <v>4044.6071000000002</v>
      </c>
      <c r="R1591">
        <v>80892.142000000007</v>
      </c>
      <c r="S1591" t="s">
        <v>1362</v>
      </c>
      <c r="T1591" s="108"/>
      <c r="U1591" s="108"/>
      <c r="V1591" s="107"/>
      <c r="W1591" s="107"/>
    </row>
    <row r="1592" spans="1:23">
      <c r="A1592" t="s">
        <v>3264</v>
      </c>
      <c r="B1592">
        <v>44235</v>
      </c>
      <c r="C1592" t="s">
        <v>3265</v>
      </c>
      <c r="D1592">
        <v>44235</v>
      </c>
      <c r="E1592" t="s">
        <v>1267</v>
      </c>
      <c r="F1592" t="s">
        <v>23</v>
      </c>
      <c r="G1592" t="s">
        <v>1292</v>
      </c>
      <c r="H1592" t="s">
        <v>24</v>
      </c>
      <c r="I1592" t="s">
        <v>1364</v>
      </c>
      <c r="J1592">
        <v>20</v>
      </c>
      <c r="K1592">
        <v>5415</v>
      </c>
      <c r="L1592">
        <v>108300</v>
      </c>
      <c r="M1592">
        <v>12.892899999999999</v>
      </c>
      <c r="N1592">
        <v>257.858</v>
      </c>
      <c r="O1592">
        <v>0</v>
      </c>
      <c r="P1592">
        <v>0</v>
      </c>
      <c r="Q1592">
        <v>5427.8928999999998</v>
      </c>
      <c r="R1592">
        <v>108557.85799999999</v>
      </c>
      <c r="S1592" t="s">
        <v>1362</v>
      </c>
      <c r="T1592" s="108"/>
      <c r="U1592" s="108"/>
      <c r="V1592" s="107"/>
      <c r="W1592" s="107"/>
    </row>
    <row r="1593" spans="1:23">
      <c r="A1593" t="s">
        <v>3264</v>
      </c>
      <c r="B1593">
        <v>44235</v>
      </c>
      <c r="C1593" t="s">
        <v>3265</v>
      </c>
      <c r="D1593">
        <v>44235</v>
      </c>
      <c r="E1593" t="s">
        <v>1267</v>
      </c>
      <c r="F1593" t="s">
        <v>23</v>
      </c>
      <c r="G1593" t="s">
        <v>1292</v>
      </c>
      <c r="H1593" t="s">
        <v>24</v>
      </c>
      <c r="I1593" t="s">
        <v>2490</v>
      </c>
      <c r="J1593">
        <v>60</v>
      </c>
      <c r="K1593">
        <v>1264</v>
      </c>
      <c r="L1593">
        <v>75840</v>
      </c>
      <c r="M1593">
        <v>3.0095000000000001</v>
      </c>
      <c r="N1593">
        <v>180.57</v>
      </c>
      <c r="O1593">
        <v>0</v>
      </c>
      <c r="P1593">
        <v>0</v>
      </c>
      <c r="Q1593">
        <v>1267.0094999999999</v>
      </c>
      <c r="R1593">
        <v>76020.570000000007</v>
      </c>
      <c r="S1593" t="s">
        <v>1362</v>
      </c>
      <c r="T1593" s="108"/>
      <c r="U1593" s="108"/>
      <c r="V1593" s="107"/>
      <c r="W1593" s="107"/>
    </row>
    <row r="1594" spans="1:23">
      <c r="A1594" t="s">
        <v>3266</v>
      </c>
      <c r="B1594">
        <v>44235</v>
      </c>
      <c r="C1594" t="s">
        <v>3267</v>
      </c>
      <c r="D1594">
        <v>44235</v>
      </c>
      <c r="E1594" t="s">
        <v>1179</v>
      </c>
      <c r="F1594" t="s">
        <v>1281</v>
      </c>
      <c r="G1594" t="s">
        <v>1179</v>
      </c>
      <c r="H1594" t="s">
        <v>1179</v>
      </c>
      <c r="I1594" t="s">
        <v>2490</v>
      </c>
      <c r="J1594">
        <v>5</v>
      </c>
      <c r="K1594">
        <v>1282</v>
      </c>
      <c r="L1594">
        <v>6410</v>
      </c>
      <c r="M1594">
        <v>3.0524</v>
      </c>
      <c r="N1594">
        <v>15.262</v>
      </c>
      <c r="O1594">
        <v>0</v>
      </c>
      <c r="P1594">
        <v>0</v>
      </c>
      <c r="Q1594">
        <v>1285.0524</v>
      </c>
      <c r="R1594">
        <v>6425.2619999999997</v>
      </c>
      <c r="S1594" t="s">
        <v>1362</v>
      </c>
      <c r="T1594" s="108"/>
      <c r="U1594" s="108"/>
      <c r="V1594" s="107"/>
      <c r="W1594" s="107"/>
    </row>
    <row r="1595" spans="1:23">
      <c r="A1595" t="s">
        <v>3266</v>
      </c>
      <c r="B1595">
        <v>44235</v>
      </c>
      <c r="C1595" t="s">
        <v>3267</v>
      </c>
      <c r="D1595">
        <v>44235</v>
      </c>
      <c r="E1595" t="s">
        <v>1179</v>
      </c>
      <c r="F1595" t="s">
        <v>1281</v>
      </c>
      <c r="G1595" t="s">
        <v>1179</v>
      </c>
      <c r="H1595" t="s">
        <v>1179</v>
      </c>
      <c r="I1595" t="s">
        <v>1364</v>
      </c>
      <c r="J1595">
        <v>8</v>
      </c>
      <c r="K1595">
        <v>5492.5</v>
      </c>
      <c r="L1595">
        <v>43940</v>
      </c>
      <c r="M1595">
        <v>13.077400000000001</v>
      </c>
      <c r="N1595">
        <v>104.61920000000001</v>
      </c>
      <c r="O1595">
        <v>0</v>
      </c>
      <c r="P1595">
        <v>0</v>
      </c>
      <c r="Q1595">
        <v>5505.5774000000001</v>
      </c>
      <c r="R1595">
        <v>44044.619200000001</v>
      </c>
      <c r="S1595" t="s">
        <v>1362</v>
      </c>
      <c r="T1595" s="108"/>
      <c r="U1595" s="108"/>
      <c r="V1595" s="107"/>
      <c r="W1595" s="107"/>
    </row>
    <row r="1596" spans="1:23">
      <c r="A1596" t="s">
        <v>3268</v>
      </c>
      <c r="B1596">
        <v>44235</v>
      </c>
      <c r="C1596" t="s">
        <v>3269</v>
      </c>
      <c r="D1596">
        <v>44235</v>
      </c>
      <c r="E1596" t="s">
        <v>1179</v>
      </c>
      <c r="F1596" t="s">
        <v>1305</v>
      </c>
      <c r="G1596" t="s">
        <v>1179</v>
      </c>
      <c r="H1596" t="s">
        <v>1179</v>
      </c>
      <c r="I1596" t="s">
        <v>1215</v>
      </c>
      <c r="J1596">
        <v>1</v>
      </c>
      <c r="K1596">
        <v>5101.74</v>
      </c>
      <c r="L1596">
        <v>5101.74</v>
      </c>
      <c r="M1596">
        <v>12.147</v>
      </c>
      <c r="N1596">
        <v>12.147</v>
      </c>
      <c r="O1596">
        <v>0</v>
      </c>
      <c r="P1596">
        <v>0</v>
      </c>
      <c r="Q1596">
        <v>5113.8869999999997</v>
      </c>
      <c r="R1596">
        <v>5113.8869999999997</v>
      </c>
      <c r="S1596" t="s">
        <v>1362</v>
      </c>
      <c r="T1596" s="108"/>
      <c r="U1596" s="108"/>
      <c r="V1596" s="107"/>
      <c r="W1596" s="107"/>
    </row>
    <row r="1597" spans="1:23">
      <c r="A1597" t="s">
        <v>3268</v>
      </c>
      <c r="B1597">
        <v>44235</v>
      </c>
      <c r="C1597" t="s">
        <v>3269</v>
      </c>
      <c r="D1597">
        <v>44235</v>
      </c>
      <c r="E1597" t="s">
        <v>1179</v>
      </c>
      <c r="F1597" t="s">
        <v>1305</v>
      </c>
      <c r="G1597" t="s">
        <v>1179</v>
      </c>
      <c r="H1597" t="s">
        <v>1179</v>
      </c>
      <c r="I1597" t="s">
        <v>1210</v>
      </c>
      <c r="J1597">
        <v>1</v>
      </c>
      <c r="K1597">
        <v>7870</v>
      </c>
      <c r="L1597">
        <v>7870</v>
      </c>
      <c r="M1597">
        <v>18.738099999999999</v>
      </c>
      <c r="N1597">
        <v>18.738099999999999</v>
      </c>
      <c r="O1597">
        <v>0</v>
      </c>
      <c r="P1597">
        <v>0</v>
      </c>
      <c r="Q1597">
        <v>7888.7380999999996</v>
      </c>
      <c r="R1597">
        <v>7888.7380999999996</v>
      </c>
      <c r="S1597" t="s">
        <v>1362</v>
      </c>
      <c r="T1597" s="108"/>
      <c r="U1597" s="108"/>
      <c r="V1597" s="107"/>
      <c r="W1597" s="107"/>
    </row>
    <row r="1598" spans="1:23">
      <c r="A1598" t="s">
        <v>3270</v>
      </c>
      <c r="B1598">
        <v>44235</v>
      </c>
      <c r="C1598" t="s">
        <v>3271</v>
      </c>
      <c r="D1598">
        <v>44235</v>
      </c>
      <c r="E1598" t="s">
        <v>1179</v>
      </c>
      <c r="F1598" t="s">
        <v>1295</v>
      </c>
      <c r="G1598" t="s">
        <v>1179</v>
      </c>
      <c r="H1598" t="s">
        <v>1179</v>
      </c>
      <c r="I1598" t="s">
        <v>1342</v>
      </c>
      <c r="J1598">
        <v>2</v>
      </c>
      <c r="K1598">
        <v>9990</v>
      </c>
      <c r="L1598">
        <v>19980</v>
      </c>
      <c r="M1598">
        <v>23.785699999999999</v>
      </c>
      <c r="N1598">
        <v>47.571399999999997</v>
      </c>
      <c r="O1598">
        <v>0</v>
      </c>
      <c r="P1598">
        <v>0</v>
      </c>
      <c r="Q1598">
        <v>10013.7857</v>
      </c>
      <c r="R1598">
        <v>20027.571400000001</v>
      </c>
      <c r="S1598" t="s">
        <v>1362</v>
      </c>
      <c r="T1598" s="108"/>
      <c r="U1598" s="108"/>
      <c r="V1598" s="107"/>
      <c r="W1598" s="107"/>
    </row>
    <row r="1599" spans="1:23">
      <c r="A1599" t="s">
        <v>3270</v>
      </c>
      <c r="B1599">
        <v>44235</v>
      </c>
      <c r="C1599" t="s">
        <v>3271</v>
      </c>
      <c r="D1599">
        <v>44235</v>
      </c>
      <c r="E1599" t="s">
        <v>1179</v>
      </c>
      <c r="F1599" t="s">
        <v>1295</v>
      </c>
      <c r="G1599" t="s">
        <v>1179</v>
      </c>
      <c r="H1599" t="s">
        <v>1179</v>
      </c>
      <c r="I1599" t="s">
        <v>1364</v>
      </c>
      <c r="J1599">
        <v>3</v>
      </c>
      <c r="K1599">
        <v>5492.5</v>
      </c>
      <c r="L1599">
        <v>16477.5</v>
      </c>
      <c r="M1599">
        <v>13.077400000000001</v>
      </c>
      <c r="N1599">
        <v>39.232199999999999</v>
      </c>
      <c r="O1599">
        <v>0</v>
      </c>
      <c r="P1599">
        <v>0</v>
      </c>
      <c r="Q1599">
        <v>5505.5774000000001</v>
      </c>
      <c r="R1599">
        <v>16516.732199999999</v>
      </c>
      <c r="S1599" t="s">
        <v>1362</v>
      </c>
      <c r="T1599" s="108"/>
      <c r="U1599" s="108"/>
      <c r="V1599" s="107"/>
      <c r="W1599" s="107"/>
    </row>
    <row r="1600" spans="1:23">
      <c r="A1600" t="s">
        <v>3272</v>
      </c>
      <c r="B1600">
        <v>44235</v>
      </c>
      <c r="C1600" t="s">
        <v>3273</v>
      </c>
      <c r="D1600">
        <v>44235</v>
      </c>
      <c r="E1600" t="s">
        <v>1179</v>
      </c>
      <c r="F1600" t="s">
        <v>1283</v>
      </c>
      <c r="G1600" t="s">
        <v>1179</v>
      </c>
      <c r="H1600" t="s">
        <v>1179</v>
      </c>
      <c r="I1600" t="s">
        <v>1203</v>
      </c>
      <c r="J1600">
        <v>5</v>
      </c>
      <c r="K1600">
        <v>1311.5</v>
      </c>
      <c r="L1600">
        <v>6557.5</v>
      </c>
      <c r="M1600">
        <v>3.1225999999999998</v>
      </c>
      <c r="N1600">
        <v>15.613</v>
      </c>
      <c r="O1600">
        <v>0</v>
      </c>
      <c r="P1600">
        <v>0</v>
      </c>
      <c r="Q1600">
        <v>1314.6225999999999</v>
      </c>
      <c r="R1600">
        <v>6573.1130000000003</v>
      </c>
      <c r="S1600" t="s">
        <v>1362</v>
      </c>
      <c r="T1600" s="108"/>
      <c r="U1600" s="108"/>
      <c r="V1600" s="107"/>
      <c r="W1600" s="107"/>
    </row>
    <row r="1601" spans="1:23">
      <c r="A1601" t="s">
        <v>3272</v>
      </c>
      <c r="B1601">
        <v>44235</v>
      </c>
      <c r="C1601" t="s">
        <v>3273</v>
      </c>
      <c r="D1601">
        <v>44235</v>
      </c>
      <c r="E1601" t="s">
        <v>1179</v>
      </c>
      <c r="F1601" t="s">
        <v>1283</v>
      </c>
      <c r="G1601" t="s">
        <v>1179</v>
      </c>
      <c r="H1601" t="s">
        <v>1179</v>
      </c>
      <c r="I1601" t="s">
        <v>1364</v>
      </c>
      <c r="J1601">
        <v>1</v>
      </c>
      <c r="K1601">
        <v>5492.5</v>
      </c>
      <c r="L1601">
        <v>5492.5</v>
      </c>
      <c r="M1601">
        <v>13.077400000000001</v>
      </c>
      <c r="N1601">
        <v>13.077400000000001</v>
      </c>
      <c r="O1601">
        <v>0</v>
      </c>
      <c r="P1601">
        <v>0</v>
      </c>
      <c r="Q1601">
        <v>5505.5774000000001</v>
      </c>
      <c r="R1601">
        <v>5505.5774000000001</v>
      </c>
      <c r="S1601" t="s">
        <v>1362</v>
      </c>
      <c r="T1601" s="108"/>
      <c r="U1601" s="108"/>
      <c r="V1601" s="107"/>
      <c r="W1601" s="107"/>
    </row>
    <row r="1602" spans="1:23">
      <c r="A1602" t="s">
        <v>3274</v>
      </c>
      <c r="B1602">
        <v>44235</v>
      </c>
      <c r="C1602" t="s">
        <v>3275</v>
      </c>
      <c r="D1602">
        <v>44235</v>
      </c>
      <c r="E1602" t="s">
        <v>1179</v>
      </c>
      <c r="F1602" t="s">
        <v>1284</v>
      </c>
      <c r="G1602" t="s">
        <v>1179</v>
      </c>
      <c r="H1602" t="s">
        <v>1179</v>
      </c>
      <c r="I1602" t="s">
        <v>1364</v>
      </c>
      <c r="J1602">
        <v>3</v>
      </c>
      <c r="K1602">
        <v>5492.5</v>
      </c>
      <c r="L1602">
        <v>16477.5</v>
      </c>
      <c r="M1602">
        <v>13.077400000000001</v>
      </c>
      <c r="N1602">
        <v>39.232199999999999</v>
      </c>
      <c r="O1602">
        <v>0</v>
      </c>
      <c r="P1602">
        <v>0</v>
      </c>
      <c r="Q1602">
        <v>5505.5774000000001</v>
      </c>
      <c r="R1602">
        <v>16516.732199999999</v>
      </c>
      <c r="S1602" t="s">
        <v>1362</v>
      </c>
      <c r="T1602" s="108"/>
      <c r="U1602" s="108"/>
      <c r="V1602" s="107"/>
      <c r="W1602" s="107"/>
    </row>
    <row r="1603" spans="1:23">
      <c r="A1603" t="s">
        <v>3274</v>
      </c>
      <c r="B1603">
        <v>44235</v>
      </c>
      <c r="C1603" t="s">
        <v>3275</v>
      </c>
      <c r="D1603">
        <v>44235</v>
      </c>
      <c r="E1603" t="s">
        <v>1179</v>
      </c>
      <c r="F1603" t="s">
        <v>1284</v>
      </c>
      <c r="G1603" t="s">
        <v>1179</v>
      </c>
      <c r="H1603" t="s">
        <v>1179</v>
      </c>
      <c r="I1603" t="s">
        <v>1215</v>
      </c>
      <c r="J1603">
        <v>2</v>
      </c>
      <c r="K1603">
        <v>5101.74</v>
      </c>
      <c r="L1603">
        <v>10203.48</v>
      </c>
      <c r="M1603">
        <v>12.147</v>
      </c>
      <c r="N1603">
        <v>24.294</v>
      </c>
      <c r="O1603">
        <v>0</v>
      </c>
      <c r="P1603">
        <v>0</v>
      </c>
      <c r="Q1603">
        <v>5113.8869999999997</v>
      </c>
      <c r="R1603">
        <v>10227.773999999999</v>
      </c>
      <c r="S1603" t="s">
        <v>1362</v>
      </c>
      <c r="T1603" s="108"/>
      <c r="U1603" s="108"/>
      <c r="V1603" s="107"/>
      <c r="W1603" s="107"/>
    </row>
    <row r="1604" spans="1:23">
      <c r="A1604" t="s">
        <v>3276</v>
      </c>
      <c r="B1604">
        <v>44235</v>
      </c>
      <c r="C1604" t="s">
        <v>3277</v>
      </c>
      <c r="D1604">
        <v>44235</v>
      </c>
      <c r="E1604" t="s">
        <v>1179</v>
      </c>
      <c r="F1604" t="s">
        <v>1285</v>
      </c>
      <c r="G1604" t="s">
        <v>1179</v>
      </c>
      <c r="H1604" t="s">
        <v>1179</v>
      </c>
      <c r="I1604" t="s">
        <v>1199</v>
      </c>
      <c r="J1604">
        <v>2</v>
      </c>
      <c r="K1604">
        <v>4088.57</v>
      </c>
      <c r="L1604">
        <v>8177.14</v>
      </c>
      <c r="M1604">
        <v>9.7347000000000001</v>
      </c>
      <c r="N1604">
        <v>19.4694</v>
      </c>
      <c r="O1604">
        <v>0</v>
      </c>
      <c r="P1604">
        <v>0</v>
      </c>
      <c r="Q1604">
        <v>4098.3046999999997</v>
      </c>
      <c r="R1604">
        <v>8196.6093999999994</v>
      </c>
      <c r="S1604" t="s">
        <v>1362</v>
      </c>
      <c r="T1604" s="108"/>
      <c r="U1604" s="108"/>
      <c r="V1604" s="107"/>
      <c r="W1604" s="107"/>
    </row>
    <row r="1605" spans="1:23">
      <c r="A1605" t="s">
        <v>3276</v>
      </c>
      <c r="B1605">
        <v>44235</v>
      </c>
      <c r="C1605" t="s">
        <v>3277</v>
      </c>
      <c r="D1605">
        <v>44235</v>
      </c>
      <c r="E1605" t="s">
        <v>1179</v>
      </c>
      <c r="F1605" t="s">
        <v>1285</v>
      </c>
      <c r="G1605" t="s">
        <v>1179</v>
      </c>
      <c r="H1605" t="s">
        <v>1179</v>
      </c>
      <c r="I1605" t="s">
        <v>1364</v>
      </c>
      <c r="J1605">
        <v>2</v>
      </c>
      <c r="K1605">
        <v>5492.5</v>
      </c>
      <c r="L1605">
        <v>10985</v>
      </c>
      <c r="M1605">
        <v>13.077400000000001</v>
      </c>
      <c r="N1605">
        <v>26.154800000000002</v>
      </c>
      <c r="O1605">
        <v>0</v>
      </c>
      <c r="P1605">
        <v>0</v>
      </c>
      <c r="Q1605">
        <v>5505.5774000000001</v>
      </c>
      <c r="R1605">
        <v>11011.1548</v>
      </c>
      <c r="S1605" t="s">
        <v>1362</v>
      </c>
      <c r="T1605" s="108"/>
      <c r="U1605" s="108"/>
      <c r="V1605" s="107"/>
      <c r="W1605" s="107"/>
    </row>
    <row r="1606" spans="1:23">
      <c r="A1606" t="s">
        <v>3278</v>
      </c>
      <c r="B1606">
        <v>44235</v>
      </c>
      <c r="C1606" t="s">
        <v>3279</v>
      </c>
      <c r="D1606">
        <v>44235</v>
      </c>
      <c r="E1606" t="s">
        <v>1267</v>
      </c>
      <c r="F1606" t="s">
        <v>87</v>
      </c>
      <c r="G1606" t="s">
        <v>1134</v>
      </c>
      <c r="H1606" t="s">
        <v>24</v>
      </c>
      <c r="I1606" t="s">
        <v>1202</v>
      </c>
      <c r="J1606">
        <v>10</v>
      </c>
      <c r="K1606">
        <v>3540</v>
      </c>
      <c r="L1606">
        <v>35400</v>
      </c>
      <c r="M1606">
        <v>8.4285999999999994</v>
      </c>
      <c r="N1606">
        <v>84.286000000000001</v>
      </c>
      <c r="O1606">
        <v>0</v>
      </c>
      <c r="P1606">
        <v>0</v>
      </c>
      <c r="Q1606">
        <v>3548.4286000000002</v>
      </c>
      <c r="R1606">
        <v>35484.286</v>
      </c>
      <c r="S1606" t="s">
        <v>1362</v>
      </c>
      <c r="T1606" s="108"/>
      <c r="U1606" s="108"/>
      <c r="V1606" s="107"/>
      <c r="W1606" s="107"/>
    </row>
    <row r="1607" spans="1:23">
      <c r="A1607" t="s">
        <v>3278</v>
      </c>
      <c r="B1607">
        <v>44235</v>
      </c>
      <c r="C1607" t="s">
        <v>3279</v>
      </c>
      <c r="D1607">
        <v>44235</v>
      </c>
      <c r="E1607" t="s">
        <v>1267</v>
      </c>
      <c r="F1607" t="s">
        <v>87</v>
      </c>
      <c r="G1607" t="s">
        <v>1134</v>
      </c>
      <c r="H1607" t="s">
        <v>24</v>
      </c>
      <c r="I1607" t="s">
        <v>1201</v>
      </c>
      <c r="J1607">
        <v>10</v>
      </c>
      <c r="K1607">
        <v>3938</v>
      </c>
      <c r="L1607">
        <v>39380</v>
      </c>
      <c r="M1607">
        <v>9.3762000000000008</v>
      </c>
      <c r="N1607">
        <v>93.762</v>
      </c>
      <c r="O1607">
        <v>0</v>
      </c>
      <c r="P1607">
        <v>0</v>
      </c>
      <c r="Q1607">
        <v>3947.3762000000002</v>
      </c>
      <c r="R1607">
        <v>39473.762000000002</v>
      </c>
      <c r="S1607" t="s">
        <v>1362</v>
      </c>
      <c r="T1607" s="108"/>
      <c r="U1607" s="108"/>
      <c r="V1607" s="107"/>
      <c r="W1607" s="107"/>
    </row>
    <row r="1608" spans="1:23">
      <c r="A1608" t="s">
        <v>3280</v>
      </c>
      <c r="B1608">
        <v>44235</v>
      </c>
      <c r="C1608" t="s">
        <v>3281</v>
      </c>
      <c r="D1608">
        <v>44235</v>
      </c>
      <c r="E1608" t="s">
        <v>1267</v>
      </c>
      <c r="F1608" t="s">
        <v>30</v>
      </c>
      <c r="G1608" t="s">
        <v>1127</v>
      </c>
      <c r="H1608" t="s">
        <v>24</v>
      </c>
      <c r="I1608" t="s">
        <v>1364</v>
      </c>
      <c r="J1608">
        <v>20</v>
      </c>
      <c r="K1608">
        <v>5415</v>
      </c>
      <c r="L1608">
        <v>108300</v>
      </c>
      <c r="M1608">
        <v>12.892899999999999</v>
      </c>
      <c r="N1608">
        <v>257.858</v>
      </c>
      <c r="O1608">
        <v>0</v>
      </c>
      <c r="P1608">
        <v>0</v>
      </c>
      <c r="Q1608">
        <v>5427.8928999999998</v>
      </c>
      <c r="R1608">
        <v>108557.85799999999</v>
      </c>
      <c r="S1608" t="s">
        <v>1362</v>
      </c>
      <c r="T1608" s="108"/>
      <c r="U1608" s="108"/>
      <c r="V1608" s="107"/>
      <c r="W1608" s="107"/>
    </row>
    <row r="1609" spans="1:23">
      <c r="A1609" t="s">
        <v>3282</v>
      </c>
      <c r="B1609">
        <v>44235</v>
      </c>
      <c r="C1609" t="s">
        <v>3283</v>
      </c>
      <c r="D1609">
        <v>44235</v>
      </c>
      <c r="E1609" t="s">
        <v>1267</v>
      </c>
      <c r="F1609" t="s">
        <v>82</v>
      </c>
      <c r="G1609" t="s">
        <v>1050</v>
      </c>
      <c r="H1609" t="s">
        <v>1272</v>
      </c>
      <c r="I1609" t="s">
        <v>1309</v>
      </c>
      <c r="J1609">
        <v>20</v>
      </c>
      <c r="K1609">
        <v>1118</v>
      </c>
      <c r="L1609">
        <v>22360</v>
      </c>
      <c r="M1609">
        <v>2.6619000000000002</v>
      </c>
      <c r="N1609">
        <v>53.238</v>
      </c>
      <c r="O1609">
        <v>0</v>
      </c>
      <c r="P1609">
        <v>0</v>
      </c>
      <c r="Q1609">
        <v>1120.6619000000001</v>
      </c>
      <c r="R1609">
        <v>22413.238000000001</v>
      </c>
      <c r="S1609" t="s">
        <v>1362</v>
      </c>
      <c r="T1609" s="108"/>
      <c r="U1609" s="108"/>
      <c r="V1609" s="107"/>
      <c r="W1609" s="107"/>
    </row>
    <row r="1610" spans="1:23">
      <c r="A1610" t="s">
        <v>3282</v>
      </c>
      <c r="B1610">
        <v>44235</v>
      </c>
      <c r="C1610" t="s">
        <v>3283</v>
      </c>
      <c r="D1610">
        <v>44235</v>
      </c>
      <c r="E1610" t="s">
        <v>1267</v>
      </c>
      <c r="F1610" t="s">
        <v>82</v>
      </c>
      <c r="G1610" t="s">
        <v>1050</v>
      </c>
      <c r="H1610" t="s">
        <v>1272</v>
      </c>
      <c r="I1610" t="s">
        <v>2490</v>
      </c>
      <c r="J1610">
        <v>20</v>
      </c>
      <c r="K1610">
        <v>1264</v>
      </c>
      <c r="L1610">
        <v>25280</v>
      </c>
      <c r="M1610">
        <v>3.0095000000000001</v>
      </c>
      <c r="N1610">
        <v>60.19</v>
      </c>
      <c r="O1610">
        <v>0</v>
      </c>
      <c r="P1610">
        <v>0</v>
      </c>
      <c r="Q1610">
        <v>1267.0094999999999</v>
      </c>
      <c r="R1610">
        <v>25340.19</v>
      </c>
      <c r="S1610" t="s">
        <v>1362</v>
      </c>
      <c r="T1610" s="108"/>
      <c r="U1610" s="108"/>
      <c r="V1610" s="107"/>
      <c r="W1610" s="107"/>
    </row>
    <row r="1611" spans="1:23">
      <c r="A1611" t="s">
        <v>3284</v>
      </c>
      <c r="B1611">
        <v>44235</v>
      </c>
      <c r="C1611" t="s">
        <v>3285</v>
      </c>
      <c r="D1611">
        <v>44235</v>
      </c>
      <c r="E1611" t="s">
        <v>1267</v>
      </c>
      <c r="F1611" t="s">
        <v>83</v>
      </c>
      <c r="G1611" t="s">
        <v>1050</v>
      </c>
      <c r="H1611" t="s">
        <v>1272</v>
      </c>
      <c r="I1611" t="s">
        <v>1309</v>
      </c>
      <c r="J1611">
        <v>40</v>
      </c>
      <c r="K1611">
        <v>1118</v>
      </c>
      <c r="L1611">
        <v>44720</v>
      </c>
      <c r="M1611">
        <v>2.6619000000000002</v>
      </c>
      <c r="N1611">
        <v>106.476</v>
      </c>
      <c r="O1611">
        <v>0</v>
      </c>
      <c r="P1611">
        <v>0</v>
      </c>
      <c r="Q1611">
        <v>1120.6619000000001</v>
      </c>
      <c r="R1611">
        <v>44826.476000000002</v>
      </c>
      <c r="S1611" t="s">
        <v>1362</v>
      </c>
      <c r="T1611" s="108"/>
      <c r="U1611" s="108"/>
      <c r="V1611" s="107"/>
      <c r="W1611" s="107"/>
    </row>
    <row r="1612" spans="1:23">
      <c r="A1612" t="s">
        <v>3284</v>
      </c>
      <c r="B1612">
        <v>44235</v>
      </c>
      <c r="C1612" t="s">
        <v>3285</v>
      </c>
      <c r="D1612">
        <v>44235</v>
      </c>
      <c r="E1612" t="s">
        <v>1267</v>
      </c>
      <c r="F1612" t="s">
        <v>83</v>
      </c>
      <c r="G1612" t="s">
        <v>1050</v>
      </c>
      <c r="H1612" t="s">
        <v>1272</v>
      </c>
      <c r="I1612" t="s">
        <v>2490</v>
      </c>
      <c r="J1612">
        <v>40</v>
      </c>
      <c r="K1612">
        <v>1264</v>
      </c>
      <c r="L1612">
        <v>50560</v>
      </c>
      <c r="M1612">
        <v>3.0095000000000001</v>
      </c>
      <c r="N1612">
        <v>120.38</v>
      </c>
      <c r="O1612">
        <v>0</v>
      </c>
      <c r="P1612">
        <v>0</v>
      </c>
      <c r="Q1612">
        <v>1267.0094999999999</v>
      </c>
      <c r="R1612">
        <v>50680.38</v>
      </c>
      <c r="S1612" t="s">
        <v>1362</v>
      </c>
      <c r="T1612" s="108"/>
      <c r="U1612" s="108"/>
      <c r="V1612" s="107"/>
      <c r="W1612" s="107"/>
    </row>
    <row r="1613" spans="1:23">
      <c r="A1613" t="s">
        <v>3284</v>
      </c>
      <c r="B1613">
        <v>44235</v>
      </c>
      <c r="C1613" t="s">
        <v>3285</v>
      </c>
      <c r="D1613">
        <v>44235</v>
      </c>
      <c r="E1613" t="s">
        <v>1267</v>
      </c>
      <c r="F1613" t="s">
        <v>83</v>
      </c>
      <c r="G1613" t="s">
        <v>1050</v>
      </c>
      <c r="H1613" t="s">
        <v>1272</v>
      </c>
      <c r="I1613" t="s">
        <v>1342</v>
      </c>
      <c r="J1613">
        <v>10</v>
      </c>
      <c r="K1613">
        <v>9850</v>
      </c>
      <c r="L1613">
        <v>98500</v>
      </c>
      <c r="M1613">
        <v>23.452400000000001</v>
      </c>
      <c r="N1613">
        <v>234.524</v>
      </c>
      <c r="O1613">
        <v>0</v>
      </c>
      <c r="P1613">
        <v>0</v>
      </c>
      <c r="Q1613">
        <v>9873.4524000000001</v>
      </c>
      <c r="R1613">
        <v>98734.524000000005</v>
      </c>
      <c r="S1613" t="s">
        <v>1362</v>
      </c>
      <c r="T1613" s="108"/>
      <c r="U1613" s="108"/>
      <c r="V1613" s="107"/>
      <c r="W1613" s="107"/>
    </row>
    <row r="1614" spans="1:23">
      <c r="A1614" t="s">
        <v>3284</v>
      </c>
      <c r="B1614">
        <v>44235</v>
      </c>
      <c r="C1614" t="s">
        <v>3285</v>
      </c>
      <c r="D1614">
        <v>44235</v>
      </c>
      <c r="E1614" t="s">
        <v>1267</v>
      </c>
      <c r="F1614" t="s">
        <v>83</v>
      </c>
      <c r="G1614" t="s">
        <v>1050</v>
      </c>
      <c r="H1614" t="s">
        <v>1272</v>
      </c>
      <c r="I1614" t="s">
        <v>1202</v>
      </c>
      <c r="J1614">
        <v>22</v>
      </c>
      <c r="K1614">
        <v>3540</v>
      </c>
      <c r="L1614">
        <v>77880</v>
      </c>
      <c r="M1614">
        <v>8.4285999999999994</v>
      </c>
      <c r="N1614">
        <v>185.42920000000001</v>
      </c>
      <c r="O1614">
        <v>0</v>
      </c>
      <c r="P1614">
        <v>0</v>
      </c>
      <c r="Q1614">
        <v>3548.4286000000002</v>
      </c>
      <c r="R1614">
        <v>78065.429199999999</v>
      </c>
      <c r="S1614" t="s">
        <v>1362</v>
      </c>
      <c r="T1614" s="108"/>
      <c r="U1614" s="108"/>
      <c r="V1614" s="107"/>
      <c r="W1614" s="107"/>
    </row>
    <row r="1615" spans="1:23">
      <c r="A1615" t="s">
        <v>3286</v>
      </c>
      <c r="B1615">
        <v>44235</v>
      </c>
      <c r="C1615" t="s">
        <v>3287</v>
      </c>
      <c r="D1615">
        <v>44235</v>
      </c>
      <c r="E1615" t="s">
        <v>1267</v>
      </c>
      <c r="F1615" t="s">
        <v>93</v>
      </c>
      <c r="G1615" t="s">
        <v>1050</v>
      </c>
      <c r="H1615" t="s">
        <v>1272</v>
      </c>
      <c r="I1615" t="s">
        <v>1309</v>
      </c>
      <c r="J1615">
        <v>20</v>
      </c>
      <c r="K1615">
        <v>1118</v>
      </c>
      <c r="L1615">
        <v>22360</v>
      </c>
      <c r="M1615">
        <v>2.6619000000000002</v>
      </c>
      <c r="N1615">
        <v>53.238</v>
      </c>
      <c r="O1615">
        <v>0</v>
      </c>
      <c r="P1615">
        <v>0</v>
      </c>
      <c r="Q1615">
        <v>1120.6619000000001</v>
      </c>
      <c r="R1615">
        <v>22413.238000000001</v>
      </c>
      <c r="S1615" t="s">
        <v>1362</v>
      </c>
      <c r="T1615" s="108"/>
      <c r="U1615" s="108"/>
      <c r="V1615" s="107"/>
      <c r="W1615" s="107"/>
    </row>
    <row r="1616" spans="1:23">
      <c r="A1616" t="s">
        <v>3286</v>
      </c>
      <c r="B1616">
        <v>44235</v>
      </c>
      <c r="C1616" t="s">
        <v>3287</v>
      </c>
      <c r="D1616">
        <v>44235</v>
      </c>
      <c r="E1616" t="s">
        <v>1267</v>
      </c>
      <c r="F1616" t="s">
        <v>93</v>
      </c>
      <c r="G1616" t="s">
        <v>1050</v>
      </c>
      <c r="H1616" t="s">
        <v>1272</v>
      </c>
      <c r="I1616" t="s">
        <v>2490</v>
      </c>
      <c r="J1616">
        <v>40</v>
      </c>
      <c r="K1616">
        <v>1264</v>
      </c>
      <c r="L1616">
        <v>50560</v>
      </c>
      <c r="M1616">
        <v>3.0095000000000001</v>
      </c>
      <c r="N1616">
        <v>120.38</v>
      </c>
      <c r="O1616">
        <v>0</v>
      </c>
      <c r="P1616">
        <v>0</v>
      </c>
      <c r="Q1616">
        <v>1267.0094999999999</v>
      </c>
      <c r="R1616">
        <v>50680.38</v>
      </c>
      <c r="S1616" t="s">
        <v>1362</v>
      </c>
      <c r="T1616" s="108"/>
      <c r="U1616" s="108"/>
      <c r="V1616" s="107"/>
      <c r="W1616" s="107"/>
    </row>
    <row r="1617" spans="1:23">
      <c r="A1617" t="s">
        <v>3286</v>
      </c>
      <c r="B1617">
        <v>44235</v>
      </c>
      <c r="C1617" t="s">
        <v>3287</v>
      </c>
      <c r="D1617">
        <v>44235</v>
      </c>
      <c r="E1617" t="s">
        <v>1267</v>
      </c>
      <c r="F1617" t="s">
        <v>93</v>
      </c>
      <c r="G1617" t="s">
        <v>1050</v>
      </c>
      <c r="H1617" t="s">
        <v>1272</v>
      </c>
      <c r="I1617" t="s">
        <v>1210</v>
      </c>
      <c r="J1617">
        <v>10</v>
      </c>
      <c r="K1617">
        <v>7760</v>
      </c>
      <c r="L1617">
        <v>77600</v>
      </c>
      <c r="M1617">
        <v>18.476199999999999</v>
      </c>
      <c r="N1617">
        <v>184.762</v>
      </c>
      <c r="O1617">
        <v>0</v>
      </c>
      <c r="P1617">
        <v>0</v>
      </c>
      <c r="Q1617">
        <v>7778.4762000000001</v>
      </c>
      <c r="R1617">
        <v>77784.762000000002</v>
      </c>
      <c r="S1617" t="s">
        <v>1362</v>
      </c>
      <c r="T1617" s="108"/>
      <c r="U1617" s="108"/>
      <c r="V1617" s="107"/>
      <c r="W1617" s="107"/>
    </row>
    <row r="1618" spans="1:23">
      <c r="A1618" t="s">
        <v>3286</v>
      </c>
      <c r="B1618">
        <v>44235</v>
      </c>
      <c r="C1618" t="s">
        <v>3287</v>
      </c>
      <c r="D1618">
        <v>44235</v>
      </c>
      <c r="E1618" t="s">
        <v>1267</v>
      </c>
      <c r="F1618" t="s">
        <v>93</v>
      </c>
      <c r="G1618" t="s">
        <v>1050</v>
      </c>
      <c r="H1618" t="s">
        <v>1272</v>
      </c>
      <c r="I1618" t="s">
        <v>1342</v>
      </c>
      <c r="J1618">
        <v>20</v>
      </c>
      <c r="K1618">
        <v>9850</v>
      </c>
      <c r="L1618">
        <v>197000</v>
      </c>
      <c r="M1618">
        <v>23.452400000000001</v>
      </c>
      <c r="N1618">
        <v>469.048</v>
      </c>
      <c r="O1618">
        <v>0</v>
      </c>
      <c r="P1618">
        <v>0</v>
      </c>
      <c r="Q1618">
        <v>9873.4524000000001</v>
      </c>
      <c r="R1618">
        <v>197469.04800000001</v>
      </c>
      <c r="S1618" t="s">
        <v>1362</v>
      </c>
      <c r="T1618" s="108"/>
      <c r="U1618" s="108"/>
      <c r="V1618" s="107"/>
      <c r="W1618" s="107"/>
    </row>
    <row r="1619" spans="1:23">
      <c r="A1619" t="s">
        <v>3288</v>
      </c>
      <c r="B1619">
        <v>44235</v>
      </c>
      <c r="C1619" t="s">
        <v>3289</v>
      </c>
      <c r="D1619">
        <v>44235</v>
      </c>
      <c r="E1619" t="s">
        <v>1267</v>
      </c>
      <c r="F1619" t="s">
        <v>100</v>
      </c>
      <c r="G1619" t="s">
        <v>1045</v>
      </c>
      <c r="H1619" t="s">
        <v>1272</v>
      </c>
      <c r="I1619" t="s">
        <v>1309</v>
      </c>
      <c r="J1619">
        <v>20</v>
      </c>
      <c r="K1619">
        <v>1118</v>
      </c>
      <c r="L1619">
        <v>22360</v>
      </c>
      <c r="M1619">
        <v>2.6619000000000002</v>
      </c>
      <c r="N1619">
        <v>53.238</v>
      </c>
      <c r="O1619">
        <v>0</v>
      </c>
      <c r="P1619">
        <v>0</v>
      </c>
      <c r="Q1619">
        <v>1120.6619000000001</v>
      </c>
      <c r="R1619">
        <v>22413.238000000001</v>
      </c>
      <c r="S1619" t="s">
        <v>1362</v>
      </c>
      <c r="T1619" s="108"/>
      <c r="U1619" s="108"/>
      <c r="V1619" s="107"/>
      <c r="W1619" s="107"/>
    </row>
    <row r="1620" spans="1:23">
      <c r="A1620" t="s">
        <v>3288</v>
      </c>
      <c r="B1620">
        <v>44235</v>
      </c>
      <c r="C1620" t="s">
        <v>3289</v>
      </c>
      <c r="D1620">
        <v>44235</v>
      </c>
      <c r="E1620" t="s">
        <v>1267</v>
      </c>
      <c r="F1620" t="s">
        <v>100</v>
      </c>
      <c r="G1620" t="s">
        <v>1045</v>
      </c>
      <c r="H1620" t="s">
        <v>1272</v>
      </c>
      <c r="I1620" t="s">
        <v>1342</v>
      </c>
      <c r="J1620">
        <v>10</v>
      </c>
      <c r="K1620">
        <v>9850</v>
      </c>
      <c r="L1620">
        <v>98500</v>
      </c>
      <c r="M1620">
        <v>23.452400000000001</v>
      </c>
      <c r="N1620">
        <v>234.524</v>
      </c>
      <c r="O1620">
        <v>0</v>
      </c>
      <c r="P1620">
        <v>0</v>
      </c>
      <c r="Q1620">
        <v>9873.4524000000001</v>
      </c>
      <c r="R1620">
        <v>98734.524000000005</v>
      </c>
      <c r="S1620" t="s">
        <v>1362</v>
      </c>
      <c r="T1620" s="108"/>
      <c r="U1620" s="108"/>
      <c r="V1620" s="107"/>
      <c r="W1620" s="107"/>
    </row>
    <row r="1621" spans="1:23">
      <c r="A1621" t="s">
        <v>3288</v>
      </c>
      <c r="B1621">
        <v>44235</v>
      </c>
      <c r="C1621" t="s">
        <v>3289</v>
      </c>
      <c r="D1621">
        <v>44235</v>
      </c>
      <c r="E1621" t="s">
        <v>1267</v>
      </c>
      <c r="F1621" t="s">
        <v>100</v>
      </c>
      <c r="G1621" t="s">
        <v>1045</v>
      </c>
      <c r="H1621" t="s">
        <v>1272</v>
      </c>
      <c r="I1621" t="s">
        <v>1210</v>
      </c>
      <c r="J1621">
        <v>10</v>
      </c>
      <c r="K1621">
        <v>7760</v>
      </c>
      <c r="L1621">
        <v>77600</v>
      </c>
      <c r="M1621">
        <v>18.476199999999999</v>
      </c>
      <c r="N1621">
        <v>184.762</v>
      </c>
      <c r="O1621">
        <v>0</v>
      </c>
      <c r="P1621">
        <v>0</v>
      </c>
      <c r="Q1621">
        <v>7778.4762000000001</v>
      </c>
      <c r="R1621">
        <v>77784.762000000002</v>
      </c>
      <c r="S1621" t="s">
        <v>1362</v>
      </c>
      <c r="T1621" s="108"/>
      <c r="U1621" s="108"/>
      <c r="V1621" s="107"/>
      <c r="W1621" s="107"/>
    </row>
    <row r="1622" spans="1:23">
      <c r="A1622" t="s">
        <v>3290</v>
      </c>
      <c r="B1622">
        <v>44235</v>
      </c>
      <c r="C1622" t="s">
        <v>3291</v>
      </c>
      <c r="D1622">
        <v>44235</v>
      </c>
      <c r="E1622" t="s">
        <v>1267</v>
      </c>
      <c r="F1622" t="s">
        <v>878</v>
      </c>
      <c r="G1622" t="s">
        <v>1045</v>
      </c>
      <c r="H1622" t="s">
        <v>1272</v>
      </c>
      <c r="I1622" t="s">
        <v>1342</v>
      </c>
      <c r="J1622">
        <v>10</v>
      </c>
      <c r="K1622">
        <v>9850</v>
      </c>
      <c r="L1622">
        <v>98500</v>
      </c>
      <c r="M1622">
        <v>23.452400000000001</v>
      </c>
      <c r="N1622">
        <v>234.524</v>
      </c>
      <c r="O1622">
        <v>0</v>
      </c>
      <c r="P1622">
        <v>0</v>
      </c>
      <c r="Q1622">
        <v>9873.4524000000001</v>
      </c>
      <c r="R1622">
        <v>98734.524000000005</v>
      </c>
      <c r="S1622" t="s">
        <v>1362</v>
      </c>
      <c r="T1622" s="108"/>
      <c r="U1622" s="108"/>
      <c r="V1622" s="107"/>
      <c r="W1622" s="107"/>
    </row>
    <row r="1623" spans="1:23">
      <c r="A1623" t="s">
        <v>3292</v>
      </c>
      <c r="B1623">
        <v>44235</v>
      </c>
      <c r="C1623" t="s">
        <v>3293</v>
      </c>
      <c r="D1623">
        <v>44235</v>
      </c>
      <c r="E1623" t="s">
        <v>1267</v>
      </c>
      <c r="F1623" t="s">
        <v>831</v>
      </c>
      <c r="G1623" t="s">
        <v>1046</v>
      </c>
      <c r="H1623" t="s">
        <v>1272</v>
      </c>
      <c r="I1623" t="s">
        <v>1342</v>
      </c>
      <c r="J1623">
        <v>6</v>
      </c>
      <c r="K1623">
        <v>9850</v>
      </c>
      <c r="L1623">
        <v>59100</v>
      </c>
      <c r="M1623">
        <v>23.452400000000001</v>
      </c>
      <c r="N1623">
        <v>140.71440000000001</v>
      </c>
      <c r="O1623">
        <v>0</v>
      </c>
      <c r="P1623">
        <v>0</v>
      </c>
      <c r="Q1623">
        <v>9873.4524000000001</v>
      </c>
      <c r="R1623">
        <v>59240.714399999997</v>
      </c>
      <c r="S1623" t="s">
        <v>1362</v>
      </c>
      <c r="T1623" s="108"/>
      <c r="U1623" s="108"/>
      <c r="V1623" s="107"/>
      <c r="W1623" s="107"/>
    </row>
    <row r="1624" spans="1:23">
      <c r="A1624" t="s">
        <v>3294</v>
      </c>
      <c r="B1624">
        <v>44235</v>
      </c>
      <c r="C1624" t="s">
        <v>3295</v>
      </c>
      <c r="D1624">
        <v>44235</v>
      </c>
      <c r="E1624" t="s">
        <v>1267</v>
      </c>
      <c r="F1624" t="s">
        <v>99</v>
      </c>
      <c r="G1624" t="s">
        <v>1046</v>
      </c>
      <c r="H1624" t="s">
        <v>1272</v>
      </c>
      <c r="I1624" t="s">
        <v>1309</v>
      </c>
      <c r="J1624">
        <v>20</v>
      </c>
      <c r="K1624">
        <v>1118</v>
      </c>
      <c r="L1624">
        <v>22360</v>
      </c>
      <c r="M1624">
        <v>2.6619000000000002</v>
      </c>
      <c r="N1624">
        <v>53.238</v>
      </c>
      <c r="O1624">
        <v>0</v>
      </c>
      <c r="P1624">
        <v>0</v>
      </c>
      <c r="Q1624">
        <v>1120.6619000000001</v>
      </c>
      <c r="R1624">
        <v>22413.238000000001</v>
      </c>
      <c r="S1624" t="s">
        <v>1362</v>
      </c>
      <c r="T1624" s="108"/>
      <c r="U1624" s="108"/>
      <c r="V1624" s="107"/>
      <c r="W1624" s="107"/>
    </row>
    <row r="1625" spans="1:23">
      <c r="A1625" t="s">
        <v>3296</v>
      </c>
      <c r="B1625">
        <v>44235</v>
      </c>
      <c r="C1625" t="s">
        <v>3297</v>
      </c>
      <c r="D1625">
        <v>44235</v>
      </c>
      <c r="E1625" t="s">
        <v>1267</v>
      </c>
      <c r="F1625" t="s">
        <v>96</v>
      </c>
      <c r="G1625" t="s">
        <v>1291</v>
      </c>
      <c r="H1625" t="s">
        <v>1272</v>
      </c>
      <c r="I1625" t="s">
        <v>1342</v>
      </c>
      <c r="J1625">
        <v>10</v>
      </c>
      <c r="K1625">
        <v>9850</v>
      </c>
      <c r="L1625">
        <v>98500</v>
      </c>
      <c r="M1625">
        <v>23.452400000000001</v>
      </c>
      <c r="N1625">
        <v>234.524</v>
      </c>
      <c r="O1625">
        <v>0</v>
      </c>
      <c r="P1625">
        <v>0</v>
      </c>
      <c r="Q1625">
        <v>9873.4524000000001</v>
      </c>
      <c r="R1625">
        <v>98734.524000000005</v>
      </c>
      <c r="S1625" t="s">
        <v>1362</v>
      </c>
      <c r="T1625" s="108"/>
      <c r="U1625" s="108"/>
      <c r="V1625" s="107"/>
      <c r="W1625" s="107"/>
    </row>
    <row r="1626" spans="1:23">
      <c r="A1626" t="s">
        <v>3298</v>
      </c>
      <c r="B1626">
        <v>44235</v>
      </c>
      <c r="C1626" t="s">
        <v>3299</v>
      </c>
      <c r="D1626">
        <v>44235</v>
      </c>
      <c r="E1626" t="s">
        <v>1267</v>
      </c>
      <c r="F1626" t="s">
        <v>1041</v>
      </c>
      <c r="G1626" t="s">
        <v>1046</v>
      </c>
      <c r="H1626" t="s">
        <v>1272</v>
      </c>
      <c r="I1626" t="s">
        <v>1342</v>
      </c>
      <c r="J1626">
        <v>10</v>
      </c>
      <c r="K1626">
        <v>9850</v>
      </c>
      <c r="L1626">
        <v>98500</v>
      </c>
      <c r="M1626">
        <v>23.452400000000001</v>
      </c>
      <c r="N1626">
        <v>234.524</v>
      </c>
      <c r="O1626">
        <v>0</v>
      </c>
      <c r="P1626">
        <v>0</v>
      </c>
      <c r="Q1626">
        <v>9873.4524000000001</v>
      </c>
      <c r="R1626">
        <v>98734.524000000005</v>
      </c>
      <c r="S1626" t="s">
        <v>1362</v>
      </c>
      <c r="T1626" s="108"/>
      <c r="U1626" s="108"/>
      <c r="V1626" s="107"/>
      <c r="W1626" s="107"/>
    </row>
    <row r="1627" spans="1:23">
      <c r="A1627" t="s">
        <v>3298</v>
      </c>
      <c r="B1627">
        <v>44235</v>
      </c>
      <c r="C1627" t="s">
        <v>3299</v>
      </c>
      <c r="D1627">
        <v>44235</v>
      </c>
      <c r="E1627" t="s">
        <v>1267</v>
      </c>
      <c r="F1627" t="s">
        <v>1041</v>
      </c>
      <c r="G1627" t="s">
        <v>1046</v>
      </c>
      <c r="H1627" t="s">
        <v>1272</v>
      </c>
      <c r="I1627" t="s">
        <v>2490</v>
      </c>
      <c r="J1627">
        <v>40</v>
      </c>
      <c r="K1627">
        <v>1264</v>
      </c>
      <c r="L1627">
        <v>50560</v>
      </c>
      <c r="M1627">
        <v>3.0095000000000001</v>
      </c>
      <c r="N1627">
        <v>120.38</v>
      </c>
      <c r="O1627">
        <v>0</v>
      </c>
      <c r="P1627">
        <v>0</v>
      </c>
      <c r="Q1627">
        <v>1267.0094999999999</v>
      </c>
      <c r="R1627">
        <v>50680.38</v>
      </c>
      <c r="S1627" t="s">
        <v>1362</v>
      </c>
      <c r="T1627" s="108"/>
      <c r="U1627" s="108"/>
      <c r="V1627" s="107"/>
      <c r="W1627" s="107"/>
    </row>
    <row r="1628" spans="1:23">
      <c r="A1628" t="s">
        <v>3300</v>
      </c>
      <c r="B1628">
        <v>44235</v>
      </c>
      <c r="C1628" t="s">
        <v>3301</v>
      </c>
      <c r="D1628">
        <v>44235</v>
      </c>
      <c r="E1628" t="s">
        <v>1267</v>
      </c>
      <c r="F1628" t="s">
        <v>103</v>
      </c>
      <c r="G1628" t="s">
        <v>1080</v>
      </c>
      <c r="H1628" t="s">
        <v>1272</v>
      </c>
      <c r="I1628" t="s">
        <v>1202</v>
      </c>
      <c r="J1628">
        <v>5</v>
      </c>
      <c r="K1628">
        <v>3540</v>
      </c>
      <c r="L1628">
        <v>17700</v>
      </c>
      <c r="M1628">
        <v>8.4285999999999994</v>
      </c>
      <c r="N1628">
        <v>42.143000000000001</v>
      </c>
      <c r="O1628">
        <v>0</v>
      </c>
      <c r="P1628">
        <v>0</v>
      </c>
      <c r="Q1628">
        <v>3548.4286000000002</v>
      </c>
      <c r="R1628">
        <v>17742.143</v>
      </c>
      <c r="S1628" t="s">
        <v>1362</v>
      </c>
      <c r="T1628" s="108"/>
      <c r="U1628" s="108"/>
      <c r="V1628" s="107"/>
      <c r="W1628" s="107"/>
    </row>
    <row r="1629" spans="1:23">
      <c r="A1629" t="s">
        <v>3300</v>
      </c>
      <c r="B1629">
        <v>44235</v>
      </c>
      <c r="C1629" t="s">
        <v>3301</v>
      </c>
      <c r="D1629">
        <v>44235</v>
      </c>
      <c r="E1629" t="s">
        <v>1267</v>
      </c>
      <c r="F1629" t="s">
        <v>103</v>
      </c>
      <c r="G1629" t="s">
        <v>1080</v>
      </c>
      <c r="H1629" t="s">
        <v>1272</v>
      </c>
      <c r="I1629" t="s">
        <v>2490</v>
      </c>
      <c r="J1629">
        <v>50</v>
      </c>
      <c r="K1629">
        <v>1264</v>
      </c>
      <c r="L1629">
        <v>63200</v>
      </c>
      <c r="M1629">
        <v>3.0095000000000001</v>
      </c>
      <c r="N1629">
        <v>150.47499999999999</v>
      </c>
      <c r="O1629">
        <v>0</v>
      </c>
      <c r="P1629">
        <v>0</v>
      </c>
      <c r="Q1629">
        <v>1267.0094999999999</v>
      </c>
      <c r="R1629">
        <v>63350.474999999999</v>
      </c>
      <c r="S1629" t="s">
        <v>1362</v>
      </c>
      <c r="T1629" s="108"/>
      <c r="U1629" s="108"/>
      <c r="V1629" s="107"/>
      <c r="W1629" s="107"/>
    </row>
    <row r="1630" spans="1:23">
      <c r="A1630" t="s">
        <v>3302</v>
      </c>
      <c r="B1630">
        <v>44235</v>
      </c>
      <c r="C1630" t="s">
        <v>3303</v>
      </c>
      <c r="D1630">
        <v>44235</v>
      </c>
      <c r="E1630" t="s">
        <v>1267</v>
      </c>
      <c r="F1630" t="s">
        <v>95</v>
      </c>
      <c r="G1630" t="s">
        <v>1273</v>
      </c>
      <c r="H1630" t="s">
        <v>1272</v>
      </c>
      <c r="I1630" t="s">
        <v>1201</v>
      </c>
      <c r="J1630">
        <v>10</v>
      </c>
      <c r="K1630">
        <v>3938</v>
      </c>
      <c r="L1630">
        <v>39380</v>
      </c>
      <c r="M1630">
        <v>9.3762000000000008</v>
      </c>
      <c r="N1630">
        <v>93.762</v>
      </c>
      <c r="O1630">
        <v>0</v>
      </c>
      <c r="P1630">
        <v>0</v>
      </c>
      <c r="Q1630">
        <v>3947.3762000000002</v>
      </c>
      <c r="R1630">
        <v>39473.762000000002</v>
      </c>
      <c r="S1630" t="s">
        <v>1362</v>
      </c>
      <c r="T1630" s="108"/>
      <c r="U1630" s="108"/>
      <c r="V1630" s="107"/>
      <c r="W1630" s="107"/>
    </row>
    <row r="1631" spans="1:23">
      <c r="A1631" t="s">
        <v>3304</v>
      </c>
      <c r="B1631">
        <v>44235</v>
      </c>
      <c r="C1631" t="s">
        <v>3305</v>
      </c>
      <c r="D1631">
        <v>44235</v>
      </c>
      <c r="E1631" t="s">
        <v>1267</v>
      </c>
      <c r="F1631" t="s">
        <v>98</v>
      </c>
      <c r="G1631" t="s">
        <v>1047</v>
      </c>
      <c r="H1631" t="s">
        <v>1272</v>
      </c>
      <c r="I1631" t="s">
        <v>1210</v>
      </c>
      <c r="J1631">
        <v>5</v>
      </c>
      <c r="K1631">
        <v>7760</v>
      </c>
      <c r="L1631">
        <v>38800</v>
      </c>
      <c r="M1631">
        <v>18.476199999999999</v>
      </c>
      <c r="N1631">
        <v>92.381</v>
      </c>
      <c r="O1631">
        <v>0</v>
      </c>
      <c r="P1631">
        <v>0</v>
      </c>
      <c r="Q1631">
        <v>7778.4762000000001</v>
      </c>
      <c r="R1631">
        <v>38892.381000000001</v>
      </c>
      <c r="S1631" t="s">
        <v>1362</v>
      </c>
      <c r="T1631" s="108"/>
      <c r="U1631" s="108"/>
      <c r="V1631" s="107"/>
      <c r="W1631" s="107"/>
    </row>
    <row r="1632" spans="1:23">
      <c r="A1632" t="s">
        <v>3304</v>
      </c>
      <c r="B1632">
        <v>44235</v>
      </c>
      <c r="C1632" t="s">
        <v>3305</v>
      </c>
      <c r="D1632">
        <v>44235</v>
      </c>
      <c r="E1632" t="s">
        <v>1267</v>
      </c>
      <c r="F1632" t="s">
        <v>98</v>
      </c>
      <c r="G1632" t="s">
        <v>1047</v>
      </c>
      <c r="H1632" t="s">
        <v>1272</v>
      </c>
      <c r="I1632" t="s">
        <v>1201</v>
      </c>
      <c r="J1632">
        <v>5</v>
      </c>
      <c r="K1632">
        <v>3938</v>
      </c>
      <c r="L1632">
        <v>19690</v>
      </c>
      <c r="M1632">
        <v>9.3762000000000008</v>
      </c>
      <c r="N1632">
        <v>46.881</v>
      </c>
      <c r="O1632">
        <v>0</v>
      </c>
      <c r="P1632">
        <v>0</v>
      </c>
      <c r="Q1632">
        <v>3947.3762000000002</v>
      </c>
      <c r="R1632">
        <v>19736.881000000001</v>
      </c>
      <c r="S1632" t="s">
        <v>1362</v>
      </c>
      <c r="T1632" s="108"/>
      <c r="U1632" s="108"/>
      <c r="V1632" s="107"/>
      <c r="W1632" s="107"/>
    </row>
    <row r="1633" spans="1:23">
      <c r="A1633" t="s">
        <v>3306</v>
      </c>
      <c r="B1633">
        <v>44235</v>
      </c>
      <c r="C1633" t="s">
        <v>3307</v>
      </c>
      <c r="D1633">
        <v>44235</v>
      </c>
      <c r="E1633" t="s">
        <v>1267</v>
      </c>
      <c r="F1633" t="s">
        <v>94</v>
      </c>
      <c r="G1633" t="s">
        <v>1047</v>
      </c>
      <c r="H1633" t="s">
        <v>1272</v>
      </c>
      <c r="I1633" t="s">
        <v>1309</v>
      </c>
      <c r="J1633">
        <v>40</v>
      </c>
      <c r="K1633">
        <v>1118</v>
      </c>
      <c r="L1633">
        <v>44720</v>
      </c>
      <c r="M1633">
        <v>2.6619000000000002</v>
      </c>
      <c r="N1633">
        <v>106.476</v>
      </c>
      <c r="O1633">
        <v>0</v>
      </c>
      <c r="P1633">
        <v>0</v>
      </c>
      <c r="Q1633">
        <v>1120.6619000000001</v>
      </c>
      <c r="R1633">
        <v>44826.476000000002</v>
      </c>
      <c r="S1633" t="s">
        <v>1362</v>
      </c>
      <c r="T1633" s="108"/>
      <c r="U1633" s="108"/>
      <c r="V1633" s="107"/>
      <c r="W1633" s="107"/>
    </row>
    <row r="1634" spans="1:23">
      <c r="A1634" t="s">
        <v>3308</v>
      </c>
      <c r="B1634">
        <v>44235</v>
      </c>
      <c r="C1634" t="s">
        <v>3309</v>
      </c>
      <c r="D1634">
        <v>44235</v>
      </c>
      <c r="E1634" t="s">
        <v>1267</v>
      </c>
      <c r="F1634" t="s">
        <v>104</v>
      </c>
      <c r="G1634" t="s">
        <v>1047</v>
      </c>
      <c r="H1634" t="s">
        <v>1272</v>
      </c>
      <c r="I1634" t="s">
        <v>2490</v>
      </c>
      <c r="J1634">
        <v>20</v>
      </c>
      <c r="K1634">
        <v>1264</v>
      </c>
      <c r="L1634">
        <v>25280</v>
      </c>
      <c r="M1634">
        <v>3.0095000000000001</v>
      </c>
      <c r="N1634">
        <v>60.19</v>
      </c>
      <c r="O1634">
        <v>0</v>
      </c>
      <c r="P1634">
        <v>0</v>
      </c>
      <c r="Q1634">
        <v>1267.0094999999999</v>
      </c>
      <c r="R1634">
        <v>25340.19</v>
      </c>
      <c r="S1634" t="s">
        <v>1362</v>
      </c>
      <c r="T1634" s="108"/>
      <c r="U1634" s="108"/>
      <c r="V1634" s="107"/>
      <c r="W1634" s="107"/>
    </row>
    <row r="1635" spans="1:23">
      <c r="A1635" t="s">
        <v>3310</v>
      </c>
      <c r="B1635">
        <v>44235</v>
      </c>
      <c r="C1635" t="s">
        <v>3311</v>
      </c>
      <c r="D1635">
        <v>44235</v>
      </c>
      <c r="E1635" t="s">
        <v>1267</v>
      </c>
      <c r="F1635" t="s">
        <v>961</v>
      </c>
      <c r="G1635" t="s">
        <v>1047</v>
      </c>
      <c r="H1635" t="s">
        <v>1272</v>
      </c>
      <c r="I1635" t="s">
        <v>1199</v>
      </c>
      <c r="J1635">
        <v>10</v>
      </c>
      <c r="K1635">
        <v>4035</v>
      </c>
      <c r="L1635">
        <v>40350</v>
      </c>
      <c r="M1635">
        <v>9.6071000000000009</v>
      </c>
      <c r="N1635">
        <v>96.070999999999998</v>
      </c>
      <c r="O1635">
        <v>0</v>
      </c>
      <c r="P1635">
        <v>0</v>
      </c>
      <c r="Q1635">
        <v>4044.6071000000002</v>
      </c>
      <c r="R1635">
        <v>40446.071000000004</v>
      </c>
      <c r="S1635" t="s">
        <v>1362</v>
      </c>
      <c r="T1635" s="108"/>
      <c r="U1635" s="108"/>
      <c r="V1635" s="107"/>
      <c r="W1635" s="107"/>
    </row>
    <row r="1636" spans="1:23">
      <c r="A1636" t="s">
        <v>3312</v>
      </c>
      <c r="B1636">
        <v>44235</v>
      </c>
      <c r="C1636" t="s">
        <v>3313</v>
      </c>
      <c r="D1636">
        <v>44235</v>
      </c>
      <c r="E1636" t="s">
        <v>1267</v>
      </c>
      <c r="F1636" t="s">
        <v>1296</v>
      </c>
      <c r="G1636" t="s">
        <v>1274</v>
      </c>
      <c r="H1636" t="s">
        <v>1272</v>
      </c>
      <c r="I1636" t="s">
        <v>2490</v>
      </c>
      <c r="J1636">
        <v>30</v>
      </c>
      <c r="K1636">
        <v>1264</v>
      </c>
      <c r="L1636">
        <v>37920</v>
      </c>
      <c r="M1636">
        <v>3.0095000000000001</v>
      </c>
      <c r="N1636">
        <v>90.284999999999997</v>
      </c>
      <c r="O1636">
        <v>0</v>
      </c>
      <c r="P1636">
        <v>0</v>
      </c>
      <c r="Q1636">
        <v>1267.0094999999999</v>
      </c>
      <c r="R1636">
        <v>38010.285000000003</v>
      </c>
      <c r="S1636" t="s">
        <v>1362</v>
      </c>
      <c r="T1636" s="108"/>
      <c r="U1636" s="108"/>
      <c r="V1636" s="107"/>
      <c r="W1636" s="107"/>
    </row>
    <row r="1637" spans="1:23">
      <c r="A1637" t="s">
        <v>3314</v>
      </c>
      <c r="B1637">
        <v>44235</v>
      </c>
      <c r="C1637" t="s">
        <v>3315</v>
      </c>
      <c r="D1637">
        <v>44235</v>
      </c>
      <c r="E1637" t="s">
        <v>1267</v>
      </c>
      <c r="F1637" t="s">
        <v>107</v>
      </c>
      <c r="G1637" t="s">
        <v>1273</v>
      </c>
      <c r="H1637" t="s">
        <v>1272</v>
      </c>
      <c r="I1637" t="s">
        <v>1364</v>
      </c>
      <c r="J1637">
        <v>55</v>
      </c>
      <c r="K1637">
        <v>5415</v>
      </c>
      <c r="L1637">
        <v>297825</v>
      </c>
      <c r="M1637">
        <v>12.892899999999999</v>
      </c>
      <c r="N1637">
        <v>709.10950000000003</v>
      </c>
      <c r="O1637">
        <v>0</v>
      </c>
      <c r="P1637">
        <v>0</v>
      </c>
      <c r="Q1637">
        <v>5427.8928999999998</v>
      </c>
      <c r="R1637">
        <v>298534.10950000002</v>
      </c>
      <c r="S1637" t="s">
        <v>1362</v>
      </c>
      <c r="T1637" s="108"/>
      <c r="U1637" s="108"/>
      <c r="V1637" s="107"/>
      <c r="W1637" s="107"/>
    </row>
    <row r="1638" spans="1:23">
      <c r="A1638" t="s">
        <v>3314</v>
      </c>
      <c r="B1638">
        <v>44235</v>
      </c>
      <c r="C1638" t="s">
        <v>3315</v>
      </c>
      <c r="D1638">
        <v>44235</v>
      </c>
      <c r="E1638" t="s">
        <v>1267</v>
      </c>
      <c r="F1638" t="s">
        <v>107</v>
      </c>
      <c r="G1638" t="s">
        <v>1273</v>
      </c>
      <c r="H1638" t="s">
        <v>1272</v>
      </c>
      <c r="I1638" t="s">
        <v>1342</v>
      </c>
      <c r="J1638">
        <v>10</v>
      </c>
      <c r="K1638">
        <v>9850</v>
      </c>
      <c r="L1638">
        <v>98500</v>
      </c>
      <c r="M1638">
        <v>23.452400000000001</v>
      </c>
      <c r="N1638">
        <v>234.524</v>
      </c>
      <c r="O1638">
        <v>0</v>
      </c>
      <c r="P1638">
        <v>0</v>
      </c>
      <c r="Q1638">
        <v>9873.4524000000001</v>
      </c>
      <c r="R1638">
        <v>98734.524000000005</v>
      </c>
      <c r="S1638" t="s">
        <v>1362</v>
      </c>
      <c r="T1638" s="108"/>
      <c r="U1638" s="108"/>
      <c r="V1638" s="107"/>
      <c r="W1638" s="107"/>
    </row>
    <row r="1639" spans="1:23">
      <c r="A1639" t="s">
        <v>3316</v>
      </c>
      <c r="B1639">
        <v>44235</v>
      </c>
      <c r="C1639" t="s">
        <v>3317</v>
      </c>
      <c r="D1639">
        <v>44235</v>
      </c>
      <c r="E1639" t="s">
        <v>1267</v>
      </c>
      <c r="F1639" t="s">
        <v>18</v>
      </c>
      <c r="G1639" t="s">
        <v>19</v>
      </c>
      <c r="H1639" t="s">
        <v>13</v>
      </c>
      <c r="I1639" t="s">
        <v>2490</v>
      </c>
      <c r="J1639">
        <v>200</v>
      </c>
      <c r="K1639">
        <v>1264</v>
      </c>
      <c r="L1639">
        <v>252800</v>
      </c>
      <c r="M1639">
        <v>3.01</v>
      </c>
      <c r="N1639">
        <v>602</v>
      </c>
      <c r="O1639">
        <v>0</v>
      </c>
      <c r="P1639">
        <v>0</v>
      </c>
      <c r="Q1639">
        <v>1267.0094999999999</v>
      </c>
      <c r="R1639">
        <v>253401.9</v>
      </c>
      <c r="S1639" t="s">
        <v>1362</v>
      </c>
      <c r="T1639" s="108"/>
      <c r="U1639" s="108"/>
      <c r="V1639" s="107"/>
      <c r="W1639" s="107"/>
    </row>
    <row r="1640" spans="1:23">
      <c r="A1640" t="s">
        <v>3318</v>
      </c>
      <c r="B1640">
        <v>44235</v>
      </c>
      <c r="C1640" t="s">
        <v>3319</v>
      </c>
      <c r="D1640">
        <v>44235</v>
      </c>
      <c r="E1640" t="s">
        <v>1267</v>
      </c>
      <c r="F1640" t="s">
        <v>5</v>
      </c>
      <c r="G1640" t="s">
        <v>1280</v>
      </c>
      <c r="H1640" t="s">
        <v>120</v>
      </c>
      <c r="I1640" t="s">
        <v>1202</v>
      </c>
      <c r="J1640">
        <v>10</v>
      </c>
      <c r="K1640">
        <v>3540</v>
      </c>
      <c r="L1640">
        <v>35400</v>
      </c>
      <c r="M1640">
        <v>8.4285999999999994</v>
      </c>
      <c r="N1640">
        <v>84.286000000000001</v>
      </c>
      <c r="O1640">
        <v>0</v>
      </c>
      <c r="P1640">
        <v>0</v>
      </c>
      <c r="Q1640">
        <v>3548.4286000000002</v>
      </c>
      <c r="R1640">
        <v>35484.286</v>
      </c>
      <c r="S1640" t="s">
        <v>1362</v>
      </c>
      <c r="T1640" s="108"/>
      <c r="U1640" s="108"/>
      <c r="V1640" s="107"/>
      <c r="W1640" s="107"/>
    </row>
    <row r="1641" spans="1:23">
      <c r="A1641" t="s">
        <v>3318</v>
      </c>
      <c r="B1641">
        <v>44235</v>
      </c>
      <c r="C1641" t="s">
        <v>3319</v>
      </c>
      <c r="D1641">
        <v>44235</v>
      </c>
      <c r="E1641" t="s">
        <v>1267</v>
      </c>
      <c r="F1641" t="s">
        <v>5</v>
      </c>
      <c r="G1641" t="s">
        <v>1280</v>
      </c>
      <c r="H1641" t="s">
        <v>120</v>
      </c>
      <c r="I1641" t="s">
        <v>1342</v>
      </c>
      <c r="J1641">
        <v>5</v>
      </c>
      <c r="K1641">
        <v>9850</v>
      </c>
      <c r="L1641">
        <v>49250</v>
      </c>
      <c r="M1641">
        <v>23.452400000000001</v>
      </c>
      <c r="N1641">
        <v>117.262</v>
      </c>
      <c r="O1641">
        <v>0</v>
      </c>
      <c r="P1641">
        <v>0</v>
      </c>
      <c r="Q1641">
        <v>9873.4524000000001</v>
      </c>
      <c r="R1641">
        <v>49367.262000000002</v>
      </c>
      <c r="S1641" t="s">
        <v>1362</v>
      </c>
      <c r="T1641" s="108"/>
      <c r="U1641" s="108"/>
      <c r="V1641" s="107"/>
      <c r="W1641" s="107"/>
    </row>
    <row r="1642" spans="1:23">
      <c r="A1642" t="s">
        <v>3318</v>
      </c>
      <c r="B1642">
        <v>44235</v>
      </c>
      <c r="C1642" t="s">
        <v>3319</v>
      </c>
      <c r="D1642">
        <v>44235</v>
      </c>
      <c r="E1642" t="s">
        <v>1267</v>
      </c>
      <c r="F1642" t="s">
        <v>5</v>
      </c>
      <c r="G1642" t="s">
        <v>1280</v>
      </c>
      <c r="H1642" t="s">
        <v>120</v>
      </c>
      <c r="I1642" t="s">
        <v>2490</v>
      </c>
      <c r="J1642">
        <v>40</v>
      </c>
      <c r="K1642">
        <v>1264</v>
      </c>
      <c r="L1642">
        <v>50560</v>
      </c>
      <c r="M1642">
        <v>3.0095000000000001</v>
      </c>
      <c r="N1642">
        <v>120.38</v>
      </c>
      <c r="O1642">
        <v>0</v>
      </c>
      <c r="P1642">
        <v>0</v>
      </c>
      <c r="Q1642">
        <v>1267.0094999999999</v>
      </c>
      <c r="R1642">
        <v>50680.38</v>
      </c>
      <c r="S1642" t="s">
        <v>1362</v>
      </c>
      <c r="T1642" s="108"/>
      <c r="U1642" s="108"/>
      <c r="V1642" s="107"/>
      <c r="W1642" s="107"/>
    </row>
    <row r="1643" spans="1:23">
      <c r="A1643" t="s">
        <v>3320</v>
      </c>
      <c r="B1643">
        <v>44235</v>
      </c>
      <c r="C1643" t="s">
        <v>3321</v>
      </c>
      <c r="D1643">
        <v>44235</v>
      </c>
      <c r="E1643" t="s">
        <v>1267</v>
      </c>
      <c r="F1643" t="s">
        <v>1216</v>
      </c>
      <c r="G1643" t="s">
        <v>26</v>
      </c>
      <c r="H1643" t="s">
        <v>24</v>
      </c>
      <c r="I1643" t="s">
        <v>1202</v>
      </c>
      <c r="J1643">
        <v>100</v>
      </c>
      <c r="K1643">
        <v>3540</v>
      </c>
      <c r="L1643">
        <v>354000</v>
      </c>
      <c r="M1643">
        <v>8.4285999999999994</v>
      </c>
      <c r="N1643">
        <v>842.86</v>
      </c>
      <c r="O1643">
        <v>0</v>
      </c>
      <c r="P1643">
        <v>0</v>
      </c>
      <c r="Q1643">
        <v>3548.4286000000002</v>
      </c>
      <c r="R1643">
        <v>354842.86</v>
      </c>
      <c r="S1643" t="s">
        <v>1362</v>
      </c>
      <c r="T1643" s="108"/>
      <c r="U1643" s="108"/>
      <c r="V1643" s="107"/>
      <c r="W1643" s="107"/>
    </row>
    <row r="1644" spans="1:23">
      <c r="A1644" t="s">
        <v>3322</v>
      </c>
      <c r="B1644">
        <v>44235</v>
      </c>
      <c r="C1644" t="s">
        <v>3323</v>
      </c>
      <c r="D1644">
        <v>44235</v>
      </c>
      <c r="E1644" t="s">
        <v>1299</v>
      </c>
      <c r="F1644" t="s">
        <v>3324</v>
      </c>
      <c r="G1644" t="s">
        <v>1303</v>
      </c>
      <c r="H1644" t="s">
        <v>1299</v>
      </c>
      <c r="I1644" t="s">
        <v>1363</v>
      </c>
      <c r="J1644">
        <v>1</v>
      </c>
      <c r="K1644">
        <v>6670</v>
      </c>
      <c r="L1644">
        <v>6670</v>
      </c>
      <c r="M1644">
        <v>0</v>
      </c>
      <c r="N1644">
        <v>0</v>
      </c>
      <c r="O1644">
        <v>0</v>
      </c>
      <c r="P1644">
        <v>0</v>
      </c>
      <c r="Q1644">
        <v>6670</v>
      </c>
      <c r="R1644">
        <v>6670</v>
      </c>
      <c r="S1644" t="s">
        <v>1362</v>
      </c>
      <c r="T1644" s="108"/>
      <c r="U1644" s="108"/>
      <c r="V1644" s="107"/>
      <c r="W1644" s="107"/>
    </row>
    <row r="1645" spans="1:23">
      <c r="A1645" t="s">
        <v>3325</v>
      </c>
      <c r="B1645">
        <v>44235</v>
      </c>
      <c r="C1645" t="s">
        <v>3326</v>
      </c>
      <c r="D1645">
        <v>44235</v>
      </c>
      <c r="E1645" t="s">
        <v>1267</v>
      </c>
      <c r="F1645" t="s">
        <v>97</v>
      </c>
      <c r="G1645" t="s">
        <v>1047</v>
      </c>
      <c r="H1645" t="s">
        <v>1272</v>
      </c>
      <c r="I1645" t="s">
        <v>1309</v>
      </c>
      <c r="J1645">
        <v>10</v>
      </c>
      <c r="K1645">
        <v>1118</v>
      </c>
      <c r="L1645">
        <v>11180</v>
      </c>
      <c r="M1645">
        <v>2.6619000000000002</v>
      </c>
      <c r="N1645">
        <v>26.619</v>
      </c>
      <c r="O1645">
        <v>0</v>
      </c>
      <c r="P1645">
        <v>0</v>
      </c>
      <c r="Q1645">
        <v>1120.6619000000001</v>
      </c>
      <c r="R1645">
        <v>11206.619000000001</v>
      </c>
      <c r="S1645" t="s">
        <v>1362</v>
      </c>
      <c r="T1645" s="108"/>
      <c r="U1645" s="108"/>
      <c r="V1645" s="107"/>
      <c r="W1645" s="107"/>
    </row>
    <row r="1646" spans="1:23">
      <c r="A1646" t="s">
        <v>3325</v>
      </c>
      <c r="B1646">
        <v>44235</v>
      </c>
      <c r="C1646" t="s">
        <v>3326</v>
      </c>
      <c r="D1646">
        <v>44235</v>
      </c>
      <c r="E1646" t="s">
        <v>1267</v>
      </c>
      <c r="F1646" t="s">
        <v>97</v>
      </c>
      <c r="G1646" t="s">
        <v>1047</v>
      </c>
      <c r="H1646" t="s">
        <v>1272</v>
      </c>
      <c r="I1646" t="s">
        <v>2490</v>
      </c>
      <c r="J1646">
        <v>10</v>
      </c>
      <c r="K1646">
        <v>1264</v>
      </c>
      <c r="L1646">
        <v>12640</v>
      </c>
      <c r="M1646">
        <v>3.0095000000000001</v>
      </c>
      <c r="N1646">
        <v>30.094999999999999</v>
      </c>
      <c r="O1646">
        <v>0</v>
      </c>
      <c r="P1646">
        <v>0</v>
      </c>
      <c r="Q1646">
        <v>1267.0094999999999</v>
      </c>
      <c r="R1646">
        <v>12670.094999999999</v>
      </c>
      <c r="S1646" t="s">
        <v>1362</v>
      </c>
      <c r="T1646" s="108"/>
      <c r="U1646" s="108"/>
      <c r="V1646" s="107"/>
      <c r="W1646" s="107"/>
    </row>
    <row r="1647" spans="1:23">
      <c r="A1647" t="s">
        <v>3327</v>
      </c>
      <c r="B1647">
        <v>44235</v>
      </c>
      <c r="C1647" t="s">
        <v>3328</v>
      </c>
      <c r="D1647">
        <v>44235</v>
      </c>
      <c r="E1647" t="s">
        <v>1267</v>
      </c>
      <c r="F1647" t="s">
        <v>47</v>
      </c>
      <c r="G1647" t="s">
        <v>1277</v>
      </c>
      <c r="H1647" t="s">
        <v>13</v>
      </c>
      <c r="I1647" t="s">
        <v>1210</v>
      </c>
      <c r="J1647">
        <v>20</v>
      </c>
      <c r="K1647">
        <v>7760</v>
      </c>
      <c r="L1647">
        <v>155200</v>
      </c>
      <c r="M1647">
        <v>18.476199999999999</v>
      </c>
      <c r="N1647">
        <v>369.524</v>
      </c>
      <c r="O1647">
        <v>0</v>
      </c>
      <c r="P1647">
        <v>0</v>
      </c>
      <c r="Q1647">
        <v>7778.4762000000001</v>
      </c>
      <c r="R1647">
        <v>155569.524</v>
      </c>
      <c r="S1647" t="s">
        <v>1362</v>
      </c>
      <c r="T1647" s="108"/>
      <c r="U1647" s="108"/>
      <c r="V1647" s="107"/>
      <c r="W1647" s="107"/>
    </row>
    <row r="1648" spans="1:23">
      <c r="A1648" t="s">
        <v>3327</v>
      </c>
      <c r="B1648">
        <v>44235</v>
      </c>
      <c r="C1648" t="s">
        <v>3328</v>
      </c>
      <c r="D1648">
        <v>44235</v>
      </c>
      <c r="E1648" t="s">
        <v>1267</v>
      </c>
      <c r="F1648" t="s">
        <v>47</v>
      </c>
      <c r="G1648" t="s">
        <v>1277</v>
      </c>
      <c r="H1648" t="s">
        <v>13</v>
      </c>
      <c r="I1648" t="s">
        <v>2490</v>
      </c>
      <c r="J1648">
        <v>80</v>
      </c>
      <c r="K1648">
        <v>1264</v>
      </c>
      <c r="L1648">
        <v>101120</v>
      </c>
      <c r="M1648">
        <v>3.0095000000000001</v>
      </c>
      <c r="N1648">
        <v>240.76</v>
      </c>
      <c r="O1648">
        <v>0</v>
      </c>
      <c r="P1648">
        <v>0</v>
      </c>
      <c r="Q1648">
        <v>1267.0094999999999</v>
      </c>
      <c r="R1648">
        <v>101360.76</v>
      </c>
      <c r="S1648" t="s">
        <v>1362</v>
      </c>
      <c r="T1648" s="108"/>
      <c r="U1648" s="108"/>
      <c r="V1648" s="107"/>
      <c r="W1648" s="107"/>
    </row>
    <row r="1649" spans="1:23">
      <c r="A1649" t="s">
        <v>3329</v>
      </c>
      <c r="B1649">
        <v>44235</v>
      </c>
      <c r="C1649" t="s">
        <v>3330</v>
      </c>
      <c r="D1649">
        <v>44235</v>
      </c>
      <c r="E1649" t="s">
        <v>1267</v>
      </c>
      <c r="F1649" t="s">
        <v>20</v>
      </c>
      <c r="G1649" t="s">
        <v>1082</v>
      </c>
      <c r="H1649" t="s">
        <v>13</v>
      </c>
      <c r="I1649" t="s">
        <v>1364</v>
      </c>
      <c r="J1649">
        <v>120</v>
      </c>
      <c r="K1649">
        <v>5415</v>
      </c>
      <c r="L1649">
        <v>649800</v>
      </c>
      <c r="M1649">
        <v>12.893000000000001</v>
      </c>
      <c r="N1649">
        <v>1547.16</v>
      </c>
      <c r="O1649">
        <v>0</v>
      </c>
      <c r="P1649">
        <v>0</v>
      </c>
      <c r="Q1649">
        <v>5427.8928999999998</v>
      </c>
      <c r="R1649">
        <v>651347.14800000004</v>
      </c>
      <c r="S1649" t="s">
        <v>1362</v>
      </c>
      <c r="T1649" s="108"/>
      <c r="U1649" s="108"/>
      <c r="V1649" s="107"/>
      <c r="W1649" s="107"/>
    </row>
    <row r="1650" spans="1:23">
      <c r="A1650" t="s">
        <v>3331</v>
      </c>
      <c r="B1650">
        <v>44236</v>
      </c>
      <c r="C1650" t="s">
        <v>3332</v>
      </c>
      <c r="D1650">
        <v>44236</v>
      </c>
      <c r="E1650" t="s">
        <v>1267</v>
      </c>
      <c r="F1650" t="s">
        <v>63</v>
      </c>
      <c r="G1650" t="s">
        <v>57</v>
      </c>
      <c r="H1650" t="s">
        <v>57</v>
      </c>
      <c r="I1650" t="s">
        <v>1203</v>
      </c>
      <c r="J1650">
        <v>40</v>
      </c>
      <c r="K1650">
        <v>1293</v>
      </c>
      <c r="L1650">
        <v>51720</v>
      </c>
      <c r="M1650">
        <v>3.0785999999999998</v>
      </c>
      <c r="N1650">
        <v>123.14400000000001</v>
      </c>
      <c r="O1650">
        <v>0</v>
      </c>
      <c r="P1650">
        <v>0</v>
      </c>
      <c r="Q1650">
        <v>1296.0786000000001</v>
      </c>
      <c r="R1650">
        <v>51843.144</v>
      </c>
      <c r="S1650" t="s">
        <v>1362</v>
      </c>
      <c r="T1650" s="108"/>
      <c r="U1650" s="108"/>
      <c r="V1650" s="107"/>
      <c r="W1650" s="107"/>
    </row>
    <row r="1651" spans="1:23">
      <c r="A1651" t="s">
        <v>3333</v>
      </c>
      <c r="B1651">
        <v>44236</v>
      </c>
      <c r="C1651" t="s">
        <v>3334</v>
      </c>
      <c r="D1651">
        <v>44236</v>
      </c>
      <c r="E1651" t="s">
        <v>1267</v>
      </c>
      <c r="F1651" t="s">
        <v>78</v>
      </c>
      <c r="G1651" t="s">
        <v>79</v>
      </c>
      <c r="H1651" t="s">
        <v>69</v>
      </c>
      <c r="I1651" t="s">
        <v>1316</v>
      </c>
      <c r="J1651">
        <v>60</v>
      </c>
      <c r="K1651">
        <v>1225</v>
      </c>
      <c r="L1651">
        <v>73500</v>
      </c>
      <c r="M1651">
        <v>2.9167000000000001</v>
      </c>
      <c r="N1651">
        <v>175.00200000000001</v>
      </c>
      <c r="O1651">
        <v>0</v>
      </c>
      <c r="P1651">
        <v>0</v>
      </c>
      <c r="Q1651">
        <v>1227.9167</v>
      </c>
      <c r="R1651">
        <v>73675.001999999993</v>
      </c>
      <c r="S1651" t="s">
        <v>1362</v>
      </c>
      <c r="T1651" s="108"/>
      <c r="U1651" s="108"/>
      <c r="V1651" s="107"/>
      <c r="W1651" s="107"/>
    </row>
    <row r="1652" spans="1:23">
      <c r="A1652" t="s">
        <v>3333</v>
      </c>
      <c r="B1652">
        <v>44236</v>
      </c>
      <c r="C1652" t="s">
        <v>3334</v>
      </c>
      <c r="D1652">
        <v>44236</v>
      </c>
      <c r="E1652" t="s">
        <v>1267</v>
      </c>
      <c r="F1652" t="s">
        <v>78</v>
      </c>
      <c r="G1652" t="s">
        <v>79</v>
      </c>
      <c r="H1652" t="s">
        <v>69</v>
      </c>
      <c r="I1652" t="s">
        <v>1364</v>
      </c>
      <c r="J1652">
        <v>5</v>
      </c>
      <c r="K1652">
        <v>5415</v>
      </c>
      <c r="L1652">
        <v>27075</v>
      </c>
      <c r="M1652">
        <v>12.892899999999999</v>
      </c>
      <c r="N1652">
        <v>64.464500000000001</v>
      </c>
      <c r="O1652">
        <v>0</v>
      </c>
      <c r="P1652">
        <v>0</v>
      </c>
      <c r="Q1652">
        <v>5427.8928999999998</v>
      </c>
      <c r="R1652">
        <v>27139.464499999998</v>
      </c>
      <c r="S1652" t="s">
        <v>1362</v>
      </c>
      <c r="T1652" s="108"/>
      <c r="U1652" s="108"/>
      <c r="V1652" s="107"/>
      <c r="W1652" s="107"/>
    </row>
    <row r="1653" spans="1:23">
      <c r="A1653" t="s">
        <v>3335</v>
      </c>
      <c r="B1653">
        <v>44236</v>
      </c>
      <c r="C1653" t="s">
        <v>3336</v>
      </c>
      <c r="D1653">
        <v>44236</v>
      </c>
      <c r="E1653" t="s">
        <v>1267</v>
      </c>
      <c r="F1653" t="s">
        <v>74</v>
      </c>
      <c r="G1653" t="s">
        <v>1269</v>
      </c>
      <c r="H1653" t="s">
        <v>69</v>
      </c>
      <c r="I1653" t="s">
        <v>1364</v>
      </c>
      <c r="J1653">
        <v>12</v>
      </c>
      <c r="K1653">
        <v>5415</v>
      </c>
      <c r="L1653">
        <v>64980</v>
      </c>
      <c r="M1653">
        <v>12.892899999999999</v>
      </c>
      <c r="N1653">
        <v>154.7148</v>
      </c>
      <c r="O1653">
        <v>0</v>
      </c>
      <c r="P1653">
        <v>0</v>
      </c>
      <c r="Q1653">
        <v>5427.8928999999998</v>
      </c>
      <c r="R1653">
        <v>65134.714800000002</v>
      </c>
      <c r="S1653" t="s">
        <v>1362</v>
      </c>
      <c r="T1653" s="108"/>
      <c r="U1653" s="108"/>
      <c r="V1653" s="107"/>
      <c r="W1653" s="107"/>
    </row>
    <row r="1654" spans="1:23">
      <c r="A1654" t="s">
        <v>3337</v>
      </c>
      <c r="B1654">
        <v>44236</v>
      </c>
      <c r="C1654" t="s">
        <v>3338</v>
      </c>
      <c r="D1654">
        <v>44236</v>
      </c>
      <c r="E1654" t="s">
        <v>1267</v>
      </c>
      <c r="F1654" t="s">
        <v>68</v>
      </c>
      <c r="G1654" t="s">
        <v>69</v>
      </c>
      <c r="H1654" t="s">
        <v>69</v>
      </c>
      <c r="I1654" t="s">
        <v>1202</v>
      </c>
      <c r="J1654">
        <v>5</v>
      </c>
      <c r="K1654">
        <v>3540</v>
      </c>
      <c r="L1654">
        <v>17700</v>
      </c>
      <c r="M1654">
        <v>8.4285999999999994</v>
      </c>
      <c r="N1654">
        <v>42.143000000000001</v>
      </c>
      <c r="O1654">
        <v>0</v>
      </c>
      <c r="P1654">
        <v>0</v>
      </c>
      <c r="Q1654">
        <v>3548.4286000000002</v>
      </c>
      <c r="R1654">
        <v>17742.143</v>
      </c>
      <c r="S1654" t="s">
        <v>1362</v>
      </c>
      <c r="T1654" s="108"/>
      <c r="U1654" s="108"/>
      <c r="V1654" s="107"/>
      <c r="W1654" s="107"/>
    </row>
    <row r="1655" spans="1:23">
      <c r="A1655" t="s">
        <v>3337</v>
      </c>
      <c r="B1655">
        <v>44236</v>
      </c>
      <c r="C1655" t="s">
        <v>3338</v>
      </c>
      <c r="D1655">
        <v>44236</v>
      </c>
      <c r="E1655" t="s">
        <v>1267</v>
      </c>
      <c r="F1655" t="s">
        <v>68</v>
      </c>
      <c r="G1655" t="s">
        <v>69</v>
      </c>
      <c r="H1655" t="s">
        <v>69</v>
      </c>
      <c r="I1655" t="s">
        <v>1342</v>
      </c>
      <c r="J1655">
        <v>7</v>
      </c>
      <c r="K1655">
        <v>9850</v>
      </c>
      <c r="L1655">
        <v>68950</v>
      </c>
      <c r="M1655">
        <v>23.452400000000001</v>
      </c>
      <c r="N1655">
        <v>164.16679999999999</v>
      </c>
      <c r="O1655">
        <v>0</v>
      </c>
      <c r="P1655">
        <v>0</v>
      </c>
      <c r="Q1655">
        <v>9873.4524000000001</v>
      </c>
      <c r="R1655">
        <v>69114.166800000006</v>
      </c>
      <c r="S1655" t="s">
        <v>1362</v>
      </c>
      <c r="T1655" s="108"/>
      <c r="U1655" s="108"/>
      <c r="V1655" s="107"/>
      <c r="W1655" s="107"/>
    </row>
    <row r="1656" spans="1:23">
      <c r="A1656" t="s">
        <v>3337</v>
      </c>
      <c r="B1656">
        <v>44236</v>
      </c>
      <c r="C1656" t="s">
        <v>3338</v>
      </c>
      <c r="D1656">
        <v>44236</v>
      </c>
      <c r="E1656" t="s">
        <v>1267</v>
      </c>
      <c r="F1656" t="s">
        <v>68</v>
      </c>
      <c r="G1656" t="s">
        <v>69</v>
      </c>
      <c r="H1656" t="s">
        <v>69</v>
      </c>
      <c r="I1656" t="s">
        <v>1201</v>
      </c>
      <c r="J1656">
        <v>5</v>
      </c>
      <c r="K1656">
        <v>3938</v>
      </c>
      <c r="L1656">
        <v>19690</v>
      </c>
      <c r="M1656">
        <v>9.3762000000000008</v>
      </c>
      <c r="N1656">
        <v>46.881</v>
      </c>
      <c r="O1656">
        <v>0</v>
      </c>
      <c r="P1656">
        <v>0</v>
      </c>
      <c r="Q1656">
        <v>3947.3762000000002</v>
      </c>
      <c r="R1656">
        <v>19736.881000000001</v>
      </c>
      <c r="S1656" t="s">
        <v>1362</v>
      </c>
      <c r="T1656" s="108"/>
      <c r="U1656" s="108"/>
      <c r="V1656" s="107"/>
      <c r="W1656" s="107"/>
    </row>
    <row r="1657" spans="1:23">
      <c r="A1657" t="s">
        <v>3339</v>
      </c>
      <c r="B1657">
        <v>44236</v>
      </c>
      <c r="C1657" t="s">
        <v>3340</v>
      </c>
      <c r="D1657">
        <v>44236</v>
      </c>
      <c r="E1657" t="s">
        <v>1267</v>
      </c>
      <c r="F1657" t="s">
        <v>70</v>
      </c>
      <c r="G1657" t="s">
        <v>69</v>
      </c>
      <c r="H1657" t="s">
        <v>69</v>
      </c>
      <c r="I1657" t="s">
        <v>1201</v>
      </c>
      <c r="J1657">
        <v>10</v>
      </c>
      <c r="K1657">
        <v>3938</v>
      </c>
      <c r="L1657">
        <v>39380</v>
      </c>
      <c r="M1657">
        <v>9.3762000000000008</v>
      </c>
      <c r="N1657">
        <v>93.762</v>
      </c>
      <c r="O1657">
        <v>0</v>
      </c>
      <c r="P1657">
        <v>0</v>
      </c>
      <c r="Q1657">
        <v>3947.3762000000002</v>
      </c>
      <c r="R1657">
        <v>39473.762000000002</v>
      </c>
      <c r="S1657" t="s">
        <v>1362</v>
      </c>
      <c r="T1657" s="108"/>
      <c r="U1657" s="108"/>
      <c r="V1657" s="107"/>
      <c r="W1657" s="107"/>
    </row>
    <row r="1658" spans="1:23">
      <c r="A1658" t="s">
        <v>3341</v>
      </c>
      <c r="B1658">
        <v>44236</v>
      </c>
      <c r="C1658" t="s">
        <v>3342</v>
      </c>
      <c r="D1658">
        <v>44236</v>
      </c>
      <c r="E1658" t="s">
        <v>1267</v>
      </c>
      <c r="F1658" t="s">
        <v>77</v>
      </c>
      <c r="G1658" t="s">
        <v>1088</v>
      </c>
      <c r="H1658" t="s">
        <v>69</v>
      </c>
      <c r="I1658" t="s">
        <v>1364</v>
      </c>
      <c r="J1658">
        <v>7</v>
      </c>
      <c r="K1658">
        <v>5415</v>
      </c>
      <c r="L1658">
        <v>37905</v>
      </c>
      <c r="M1658">
        <v>12.892899999999999</v>
      </c>
      <c r="N1658">
        <v>90.250299999999996</v>
      </c>
      <c r="O1658">
        <v>0</v>
      </c>
      <c r="P1658">
        <v>0</v>
      </c>
      <c r="Q1658">
        <v>5427.8928999999998</v>
      </c>
      <c r="R1658">
        <v>37995.2503</v>
      </c>
      <c r="S1658" t="s">
        <v>1362</v>
      </c>
      <c r="T1658" s="108"/>
      <c r="U1658" s="108"/>
      <c r="V1658" s="107"/>
      <c r="W1658" s="107"/>
    </row>
    <row r="1659" spans="1:23">
      <c r="A1659" t="s">
        <v>3343</v>
      </c>
      <c r="B1659">
        <v>44236</v>
      </c>
      <c r="C1659" t="s">
        <v>3344</v>
      </c>
      <c r="D1659">
        <v>44236</v>
      </c>
      <c r="E1659" t="s">
        <v>1267</v>
      </c>
      <c r="F1659" t="s">
        <v>62</v>
      </c>
      <c r="G1659" t="s">
        <v>57</v>
      </c>
      <c r="H1659" t="s">
        <v>57</v>
      </c>
      <c r="I1659" t="s">
        <v>1203</v>
      </c>
      <c r="J1659">
        <v>20</v>
      </c>
      <c r="K1659">
        <v>1293</v>
      </c>
      <c r="L1659">
        <v>25860</v>
      </c>
      <c r="M1659">
        <v>3.0785999999999998</v>
      </c>
      <c r="N1659">
        <v>61.572000000000003</v>
      </c>
      <c r="O1659">
        <v>0</v>
      </c>
      <c r="P1659">
        <v>0</v>
      </c>
      <c r="Q1659">
        <v>1296.0786000000001</v>
      </c>
      <c r="R1659">
        <v>25921.572</v>
      </c>
      <c r="S1659" t="s">
        <v>1362</v>
      </c>
      <c r="T1659" s="108"/>
      <c r="U1659" s="108"/>
      <c r="V1659" s="107"/>
      <c r="W1659" s="107"/>
    </row>
    <row r="1660" spans="1:23">
      <c r="A1660" t="s">
        <v>3345</v>
      </c>
      <c r="B1660">
        <v>44236</v>
      </c>
      <c r="C1660" t="s">
        <v>3346</v>
      </c>
      <c r="D1660">
        <v>44236</v>
      </c>
      <c r="E1660" t="s">
        <v>1267</v>
      </c>
      <c r="F1660" t="s">
        <v>992</v>
      </c>
      <c r="G1660" t="s">
        <v>1271</v>
      </c>
      <c r="H1660" t="s">
        <v>57</v>
      </c>
      <c r="I1660" t="s">
        <v>1201</v>
      </c>
      <c r="J1660">
        <v>10</v>
      </c>
      <c r="K1660">
        <v>3938</v>
      </c>
      <c r="L1660">
        <v>39380</v>
      </c>
      <c r="M1660">
        <v>9.3762000000000008</v>
      </c>
      <c r="N1660">
        <v>93.762</v>
      </c>
      <c r="O1660">
        <v>0</v>
      </c>
      <c r="P1660">
        <v>0</v>
      </c>
      <c r="Q1660">
        <v>3947.3762000000002</v>
      </c>
      <c r="R1660">
        <v>39473.762000000002</v>
      </c>
      <c r="S1660" t="s">
        <v>1362</v>
      </c>
      <c r="T1660" s="108"/>
      <c r="U1660" s="108"/>
      <c r="V1660" s="107"/>
      <c r="W1660" s="107"/>
    </row>
    <row r="1661" spans="1:23">
      <c r="A1661" t="s">
        <v>3345</v>
      </c>
      <c r="B1661">
        <v>44236</v>
      </c>
      <c r="C1661" t="s">
        <v>3346</v>
      </c>
      <c r="D1661">
        <v>44236</v>
      </c>
      <c r="E1661" t="s">
        <v>1267</v>
      </c>
      <c r="F1661" t="s">
        <v>992</v>
      </c>
      <c r="G1661" t="s">
        <v>1271</v>
      </c>
      <c r="H1661" t="s">
        <v>57</v>
      </c>
      <c r="I1661" t="s">
        <v>1199</v>
      </c>
      <c r="J1661">
        <v>10</v>
      </c>
      <c r="K1661">
        <v>4035</v>
      </c>
      <c r="L1661">
        <v>40350</v>
      </c>
      <c r="M1661">
        <v>9.6071000000000009</v>
      </c>
      <c r="N1661">
        <v>96.070999999999998</v>
      </c>
      <c r="O1661">
        <v>0</v>
      </c>
      <c r="P1661">
        <v>0</v>
      </c>
      <c r="Q1661">
        <v>4044.6071000000002</v>
      </c>
      <c r="R1661">
        <v>40446.071000000004</v>
      </c>
      <c r="S1661" t="s">
        <v>1362</v>
      </c>
      <c r="T1661" s="108"/>
      <c r="U1661" s="108"/>
      <c r="V1661" s="107"/>
      <c r="W1661" s="107"/>
    </row>
    <row r="1662" spans="1:23">
      <c r="A1662" t="s">
        <v>3347</v>
      </c>
      <c r="B1662">
        <v>44236</v>
      </c>
      <c r="C1662" t="s">
        <v>3348</v>
      </c>
      <c r="D1662">
        <v>44236</v>
      </c>
      <c r="E1662" t="s">
        <v>1267</v>
      </c>
      <c r="F1662" t="s">
        <v>111</v>
      </c>
      <c r="G1662" t="s">
        <v>1132</v>
      </c>
      <c r="H1662" t="s">
        <v>120</v>
      </c>
      <c r="I1662" t="s">
        <v>1204</v>
      </c>
      <c r="J1662">
        <v>32</v>
      </c>
      <c r="K1662">
        <v>7575</v>
      </c>
      <c r="L1662">
        <v>242400</v>
      </c>
      <c r="M1662">
        <v>18.035699999999999</v>
      </c>
      <c r="N1662">
        <v>577.14239999999995</v>
      </c>
      <c r="O1662">
        <v>0</v>
      </c>
      <c r="P1662">
        <v>16000</v>
      </c>
      <c r="Q1662">
        <v>7593.0357000000004</v>
      </c>
      <c r="R1662">
        <v>226977.14240000001</v>
      </c>
      <c r="S1662" t="s">
        <v>1362</v>
      </c>
      <c r="T1662" s="108"/>
      <c r="U1662" s="108"/>
      <c r="V1662" s="107"/>
      <c r="W1662" s="107"/>
    </row>
    <row r="1663" spans="1:23">
      <c r="A1663" t="s">
        <v>3349</v>
      </c>
      <c r="B1663">
        <v>44236</v>
      </c>
      <c r="C1663" t="s">
        <v>3350</v>
      </c>
      <c r="D1663">
        <v>44236</v>
      </c>
      <c r="E1663" t="s">
        <v>1267</v>
      </c>
      <c r="F1663" t="s">
        <v>8</v>
      </c>
      <c r="G1663" t="s">
        <v>1079</v>
      </c>
      <c r="H1663" t="s">
        <v>120</v>
      </c>
      <c r="I1663" t="s">
        <v>1204</v>
      </c>
      <c r="J1663">
        <v>26</v>
      </c>
      <c r="K1663">
        <v>7575</v>
      </c>
      <c r="L1663">
        <v>196950</v>
      </c>
      <c r="M1663">
        <v>18.035699999999999</v>
      </c>
      <c r="N1663">
        <v>468.9282</v>
      </c>
      <c r="O1663">
        <v>0</v>
      </c>
      <c r="P1663">
        <v>13000</v>
      </c>
      <c r="Q1663">
        <v>7593.0357000000004</v>
      </c>
      <c r="R1663">
        <v>184418.92819999999</v>
      </c>
      <c r="S1663" t="s">
        <v>1362</v>
      </c>
      <c r="T1663" s="108"/>
      <c r="U1663" s="108"/>
      <c r="V1663" s="107"/>
      <c r="W1663" s="107"/>
    </row>
    <row r="1664" spans="1:23">
      <c r="A1664" t="s">
        <v>3351</v>
      </c>
      <c r="B1664">
        <v>44236</v>
      </c>
      <c r="C1664" t="s">
        <v>3352</v>
      </c>
      <c r="D1664">
        <v>44236</v>
      </c>
      <c r="E1664" t="s">
        <v>1267</v>
      </c>
      <c r="F1664" t="s">
        <v>1</v>
      </c>
      <c r="G1664" t="s">
        <v>1079</v>
      </c>
      <c r="H1664" t="s">
        <v>120</v>
      </c>
      <c r="I1664" t="s">
        <v>1204</v>
      </c>
      <c r="J1664">
        <v>26</v>
      </c>
      <c r="K1664">
        <v>7575</v>
      </c>
      <c r="L1664">
        <v>196950</v>
      </c>
      <c r="M1664">
        <v>18.035699999999999</v>
      </c>
      <c r="N1664">
        <v>468.9282</v>
      </c>
      <c r="O1664">
        <v>0</v>
      </c>
      <c r="P1664">
        <v>13000</v>
      </c>
      <c r="Q1664">
        <v>7593.0357000000004</v>
      </c>
      <c r="R1664">
        <v>184418.92819999999</v>
      </c>
      <c r="S1664" t="s">
        <v>1362</v>
      </c>
      <c r="T1664" s="108"/>
      <c r="U1664" s="108"/>
      <c r="V1664" s="107"/>
      <c r="W1664" s="107"/>
    </row>
    <row r="1665" spans="1:23">
      <c r="A1665" t="s">
        <v>3353</v>
      </c>
      <c r="B1665">
        <v>44236</v>
      </c>
      <c r="C1665" t="s">
        <v>3354</v>
      </c>
      <c r="D1665">
        <v>44236</v>
      </c>
      <c r="E1665" t="s">
        <v>1267</v>
      </c>
      <c r="F1665" t="s">
        <v>113</v>
      </c>
      <c r="G1665" t="s">
        <v>1133</v>
      </c>
      <c r="H1665" t="s">
        <v>120</v>
      </c>
      <c r="I1665" t="s">
        <v>1204</v>
      </c>
      <c r="J1665">
        <v>65</v>
      </c>
      <c r="K1665">
        <v>7575</v>
      </c>
      <c r="L1665">
        <v>492375</v>
      </c>
      <c r="M1665">
        <v>18.035699999999999</v>
      </c>
      <c r="N1665">
        <v>1172.3205</v>
      </c>
      <c r="O1665">
        <v>0</v>
      </c>
      <c r="P1665">
        <v>32500</v>
      </c>
      <c r="Q1665">
        <v>7593.0357000000004</v>
      </c>
      <c r="R1665">
        <v>461047.32049999997</v>
      </c>
      <c r="S1665" t="s">
        <v>1362</v>
      </c>
      <c r="T1665" s="108"/>
      <c r="U1665" s="108"/>
      <c r="V1665" s="107"/>
      <c r="W1665" s="107"/>
    </row>
    <row r="1666" spans="1:23">
      <c r="A1666" t="s">
        <v>3355</v>
      </c>
      <c r="B1666">
        <v>44236</v>
      </c>
      <c r="C1666" t="s">
        <v>3356</v>
      </c>
      <c r="D1666">
        <v>44236</v>
      </c>
      <c r="E1666" t="s">
        <v>1267</v>
      </c>
      <c r="F1666" t="s">
        <v>112</v>
      </c>
      <c r="G1666" t="s">
        <v>120</v>
      </c>
      <c r="H1666" t="s">
        <v>120</v>
      </c>
      <c r="I1666" t="s">
        <v>1204</v>
      </c>
      <c r="J1666">
        <v>64</v>
      </c>
      <c r="K1666">
        <v>7575</v>
      </c>
      <c r="L1666">
        <v>484800</v>
      </c>
      <c r="M1666">
        <v>18.035699999999999</v>
      </c>
      <c r="N1666">
        <v>1154.2847999999999</v>
      </c>
      <c r="O1666">
        <v>0</v>
      </c>
      <c r="P1666">
        <v>32000</v>
      </c>
      <c r="Q1666">
        <v>7593.0357000000004</v>
      </c>
      <c r="R1666">
        <v>453954.28480000002</v>
      </c>
      <c r="S1666" t="s">
        <v>1362</v>
      </c>
      <c r="T1666" s="108"/>
      <c r="U1666" s="108"/>
      <c r="V1666" s="107"/>
      <c r="W1666" s="107"/>
    </row>
    <row r="1667" spans="1:23">
      <c r="A1667" t="s">
        <v>3357</v>
      </c>
      <c r="B1667">
        <v>44236</v>
      </c>
      <c r="C1667" t="s">
        <v>3358</v>
      </c>
      <c r="D1667">
        <v>44236</v>
      </c>
      <c r="E1667" t="s">
        <v>1267</v>
      </c>
      <c r="F1667" t="s">
        <v>117</v>
      </c>
      <c r="G1667" t="s">
        <v>1278</v>
      </c>
      <c r="H1667" t="s">
        <v>120</v>
      </c>
      <c r="I1667" t="s">
        <v>1204</v>
      </c>
      <c r="J1667">
        <v>27</v>
      </c>
      <c r="K1667">
        <v>7575</v>
      </c>
      <c r="L1667">
        <v>204525</v>
      </c>
      <c r="M1667">
        <v>18.035699999999999</v>
      </c>
      <c r="N1667">
        <v>486.96390000000002</v>
      </c>
      <c r="O1667">
        <v>0</v>
      </c>
      <c r="P1667">
        <v>13500</v>
      </c>
      <c r="Q1667">
        <v>7593.0357000000004</v>
      </c>
      <c r="R1667">
        <v>191511.9639</v>
      </c>
      <c r="S1667" t="s">
        <v>1362</v>
      </c>
      <c r="T1667" s="108"/>
      <c r="U1667" s="108"/>
      <c r="V1667" s="107"/>
      <c r="W1667" s="107"/>
    </row>
    <row r="1668" spans="1:23">
      <c r="A1668" t="s">
        <v>3359</v>
      </c>
      <c r="B1668">
        <v>44236</v>
      </c>
      <c r="C1668" t="s">
        <v>3360</v>
      </c>
      <c r="D1668">
        <v>44236</v>
      </c>
      <c r="E1668" t="s">
        <v>1267</v>
      </c>
      <c r="F1668" t="s">
        <v>1077</v>
      </c>
      <c r="G1668" t="s">
        <v>1079</v>
      </c>
      <c r="H1668" t="s">
        <v>120</v>
      </c>
      <c r="I1668" t="s">
        <v>1204</v>
      </c>
      <c r="J1668">
        <v>10</v>
      </c>
      <c r="K1668">
        <v>7575</v>
      </c>
      <c r="L1668">
        <v>75750</v>
      </c>
      <c r="M1668">
        <v>18.035699999999999</v>
      </c>
      <c r="N1668">
        <v>180.357</v>
      </c>
      <c r="O1668">
        <v>0</v>
      </c>
      <c r="P1668">
        <v>5000</v>
      </c>
      <c r="Q1668">
        <v>7593.0357000000004</v>
      </c>
      <c r="R1668">
        <v>70930.357000000004</v>
      </c>
      <c r="S1668" t="s">
        <v>1362</v>
      </c>
      <c r="T1668" s="108"/>
      <c r="U1668" s="108"/>
      <c r="V1668" s="107"/>
      <c r="W1668" s="107"/>
    </row>
    <row r="1669" spans="1:23">
      <c r="A1669" t="s">
        <v>3361</v>
      </c>
      <c r="B1669">
        <v>44236</v>
      </c>
      <c r="C1669" t="s">
        <v>3362</v>
      </c>
      <c r="D1669">
        <v>44236</v>
      </c>
      <c r="E1669" t="s">
        <v>1267</v>
      </c>
      <c r="F1669" t="s">
        <v>109</v>
      </c>
      <c r="G1669" t="s">
        <v>1279</v>
      </c>
      <c r="H1669" t="s">
        <v>120</v>
      </c>
      <c r="I1669" t="s">
        <v>1204</v>
      </c>
      <c r="J1669">
        <v>84</v>
      </c>
      <c r="K1669">
        <v>7575</v>
      </c>
      <c r="L1669">
        <v>636300</v>
      </c>
      <c r="M1669">
        <v>18.035699999999999</v>
      </c>
      <c r="N1669">
        <v>1514.9988000000001</v>
      </c>
      <c r="O1669">
        <v>0</v>
      </c>
      <c r="P1669">
        <v>42000</v>
      </c>
      <c r="Q1669">
        <v>7593.0357000000004</v>
      </c>
      <c r="R1669">
        <v>595814.99879999994</v>
      </c>
      <c r="S1669" t="s">
        <v>1362</v>
      </c>
      <c r="T1669" s="108"/>
      <c r="U1669" s="108"/>
      <c r="V1669" s="107"/>
      <c r="W1669" s="107"/>
    </row>
    <row r="1670" spans="1:23">
      <c r="A1670" t="s">
        <v>3363</v>
      </c>
      <c r="B1670">
        <v>44236</v>
      </c>
      <c r="C1670" t="s">
        <v>3364</v>
      </c>
      <c r="D1670">
        <v>44236</v>
      </c>
      <c r="E1670" t="s">
        <v>1267</v>
      </c>
      <c r="F1670" t="s">
        <v>9</v>
      </c>
      <c r="G1670" t="s">
        <v>1078</v>
      </c>
      <c r="H1670" t="s">
        <v>120</v>
      </c>
      <c r="I1670" t="s">
        <v>1204</v>
      </c>
      <c r="J1670">
        <v>24</v>
      </c>
      <c r="K1670">
        <v>7575</v>
      </c>
      <c r="L1670">
        <v>181800</v>
      </c>
      <c r="M1670">
        <v>18.035699999999999</v>
      </c>
      <c r="N1670">
        <v>432.85680000000002</v>
      </c>
      <c r="O1670">
        <v>0</v>
      </c>
      <c r="P1670">
        <v>12000</v>
      </c>
      <c r="Q1670">
        <v>7593.0357000000004</v>
      </c>
      <c r="R1670">
        <v>170232.85680000001</v>
      </c>
      <c r="S1670" t="s">
        <v>1362</v>
      </c>
      <c r="T1670" s="108"/>
      <c r="U1670" s="108"/>
      <c r="V1670" s="107"/>
      <c r="W1670" s="107"/>
    </row>
    <row r="1671" spans="1:23">
      <c r="A1671" t="s">
        <v>3365</v>
      </c>
      <c r="B1671">
        <v>44236</v>
      </c>
      <c r="C1671" t="s">
        <v>3366</v>
      </c>
      <c r="D1671">
        <v>44236</v>
      </c>
      <c r="E1671" t="s">
        <v>1267</v>
      </c>
      <c r="F1671" t="s">
        <v>926</v>
      </c>
      <c r="G1671" t="s">
        <v>1288</v>
      </c>
      <c r="H1671" t="s">
        <v>120</v>
      </c>
      <c r="I1671" t="s">
        <v>1204</v>
      </c>
      <c r="J1671">
        <v>10</v>
      </c>
      <c r="K1671">
        <v>7575</v>
      </c>
      <c r="L1671">
        <v>75750</v>
      </c>
      <c r="M1671">
        <v>18.035699999999999</v>
      </c>
      <c r="N1671">
        <v>180.357</v>
      </c>
      <c r="O1671">
        <v>0</v>
      </c>
      <c r="P1671">
        <v>5000</v>
      </c>
      <c r="Q1671">
        <v>7593.0357000000004</v>
      </c>
      <c r="R1671">
        <v>70930.357000000004</v>
      </c>
      <c r="S1671" t="s">
        <v>1362</v>
      </c>
      <c r="T1671" s="108"/>
      <c r="U1671" s="108"/>
      <c r="V1671" s="107"/>
      <c r="W1671" s="107"/>
    </row>
    <row r="1672" spans="1:23">
      <c r="A1672" t="s">
        <v>3367</v>
      </c>
      <c r="B1672">
        <v>44236</v>
      </c>
      <c r="C1672" t="s">
        <v>3368</v>
      </c>
      <c r="D1672">
        <v>44236</v>
      </c>
      <c r="E1672" t="s">
        <v>1267</v>
      </c>
      <c r="F1672" t="s">
        <v>942</v>
      </c>
      <c r="G1672" t="s">
        <v>120</v>
      </c>
      <c r="H1672" t="s">
        <v>120</v>
      </c>
      <c r="I1672" t="s">
        <v>2490</v>
      </c>
      <c r="J1672">
        <v>40</v>
      </c>
      <c r="K1672">
        <v>1264</v>
      </c>
      <c r="L1672">
        <v>50560</v>
      </c>
      <c r="M1672">
        <v>3.0095000000000001</v>
      </c>
      <c r="N1672">
        <v>120.38</v>
      </c>
      <c r="O1672">
        <v>0</v>
      </c>
      <c r="P1672">
        <v>0</v>
      </c>
      <c r="Q1672">
        <v>1267.0094999999999</v>
      </c>
      <c r="R1672">
        <v>50680.38</v>
      </c>
      <c r="S1672" t="s">
        <v>1362</v>
      </c>
      <c r="T1672" s="108"/>
      <c r="U1672" s="108"/>
      <c r="V1672" s="107"/>
      <c r="W1672" s="107"/>
    </row>
    <row r="1673" spans="1:23">
      <c r="A1673" t="s">
        <v>3367</v>
      </c>
      <c r="B1673">
        <v>44236</v>
      </c>
      <c r="C1673" t="s">
        <v>3368</v>
      </c>
      <c r="D1673">
        <v>44236</v>
      </c>
      <c r="E1673" t="s">
        <v>1267</v>
      </c>
      <c r="F1673" t="s">
        <v>942</v>
      </c>
      <c r="G1673" t="s">
        <v>120</v>
      </c>
      <c r="H1673" t="s">
        <v>120</v>
      </c>
      <c r="I1673" t="s">
        <v>1204</v>
      </c>
      <c r="J1673">
        <v>5</v>
      </c>
      <c r="K1673">
        <v>7575</v>
      </c>
      <c r="L1673">
        <v>37875</v>
      </c>
      <c r="M1673">
        <v>18.035699999999999</v>
      </c>
      <c r="N1673">
        <v>90.1785</v>
      </c>
      <c r="O1673">
        <v>0</v>
      </c>
      <c r="P1673">
        <v>2500</v>
      </c>
      <c r="Q1673">
        <v>7593.0357000000004</v>
      </c>
      <c r="R1673">
        <v>35465.178500000002</v>
      </c>
      <c r="S1673" t="s">
        <v>1362</v>
      </c>
      <c r="T1673" s="108"/>
      <c r="U1673" s="108"/>
      <c r="V1673" s="107"/>
      <c r="W1673" s="107"/>
    </row>
    <row r="1674" spans="1:23">
      <c r="A1674" t="s">
        <v>3367</v>
      </c>
      <c r="B1674">
        <v>44236</v>
      </c>
      <c r="C1674" t="s">
        <v>3368</v>
      </c>
      <c r="D1674">
        <v>44236</v>
      </c>
      <c r="E1674" t="s">
        <v>1267</v>
      </c>
      <c r="F1674" t="s">
        <v>942</v>
      </c>
      <c r="G1674" t="s">
        <v>120</v>
      </c>
      <c r="H1674" t="s">
        <v>120</v>
      </c>
      <c r="I1674" t="s">
        <v>1309</v>
      </c>
      <c r="J1674">
        <v>20</v>
      </c>
      <c r="K1674">
        <v>1118</v>
      </c>
      <c r="L1674">
        <v>22360</v>
      </c>
      <c r="M1674">
        <v>2.6619000000000002</v>
      </c>
      <c r="N1674">
        <v>53.238</v>
      </c>
      <c r="O1674">
        <v>0</v>
      </c>
      <c r="P1674">
        <v>0</v>
      </c>
      <c r="Q1674">
        <v>1120.6619000000001</v>
      </c>
      <c r="R1674">
        <v>22413.238000000001</v>
      </c>
      <c r="S1674" t="s">
        <v>1362</v>
      </c>
      <c r="T1674" s="108"/>
      <c r="U1674" s="108"/>
      <c r="V1674" s="107"/>
      <c r="W1674" s="107"/>
    </row>
    <row r="1675" spans="1:23">
      <c r="A1675" t="s">
        <v>3369</v>
      </c>
      <c r="B1675">
        <v>44236</v>
      </c>
      <c r="C1675" t="s">
        <v>3370</v>
      </c>
      <c r="D1675">
        <v>44236</v>
      </c>
      <c r="E1675" t="s">
        <v>1267</v>
      </c>
      <c r="F1675" t="s">
        <v>11</v>
      </c>
      <c r="G1675" t="s">
        <v>1288</v>
      </c>
      <c r="H1675" t="s">
        <v>120</v>
      </c>
      <c r="I1675" t="s">
        <v>1316</v>
      </c>
      <c r="J1675">
        <v>40</v>
      </c>
      <c r="K1675">
        <v>1225</v>
      </c>
      <c r="L1675">
        <v>49000</v>
      </c>
      <c r="M1675">
        <v>2.9167000000000001</v>
      </c>
      <c r="N1675">
        <v>116.66800000000001</v>
      </c>
      <c r="O1675">
        <v>0</v>
      </c>
      <c r="P1675">
        <v>0</v>
      </c>
      <c r="Q1675">
        <v>1227.9167</v>
      </c>
      <c r="R1675">
        <v>49116.667999999998</v>
      </c>
      <c r="S1675" t="s">
        <v>1362</v>
      </c>
      <c r="T1675" s="108"/>
      <c r="U1675" s="108"/>
      <c r="V1675" s="107"/>
      <c r="W1675" s="107"/>
    </row>
    <row r="1676" spans="1:23">
      <c r="A1676" t="s">
        <v>3369</v>
      </c>
      <c r="B1676">
        <v>44236</v>
      </c>
      <c r="C1676" t="s">
        <v>3370</v>
      </c>
      <c r="D1676">
        <v>44236</v>
      </c>
      <c r="E1676" t="s">
        <v>1267</v>
      </c>
      <c r="F1676" t="s">
        <v>11</v>
      </c>
      <c r="G1676" t="s">
        <v>1288</v>
      </c>
      <c r="H1676" t="s">
        <v>120</v>
      </c>
      <c r="I1676" t="s">
        <v>1204</v>
      </c>
      <c r="J1676">
        <v>42</v>
      </c>
      <c r="K1676">
        <v>7575</v>
      </c>
      <c r="L1676">
        <v>318150</v>
      </c>
      <c r="M1676">
        <v>18.035699999999999</v>
      </c>
      <c r="N1676">
        <v>757.49940000000004</v>
      </c>
      <c r="O1676">
        <v>0</v>
      </c>
      <c r="P1676">
        <v>21000</v>
      </c>
      <c r="Q1676">
        <v>7593.0357000000004</v>
      </c>
      <c r="R1676">
        <v>297907.49939999997</v>
      </c>
      <c r="S1676" t="s">
        <v>1362</v>
      </c>
      <c r="T1676" s="108"/>
      <c r="U1676" s="108"/>
      <c r="V1676" s="107"/>
      <c r="W1676" s="107"/>
    </row>
    <row r="1677" spans="1:23">
      <c r="A1677" t="s">
        <v>3369</v>
      </c>
      <c r="B1677">
        <v>44236</v>
      </c>
      <c r="C1677" t="s">
        <v>3370</v>
      </c>
      <c r="D1677">
        <v>44236</v>
      </c>
      <c r="E1677" t="s">
        <v>1267</v>
      </c>
      <c r="F1677" t="s">
        <v>11</v>
      </c>
      <c r="G1677" t="s">
        <v>1288</v>
      </c>
      <c r="H1677" t="s">
        <v>120</v>
      </c>
      <c r="I1677" t="s">
        <v>1203</v>
      </c>
      <c r="J1677">
        <v>20</v>
      </c>
      <c r="K1677">
        <v>1293</v>
      </c>
      <c r="L1677">
        <v>25860</v>
      </c>
      <c r="M1677">
        <v>3.0785999999999998</v>
      </c>
      <c r="N1677">
        <v>61.572000000000003</v>
      </c>
      <c r="O1677">
        <v>0</v>
      </c>
      <c r="P1677">
        <v>0</v>
      </c>
      <c r="Q1677">
        <v>1296.0786000000001</v>
      </c>
      <c r="R1677">
        <v>25921.572</v>
      </c>
      <c r="S1677" t="s">
        <v>1362</v>
      </c>
      <c r="T1677" s="108"/>
      <c r="U1677" s="108"/>
      <c r="V1677" s="107"/>
      <c r="W1677" s="107"/>
    </row>
    <row r="1678" spans="1:23">
      <c r="A1678" t="s">
        <v>3371</v>
      </c>
      <c r="B1678">
        <v>44236</v>
      </c>
      <c r="C1678" t="s">
        <v>3372</v>
      </c>
      <c r="D1678">
        <v>44236</v>
      </c>
      <c r="E1678" t="s">
        <v>1267</v>
      </c>
      <c r="F1678" t="s">
        <v>84</v>
      </c>
      <c r="G1678" t="s">
        <v>1286</v>
      </c>
      <c r="H1678" t="s">
        <v>24</v>
      </c>
      <c r="I1678" t="s">
        <v>1204</v>
      </c>
      <c r="J1678">
        <v>20</v>
      </c>
      <c r="K1678">
        <v>7575</v>
      </c>
      <c r="L1678">
        <v>151500</v>
      </c>
      <c r="M1678">
        <v>18.035699999999999</v>
      </c>
      <c r="N1678">
        <v>360.714</v>
      </c>
      <c r="O1678">
        <v>0</v>
      </c>
      <c r="P1678">
        <v>10000</v>
      </c>
      <c r="Q1678">
        <v>7593.0357000000004</v>
      </c>
      <c r="R1678">
        <v>141860.71400000001</v>
      </c>
      <c r="S1678" t="s">
        <v>1362</v>
      </c>
      <c r="T1678" s="108"/>
      <c r="U1678" s="108"/>
      <c r="V1678" s="107"/>
      <c r="W1678" s="107"/>
    </row>
    <row r="1679" spans="1:23">
      <c r="A1679" t="s">
        <v>3373</v>
      </c>
      <c r="B1679">
        <v>44236</v>
      </c>
      <c r="C1679" t="s">
        <v>3374</v>
      </c>
      <c r="D1679">
        <v>44236</v>
      </c>
      <c r="E1679" t="s">
        <v>1267</v>
      </c>
      <c r="F1679" t="s">
        <v>91</v>
      </c>
      <c r="G1679" t="s">
        <v>1286</v>
      </c>
      <c r="H1679" t="s">
        <v>24</v>
      </c>
      <c r="I1679" t="s">
        <v>1204</v>
      </c>
      <c r="J1679">
        <v>40</v>
      </c>
      <c r="K1679">
        <v>7575</v>
      </c>
      <c r="L1679">
        <v>303000</v>
      </c>
      <c r="M1679">
        <v>18.035699999999999</v>
      </c>
      <c r="N1679">
        <v>721.428</v>
      </c>
      <c r="O1679">
        <v>0</v>
      </c>
      <c r="P1679">
        <v>20000</v>
      </c>
      <c r="Q1679">
        <v>7593.0357000000004</v>
      </c>
      <c r="R1679">
        <v>283721.42800000001</v>
      </c>
      <c r="S1679" t="s">
        <v>1362</v>
      </c>
      <c r="T1679" s="108"/>
      <c r="U1679" s="108"/>
      <c r="V1679" s="107"/>
      <c r="W1679" s="107"/>
    </row>
    <row r="1680" spans="1:23">
      <c r="A1680" t="s">
        <v>3373</v>
      </c>
      <c r="B1680">
        <v>44236</v>
      </c>
      <c r="C1680" t="s">
        <v>3374</v>
      </c>
      <c r="D1680">
        <v>44236</v>
      </c>
      <c r="E1680" t="s">
        <v>1267</v>
      </c>
      <c r="F1680" t="s">
        <v>91</v>
      </c>
      <c r="G1680" t="s">
        <v>1286</v>
      </c>
      <c r="H1680" t="s">
        <v>24</v>
      </c>
      <c r="I1680" t="s">
        <v>1316</v>
      </c>
      <c r="J1680">
        <v>20</v>
      </c>
      <c r="K1680">
        <v>1225</v>
      </c>
      <c r="L1680">
        <v>24500</v>
      </c>
      <c r="M1680">
        <v>2.9167000000000001</v>
      </c>
      <c r="N1680">
        <v>58.334000000000003</v>
      </c>
      <c r="O1680">
        <v>0</v>
      </c>
      <c r="P1680">
        <v>0</v>
      </c>
      <c r="Q1680">
        <v>1227.9167</v>
      </c>
      <c r="R1680">
        <v>24558.333999999999</v>
      </c>
      <c r="S1680" t="s">
        <v>1362</v>
      </c>
      <c r="T1680" s="108"/>
      <c r="U1680" s="108"/>
      <c r="V1680" s="107"/>
      <c r="W1680" s="107"/>
    </row>
    <row r="1681" spans="1:23">
      <c r="A1681" t="s">
        <v>3375</v>
      </c>
      <c r="B1681">
        <v>44236</v>
      </c>
      <c r="C1681" t="s">
        <v>3376</v>
      </c>
      <c r="D1681">
        <v>44236</v>
      </c>
      <c r="E1681" t="s">
        <v>1267</v>
      </c>
      <c r="F1681" t="s">
        <v>35</v>
      </c>
      <c r="G1681" t="s">
        <v>1292</v>
      </c>
      <c r="H1681" t="s">
        <v>24</v>
      </c>
      <c r="I1681" t="s">
        <v>1204</v>
      </c>
      <c r="J1681">
        <v>20</v>
      </c>
      <c r="K1681">
        <v>7575</v>
      </c>
      <c r="L1681">
        <v>151500</v>
      </c>
      <c r="M1681">
        <v>18.035699999999999</v>
      </c>
      <c r="N1681">
        <v>360.714</v>
      </c>
      <c r="O1681">
        <v>0</v>
      </c>
      <c r="P1681">
        <v>10000</v>
      </c>
      <c r="Q1681">
        <v>7593.0357000000004</v>
      </c>
      <c r="R1681">
        <v>141860.71400000001</v>
      </c>
      <c r="S1681" t="s">
        <v>1362</v>
      </c>
      <c r="T1681" s="108"/>
      <c r="U1681" s="108"/>
      <c r="V1681" s="107"/>
      <c r="W1681" s="107"/>
    </row>
    <row r="1682" spans="1:23">
      <c r="A1682" t="s">
        <v>3377</v>
      </c>
      <c r="B1682">
        <v>44236</v>
      </c>
      <c r="C1682" t="s">
        <v>3378</v>
      </c>
      <c r="D1682">
        <v>44236</v>
      </c>
      <c r="E1682" t="s">
        <v>1267</v>
      </c>
      <c r="F1682" t="s">
        <v>110</v>
      </c>
      <c r="G1682" t="s">
        <v>1132</v>
      </c>
      <c r="H1682" t="s">
        <v>120</v>
      </c>
      <c r="I1682" t="s">
        <v>1198</v>
      </c>
      <c r="J1682">
        <v>20</v>
      </c>
      <c r="K1682">
        <v>9045</v>
      </c>
      <c r="L1682">
        <v>180900</v>
      </c>
      <c r="M1682">
        <v>21.535699999999999</v>
      </c>
      <c r="N1682">
        <v>430.714</v>
      </c>
      <c r="O1682">
        <v>0</v>
      </c>
      <c r="P1682">
        <v>0</v>
      </c>
      <c r="Q1682">
        <v>9066.5357000000004</v>
      </c>
      <c r="R1682">
        <v>181330.71400000001</v>
      </c>
      <c r="S1682" t="s">
        <v>1362</v>
      </c>
      <c r="T1682" s="108"/>
      <c r="U1682" s="108"/>
      <c r="V1682" s="107"/>
      <c r="W1682" s="107"/>
    </row>
    <row r="1683" spans="1:23">
      <c r="A1683" t="s">
        <v>3377</v>
      </c>
      <c r="B1683">
        <v>44236</v>
      </c>
      <c r="C1683" t="s">
        <v>3378</v>
      </c>
      <c r="D1683">
        <v>44236</v>
      </c>
      <c r="E1683" t="s">
        <v>1267</v>
      </c>
      <c r="F1683" t="s">
        <v>110</v>
      </c>
      <c r="G1683" t="s">
        <v>1132</v>
      </c>
      <c r="H1683" t="s">
        <v>120</v>
      </c>
      <c r="I1683" t="s">
        <v>1316</v>
      </c>
      <c r="J1683">
        <v>100</v>
      </c>
      <c r="K1683">
        <v>1225</v>
      </c>
      <c r="L1683">
        <v>122500</v>
      </c>
      <c r="M1683">
        <v>2.9167000000000001</v>
      </c>
      <c r="N1683">
        <v>291.67</v>
      </c>
      <c r="O1683">
        <v>0</v>
      </c>
      <c r="P1683">
        <v>0</v>
      </c>
      <c r="Q1683">
        <v>1227.9167</v>
      </c>
      <c r="R1683">
        <v>122791.67</v>
      </c>
      <c r="S1683" t="s">
        <v>1362</v>
      </c>
      <c r="T1683" s="108"/>
      <c r="U1683" s="108"/>
      <c r="V1683" s="107"/>
      <c r="W1683" s="107"/>
    </row>
    <row r="1684" spans="1:23">
      <c r="A1684" t="s">
        <v>3377</v>
      </c>
      <c r="B1684">
        <v>44236</v>
      </c>
      <c r="C1684" t="s">
        <v>3378</v>
      </c>
      <c r="D1684">
        <v>44236</v>
      </c>
      <c r="E1684" t="s">
        <v>1267</v>
      </c>
      <c r="F1684" t="s">
        <v>110</v>
      </c>
      <c r="G1684" t="s">
        <v>1132</v>
      </c>
      <c r="H1684" t="s">
        <v>120</v>
      </c>
      <c r="I1684" t="s">
        <v>1204</v>
      </c>
      <c r="J1684">
        <v>68</v>
      </c>
      <c r="K1684">
        <v>7575</v>
      </c>
      <c r="L1684">
        <v>515100</v>
      </c>
      <c r="M1684">
        <v>18.035699999999999</v>
      </c>
      <c r="N1684">
        <v>1226.4276</v>
      </c>
      <c r="O1684">
        <v>0</v>
      </c>
      <c r="P1684">
        <v>34000</v>
      </c>
      <c r="Q1684">
        <v>7593.0357000000004</v>
      </c>
      <c r="R1684">
        <v>482326.4276</v>
      </c>
      <c r="S1684" t="s">
        <v>1362</v>
      </c>
      <c r="T1684" s="108"/>
      <c r="U1684" s="108"/>
      <c r="V1684" s="107"/>
      <c r="W1684" s="107"/>
    </row>
    <row r="1685" spans="1:23">
      <c r="A1685" t="s">
        <v>3379</v>
      </c>
      <c r="B1685">
        <v>44236</v>
      </c>
      <c r="C1685" t="s">
        <v>3380</v>
      </c>
      <c r="D1685">
        <v>44236</v>
      </c>
      <c r="E1685" t="s">
        <v>1267</v>
      </c>
      <c r="F1685" t="s">
        <v>15</v>
      </c>
      <c r="G1685" t="s">
        <v>1275</v>
      </c>
      <c r="H1685" t="s">
        <v>13</v>
      </c>
      <c r="I1685" t="s">
        <v>1204</v>
      </c>
      <c r="J1685">
        <v>22</v>
      </c>
      <c r="K1685">
        <v>7575</v>
      </c>
      <c r="L1685">
        <v>166650</v>
      </c>
      <c r="M1685">
        <v>18.035699999999999</v>
      </c>
      <c r="N1685">
        <v>396.78539999999998</v>
      </c>
      <c r="O1685">
        <v>0</v>
      </c>
      <c r="P1685">
        <v>11000</v>
      </c>
      <c r="Q1685">
        <v>7593.0357000000004</v>
      </c>
      <c r="R1685">
        <v>156046.78539999999</v>
      </c>
      <c r="S1685" t="s">
        <v>1362</v>
      </c>
      <c r="T1685" s="108"/>
      <c r="U1685" s="108"/>
      <c r="V1685" s="107"/>
      <c r="W1685" s="107"/>
    </row>
    <row r="1686" spans="1:23">
      <c r="A1686" t="s">
        <v>3381</v>
      </c>
      <c r="B1686">
        <v>44236</v>
      </c>
      <c r="C1686" t="s">
        <v>3382</v>
      </c>
      <c r="D1686">
        <v>44236</v>
      </c>
      <c r="E1686" t="s">
        <v>1267</v>
      </c>
      <c r="F1686" t="s">
        <v>17</v>
      </c>
      <c r="G1686" t="s">
        <v>1081</v>
      </c>
      <c r="H1686" t="s">
        <v>13</v>
      </c>
      <c r="I1686" t="s">
        <v>1204</v>
      </c>
      <c r="J1686">
        <v>81</v>
      </c>
      <c r="K1686">
        <v>7575</v>
      </c>
      <c r="L1686">
        <v>613575</v>
      </c>
      <c r="M1686">
        <v>18.035699999999999</v>
      </c>
      <c r="N1686">
        <v>1460.8916999999999</v>
      </c>
      <c r="O1686">
        <v>0</v>
      </c>
      <c r="P1686">
        <v>40500</v>
      </c>
      <c r="Q1686">
        <v>7593.0357000000004</v>
      </c>
      <c r="R1686">
        <v>574535.89170000004</v>
      </c>
      <c r="S1686" t="s">
        <v>1362</v>
      </c>
      <c r="T1686" s="108"/>
      <c r="U1686" s="108"/>
      <c r="V1686" s="107"/>
      <c r="W1686" s="107"/>
    </row>
    <row r="1687" spans="1:23">
      <c r="A1687" t="s">
        <v>3383</v>
      </c>
      <c r="B1687">
        <v>44236</v>
      </c>
      <c r="C1687" t="s">
        <v>3384</v>
      </c>
      <c r="D1687">
        <v>44236</v>
      </c>
      <c r="E1687" t="s">
        <v>1267</v>
      </c>
      <c r="F1687" t="s">
        <v>109</v>
      </c>
      <c r="G1687" t="s">
        <v>1279</v>
      </c>
      <c r="H1687" t="s">
        <v>120</v>
      </c>
      <c r="I1687" t="s">
        <v>1215</v>
      </c>
      <c r="J1687">
        <v>30</v>
      </c>
      <c r="K1687">
        <v>5035</v>
      </c>
      <c r="L1687">
        <v>151050</v>
      </c>
      <c r="M1687">
        <v>11.988</v>
      </c>
      <c r="N1687">
        <v>359.64</v>
      </c>
      <c r="O1687">
        <v>0</v>
      </c>
      <c r="P1687">
        <v>0</v>
      </c>
      <c r="Q1687">
        <v>5046.9880999999996</v>
      </c>
      <c r="R1687">
        <v>151409.64300000001</v>
      </c>
      <c r="S1687" t="s">
        <v>1362</v>
      </c>
      <c r="T1687" s="108"/>
      <c r="U1687" s="108"/>
      <c r="V1687" s="107"/>
      <c r="W1687" s="107"/>
    </row>
    <row r="1688" spans="1:23">
      <c r="A1688" t="s">
        <v>3385</v>
      </c>
      <c r="B1688">
        <v>44236</v>
      </c>
      <c r="C1688" t="s">
        <v>3386</v>
      </c>
      <c r="D1688">
        <v>44236</v>
      </c>
      <c r="E1688" t="s">
        <v>1267</v>
      </c>
      <c r="F1688" t="s">
        <v>39</v>
      </c>
      <c r="G1688" t="s">
        <v>40</v>
      </c>
      <c r="H1688" t="s">
        <v>13</v>
      </c>
      <c r="I1688" t="s">
        <v>1204</v>
      </c>
      <c r="J1688">
        <v>15</v>
      </c>
      <c r="K1688">
        <v>7575</v>
      </c>
      <c r="L1688">
        <v>113625</v>
      </c>
      <c r="M1688">
        <v>18.035699999999999</v>
      </c>
      <c r="N1688">
        <v>270.53550000000001</v>
      </c>
      <c r="O1688">
        <v>0</v>
      </c>
      <c r="P1688">
        <v>7500</v>
      </c>
      <c r="Q1688">
        <v>7593.0357000000004</v>
      </c>
      <c r="R1688">
        <v>106395.5355</v>
      </c>
      <c r="S1688" t="s">
        <v>1362</v>
      </c>
      <c r="T1688" s="108"/>
      <c r="U1688" s="108"/>
      <c r="V1688" s="107"/>
      <c r="W1688" s="107"/>
    </row>
    <row r="1689" spans="1:23">
      <c r="A1689" t="s">
        <v>3387</v>
      </c>
      <c r="B1689">
        <v>44236</v>
      </c>
      <c r="C1689" t="s">
        <v>3388</v>
      </c>
      <c r="D1689">
        <v>44236</v>
      </c>
      <c r="E1689" t="s">
        <v>1267</v>
      </c>
      <c r="F1689" t="s">
        <v>49</v>
      </c>
      <c r="G1689" t="s">
        <v>1268</v>
      </c>
      <c r="H1689" t="s">
        <v>13</v>
      </c>
      <c r="I1689" t="s">
        <v>1204</v>
      </c>
      <c r="J1689">
        <v>10</v>
      </c>
      <c r="K1689">
        <v>7575</v>
      </c>
      <c r="L1689">
        <v>75750</v>
      </c>
      <c r="M1689">
        <v>18.035699999999999</v>
      </c>
      <c r="N1689">
        <v>180.357</v>
      </c>
      <c r="O1689">
        <v>0</v>
      </c>
      <c r="P1689">
        <v>5000</v>
      </c>
      <c r="Q1689">
        <v>7593.0357000000004</v>
      </c>
      <c r="R1689">
        <v>70930.357000000004</v>
      </c>
      <c r="S1689" t="s">
        <v>1362</v>
      </c>
      <c r="T1689" s="108"/>
      <c r="U1689" s="108"/>
      <c r="V1689" s="107"/>
      <c r="W1689" s="107"/>
    </row>
    <row r="1690" spans="1:23">
      <c r="A1690" t="s">
        <v>3389</v>
      </c>
      <c r="B1690">
        <v>44236</v>
      </c>
      <c r="C1690" t="s">
        <v>3390</v>
      </c>
      <c r="D1690">
        <v>44236</v>
      </c>
      <c r="E1690" t="s">
        <v>1267</v>
      </c>
      <c r="F1690" t="s">
        <v>53</v>
      </c>
      <c r="G1690" t="s">
        <v>1268</v>
      </c>
      <c r="H1690" t="s">
        <v>13</v>
      </c>
      <c r="I1690" t="s">
        <v>1204</v>
      </c>
      <c r="J1690">
        <v>20</v>
      </c>
      <c r="K1690">
        <v>7575</v>
      </c>
      <c r="L1690">
        <v>151500</v>
      </c>
      <c r="M1690">
        <v>18.035699999999999</v>
      </c>
      <c r="N1690">
        <v>360.714</v>
      </c>
      <c r="O1690">
        <v>0</v>
      </c>
      <c r="P1690">
        <v>10000</v>
      </c>
      <c r="Q1690">
        <v>7593.0357000000004</v>
      </c>
      <c r="R1690">
        <v>141860.71400000001</v>
      </c>
      <c r="S1690" t="s">
        <v>1362</v>
      </c>
      <c r="T1690" s="108"/>
      <c r="U1690" s="108"/>
      <c r="V1690" s="107"/>
      <c r="W1690" s="107"/>
    </row>
    <row r="1691" spans="1:23">
      <c r="A1691" t="s">
        <v>3391</v>
      </c>
      <c r="B1691">
        <v>44236</v>
      </c>
      <c r="C1691" t="s">
        <v>3392</v>
      </c>
      <c r="D1691">
        <v>44236</v>
      </c>
      <c r="E1691" t="s">
        <v>1267</v>
      </c>
      <c r="F1691" t="s">
        <v>43</v>
      </c>
      <c r="G1691" t="s">
        <v>44</v>
      </c>
      <c r="H1691" t="s">
        <v>13</v>
      </c>
      <c r="I1691" t="s">
        <v>1204</v>
      </c>
      <c r="J1691">
        <v>130</v>
      </c>
      <c r="K1691">
        <v>7575</v>
      </c>
      <c r="L1691">
        <v>984750</v>
      </c>
      <c r="M1691">
        <v>18.035699999999999</v>
      </c>
      <c r="N1691">
        <v>2344.6410000000001</v>
      </c>
      <c r="O1691">
        <v>0</v>
      </c>
      <c r="P1691">
        <v>65000</v>
      </c>
      <c r="Q1691">
        <v>7593.0357000000004</v>
      </c>
      <c r="R1691">
        <v>922094.64099999995</v>
      </c>
      <c r="S1691" t="s">
        <v>1362</v>
      </c>
      <c r="T1691" s="108"/>
      <c r="U1691" s="108"/>
      <c r="V1691" s="107"/>
      <c r="W1691" s="107"/>
    </row>
    <row r="1692" spans="1:23">
      <c r="A1692" t="s">
        <v>3393</v>
      </c>
      <c r="B1692">
        <v>44236</v>
      </c>
      <c r="C1692" t="s">
        <v>3394</v>
      </c>
      <c r="D1692">
        <v>44236</v>
      </c>
      <c r="E1692" t="s">
        <v>1267</v>
      </c>
      <c r="F1692" t="s">
        <v>45</v>
      </c>
      <c r="G1692" t="s">
        <v>44</v>
      </c>
      <c r="H1692" t="s">
        <v>13</v>
      </c>
      <c r="I1692" t="s">
        <v>1204</v>
      </c>
      <c r="J1692">
        <v>32</v>
      </c>
      <c r="K1692">
        <v>7575</v>
      </c>
      <c r="L1692">
        <v>242400</v>
      </c>
      <c r="M1692">
        <v>18.035699999999999</v>
      </c>
      <c r="N1692">
        <v>577.14239999999995</v>
      </c>
      <c r="O1692">
        <v>0</v>
      </c>
      <c r="P1692">
        <v>16000</v>
      </c>
      <c r="Q1692">
        <v>7593.0357000000004</v>
      </c>
      <c r="R1692">
        <v>226977.14240000001</v>
      </c>
      <c r="S1692" t="s">
        <v>1362</v>
      </c>
      <c r="T1692" s="108"/>
      <c r="U1692" s="108"/>
      <c r="V1692" s="107"/>
      <c r="W1692" s="107"/>
    </row>
    <row r="1693" spans="1:23">
      <c r="A1693" t="s">
        <v>3395</v>
      </c>
      <c r="B1693">
        <v>44236</v>
      </c>
      <c r="C1693" t="s">
        <v>3396</v>
      </c>
      <c r="D1693">
        <v>44236</v>
      </c>
      <c r="E1693" t="s">
        <v>1267</v>
      </c>
      <c r="F1693" t="s">
        <v>48</v>
      </c>
      <c r="G1693" t="s">
        <v>1268</v>
      </c>
      <c r="H1693" t="s">
        <v>13</v>
      </c>
      <c r="I1693" t="s">
        <v>1204</v>
      </c>
      <c r="J1693">
        <v>30</v>
      </c>
      <c r="K1693">
        <v>7575</v>
      </c>
      <c r="L1693">
        <v>227250</v>
      </c>
      <c r="M1693">
        <v>18.035699999999999</v>
      </c>
      <c r="N1693">
        <v>541.07100000000003</v>
      </c>
      <c r="O1693">
        <v>0</v>
      </c>
      <c r="P1693">
        <v>15000</v>
      </c>
      <c r="Q1693">
        <v>7593.0357000000004</v>
      </c>
      <c r="R1693">
        <v>212791.071</v>
      </c>
      <c r="S1693" t="s">
        <v>1362</v>
      </c>
      <c r="T1693" s="108"/>
      <c r="U1693" s="108"/>
      <c r="V1693" s="107"/>
      <c r="W1693" s="107"/>
    </row>
    <row r="1694" spans="1:23">
      <c r="A1694" t="s">
        <v>3397</v>
      </c>
      <c r="B1694">
        <v>44236</v>
      </c>
      <c r="C1694" t="s">
        <v>3398</v>
      </c>
      <c r="D1694">
        <v>44236</v>
      </c>
      <c r="E1694" t="s">
        <v>1267</v>
      </c>
      <c r="F1694" t="s">
        <v>16</v>
      </c>
      <c r="G1694" t="s">
        <v>1083</v>
      </c>
      <c r="H1694" t="s">
        <v>13</v>
      </c>
      <c r="I1694" t="s">
        <v>1364</v>
      </c>
      <c r="J1694">
        <v>30</v>
      </c>
      <c r="K1694">
        <v>5415</v>
      </c>
      <c r="L1694">
        <v>162450</v>
      </c>
      <c r="M1694">
        <v>12.892899999999999</v>
      </c>
      <c r="N1694">
        <v>386.78699999999998</v>
      </c>
      <c r="O1694">
        <v>0</v>
      </c>
      <c r="P1694">
        <v>0</v>
      </c>
      <c r="Q1694">
        <v>5427.8928999999998</v>
      </c>
      <c r="R1694">
        <v>162836.78700000001</v>
      </c>
      <c r="S1694" t="s">
        <v>1362</v>
      </c>
      <c r="T1694" s="108"/>
      <c r="U1694" s="108"/>
      <c r="V1694" s="107"/>
      <c r="W1694" s="107"/>
    </row>
    <row r="1695" spans="1:23">
      <c r="A1695" t="s">
        <v>3397</v>
      </c>
      <c r="B1695">
        <v>44236</v>
      </c>
      <c r="C1695" t="s">
        <v>3398</v>
      </c>
      <c r="D1695">
        <v>44236</v>
      </c>
      <c r="E1695" t="s">
        <v>1267</v>
      </c>
      <c r="F1695" t="s">
        <v>16</v>
      </c>
      <c r="G1695" t="s">
        <v>1083</v>
      </c>
      <c r="H1695" t="s">
        <v>13</v>
      </c>
      <c r="I1695" t="s">
        <v>1204</v>
      </c>
      <c r="J1695">
        <v>80</v>
      </c>
      <c r="K1695">
        <v>7575</v>
      </c>
      <c r="L1695">
        <v>606000</v>
      </c>
      <c r="M1695">
        <v>18.035699999999999</v>
      </c>
      <c r="N1695">
        <v>1442.856</v>
      </c>
      <c r="O1695">
        <v>0</v>
      </c>
      <c r="P1695">
        <v>40000</v>
      </c>
      <c r="Q1695">
        <v>7593.0357000000004</v>
      </c>
      <c r="R1695">
        <v>567442.85600000003</v>
      </c>
      <c r="S1695" t="s">
        <v>1362</v>
      </c>
      <c r="T1695" s="108"/>
      <c r="U1695" s="108"/>
      <c r="V1695" s="107"/>
      <c r="W1695" s="107"/>
    </row>
    <row r="1696" spans="1:23">
      <c r="A1696" t="s">
        <v>3397</v>
      </c>
      <c r="B1696">
        <v>44236</v>
      </c>
      <c r="C1696" t="s">
        <v>3398</v>
      </c>
      <c r="D1696">
        <v>44236</v>
      </c>
      <c r="E1696" t="s">
        <v>1267</v>
      </c>
      <c r="F1696" t="s">
        <v>16</v>
      </c>
      <c r="G1696" t="s">
        <v>1083</v>
      </c>
      <c r="H1696" t="s">
        <v>13</v>
      </c>
      <c r="I1696" t="s">
        <v>2490</v>
      </c>
      <c r="J1696">
        <v>300</v>
      </c>
      <c r="K1696">
        <v>1264</v>
      </c>
      <c r="L1696">
        <v>379200</v>
      </c>
      <c r="M1696">
        <v>3.0095000000000001</v>
      </c>
      <c r="N1696">
        <v>902.85</v>
      </c>
      <c r="O1696">
        <v>0</v>
      </c>
      <c r="P1696">
        <v>0</v>
      </c>
      <c r="Q1696">
        <v>1267.0094999999999</v>
      </c>
      <c r="R1696">
        <v>380102.85</v>
      </c>
      <c r="S1696" t="s">
        <v>1362</v>
      </c>
      <c r="T1696" s="108"/>
      <c r="U1696" s="108"/>
      <c r="V1696" s="107"/>
      <c r="W1696" s="107"/>
    </row>
    <row r="1697" spans="1:23">
      <c r="A1697" t="s">
        <v>3399</v>
      </c>
      <c r="B1697">
        <v>44236</v>
      </c>
      <c r="C1697" t="s">
        <v>3400</v>
      </c>
      <c r="D1697">
        <v>44236</v>
      </c>
      <c r="E1697" t="s">
        <v>1267</v>
      </c>
      <c r="F1697" t="s">
        <v>20</v>
      </c>
      <c r="G1697" t="s">
        <v>1082</v>
      </c>
      <c r="H1697" t="s">
        <v>13</v>
      </c>
      <c r="I1697" t="s">
        <v>1204</v>
      </c>
      <c r="J1697">
        <v>60</v>
      </c>
      <c r="K1697">
        <v>7575</v>
      </c>
      <c r="L1697">
        <v>454500</v>
      </c>
      <c r="M1697">
        <v>18.035699999999999</v>
      </c>
      <c r="N1697">
        <v>1082.1420000000001</v>
      </c>
      <c r="O1697">
        <v>0</v>
      </c>
      <c r="P1697">
        <v>30000</v>
      </c>
      <c r="Q1697">
        <v>7593.0357000000004</v>
      </c>
      <c r="R1697">
        <v>425582.14199999999</v>
      </c>
      <c r="S1697" t="s">
        <v>1362</v>
      </c>
      <c r="T1697" s="108"/>
      <c r="U1697" s="108"/>
      <c r="V1697" s="107"/>
      <c r="W1697" s="107"/>
    </row>
    <row r="1698" spans="1:23">
      <c r="A1698" t="s">
        <v>3399</v>
      </c>
      <c r="B1698">
        <v>44236</v>
      </c>
      <c r="C1698" t="s">
        <v>3400</v>
      </c>
      <c r="D1698">
        <v>44236</v>
      </c>
      <c r="E1698" t="s">
        <v>1267</v>
      </c>
      <c r="F1698" t="s">
        <v>20</v>
      </c>
      <c r="G1698" t="s">
        <v>1082</v>
      </c>
      <c r="H1698" t="s">
        <v>13</v>
      </c>
      <c r="I1698" t="s">
        <v>1203</v>
      </c>
      <c r="J1698">
        <v>40</v>
      </c>
      <c r="K1698">
        <v>1293</v>
      </c>
      <c r="L1698">
        <v>51720</v>
      </c>
      <c r="M1698">
        <v>3.0785999999999998</v>
      </c>
      <c r="N1698">
        <v>123.14400000000001</v>
      </c>
      <c r="O1698">
        <v>0</v>
      </c>
      <c r="P1698">
        <v>0</v>
      </c>
      <c r="Q1698">
        <v>1296.0786000000001</v>
      </c>
      <c r="R1698">
        <v>51843.144</v>
      </c>
      <c r="S1698" t="s">
        <v>1362</v>
      </c>
      <c r="T1698" s="108"/>
      <c r="U1698" s="108"/>
      <c r="V1698" s="107"/>
      <c r="W1698" s="107"/>
    </row>
    <row r="1699" spans="1:23">
      <c r="A1699" t="s">
        <v>3399</v>
      </c>
      <c r="B1699">
        <v>44236</v>
      </c>
      <c r="C1699" t="s">
        <v>3400</v>
      </c>
      <c r="D1699">
        <v>44236</v>
      </c>
      <c r="E1699" t="s">
        <v>1267</v>
      </c>
      <c r="F1699" t="s">
        <v>20</v>
      </c>
      <c r="G1699" t="s">
        <v>1082</v>
      </c>
      <c r="H1699" t="s">
        <v>13</v>
      </c>
      <c r="I1699" t="s">
        <v>1316</v>
      </c>
      <c r="J1699">
        <v>40</v>
      </c>
      <c r="K1699">
        <v>1225</v>
      </c>
      <c r="L1699">
        <v>49000</v>
      </c>
      <c r="M1699">
        <v>2.9167000000000001</v>
      </c>
      <c r="N1699">
        <v>116.66800000000001</v>
      </c>
      <c r="O1699">
        <v>0</v>
      </c>
      <c r="P1699">
        <v>0</v>
      </c>
      <c r="Q1699">
        <v>1227.9167</v>
      </c>
      <c r="R1699">
        <v>49116.667999999998</v>
      </c>
      <c r="S1699" t="s">
        <v>1362</v>
      </c>
      <c r="T1699" s="108"/>
      <c r="U1699" s="108"/>
      <c r="V1699" s="107"/>
      <c r="W1699" s="107"/>
    </row>
    <row r="1700" spans="1:23">
      <c r="A1700" t="s">
        <v>3401</v>
      </c>
      <c r="B1700">
        <v>44236</v>
      </c>
      <c r="C1700" t="s">
        <v>3402</v>
      </c>
      <c r="D1700">
        <v>44236</v>
      </c>
      <c r="E1700" t="s">
        <v>1267</v>
      </c>
      <c r="F1700" t="s">
        <v>12</v>
      </c>
      <c r="G1700" t="s">
        <v>1290</v>
      </c>
      <c r="H1700" t="s">
        <v>13</v>
      </c>
      <c r="I1700" t="s">
        <v>2490</v>
      </c>
      <c r="J1700">
        <v>60</v>
      </c>
      <c r="K1700">
        <v>1264</v>
      </c>
      <c r="L1700">
        <v>75840</v>
      </c>
      <c r="M1700">
        <v>3.0095000000000001</v>
      </c>
      <c r="N1700">
        <v>180.57</v>
      </c>
      <c r="O1700">
        <v>0</v>
      </c>
      <c r="P1700">
        <v>0</v>
      </c>
      <c r="Q1700">
        <v>1267.0094999999999</v>
      </c>
      <c r="R1700">
        <v>76020.570000000007</v>
      </c>
      <c r="S1700" t="s">
        <v>1362</v>
      </c>
      <c r="T1700" s="108"/>
      <c r="U1700" s="108"/>
      <c r="V1700" s="107"/>
      <c r="W1700" s="107"/>
    </row>
    <row r="1701" spans="1:23">
      <c r="A1701" t="s">
        <v>3401</v>
      </c>
      <c r="B1701">
        <v>44236</v>
      </c>
      <c r="C1701" t="s">
        <v>3402</v>
      </c>
      <c r="D1701">
        <v>44236</v>
      </c>
      <c r="E1701" t="s">
        <v>1267</v>
      </c>
      <c r="F1701" t="s">
        <v>12</v>
      </c>
      <c r="G1701" t="s">
        <v>1290</v>
      </c>
      <c r="H1701" t="s">
        <v>13</v>
      </c>
      <c r="I1701" t="s">
        <v>1198</v>
      </c>
      <c r="J1701">
        <v>20</v>
      </c>
      <c r="K1701">
        <v>9045</v>
      </c>
      <c r="L1701">
        <v>180900</v>
      </c>
      <c r="M1701">
        <v>21.535699999999999</v>
      </c>
      <c r="N1701">
        <v>430.714</v>
      </c>
      <c r="O1701">
        <v>0</v>
      </c>
      <c r="P1701">
        <v>0</v>
      </c>
      <c r="Q1701">
        <v>9066.5357000000004</v>
      </c>
      <c r="R1701">
        <v>181330.71400000001</v>
      </c>
      <c r="S1701" t="s">
        <v>1362</v>
      </c>
      <c r="T1701" s="108"/>
      <c r="U1701" s="108"/>
      <c r="V1701" s="107"/>
      <c r="W1701" s="107"/>
    </row>
    <row r="1702" spans="1:23">
      <c r="A1702" t="s">
        <v>3401</v>
      </c>
      <c r="B1702">
        <v>44236</v>
      </c>
      <c r="C1702" t="s">
        <v>3402</v>
      </c>
      <c r="D1702">
        <v>44236</v>
      </c>
      <c r="E1702" t="s">
        <v>1267</v>
      </c>
      <c r="F1702" t="s">
        <v>12</v>
      </c>
      <c r="G1702" t="s">
        <v>1290</v>
      </c>
      <c r="H1702" t="s">
        <v>13</v>
      </c>
      <c r="I1702" t="s">
        <v>1204</v>
      </c>
      <c r="J1702">
        <v>60</v>
      </c>
      <c r="K1702">
        <v>7575</v>
      </c>
      <c r="L1702">
        <v>454500</v>
      </c>
      <c r="M1702">
        <v>18.035699999999999</v>
      </c>
      <c r="N1702">
        <v>1082.1420000000001</v>
      </c>
      <c r="O1702">
        <v>0</v>
      </c>
      <c r="P1702">
        <v>30000</v>
      </c>
      <c r="Q1702">
        <v>7593.0357000000004</v>
      </c>
      <c r="R1702">
        <v>425582.14199999999</v>
      </c>
      <c r="S1702" t="s">
        <v>1362</v>
      </c>
      <c r="T1702" s="108"/>
      <c r="U1702" s="108"/>
      <c r="V1702" s="107"/>
      <c r="W1702" s="107"/>
    </row>
    <row r="1703" spans="1:23">
      <c r="A1703" t="s">
        <v>3403</v>
      </c>
      <c r="B1703">
        <v>44236</v>
      </c>
      <c r="C1703" t="s">
        <v>3404</v>
      </c>
      <c r="D1703">
        <v>44236</v>
      </c>
      <c r="E1703" t="s">
        <v>1267</v>
      </c>
      <c r="F1703" t="s">
        <v>52</v>
      </c>
      <c r="G1703" t="s">
        <v>37</v>
      </c>
      <c r="H1703" t="s">
        <v>13</v>
      </c>
      <c r="I1703" t="s">
        <v>1316</v>
      </c>
      <c r="J1703">
        <v>152</v>
      </c>
      <c r="K1703">
        <v>1225</v>
      </c>
      <c r="L1703">
        <v>186200</v>
      </c>
      <c r="M1703">
        <v>2.9167000000000001</v>
      </c>
      <c r="N1703">
        <v>443.33839999999998</v>
      </c>
      <c r="O1703">
        <v>0</v>
      </c>
      <c r="P1703">
        <v>0</v>
      </c>
      <c r="Q1703">
        <v>1227.9167</v>
      </c>
      <c r="R1703">
        <v>186643.33840000001</v>
      </c>
      <c r="S1703" t="s">
        <v>1362</v>
      </c>
      <c r="T1703" s="108"/>
      <c r="U1703" s="108"/>
      <c r="V1703" s="107"/>
      <c r="W1703" s="107"/>
    </row>
    <row r="1704" spans="1:23">
      <c r="A1704" t="s">
        <v>3403</v>
      </c>
      <c r="B1704">
        <v>44236</v>
      </c>
      <c r="C1704" t="s">
        <v>3404</v>
      </c>
      <c r="D1704">
        <v>44236</v>
      </c>
      <c r="E1704" t="s">
        <v>1267</v>
      </c>
      <c r="F1704" t="s">
        <v>52</v>
      </c>
      <c r="G1704" t="s">
        <v>37</v>
      </c>
      <c r="H1704" t="s">
        <v>13</v>
      </c>
      <c r="I1704" t="s">
        <v>1204</v>
      </c>
      <c r="J1704">
        <v>55</v>
      </c>
      <c r="K1704">
        <v>7575</v>
      </c>
      <c r="L1704">
        <v>416625</v>
      </c>
      <c r="M1704">
        <v>18.035699999999999</v>
      </c>
      <c r="N1704">
        <v>991.96349999999995</v>
      </c>
      <c r="O1704">
        <v>0</v>
      </c>
      <c r="P1704">
        <v>27500</v>
      </c>
      <c r="Q1704">
        <v>7593.0357000000004</v>
      </c>
      <c r="R1704">
        <v>390116.96350000001</v>
      </c>
      <c r="S1704" t="s">
        <v>1362</v>
      </c>
      <c r="T1704" s="108"/>
      <c r="U1704" s="108"/>
      <c r="V1704" s="107"/>
      <c r="W1704" s="107"/>
    </row>
    <row r="1705" spans="1:23">
      <c r="A1705" t="s">
        <v>3403</v>
      </c>
      <c r="B1705">
        <v>44236</v>
      </c>
      <c r="C1705" t="s">
        <v>3404</v>
      </c>
      <c r="D1705">
        <v>44236</v>
      </c>
      <c r="E1705" t="s">
        <v>1267</v>
      </c>
      <c r="F1705" t="s">
        <v>52</v>
      </c>
      <c r="G1705" t="s">
        <v>37</v>
      </c>
      <c r="H1705" t="s">
        <v>13</v>
      </c>
      <c r="I1705" t="s">
        <v>1198</v>
      </c>
      <c r="J1705">
        <v>10</v>
      </c>
      <c r="K1705">
        <v>9045</v>
      </c>
      <c r="L1705">
        <v>90450</v>
      </c>
      <c r="M1705">
        <v>21.535699999999999</v>
      </c>
      <c r="N1705">
        <v>215.357</v>
      </c>
      <c r="O1705">
        <v>0</v>
      </c>
      <c r="P1705">
        <v>0</v>
      </c>
      <c r="Q1705">
        <v>9066.5357000000004</v>
      </c>
      <c r="R1705">
        <v>90665.357000000004</v>
      </c>
      <c r="S1705" t="s">
        <v>1362</v>
      </c>
      <c r="T1705" s="108"/>
      <c r="U1705" s="108"/>
      <c r="V1705" s="107"/>
      <c r="W1705" s="107"/>
    </row>
    <row r="1706" spans="1:23">
      <c r="A1706" t="s">
        <v>3403</v>
      </c>
      <c r="B1706">
        <v>44236</v>
      </c>
      <c r="C1706" t="s">
        <v>3404</v>
      </c>
      <c r="D1706">
        <v>44236</v>
      </c>
      <c r="E1706" t="s">
        <v>1267</v>
      </c>
      <c r="F1706" t="s">
        <v>52</v>
      </c>
      <c r="G1706" t="s">
        <v>37</v>
      </c>
      <c r="H1706" t="s">
        <v>13</v>
      </c>
      <c r="I1706" t="s">
        <v>1215</v>
      </c>
      <c r="J1706">
        <v>20</v>
      </c>
      <c r="K1706">
        <v>5035</v>
      </c>
      <c r="L1706">
        <v>100700</v>
      </c>
      <c r="M1706">
        <v>11.988099999999999</v>
      </c>
      <c r="N1706">
        <v>239.762</v>
      </c>
      <c r="O1706">
        <v>0</v>
      </c>
      <c r="P1706">
        <v>0</v>
      </c>
      <c r="Q1706">
        <v>5046.9880999999996</v>
      </c>
      <c r="R1706">
        <v>100939.762</v>
      </c>
      <c r="S1706" t="s">
        <v>1362</v>
      </c>
      <c r="T1706" s="108"/>
      <c r="U1706" s="108"/>
      <c r="V1706" s="107"/>
      <c r="W1706" s="107"/>
    </row>
    <row r="1707" spans="1:23">
      <c r="A1707" t="s">
        <v>3405</v>
      </c>
      <c r="B1707">
        <v>44236</v>
      </c>
      <c r="C1707" t="s">
        <v>3406</v>
      </c>
      <c r="D1707">
        <v>44236</v>
      </c>
      <c r="E1707" t="s">
        <v>1267</v>
      </c>
      <c r="F1707" t="s">
        <v>3</v>
      </c>
      <c r="G1707" t="s">
        <v>1078</v>
      </c>
      <c r="H1707" t="s">
        <v>120</v>
      </c>
      <c r="I1707" t="s">
        <v>1204</v>
      </c>
      <c r="J1707">
        <v>10</v>
      </c>
      <c r="K1707">
        <v>7575</v>
      </c>
      <c r="L1707">
        <v>75750</v>
      </c>
      <c r="M1707">
        <v>18.035699999999999</v>
      </c>
      <c r="N1707">
        <v>180.357</v>
      </c>
      <c r="O1707">
        <v>0</v>
      </c>
      <c r="P1707">
        <v>5000</v>
      </c>
      <c r="Q1707">
        <v>7593.0357000000004</v>
      </c>
      <c r="R1707">
        <v>70930.357000000004</v>
      </c>
      <c r="S1707" t="s">
        <v>1362</v>
      </c>
      <c r="T1707" s="108"/>
      <c r="U1707" s="108"/>
      <c r="V1707" s="107"/>
      <c r="W1707" s="107"/>
    </row>
    <row r="1708" spans="1:23">
      <c r="A1708" t="s">
        <v>3407</v>
      </c>
      <c r="B1708">
        <v>44236</v>
      </c>
      <c r="C1708" t="s">
        <v>3408</v>
      </c>
      <c r="D1708">
        <v>44236</v>
      </c>
      <c r="E1708" t="s">
        <v>1267</v>
      </c>
      <c r="F1708" t="s">
        <v>6</v>
      </c>
      <c r="G1708" t="s">
        <v>1280</v>
      </c>
      <c r="H1708" t="s">
        <v>120</v>
      </c>
      <c r="I1708" t="s">
        <v>1204</v>
      </c>
      <c r="J1708">
        <v>21</v>
      </c>
      <c r="K1708">
        <v>7575</v>
      </c>
      <c r="L1708">
        <v>159075</v>
      </c>
      <c r="M1708">
        <v>18.035699999999999</v>
      </c>
      <c r="N1708">
        <v>378.74970000000002</v>
      </c>
      <c r="O1708">
        <v>0</v>
      </c>
      <c r="P1708">
        <v>10500</v>
      </c>
      <c r="Q1708">
        <v>7593.0357000000004</v>
      </c>
      <c r="R1708">
        <v>148953.74969999999</v>
      </c>
      <c r="S1708" t="s">
        <v>1362</v>
      </c>
      <c r="T1708" s="108"/>
      <c r="U1708" s="108"/>
      <c r="V1708" s="107"/>
      <c r="W1708" s="107"/>
    </row>
    <row r="1709" spans="1:23">
      <c r="A1709" t="s">
        <v>3409</v>
      </c>
      <c r="B1709">
        <v>44236</v>
      </c>
      <c r="C1709" t="s">
        <v>3410</v>
      </c>
      <c r="D1709">
        <v>44236</v>
      </c>
      <c r="E1709" t="s">
        <v>1267</v>
      </c>
      <c r="F1709" t="s">
        <v>10</v>
      </c>
      <c r="G1709" t="s">
        <v>1280</v>
      </c>
      <c r="H1709" t="s">
        <v>120</v>
      </c>
      <c r="I1709" t="s">
        <v>1201</v>
      </c>
      <c r="J1709">
        <v>5</v>
      </c>
      <c r="K1709">
        <v>3938</v>
      </c>
      <c r="L1709">
        <v>19690</v>
      </c>
      <c r="M1709">
        <v>9.3762000000000008</v>
      </c>
      <c r="N1709">
        <v>46.881</v>
      </c>
      <c r="O1709">
        <v>0</v>
      </c>
      <c r="P1709">
        <v>0</v>
      </c>
      <c r="Q1709">
        <v>3947.3762000000002</v>
      </c>
      <c r="R1709">
        <v>19736.881000000001</v>
      </c>
      <c r="S1709" t="s">
        <v>1362</v>
      </c>
      <c r="T1709" s="108"/>
      <c r="U1709" s="108"/>
      <c r="V1709" s="107"/>
      <c r="W1709" s="107"/>
    </row>
    <row r="1710" spans="1:23">
      <c r="A1710" t="s">
        <v>3409</v>
      </c>
      <c r="B1710">
        <v>44236</v>
      </c>
      <c r="C1710" t="s">
        <v>3410</v>
      </c>
      <c r="D1710">
        <v>44236</v>
      </c>
      <c r="E1710" t="s">
        <v>1267</v>
      </c>
      <c r="F1710" t="s">
        <v>10</v>
      </c>
      <c r="G1710" t="s">
        <v>1280</v>
      </c>
      <c r="H1710" t="s">
        <v>120</v>
      </c>
      <c r="I1710" t="s">
        <v>1203</v>
      </c>
      <c r="J1710">
        <v>20</v>
      </c>
      <c r="K1710">
        <v>1293</v>
      </c>
      <c r="L1710">
        <v>25860</v>
      </c>
      <c r="M1710">
        <v>3.0785999999999998</v>
      </c>
      <c r="N1710">
        <v>61.572000000000003</v>
      </c>
      <c r="O1710">
        <v>0</v>
      </c>
      <c r="P1710">
        <v>0</v>
      </c>
      <c r="Q1710">
        <v>1296.0786000000001</v>
      </c>
      <c r="R1710">
        <v>25921.572</v>
      </c>
      <c r="S1710" t="s">
        <v>1362</v>
      </c>
      <c r="T1710" s="108"/>
      <c r="U1710" s="108"/>
      <c r="V1710" s="107"/>
      <c r="W1710" s="107"/>
    </row>
    <row r="1711" spans="1:23">
      <c r="A1711" t="s">
        <v>3409</v>
      </c>
      <c r="B1711">
        <v>44236</v>
      </c>
      <c r="C1711" t="s">
        <v>3410</v>
      </c>
      <c r="D1711">
        <v>44236</v>
      </c>
      <c r="E1711" t="s">
        <v>1267</v>
      </c>
      <c r="F1711" t="s">
        <v>10</v>
      </c>
      <c r="G1711" t="s">
        <v>1280</v>
      </c>
      <c r="H1711" t="s">
        <v>120</v>
      </c>
      <c r="I1711" t="s">
        <v>1204</v>
      </c>
      <c r="J1711">
        <v>15</v>
      </c>
      <c r="K1711">
        <v>7575</v>
      </c>
      <c r="L1711">
        <v>113625</v>
      </c>
      <c r="M1711">
        <v>18.035699999999999</v>
      </c>
      <c r="N1711">
        <v>270.53550000000001</v>
      </c>
      <c r="O1711">
        <v>0</v>
      </c>
      <c r="P1711">
        <v>7500</v>
      </c>
      <c r="Q1711">
        <v>7593.0357000000004</v>
      </c>
      <c r="R1711">
        <v>106395.5355</v>
      </c>
      <c r="S1711" t="s">
        <v>1362</v>
      </c>
      <c r="T1711" s="108"/>
      <c r="U1711" s="108"/>
      <c r="V1711" s="107"/>
      <c r="W1711" s="107"/>
    </row>
    <row r="1712" spans="1:23">
      <c r="A1712" t="s">
        <v>3411</v>
      </c>
      <c r="B1712">
        <v>44236</v>
      </c>
      <c r="C1712" t="s">
        <v>3412</v>
      </c>
      <c r="D1712">
        <v>44236</v>
      </c>
      <c r="E1712" t="s">
        <v>1267</v>
      </c>
      <c r="F1712" t="s">
        <v>7</v>
      </c>
      <c r="G1712" t="s">
        <v>1280</v>
      </c>
      <c r="H1712" t="s">
        <v>120</v>
      </c>
      <c r="I1712" t="s">
        <v>1204</v>
      </c>
      <c r="J1712">
        <v>32</v>
      </c>
      <c r="K1712">
        <v>7575</v>
      </c>
      <c r="L1712">
        <v>242400</v>
      </c>
      <c r="M1712">
        <v>18.035699999999999</v>
      </c>
      <c r="N1712">
        <v>577.14239999999995</v>
      </c>
      <c r="O1712">
        <v>0</v>
      </c>
      <c r="P1712">
        <v>16000</v>
      </c>
      <c r="Q1712">
        <v>7593.0357000000004</v>
      </c>
      <c r="R1712">
        <v>226977.14240000001</v>
      </c>
      <c r="S1712" t="s">
        <v>1362</v>
      </c>
      <c r="T1712" s="108"/>
      <c r="U1712" s="108"/>
      <c r="V1712" s="107"/>
      <c r="W1712" s="107"/>
    </row>
    <row r="1713" spans="1:23">
      <c r="A1713" t="s">
        <v>3411</v>
      </c>
      <c r="B1713">
        <v>44236</v>
      </c>
      <c r="C1713" t="s">
        <v>3412</v>
      </c>
      <c r="D1713">
        <v>44236</v>
      </c>
      <c r="E1713" t="s">
        <v>1267</v>
      </c>
      <c r="F1713" t="s">
        <v>7</v>
      </c>
      <c r="G1713" t="s">
        <v>1280</v>
      </c>
      <c r="H1713" t="s">
        <v>120</v>
      </c>
      <c r="I1713" t="s">
        <v>1202</v>
      </c>
      <c r="J1713">
        <v>10</v>
      </c>
      <c r="K1713">
        <v>3540</v>
      </c>
      <c r="L1713">
        <v>35400</v>
      </c>
      <c r="M1713">
        <v>8.4285999999999994</v>
      </c>
      <c r="N1713">
        <v>84.286000000000001</v>
      </c>
      <c r="O1713">
        <v>0</v>
      </c>
      <c r="P1713">
        <v>0</v>
      </c>
      <c r="Q1713">
        <v>3548.4286000000002</v>
      </c>
      <c r="R1713">
        <v>35484.286</v>
      </c>
      <c r="S1713" t="s">
        <v>1362</v>
      </c>
      <c r="T1713" s="108"/>
      <c r="U1713" s="108"/>
      <c r="V1713" s="107"/>
      <c r="W1713" s="107"/>
    </row>
    <row r="1714" spans="1:23">
      <c r="A1714" t="s">
        <v>3413</v>
      </c>
      <c r="B1714">
        <v>44236</v>
      </c>
      <c r="C1714" t="s">
        <v>3414</v>
      </c>
      <c r="D1714">
        <v>44236</v>
      </c>
      <c r="E1714" t="s">
        <v>1267</v>
      </c>
      <c r="F1714" t="s">
        <v>92</v>
      </c>
      <c r="G1714" t="s">
        <v>81</v>
      </c>
      <c r="H1714" t="s">
        <v>24</v>
      </c>
      <c r="I1714" t="s">
        <v>1201</v>
      </c>
      <c r="J1714">
        <v>13</v>
      </c>
      <c r="K1714">
        <v>3938</v>
      </c>
      <c r="L1714">
        <v>51194</v>
      </c>
      <c r="M1714">
        <v>9.3762000000000008</v>
      </c>
      <c r="N1714">
        <v>121.89060000000001</v>
      </c>
      <c r="O1714">
        <v>0</v>
      </c>
      <c r="P1714">
        <v>0</v>
      </c>
      <c r="Q1714">
        <v>3947.3762000000002</v>
      </c>
      <c r="R1714">
        <v>51315.890599999999</v>
      </c>
      <c r="S1714" t="s">
        <v>1362</v>
      </c>
      <c r="T1714" s="108"/>
      <c r="U1714" s="108"/>
      <c r="V1714" s="107"/>
      <c r="W1714" s="107"/>
    </row>
    <row r="1715" spans="1:23">
      <c r="A1715" t="s">
        <v>3413</v>
      </c>
      <c r="B1715">
        <v>44236</v>
      </c>
      <c r="C1715" t="s">
        <v>3414</v>
      </c>
      <c r="D1715">
        <v>44236</v>
      </c>
      <c r="E1715" t="s">
        <v>1267</v>
      </c>
      <c r="F1715" t="s">
        <v>92</v>
      </c>
      <c r="G1715" t="s">
        <v>81</v>
      </c>
      <c r="H1715" t="s">
        <v>24</v>
      </c>
      <c r="I1715" t="s">
        <v>1202</v>
      </c>
      <c r="J1715">
        <v>10</v>
      </c>
      <c r="K1715">
        <v>3540</v>
      </c>
      <c r="L1715">
        <v>35400</v>
      </c>
      <c r="M1715">
        <v>8.4285999999999994</v>
      </c>
      <c r="N1715">
        <v>84.286000000000001</v>
      </c>
      <c r="O1715">
        <v>0</v>
      </c>
      <c r="P1715">
        <v>0</v>
      </c>
      <c r="Q1715">
        <v>3548.4286000000002</v>
      </c>
      <c r="R1715">
        <v>35484.286</v>
      </c>
      <c r="S1715" t="s">
        <v>1362</v>
      </c>
      <c r="T1715" s="108"/>
      <c r="U1715" s="108"/>
      <c r="V1715" s="107"/>
      <c r="W1715" s="107"/>
    </row>
    <row r="1716" spans="1:23">
      <c r="A1716" t="s">
        <v>3415</v>
      </c>
      <c r="B1716">
        <v>44236</v>
      </c>
      <c r="C1716" t="s">
        <v>3416</v>
      </c>
      <c r="D1716">
        <v>44236</v>
      </c>
      <c r="E1716" t="s">
        <v>1267</v>
      </c>
      <c r="F1716" t="s">
        <v>89</v>
      </c>
      <c r="G1716" t="s">
        <v>81</v>
      </c>
      <c r="H1716" t="s">
        <v>24</v>
      </c>
      <c r="I1716" t="s">
        <v>1204</v>
      </c>
      <c r="J1716">
        <v>40</v>
      </c>
      <c r="K1716">
        <v>7575</v>
      </c>
      <c r="L1716">
        <v>303000</v>
      </c>
      <c r="M1716">
        <v>18.035699999999999</v>
      </c>
      <c r="N1716">
        <v>721.428</v>
      </c>
      <c r="O1716">
        <v>0</v>
      </c>
      <c r="P1716">
        <v>20000</v>
      </c>
      <c r="Q1716">
        <v>7593.0357000000004</v>
      </c>
      <c r="R1716">
        <v>283721.42800000001</v>
      </c>
      <c r="S1716" t="s">
        <v>1362</v>
      </c>
      <c r="T1716" s="108"/>
      <c r="U1716" s="108"/>
      <c r="V1716" s="107"/>
      <c r="W1716" s="107"/>
    </row>
    <row r="1717" spans="1:23">
      <c r="A1717" t="s">
        <v>3415</v>
      </c>
      <c r="B1717">
        <v>44236</v>
      </c>
      <c r="C1717" t="s">
        <v>3416</v>
      </c>
      <c r="D1717">
        <v>44236</v>
      </c>
      <c r="E1717" t="s">
        <v>1267</v>
      </c>
      <c r="F1717" t="s">
        <v>89</v>
      </c>
      <c r="G1717" t="s">
        <v>81</v>
      </c>
      <c r="H1717" t="s">
        <v>24</v>
      </c>
      <c r="I1717" t="s">
        <v>1210</v>
      </c>
      <c r="J1717">
        <v>30</v>
      </c>
      <c r="K1717">
        <v>7760</v>
      </c>
      <c r="L1717">
        <v>232800</v>
      </c>
      <c r="M1717">
        <v>18.476199999999999</v>
      </c>
      <c r="N1717">
        <v>554.28599999999994</v>
      </c>
      <c r="O1717">
        <v>0</v>
      </c>
      <c r="P1717">
        <v>0</v>
      </c>
      <c r="Q1717">
        <v>7778.4762000000001</v>
      </c>
      <c r="R1717">
        <v>233354.28599999999</v>
      </c>
      <c r="S1717" t="s">
        <v>1362</v>
      </c>
      <c r="T1717" s="108"/>
      <c r="U1717" s="108"/>
      <c r="V1717" s="107"/>
      <c r="W1717" s="107"/>
    </row>
    <row r="1718" spans="1:23">
      <c r="A1718" t="s">
        <v>3417</v>
      </c>
      <c r="B1718">
        <v>44236</v>
      </c>
      <c r="C1718" t="s">
        <v>3418</v>
      </c>
      <c r="D1718">
        <v>44236</v>
      </c>
      <c r="E1718" t="s">
        <v>1267</v>
      </c>
      <c r="F1718" t="s">
        <v>88</v>
      </c>
      <c r="G1718" t="s">
        <v>1297</v>
      </c>
      <c r="H1718" t="s">
        <v>24</v>
      </c>
      <c r="I1718" t="s">
        <v>1204</v>
      </c>
      <c r="J1718">
        <v>30</v>
      </c>
      <c r="K1718">
        <v>7575</v>
      </c>
      <c r="L1718">
        <v>227250</v>
      </c>
      <c r="M1718">
        <v>18.035699999999999</v>
      </c>
      <c r="N1718">
        <v>541.07100000000003</v>
      </c>
      <c r="O1718">
        <v>0</v>
      </c>
      <c r="P1718">
        <v>15000</v>
      </c>
      <c r="Q1718">
        <v>7593.0357000000004</v>
      </c>
      <c r="R1718">
        <v>212791.071</v>
      </c>
      <c r="S1718" t="s">
        <v>1362</v>
      </c>
      <c r="T1718" s="108"/>
      <c r="U1718" s="108"/>
      <c r="V1718" s="107"/>
      <c r="W1718" s="107"/>
    </row>
    <row r="1719" spans="1:23">
      <c r="A1719" t="s">
        <v>3419</v>
      </c>
      <c r="B1719">
        <v>44236</v>
      </c>
      <c r="C1719" t="s">
        <v>3420</v>
      </c>
      <c r="D1719">
        <v>44236</v>
      </c>
      <c r="E1719" t="s">
        <v>1267</v>
      </c>
      <c r="F1719" t="s">
        <v>86</v>
      </c>
      <c r="G1719" t="s">
        <v>1134</v>
      </c>
      <c r="H1719" t="s">
        <v>24</v>
      </c>
      <c r="I1719" t="s">
        <v>1204</v>
      </c>
      <c r="J1719">
        <v>10</v>
      </c>
      <c r="K1719">
        <v>7575</v>
      </c>
      <c r="L1719">
        <v>75750</v>
      </c>
      <c r="M1719">
        <v>18.035699999999999</v>
      </c>
      <c r="N1719">
        <v>180.357</v>
      </c>
      <c r="O1719">
        <v>0</v>
      </c>
      <c r="P1719">
        <v>5000</v>
      </c>
      <c r="Q1719">
        <v>7593.0357000000004</v>
      </c>
      <c r="R1719">
        <v>70930.357000000004</v>
      </c>
      <c r="S1719" t="s">
        <v>1362</v>
      </c>
      <c r="T1719" s="108"/>
      <c r="U1719" s="108"/>
      <c r="V1719" s="107"/>
      <c r="W1719" s="107"/>
    </row>
    <row r="1720" spans="1:23">
      <c r="A1720" t="s">
        <v>3421</v>
      </c>
      <c r="B1720">
        <v>44236</v>
      </c>
      <c r="C1720" t="s">
        <v>3422</v>
      </c>
      <c r="D1720">
        <v>44236</v>
      </c>
      <c r="E1720" t="s">
        <v>1267</v>
      </c>
      <c r="F1720" t="s">
        <v>23</v>
      </c>
      <c r="G1720" t="s">
        <v>1292</v>
      </c>
      <c r="H1720" t="s">
        <v>24</v>
      </c>
      <c r="I1720" t="s">
        <v>1204</v>
      </c>
      <c r="J1720">
        <v>40</v>
      </c>
      <c r="K1720">
        <v>7575</v>
      </c>
      <c r="L1720">
        <v>303000</v>
      </c>
      <c r="M1720">
        <v>18.035699999999999</v>
      </c>
      <c r="N1720">
        <v>721.428</v>
      </c>
      <c r="O1720">
        <v>0</v>
      </c>
      <c r="P1720">
        <v>20000</v>
      </c>
      <c r="Q1720">
        <v>7593.0357000000004</v>
      </c>
      <c r="R1720">
        <v>283721.42800000001</v>
      </c>
      <c r="S1720" t="s">
        <v>1362</v>
      </c>
      <c r="T1720" s="108"/>
      <c r="U1720" s="108"/>
      <c r="V1720" s="107"/>
      <c r="W1720" s="107"/>
    </row>
    <row r="1721" spans="1:23">
      <c r="A1721" t="s">
        <v>3423</v>
      </c>
      <c r="B1721">
        <v>44236</v>
      </c>
      <c r="C1721" t="s">
        <v>3424</v>
      </c>
      <c r="D1721">
        <v>44236</v>
      </c>
      <c r="E1721" t="s">
        <v>1267</v>
      </c>
      <c r="F1721" t="s">
        <v>30</v>
      </c>
      <c r="G1721" t="s">
        <v>1127</v>
      </c>
      <c r="H1721" t="s">
        <v>24</v>
      </c>
      <c r="I1721" t="s">
        <v>2490</v>
      </c>
      <c r="J1721">
        <v>40</v>
      </c>
      <c r="K1721">
        <v>1264</v>
      </c>
      <c r="L1721">
        <v>50560</v>
      </c>
      <c r="M1721">
        <v>3.0095000000000001</v>
      </c>
      <c r="N1721">
        <v>120.38</v>
      </c>
      <c r="O1721">
        <v>0</v>
      </c>
      <c r="P1721">
        <v>0</v>
      </c>
      <c r="Q1721">
        <v>1267.0094999999999</v>
      </c>
      <c r="R1721">
        <v>50680.38</v>
      </c>
      <c r="S1721" t="s">
        <v>1362</v>
      </c>
      <c r="T1721" s="108"/>
      <c r="U1721" s="108"/>
      <c r="V1721" s="107"/>
      <c r="W1721" s="107"/>
    </row>
    <row r="1722" spans="1:23">
      <c r="A1722" t="s">
        <v>3423</v>
      </c>
      <c r="B1722">
        <v>44236</v>
      </c>
      <c r="C1722" t="s">
        <v>3424</v>
      </c>
      <c r="D1722">
        <v>44236</v>
      </c>
      <c r="E1722" t="s">
        <v>1267</v>
      </c>
      <c r="F1722" t="s">
        <v>30</v>
      </c>
      <c r="G1722" t="s">
        <v>1127</v>
      </c>
      <c r="H1722" t="s">
        <v>24</v>
      </c>
      <c r="I1722" t="s">
        <v>1204</v>
      </c>
      <c r="J1722">
        <v>40</v>
      </c>
      <c r="K1722">
        <v>7575</v>
      </c>
      <c r="L1722">
        <v>303000</v>
      </c>
      <c r="M1722">
        <v>18.035699999999999</v>
      </c>
      <c r="N1722">
        <v>721.428</v>
      </c>
      <c r="O1722">
        <v>0</v>
      </c>
      <c r="P1722">
        <v>20000</v>
      </c>
      <c r="Q1722">
        <v>7593.0357000000004</v>
      </c>
      <c r="R1722">
        <v>283721.42800000001</v>
      </c>
      <c r="S1722" t="s">
        <v>1362</v>
      </c>
      <c r="T1722" s="108"/>
      <c r="U1722" s="108"/>
      <c r="V1722" s="107"/>
      <c r="W1722" s="107"/>
    </row>
    <row r="1723" spans="1:23">
      <c r="A1723" t="s">
        <v>3425</v>
      </c>
      <c r="B1723">
        <v>44236</v>
      </c>
      <c r="C1723" t="s">
        <v>3426</v>
      </c>
      <c r="D1723">
        <v>44236</v>
      </c>
      <c r="E1723" t="s">
        <v>1267</v>
      </c>
      <c r="F1723" t="s">
        <v>28</v>
      </c>
      <c r="G1723" t="s">
        <v>1127</v>
      </c>
      <c r="H1723" t="s">
        <v>24</v>
      </c>
      <c r="I1723" t="s">
        <v>1204</v>
      </c>
      <c r="J1723">
        <v>10</v>
      </c>
      <c r="K1723">
        <v>7575</v>
      </c>
      <c r="L1723">
        <v>75750</v>
      </c>
      <c r="M1723">
        <v>18.035699999999999</v>
      </c>
      <c r="N1723">
        <v>180.357</v>
      </c>
      <c r="O1723">
        <v>0</v>
      </c>
      <c r="P1723">
        <v>5000</v>
      </c>
      <c r="Q1723">
        <v>7593.0357000000004</v>
      </c>
      <c r="R1723">
        <v>70930.357000000004</v>
      </c>
      <c r="S1723" t="s">
        <v>1362</v>
      </c>
      <c r="T1723" s="108"/>
      <c r="U1723" s="108"/>
      <c r="V1723" s="107"/>
      <c r="W1723" s="107"/>
    </row>
    <row r="1724" spans="1:23">
      <c r="A1724" t="s">
        <v>3427</v>
      </c>
      <c r="B1724">
        <v>44236</v>
      </c>
      <c r="C1724" t="s">
        <v>3428</v>
      </c>
      <c r="D1724">
        <v>44236</v>
      </c>
      <c r="E1724" t="s">
        <v>1267</v>
      </c>
      <c r="F1724" t="s">
        <v>27</v>
      </c>
      <c r="G1724" t="s">
        <v>1289</v>
      </c>
      <c r="H1724" t="s">
        <v>24</v>
      </c>
      <c r="I1724" t="s">
        <v>1202</v>
      </c>
      <c r="J1724">
        <v>10</v>
      </c>
      <c r="K1724">
        <v>3540</v>
      </c>
      <c r="L1724">
        <v>35400</v>
      </c>
      <c r="M1724">
        <v>8.4285999999999994</v>
      </c>
      <c r="N1724">
        <v>84.286000000000001</v>
      </c>
      <c r="O1724">
        <v>0</v>
      </c>
      <c r="P1724">
        <v>0</v>
      </c>
      <c r="Q1724">
        <v>3548.4286000000002</v>
      </c>
      <c r="R1724">
        <v>35484.286</v>
      </c>
      <c r="S1724" t="s">
        <v>1362</v>
      </c>
      <c r="T1724" s="108"/>
      <c r="U1724" s="108"/>
      <c r="V1724" s="107"/>
      <c r="W1724" s="107"/>
    </row>
    <row r="1725" spans="1:23">
      <c r="A1725" t="s">
        <v>3427</v>
      </c>
      <c r="B1725">
        <v>44236</v>
      </c>
      <c r="C1725" t="s">
        <v>3428</v>
      </c>
      <c r="D1725">
        <v>44236</v>
      </c>
      <c r="E1725" t="s">
        <v>1267</v>
      </c>
      <c r="F1725" t="s">
        <v>27</v>
      </c>
      <c r="G1725" t="s">
        <v>1289</v>
      </c>
      <c r="H1725" t="s">
        <v>24</v>
      </c>
      <c r="I1725" t="s">
        <v>1204</v>
      </c>
      <c r="J1725">
        <v>40</v>
      </c>
      <c r="K1725">
        <v>7575</v>
      </c>
      <c r="L1725">
        <v>303000</v>
      </c>
      <c r="M1725">
        <v>18.035699999999999</v>
      </c>
      <c r="N1725">
        <v>721.428</v>
      </c>
      <c r="O1725">
        <v>0</v>
      </c>
      <c r="P1725">
        <v>20000</v>
      </c>
      <c r="Q1725">
        <v>7593.0357000000004</v>
      </c>
      <c r="R1725">
        <v>283721.42800000001</v>
      </c>
      <c r="S1725" t="s">
        <v>1362</v>
      </c>
      <c r="T1725" s="108"/>
      <c r="U1725" s="108"/>
      <c r="V1725" s="107"/>
      <c r="W1725" s="107"/>
    </row>
    <row r="1726" spans="1:23">
      <c r="A1726" t="s">
        <v>3429</v>
      </c>
      <c r="B1726">
        <v>44236</v>
      </c>
      <c r="C1726" t="s">
        <v>3430</v>
      </c>
      <c r="D1726">
        <v>44236</v>
      </c>
      <c r="E1726" t="s">
        <v>1267</v>
      </c>
      <c r="F1726" t="s">
        <v>18</v>
      </c>
      <c r="G1726" t="s">
        <v>19</v>
      </c>
      <c r="H1726" t="s">
        <v>13</v>
      </c>
      <c r="I1726" t="s">
        <v>1204</v>
      </c>
      <c r="J1726">
        <v>40</v>
      </c>
      <c r="K1726">
        <v>7575</v>
      </c>
      <c r="L1726">
        <v>303000</v>
      </c>
      <c r="M1726">
        <v>18.036000000000001</v>
      </c>
      <c r="N1726">
        <v>721.44</v>
      </c>
      <c r="O1726">
        <v>0</v>
      </c>
      <c r="P1726">
        <v>20000</v>
      </c>
      <c r="Q1726">
        <v>7593.0357000000004</v>
      </c>
      <c r="R1726">
        <v>283721.42800000001</v>
      </c>
      <c r="S1726" t="s">
        <v>1362</v>
      </c>
      <c r="T1726" s="108"/>
      <c r="U1726" s="108"/>
      <c r="V1726" s="107"/>
      <c r="W1726" s="107"/>
    </row>
    <row r="1727" spans="1:23">
      <c r="A1727" t="s">
        <v>3431</v>
      </c>
      <c r="B1727">
        <v>44236</v>
      </c>
      <c r="C1727" t="s">
        <v>3432</v>
      </c>
      <c r="D1727">
        <v>44236</v>
      </c>
      <c r="E1727" t="s">
        <v>1267</v>
      </c>
      <c r="F1727" t="s">
        <v>5</v>
      </c>
      <c r="G1727" t="s">
        <v>1280</v>
      </c>
      <c r="H1727" t="s">
        <v>120</v>
      </c>
      <c r="I1727" t="s">
        <v>1203</v>
      </c>
      <c r="J1727">
        <v>40</v>
      </c>
      <c r="K1727">
        <v>1293</v>
      </c>
      <c r="L1727">
        <v>51720</v>
      </c>
      <c r="M1727">
        <v>3.0785999999999998</v>
      </c>
      <c r="N1727">
        <v>123.14400000000001</v>
      </c>
      <c r="O1727">
        <v>0</v>
      </c>
      <c r="P1727">
        <v>0</v>
      </c>
      <c r="Q1727">
        <v>1296.0786000000001</v>
      </c>
      <c r="R1727">
        <v>51843.144</v>
      </c>
      <c r="S1727" t="s">
        <v>1362</v>
      </c>
      <c r="T1727" s="108"/>
      <c r="U1727" s="108"/>
      <c r="V1727" s="107"/>
      <c r="W1727" s="107"/>
    </row>
    <row r="1728" spans="1:23">
      <c r="A1728" t="s">
        <v>3431</v>
      </c>
      <c r="B1728">
        <v>44236</v>
      </c>
      <c r="C1728" t="s">
        <v>3432</v>
      </c>
      <c r="D1728">
        <v>44236</v>
      </c>
      <c r="E1728" t="s">
        <v>1267</v>
      </c>
      <c r="F1728" t="s">
        <v>5</v>
      </c>
      <c r="G1728" t="s">
        <v>1280</v>
      </c>
      <c r="H1728" t="s">
        <v>120</v>
      </c>
      <c r="I1728" t="s">
        <v>1204</v>
      </c>
      <c r="J1728">
        <v>20</v>
      </c>
      <c r="K1728">
        <v>7575</v>
      </c>
      <c r="L1728">
        <v>151500</v>
      </c>
      <c r="M1728">
        <v>18.035699999999999</v>
      </c>
      <c r="N1728">
        <v>360.714</v>
      </c>
      <c r="O1728">
        <v>0</v>
      </c>
      <c r="P1728">
        <v>10000</v>
      </c>
      <c r="Q1728">
        <v>7593.0357000000004</v>
      </c>
      <c r="R1728">
        <v>141860.71400000001</v>
      </c>
      <c r="S1728" t="s">
        <v>1362</v>
      </c>
      <c r="T1728" s="108"/>
      <c r="U1728" s="108"/>
      <c r="V1728" s="107"/>
      <c r="W1728" s="107"/>
    </row>
    <row r="1729" spans="1:23">
      <c r="A1729" t="s">
        <v>3433</v>
      </c>
      <c r="B1729">
        <v>44236</v>
      </c>
      <c r="C1729" t="s">
        <v>3434</v>
      </c>
      <c r="D1729">
        <v>44236</v>
      </c>
      <c r="E1729" t="s">
        <v>1267</v>
      </c>
      <c r="F1729" t="s">
        <v>4</v>
      </c>
      <c r="G1729" t="s">
        <v>1280</v>
      </c>
      <c r="H1729" t="s">
        <v>120</v>
      </c>
      <c r="I1729" t="s">
        <v>1204</v>
      </c>
      <c r="J1729">
        <v>26</v>
      </c>
      <c r="K1729">
        <v>7575</v>
      </c>
      <c r="L1729">
        <v>196950</v>
      </c>
      <c r="M1729">
        <v>18.035699999999999</v>
      </c>
      <c r="N1729">
        <v>468.9282</v>
      </c>
      <c r="O1729">
        <v>0</v>
      </c>
      <c r="P1729">
        <v>13000</v>
      </c>
      <c r="Q1729">
        <v>7593.0357000000004</v>
      </c>
      <c r="R1729">
        <v>184418.92819999999</v>
      </c>
      <c r="S1729" t="s">
        <v>1362</v>
      </c>
      <c r="T1729" s="108"/>
      <c r="U1729" s="108"/>
      <c r="V1729" s="107"/>
      <c r="W1729" s="107"/>
    </row>
    <row r="1730" spans="1:23">
      <c r="A1730" t="s">
        <v>3435</v>
      </c>
      <c r="B1730">
        <v>44236</v>
      </c>
      <c r="C1730" t="s">
        <v>3436</v>
      </c>
      <c r="D1730">
        <v>44236</v>
      </c>
      <c r="E1730" t="s">
        <v>1267</v>
      </c>
      <c r="F1730" t="s">
        <v>22</v>
      </c>
      <c r="G1730" t="s">
        <v>1082</v>
      </c>
      <c r="H1730" t="s">
        <v>13</v>
      </c>
      <c r="I1730" t="s">
        <v>1204</v>
      </c>
      <c r="J1730">
        <v>60</v>
      </c>
      <c r="K1730">
        <v>7575</v>
      </c>
      <c r="L1730">
        <v>454500</v>
      </c>
      <c r="M1730">
        <v>18.035699999999999</v>
      </c>
      <c r="N1730">
        <v>1082.1420000000001</v>
      </c>
      <c r="O1730">
        <v>0</v>
      </c>
      <c r="P1730">
        <v>30000</v>
      </c>
      <c r="Q1730">
        <v>7593.0357000000004</v>
      </c>
      <c r="R1730">
        <v>425582.14199999999</v>
      </c>
      <c r="S1730" t="s">
        <v>1362</v>
      </c>
      <c r="T1730" s="108"/>
      <c r="U1730" s="108"/>
      <c r="V1730" s="107"/>
      <c r="W1730" s="107"/>
    </row>
    <row r="1731" spans="1:23">
      <c r="A1731" t="s">
        <v>3437</v>
      </c>
      <c r="B1731">
        <v>44236</v>
      </c>
      <c r="C1731" t="s">
        <v>3438</v>
      </c>
      <c r="D1731">
        <v>44236</v>
      </c>
      <c r="E1731" t="s">
        <v>1267</v>
      </c>
      <c r="F1731" t="s">
        <v>42</v>
      </c>
      <c r="G1731" t="s">
        <v>1293</v>
      </c>
      <c r="H1731" t="s">
        <v>13</v>
      </c>
      <c r="I1731" t="s">
        <v>1201</v>
      </c>
      <c r="J1731">
        <v>10</v>
      </c>
      <c r="K1731">
        <v>3938</v>
      </c>
      <c r="L1731">
        <v>39380</v>
      </c>
      <c r="M1731">
        <v>9.3759999999999994</v>
      </c>
      <c r="N1731">
        <v>93.76</v>
      </c>
      <c r="O1731">
        <v>0</v>
      </c>
      <c r="P1731">
        <v>0</v>
      </c>
      <c r="Q1731">
        <v>3947.3762000000002</v>
      </c>
      <c r="R1731">
        <v>39473.762000000002</v>
      </c>
      <c r="S1731" t="s">
        <v>1362</v>
      </c>
      <c r="T1731" s="108"/>
      <c r="U1731" s="108"/>
      <c r="V1731" s="107"/>
      <c r="W1731" s="107"/>
    </row>
    <row r="1732" spans="1:23">
      <c r="A1732" t="s">
        <v>3437</v>
      </c>
      <c r="B1732">
        <v>44236</v>
      </c>
      <c r="C1732" t="s">
        <v>3438</v>
      </c>
      <c r="D1732">
        <v>44236</v>
      </c>
      <c r="E1732" t="s">
        <v>1267</v>
      </c>
      <c r="F1732" t="s">
        <v>42</v>
      </c>
      <c r="G1732" t="s">
        <v>1293</v>
      </c>
      <c r="H1732" t="s">
        <v>13</v>
      </c>
      <c r="I1732" t="s">
        <v>1203</v>
      </c>
      <c r="J1732">
        <v>80</v>
      </c>
      <c r="K1732">
        <v>1293</v>
      </c>
      <c r="L1732">
        <v>103440</v>
      </c>
      <c r="M1732">
        <v>3.0790000000000002</v>
      </c>
      <c r="N1732">
        <v>246.32</v>
      </c>
      <c r="O1732">
        <v>0</v>
      </c>
      <c r="P1732">
        <v>0</v>
      </c>
      <c r="Q1732">
        <v>1296.0786000000001</v>
      </c>
      <c r="R1732">
        <v>103686.288</v>
      </c>
      <c r="S1732" t="s">
        <v>1362</v>
      </c>
      <c r="T1732" s="108"/>
      <c r="U1732" s="108"/>
      <c r="V1732" s="107"/>
      <c r="W1732" s="107"/>
    </row>
    <row r="1733" spans="1:23">
      <c r="A1733" t="s">
        <v>3437</v>
      </c>
      <c r="B1733">
        <v>44236</v>
      </c>
      <c r="C1733" t="s">
        <v>3438</v>
      </c>
      <c r="D1733">
        <v>44236</v>
      </c>
      <c r="E1733" t="s">
        <v>1267</v>
      </c>
      <c r="F1733" t="s">
        <v>42</v>
      </c>
      <c r="G1733" t="s">
        <v>1293</v>
      </c>
      <c r="H1733" t="s">
        <v>13</v>
      </c>
      <c r="I1733" t="s">
        <v>1204</v>
      </c>
      <c r="J1733">
        <v>60</v>
      </c>
      <c r="K1733">
        <v>7575</v>
      </c>
      <c r="L1733">
        <v>454500</v>
      </c>
      <c r="M1733">
        <v>18.036000000000001</v>
      </c>
      <c r="N1733">
        <v>1082.1600000000001</v>
      </c>
      <c r="O1733">
        <v>0</v>
      </c>
      <c r="P1733">
        <v>30000</v>
      </c>
      <c r="Q1733">
        <v>7593.0357000000004</v>
      </c>
      <c r="R1733">
        <v>425582.14199999999</v>
      </c>
      <c r="S1733" t="s">
        <v>1362</v>
      </c>
      <c r="T1733" s="108"/>
      <c r="U1733" s="108"/>
      <c r="V1733" s="107"/>
      <c r="W1733" s="107"/>
    </row>
    <row r="1734" spans="1:23">
      <c r="A1734" t="s">
        <v>3439</v>
      </c>
      <c r="B1734">
        <v>44236</v>
      </c>
      <c r="C1734" t="s">
        <v>3440</v>
      </c>
      <c r="D1734">
        <v>44236</v>
      </c>
      <c r="E1734" t="s">
        <v>1267</v>
      </c>
      <c r="F1734" t="s">
        <v>70</v>
      </c>
      <c r="G1734" t="s">
        <v>69</v>
      </c>
      <c r="H1734" t="s">
        <v>69</v>
      </c>
      <c r="I1734" t="s">
        <v>1204</v>
      </c>
      <c r="J1734">
        <v>30</v>
      </c>
      <c r="K1734">
        <v>7575</v>
      </c>
      <c r="L1734">
        <v>227250</v>
      </c>
      <c r="M1734">
        <v>18.035699999999999</v>
      </c>
      <c r="N1734">
        <v>541.07100000000003</v>
      </c>
      <c r="O1734">
        <v>0</v>
      </c>
      <c r="P1734">
        <v>15000</v>
      </c>
      <c r="Q1734">
        <v>7593.0357000000004</v>
      </c>
      <c r="R1734">
        <v>212791.071</v>
      </c>
      <c r="S1734" t="s">
        <v>1362</v>
      </c>
      <c r="T1734" s="108"/>
      <c r="U1734" s="108"/>
      <c r="V1734" s="107"/>
      <c r="W1734" s="107"/>
    </row>
    <row r="1735" spans="1:23">
      <c r="A1735" t="s">
        <v>3441</v>
      </c>
      <c r="B1735">
        <v>44236</v>
      </c>
      <c r="C1735" t="s">
        <v>3442</v>
      </c>
      <c r="D1735">
        <v>44236</v>
      </c>
      <c r="E1735" t="s">
        <v>1267</v>
      </c>
      <c r="F1735" t="s">
        <v>74</v>
      </c>
      <c r="G1735" t="s">
        <v>1269</v>
      </c>
      <c r="H1735" t="s">
        <v>69</v>
      </c>
      <c r="I1735" t="s">
        <v>1204</v>
      </c>
      <c r="J1735">
        <v>42</v>
      </c>
      <c r="K1735">
        <v>7575</v>
      </c>
      <c r="L1735">
        <v>318150</v>
      </c>
      <c r="M1735">
        <v>18.035699999999999</v>
      </c>
      <c r="N1735">
        <v>757.49940000000004</v>
      </c>
      <c r="O1735">
        <v>0</v>
      </c>
      <c r="P1735">
        <v>21000</v>
      </c>
      <c r="Q1735">
        <v>7593.0357000000004</v>
      </c>
      <c r="R1735">
        <v>297907.49939999997</v>
      </c>
      <c r="S1735" t="s">
        <v>1362</v>
      </c>
      <c r="T1735" s="108"/>
      <c r="U1735" s="108"/>
      <c r="V1735" s="107"/>
      <c r="W1735" s="107"/>
    </row>
    <row r="1736" spans="1:23">
      <c r="A1736" t="s">
        <v>3443</v>
      </c>
      <c r="B1736">
        <v>44236</v>
      </c>
      <c r="C1736" t="s">
        <v>3444</v>
      </c>
      <c r="D1736">
        <v>44236</v>
      </c>
      <c r="E1736" t="s">
        <v>1267</v>
      </c>
      <c r="F1736" t="s">
        <v>77</v>
      </c>
      <c r="G1736" t="s">
        <v>1088</v>
      </c>
      <c r="H1736" t="s">
        <v>69</v>
      </c>
      <c r="I1736" t="s">
        <v>1204</v>
      </c>
      <c r="J1736">
        <v>18</v>
      </c>
      <c r="K1736">
        <v>7575</v>
      </c>
      <c r="L1736">
        <v>136350</v>
      </c>
      <c r="M1736">
        <v>18.035699999999999</v>
      </c>
      <c r="N1736">
        <v>324.64260000000002</v>
      </c>
      <c r="O1736">
        <v>0</v>
      </c>
      <c r="P1736">
        <v>9000</v>
      </c>
      <c r="Q1736">
        <v>7593.0357000000004</v>
      </c>
      <c r="R1736">
        <v>127674.64260000001</v>
      </c>
      <c r="S1736" t="s">
        <v>1362</v>
      </c>
      <c r="T1736" s="108"/>
      <c r="U1736" s="108"/>
      <c r="V1736" s="107"/>
      <c r="W1736" s="107"/>
    </row>
    <row r="1737" spans="1:23">
      <c r="A1737" t="s">
        <v>3445</v>
      </c>
      <c r="B1737">
        <v>44236</v>
      </c>
      <c r="C1737" t="s">
        <v>3446</v>
      </c>
      <c r="D1737">
        <v>44236</v>
      </c>
      <c r="E1737" t="s">
        <v>1267</v>
      </c>
      <c r="F1737" t="s">
        <v>75</v>
      </c>
      <c r="G1737" t="s">
        <v>1088</v>
      </c>
      <c r="H1737" t="s">
        <v>69</v>
      </c>
      <c r="I1737" t="s">
        <v>1204</v>
      </c>
      <c r="J1737">
        <v>32</v>
      </c>
      <c r="K1737">
        <v>7575</v>
      </c>
      <c r="L1737">
        <v>242400</v>
      </c>
      <c r="M1737">
        <v>18.035699999999999</v>
      </c>
      <c r="N1737">
        <v>577.14239999999995</v>
      </c>
      <c r="O1737">
        <v>0</v>
      </c>
      <c r="P1737">
        <v>16000</v>
      </c>
      <c r="Q1737">
        <v>7593.0357000000004</v>
      </c>
      <c r="R1737">
        <v>226977.14240000001</v>
      </c>
      <c r="S1737" t="s">
        <v>1362</v>
      </c>
      <c r="T1737" s="108"/>
      <c r="U1737" s="108"/>
      <c r="V1737" s="107"/>
      <c r="W1737" s="107"/>
    </row>
    <row r="1738" spans="1:23">
      <c r="A1738" t="s">
        <v>3447</v>
      </c>
      <c r="B1738">
        <v>44236</v>
      </c>
      <c r="C1738" t="s">
        <v>3448</v>
      </c>
      <c r="D1738">
        <v>44236</v>
      </c>
      <c r="E1738" t="s">
        <v>1267</v>
      </c>
      <c r="F1738" t="s">
        <v>73</v>
      </c>
      <c r="G1738" t="s">
        <v>1269</v>
      </c>
      <c r="H1738" t="s">
        <v>69</v>
      </c>
      <c r="I1738" t="s">
        <v>1204</v>
      </c>
      <c r="J1738">
        <v>8</v>
      </c>
      <c r="K1738">
        <v>7575</v>
      </c>
      <c r="L1738">
        <v>60600</v>
      </c>
      <c r="M1738">
        <v>18.035699999999999</v>
      </c>
      <c r="N1738">
        <v>144.28559999999999</v>
      </c>
      <c r="O1738">
        <v>0</v>
      </c>
      <c r="P1738">
        <v>4000</v>
      </c>
      <c r="Q1738">
        <v>7593.0357000000004</v>
      </c>
      <c r="R1738">
        <v>56744.285600000003</v>
      </c>
      <c r="S1738" t="s">
        <v>1362</v>
      </c>
      <c r="T1738" s="108"/>
      <c r="U1738" s="108"/>
      <c r="V1738" s="107"/>
      <c r="W1738" s="107"/>
    </row>
    <row r="1739" spans="1:23">
      <c r="A1739" t="s">
        <v>3449</v>
      </c>
      <c r="B1739">
        <v>44236</v>
      </c>
      <c r="C1739" t="s">
        <v>3450</v>
      </c>
      <c r="D1739">
        <v>44236</v>
      </c>
      <c r="E1739" t="s">
        <v>1267</v>
      </c>
      <c r="F1739" t="s">
        <v>68</v>
      </c>
      <c r="G1739" t="s">
        <v>69</v>
      </c>
      <c r="H1739" t="s">
        <v>69</v>
      </c>
      <c r="I1739" t="s">
        <v>1204</v>
      </c>
      <c r="J1739">
        <v>31</v>
      </c>
      <c r="K1739">
        <v>7575</v>
      </c>
      <c r="L1739">
        <v>234825</v>
      </c>
      <c r="M1739">
        <v>18.035699999999999</v>
      </c>
      <c r="N1739">
        <v>559.10670000000005</v>
      </c>
      <c r="O1739">
        <v>0</v>
      </c>
      <c r="P1739">
        <v>15500</v>
      </c>
      <c r="Q1739">
        <v>7593.0357000000004</v>
      </c>
      <c r="R1739">
        <v>219884.1067</v>
      </c>
      <c r="S1739" t="s">
        <v>1362</v>
      </c>
      <c r="T1739" s="108"/>
      <c r="U1739" s="108"/>
      <c r="V1739" s="107"/>
      <c r="W1739" s="107"/>
    </row>
    <row r="1740" spans="1:23">
      <c r="A1740" t="s">
        <v>3451</v>
      </c>
      <c r="B1740">
        <v>44236</v>
      </c>
      <c r="C1740" t="s">
        <v>3452</v>
      </c>
      <c r="D1740">
        <v>44236</v>
      </c>
      <c r="E1740" t="s">
        <v>1267</v>
      </c>
      <c r="F1740" t="s">
        <v>72</v>
      </c>
      <c r="G1740" t="s">
        <v>69</v>
      </c>
      <c r="H1740" t="s">
        <v>69</v>
      </c>
      <c r="I1740" t="s">
        <v>1204</v>
      </c>
      <c r="J1740">
        <v>30</v>
      </c>
      <c r="K1740">
        <v>7575</v>
      </c>
      <c r="L1740">
        <v>227250</v>
      </c>
      <c r="M1740">
        <v>18.035699999999999</v>
      </c>
      <c r="N1740">
        <v>541.07100000000003</v>
      </c>
      <c r="O1740">
        <v>0</v>
      </c>
      <c r="P1740">
        <v>15000</v>
      </c>
      <c r="Q1740">
        <v>7593.0357000000004</v>
      </c>
      <c r="R1740">
        <v>212791.071</v>
      </c>
      <c r="S1740" t="s">
        <v>1362</v>
      </c>
      <c r="T1740" s="108"/>
      <c r="U1740" s="108"/>
      <c r="V1740" s="107"/>
      <c r="W1740" s="107"/>
    </row>
    <row r="1741" spans="1:23">
      <c r="A1741" t="s">
        <v>3453</v>
      </c>
      <c r="B1741">
        <v>44236</v>
      </c>
      <c r="C1741" t="s">
        <v>3454</v>
      </c>
      <c r="D1741">
        <v>44236</v>
      </c>
      <c r="E1741" t="s">
        <v>1267</v>
      </c>
      <c r="F1741" t="s">
        <v>1009</v>
      </c>
      <c r="G1741" t="s">
        <v>79</v>
      </c>
      <c r="H1741" t="s">
        <v>69</v>
      </c>
      <c r="I1741" t="s">
        <v>1204</v>
      </c>
      <c r="J1741">
        <v>32</v>
      </c>
      <c r="K1741">
        <v>7575</v>
      </c>
      <c r="L1741">
        <v>242400</v>
      </c>
      <c r="M1741">
        <v>18.035699999999999</v>
      </c>
      <c r="N1741">
        <v>577.14239999999995</v>
      </c>
      <c r="O1741">
        <v>0</v>
      </c>
      <c r="P1741">
        <v>16000</v>
      </c>
      <c r="Q1741">
        <v>7593.0357000000004</v>
      </c>
      <c r="R1741">
        <v>226977.14240000001</v>
      </c>
      <c r="S1741" t="s">
        <v>1362</v>
      </c>
      <c r="T1741" s="108"/>
      <c r="U1741" s="108"/>
      <c r="V1741" s="107"/>
      <c r="W1741" s="107"/>
    </row>
    <row r="1742" spans="1:23">
      <c r="A1742" t="s">
        <v>3455</v>
      </c>
      <c r="B1742">
        <v>44236</v>
      </c>
      <c r="C1742" t="s">
        <v>3456</v>
      </c>
      <c r="D1742">
        <v>44236</v>
      </c>
      <c r="E1742" t="s">
        <v>1267</v>
      </c>
      <c r="F1742" t="s">
        <v>78</v>
      </c>
      <c r="G1742" t="s">
        <v>79</v>
      </c>
      <c r="H1742" t="s">
        <v>69</v>
      </c>
      <c r="I1742" t="s">
        <v>1204</v>
      </c>
      <c r="J1742">
        <v>15</v>
      </c>
      <c r="K1742">
        <v>7575</v>
      </c>
      <c r="L1742">
        <v>113625</v>
      </c>
      <c r="M1742">
        <v>18.035699999999999</v>
      </c>
      <c r="N1742">
        <v>270.53550000000001</v>
      </c>
      <c r="O1742">
        <v>0</v>
      </c>
      <c r="P1742">
        <v>7500</v>
      </c>
      <c r="Q1742">
        <v>7593.0357000000004</v>
      </c>
      <c r="R1742">
        <v>106395.5355</v>
      </c>
      <c r="S1742" t="s">
        <v>1362</v>
      </c>
      <c r="T1742" s="108"/>
      <c r="U1742" s="108"/>
      <c r="V1742" s="107"/>
      <c r="W1742" s="107"/>
    </row>
    <row r="1743" spans="1:23">
      <c r="A1743" t="s">
        <v>3457</v>
      </c>
      <c r="B1743">
        <v>44236</v>
      </c>
      <c r="C1743" t="s">
        <v>3458</v>
      </c>
      <c r="D1743">
        <v>44236</v>
      </c>
      <c r="E1743" t="s">
        <v>1267</v>
      </c>
      <c r="F1743" t="s">
        <v>1051</v>
      </c>
      <c r="G1743" t="s">
        <v>1276</v>
      </c>
      <c r="H1743" t="s">
        <v>69</v>
      </c>
      <c r="I1743" t="s">
        <v>1204</v>
      </c>
      <c r="J1743">
        <v>20</v>
      </c>
      <c r="K1743">
        <v>7575</v>
      </c>
      <c r="L1743">
        <v>151500</v>
      </c>
      <c r="M1743">
        <v>18.035699999999999</v>
      </c>
      <c r="N1743">
        <v>360.714</v>
      </c>
      <c r="O1743">
        <v>0</v>
      </c>
      <c r="P1743">
        <v>10000</v>
      </c>
      <c r="Q1743">
        <v>7593.0357000000004</v>
      </c>
      <c r="R1743">
        <v>141860.71400000001</v>
      </c>
      <c r="S1743" t="s">
        <v>1362</v>
      </c>
      <c r="T1743" s="108"/>
      <c r="U1743" s="108"/>
      <c r="V1743" s="107"/>
      <c r="W1743" s="107"/>
    </row>
    <row r="1744" spans="1:23">
      <c r="A1744" t="s">
        <v>3459</v>
      </c>
      <c r="B1744">
        <v>44236</v>
      </c>
      <c r="C1744" t="s">
        <v>3460</v>
      </c>
      <c r="D1744">
        <v>44236</v>
      </c>
      <c r="E1744" t="s">
        <v>1267</v>
      </c>
      <c r="F1744" t="s">
        <v>67</v>
      </c>
      <c r="G1744" t="s">
        <v>1049</v>
      </c>
      <c r="H1744" t="s">
        <v>57</v>
      </c>
      <c r="I1744" t="s">
        <v>1204</v>
      </c>
      <c r="J1744">
        <v>52</v>
      </c>
      <c r="K1744">
        <v>7575</v>
      </c>
      <c r="L1744">
        <v>393900</v>
      </c>
      <c r="M1744">
        <v>18.035699999999999</v>
      </c>
      <c r="N1744">
        <v>937.85640000000001</v>
      </c>
      <c r="O1744">
        <v>0</v>
      </c>
      <c r="P1744">
        <v>26000</v>
      </c>
      <c r="Q1744">
        <v>7593.0357000000004</v>
      </c>
      <c r="R1744">
        <v>368837.85639999999</v>
      </c>
      <c r="S1744" t="s">
        <v>1362</v>
      </c>
      <c r="T1744" s="108"/>
      <c r="U1744" s="108"/>
      <c r="V1744" s="107"/>
      <c r="W1744" s="107"/>
    </row>
    <row r="1745" spans="1:23">
      <c r="A1745" t="s">
        <v>3461</v>
      </c>
      <c r="B1745">
        <v>44236</v>
      </c>
      <c r="C1745" t="s">
        <v>3462</v>
      </c>
      <c r="D1745">
        <v>44236</v>
      </c>
      <c r="E1745" t="s">
        <v>1267</v>
      </c>
      <c r="F1745" t="s">
        <v>58</v>
      </c>
      <c r="G1745" t="s">
        <v>1086</v>
      </c>
      <c r="H1745" t="s">
        <v>57</v>
      </c>
      <c r="I1745" t="s">
        <v>1204</v>
      </c>
      <c r="J1745">
        <v>20</v>
      </c>
      <c r="K1745">
        <v>7575</v>
      </c>
      <c r="L1745">
        <v>151500</v>
      </c>
      <c r="M1745">
        <v>18.035699999999999</v>
      </c>
      <c r="N1745">
        <v>360.714</v>
      </c>
      <c r="O1745">
        <v>0</v>
      </c>
      <c r="P1745">
        <v>10000</v>
      </c>
      <c r="Q1745">
        <v>7593.0357000000004</v>
      </c>
      <c r="R1745">
        <v>141860.71400000001</v>
      </c>
      <c r="S1745" t="s">
        <v>1362</v>
      </c>
      <c r="T1745" s="108"/>
      <c r="U1745" s="108"/>
      <c r="V1745" s="107"/>
      <c r="W1745" s="107"/>
    </row>
    <row r="1746" spans="1:23">
      <c r="A1746" t="s">
        <v>3463</v>
      </c>
      <c r="B1746">
        <v>44236</v>
      </c>
      <c r="C1746" t="s">
        <v>3464</v>
      </c>
      <c r="D1746">
        <v>44236</v>
      </c>
      <c r="E1746" t="s">
        <v>1267</v>
      </c>
      <c r="F1746" t="s">
        <v>119</v>
      </c>
      <c r="G1746" t="s">
        <v>1049</v>
      </c>
      <c r="H1746" t="s">
        <v>57</v>
      </c>
      <c r="I1746" t="s">
        <v>1204</v>
      </c>
      <c r="J1746">
        <v>20</v>
      </c>
      <c r="K1746">
        <v>7575</v>
      </c>
      <c r="L1746">
        <v>151500</v>
      </c>
      <c r="M1746">
        <v>18.035699999999999</v>
      </c>
      <c r="N1746">
        <v>360.714</v>
      </c>
      <c r="O1746">
        <v>0</v>
      </c>
      <c r="P1746">
        <v>10000</v>
      </c>
      <c r="Q1746">
        <v>7593.0357000000004</v>
      </c>
      <c r="R1746">
        <v>141860.71400000001</v>
      </c>
      <c r="S1746" t="s">
        <v>1362</v>
      </c>
      <c r="T1746" s="108"/>
      <c r="U1746" s="108"/>
      <c r="V1746" s="107"/>
      <c r="W1746" s="107"/>
    </row>
    <row r="1747" spans="1:23">
      <c r="A1747" t="s">
        <v>3465</v>
      </c>
      <c r="B1747">
        <v>44236</v>
      </c>
      <c r="C1747" t="s">
        <v>3466</v>
      </c>
      <c r="D1747">
        <v>44236</v>
      </c>
      <c r="E1747" t="s">
        <v>1267</v>
      </c>
      <c r="F1747" t="s">
        <v>56</v>
      </c>
      <c r="G1747" t="s">
        <v>1086</v>
      </c>
      <c r="H1747" t="s">
        <v>57</v>
      </c>
      <c r="I1747" t="s">
        <v>1204</v>
      </c>
      <c r="J1747">
        <v>35</v>
      </c>
      <c r="K1747">
        <v>7575</v>
      </c>
      <c r="L1747">
        <v>265125</v>
      </c>
      <c r="M1747">
        <v>18.035699999999999</v>
      </c>
      <c r="N1747">
        <v>631.24950000000001</v>
      </c>
      <c r="O1747">
        <v>0</v>
      </c>
      <c r="P1747">
        <v>17500</v>
      </c>
      <c r="Q1747">
        <v>7593.0357000000004</v>
      </c>
      <c r="R1747">
        <v>248256.24950000001</v>
      </c>
      <c r="S1747" t="s">
        <v>1362</v>
      </c>
      <c r="T1747" s="108"/>
      <c r="U1747" s="108"/>
      <c r="V1747" s="107"/>
      <c r="W1747" s="107"/>
    </row>
    <row r="1748" spans="1:23">
      <c r="A1748" t="s">
        <v>3467</v>
      </c>
      <c r="B1748">
        <v>44236</v>
      </c>
      <c r="C1748" t="s">
        <v>3468</v>
      </c>
      <c r="D1748">
        <v>44236</v>
      </c>
      <c r="E1748" t="s">
        <v>1267</v>
      </c>
      <c r="F1748" t="s">
        <v>63</v>
      </c>
      <c r="G1748" t="s">
        <v>57</v>
      </c>
      <c r="H1748" t="s">
        <v>57</v>
      </c>
      <c r="I1748" t="s">
        <v>1204</v>
      </c>
      <c r="J1748">
        <v>20</v>
      </c>
      <c r="K1748">
        <v>7575</v>
      </c>
      <c r="L1748">
        <v>151500</v>
      </c>
      <c r="M1748">
        <v>18.035699999999999</v>
      </c>
      <c r="N1748">
        <v>360.714</v>
      </c>
      <c r="O1748">
        <v>0</v>
      </c>
      <c r="P1748">
        <v>10000</v>
      </c>
      <c r="Q1748">
        <v>7593.0357000000004</v>
      </c>
      <c r="R1748">
        <v>141860.71400000001</v>
      </c>
      <c r="S1748" t="s">
        <v>1362</v>
      </c>
      <c r="T1748" s="108"/>
      <c r="U1748" s="108"/>
      <c r="V1748" s="107"/>
      <c r="W1748" s="107"/>
    </row>
    <row r="1749" spans="1:23">
      <c r="A1749" t="s">
        <v>3469</v>
      </c>
      <c r="B1749">
        <v>44236</v>
      </c>
      <c r="C1749" t="s">
        <v>3470</v>
      </c>
      <c r="D1749">
        <v>44236</v>
      </c>
      <c r="E1749" t="s">
        <v>1267</v>
      </c>
      <c r="F1749" t="s">
        <v>59</v>
      </c>
      <c r="G1749" t="s">
        <v>60</v>
      </c>
      <c r="H1749" t="s">
        <v>57</v>
      </c>
      <c r="I1749" t="s">
        <v>1204</v>
      </c>
      <c r="J1749">
        <v>20</v>
      </c>
      <c r="K1749">
        <v>7575</v>
      </c>
      <c r="L1749">
        <v>151500</v>
      </c>
      <c r="M1749">
        <v>18.035699999999999</v>
      </c>
      <c r="N1749">
        <v>360.714</v>
      </c>
      <c r="O1749">
        <v>0</v>
      </c>
      <c r="P1749">
        <v>10000</v>
      </c>
      <c r="Q1749">
        <v>7593.0357000000004</v>
      </c>
      <c r="R1749">
        <v>141860.71400000001</v>
      </c>
      <c r="S1749" t="s">
        <v>1362</v>
      </c>
      <c r="T1749" s="108"/>
      <c r="U1749" s="108"/>
      <c r="V1749" s="107"/>
      <c r="W1749" s="107"/>
    </row>
    <row r="1750" spans="1:23">
      <c r="A1750" t="s">
        <v>3471</v>
      </c>
      <c r="B1750">
        <v>44236</v>
      </c>
      <c r="C1750" t="s">
        <v>3472</v>
      </c>
      <c r="D1750">
        <v>44236</v>
      </c>
      <c r="E1750" t="s">
        <v>1267</v>
      </c>
      <c r="F1750" t="s">
        <v>992</v>
      </c>
      <c r="G1750" t="s">
        <v>1271</v>
      </c>
      <c r="H1750" t="s">
        <v>57</v>
      </c>
      <c r="I1750" t="s">
        <v>1204</v>
      </c>
      <c r="J1750">
        <v>51</v>
      </c>
      <c r="K1750">
        <v>7575</v>
      </c>
      <c r="L1750">
        <v>386325</v>
      </c>
      <c r="M1750">
        <v>18.035699999999999</v>
      </c>
      <c r="N1750">
        <v>919.82069999999999</v>
      </c>
      <c r="O1750">
        <v>0</v>
      </c>
      <c r="P1750">
        <v>25500</v>
      </c>
      <c r="Q1750">
        <v>7593.0357000000004</v>
      </c>
      <c r="R1750">
        <v>361744.82069999998</v>
      </c>
      <c r="S1750" t="s">
        <v>1362</v>
      </c>
      <c r="T1750" s="108"/>
      <c r="U1750" s="108"/>
      <c r="V1750" s="107"/>
      <c r="W1750" s="107"/>
    </row>
    <row r="1751" spans="1:23">
      <c r="A1751" t="s">
        <v>3473</v>
      </c>
      <c r="B1751">
        <v>44236</v>
      </c>
      <c r="C1751" t="s">
        <v>3474</v>
      </c>
      <c r="D1751">
        <v>44236</v>
      </c>
      <c r="E1751" t="s">
        <v>1267</v>
      </c>
      <c r="F1751" t="s">
        <v>65</v>
      </c>
      <c r="G1751" t="s">
        <v>1270</v>
      </c>
      <c r="H1751" t="s">
        <v>57</v>
      </c>
      <c r="I1751" t="s">
        <v>1204</v>
      </c>
      <c r="J1751">
        <v>26</v>
      </c>
      <c r="K1751">
        <v>7575</v>
      </c>
      <c r="L1751">
        <v>196950</v>
      </c>
      <c r="M1751">
        <v>18.035699999999999</v>
      </c>
      <c r="N1751">
        <v>468.9282</v>
      </c>
      <c r="O1751">
        <v>0</v>
      </c>
      <c r="P1751">
        <v>13000</v>
      </c>
      <c r="Q1751">
        <v>7593.0357000000004</v>
      </c>
      <c r="R1751">
        <v>184418.92819999999</v>
      </c>
      <c r="S1751" t="s">
        <v>1362</v>
      </c>
      <c r="T1751" s="108"/>
      <c r="U1751" s="108"/>
      <c r="V1751" s="107"/>
      <c r="W1751" s="107"/>
    </row>
    <row r="1752" spans="1:23">
      <c r="A1752" t="s">
        <v>3475</v>
      </c>
      <c r="B1752">
        <v>44236</v>
      </c>
      <c r="C1752" t="s">
        <v>3476</v>
      </c>
      <c r="D1752">
        <v>44236</v>
      </c>
      <c r="E1752" t="s">
        <v>1267</v>
      </c>
      <c r="F1752" t="s">
        <v>66</v>
      </c>
      <c r="G1752" t="s">
        <v>1270</v>
      </c>
      <c r="H1752" t="s">
        <v>57</v>
      </c>
      <c r="I1752" t="s">
        <v>1204</v>
      </c>
      <c r="J1752">
        <v>26</v>
      </c>
      <c r="K1752">
        <v>7575</v>
      </c>
      <c r="L1752">
        <v>196950</v>
      </c>
      <c r="M1752">
        <v>18.035699999999999</v>
      </c>
      <c r="N1752">
        <v>468.9282</v>
      </c>
      <c r="O1752">
        <v>0</v>
      </c>
      <c r="P1752">
        <v>13000</v>
      </c>
      <c r="Q1752">
        <v>7593.0357000000004</v>
      </c>
      <c r="R1752">
        <v>184418.92819999999</v>
      </c>
      <c r="S1752" t="s">
        <v>1362</v>
      </c>
      <c r="T1752" s="108"/>
      <c r="U1752" s="108"/>
      <c r="V1752" s="107"/>
      <c r="W1752" s="107"/>
    </row>
    <row r="1753" spans="1:23">
      <c r="A1753" t="s">
        <v>3477</v>
      </c>
      <c r="B1753">
        <v>44236</v>
      </c>
      <c r="C1753" t="s">
        <v>3478</v>
      </c>
      <c r="D1753">
        <v>44236</v>
      </c>
      <c r="E1753" t="s">
        <v>1267</v>
      </c>
      <c r="F1753" t="s">
        <v>62</v>
      </c>
      <c r="G1753" t="s">
        <v>57</v>
      </c>
      <c r="H1753" t="s">
        <v>57</v>
      </c>
      <c r="I1753" t="s">
        <v>1204</v>
      </c>
      <c r="J1753">
        <v>9</v>
      </c>
      <c r="K1753">
        <v>7575</v>
      </c>
      <c r="L1753">
        <v>68175</v>
      </c>
      <c r="M1753">
        <v>18.035699999999999</v>
      </c>
      <c r="N1753">
        <v>162.32130000000001</v>
      </c>
      <c r="O1753">
        <v>0</v>
      </c>
      <c r="P1753">
        <v>4500</v>
      </c>
      <c r="Q1753">
        <v>7593.0357000000004</v>
      </c>
      <c r="R1753">
        <v>63837.321300000003</v>
      </c>
      <c r="S1753" t="s">
        <v>1362</v>
      </c>
      <c r="T1753" s="108"/>
      <c r="U1753" s="108"/>
      <c r="V1753" s="107"/>
      <c r="W1753" s="107"/>
    </row>
    <row r="1754" spans="1:23">
      <c r="A1754" t="s">
        <v>3479</v>
      </c>
      <c r="B1754">
        <v>44236</v>
      </c>
      <c r="C1754" t="s">
        <v>3480</v>
      </c>
      <c r="D1754">
        <v>44236</v>
      </c>
      <c r="E1754" t="s">
        <v>1267</v>
      </c>
      <c r="F1754" t="s">
        <v>61</v>
      </c>
      <c r="G1754" t="s">
        <v>60</v>
      </c>
      <c r="H1754" t="s">
        <v>57</v>
      </c>
      <c r="I1754" t="s">
        <v>1204</v>
      </c>
      <c r="J1754">
        <v>17</v>
      </c>
      <c r="K1754">
        <v>7575</v>
      </c>
      <c r="L1754">
        <v>128775</v>
      </c>
      <c r="M1754">
        <v>18.035699999999999</v>
      </c>
      <c r="N1754">
        <v>306.6069</v>
      </c>
      <c r="O1754">
        <v>0</v>
      </c>
      <c r="P1754">
        <v>8500</v>
      </c>
      <c r="Q1754">
        <v>7593.0357000000004</v>
      </c>
      <c r="R1754">
        <v>120581.6069</v>
      </c>
      <c r="S1754" t="s">
        <v>1362</v>
      </c>
      <c r="T1754" s="108"/>
      <c r="U1754" s="108"/>
      <c r="V1754" s="107"/>
      <c r="W1754" s="107"/>
    </row>
    <row r="1755" spans="1:23">
      <c r="A1755" t="s">
        <v>3481</v>
      </c>
      <c r="B1755">
        <v>44236</v>
      </c>
      <c r="C1755" t="s">
        <v>3482</v>
      </c>
      <c r="D1755">
        <v>44236</v>
      </c>
      <c r="E1755" t="s">
        <v>1267</v>
      </c>
      <c r="F1755" t="s">
        <v>64</v>
      </c>
      <c r="G1755" t="s">
        <v>57</v>
      </c>
      <c r="H1755" t="s">
        <v>57</v>
      </c>
      <c r="I1755" t="s">
        <v>1204</v>
      </c>
      <c r="J1755">
        <v>3</v>
      </c>
      <c r="K1755">
        <v>7575</v>
      </c>
      <c r="L1755">
        <v>22725</v>
      </c>
      <c r="M1755">
        <v>18.035699999999999</v>
      </c>
      <c r="N1755">
        <v>54.107100000000003</v>
      </c>
      <c r="O1755">
        <v>0</v>
      </c>
      <c r="P1755">
        <v>1500</v>
      </c>
      <c r="Q1755">
        <v>7593.0357000000004</v>
      </c>
      <c r="R1755">
        <v>21279.107100000001</v>
      </c>
      <c r="S1755" t="s">
        <v>1362</v>
      </c>
      <c r="T1755" s="108"/>
      <c r="U1755" s="108"/>
      <c r="V1755" s="107"/>
      <c r="W1755" s="107"/>
    </row>
    <row r="1756" spans="1:23">
      <c r="A1756" t="s">
        <v>3483</v>
      </c>
      <c r="B1756">
        <v>44236</v>
      </c>
      <c r="C1756" t="s">
        <v>3484</v>
      </c>
      <c r="D1756">
        <v>44236</v>
      </c>
      <c r="E1756" t="s">
        <v>1267</v>
      </c>
      <c r="F1756" t="s">
        <v>115</v>
      </c>
      <c r="G1756" t="s">
        <v>1044</v>
      </c>
      <c r="H1756" t="s">
        <v>57</v>
      </c>
      <c r="I1756" t="s">
        <v>1204</v>
      </c>
      <c r="J1756">
        <v>33</v>
      </c>
      <c r="K1756">
        <v>7575</v>
      </c>
      <c r="L1756">
        <v>249975</v>
      </c>
      <c r="M1756">
        <v>18.035699999999999</v>
      </c>
      <c r="N1756">
        <v>595.17809999999997</v>
      </c>
      <c r="O1756">
        <v>0</v>
      </c>
      <c r="P1756">
        <v>16500</v>
      </c>
      <c r="Q1756">
        <v>7593.0357000000004</v>
      </c>
      <c r="R1756">
        <v>234070.17809999999</v>
      </c>
      <c r="S1756" t="s">
        <v>1362</v>
      </c>
      <c r="T1756" s="108"/>
      <c r="U1756" s="108"/>
      <c r="V1756" s="107"/>
      <c r="W1756" s="107"/>
    </row>
    <row r="1757" spans="1:23">
      <c r="A1757" t="s">
        <v>3485</v>
      </c>
      <c r="B1757">
        <v>44236</v>
      </c>
      <c r="C1757" t="s">
        <v>3486</v>
      </c>
      <c r="D1757">
        <v>44236</v>
      </c>
      <c r="E1757" t="s">
        <v>1267</v>
      </c>
      <c r="F1757" t="s">
        <v>116</v>
      </c>
      <c r="G1757" t="s">
        <v>1044</v>
      </c>
      <c r="H1757" t="s">
        <v>57</v>
      </c>
      <c r="I1757" t="s">
        <v>1204</v>
      </c>
      <c r="J1757">
        <v>40</v>
      </c>
      <c r="K1757">
        <v>7575</v>
      </c>
      <c r="L1757">
        <v>303000</v>
      </c>
      <c r="M1757">
        <v>18.035699999999999</v>
      </c>
      <c r="N1757">
        <v>721.428</v>
      </c>
      <c r="O1757">
        <v>0</v>
      </c>
      <c r="P1757">
        <v>20000</v>
      </c>
      <c r="Q1757">
        <v>7593.0357000000004</v>
      </c>
      <c r="R1757">
        <v>283721.42800000001</v>
      </c>
      <c r="S1757" t="s">
        <v>1362</v>
      </c>
      <c r="T1757" s="108"/>
      <c r="U1757" s="108"/>
      <c r="V1757" s="107"/>
      <c r="W1757" s="107"/>
    </row>
    <row r="1758" spans="1:23">
      <c r="A1758" t="s">
        <v>3487</v>
      </c>
      <c r="B1758">
        <v>44236</v>
      </c>
      <c r="C1758" t="s">
        <v>3488</v>
      </c>
      <c r="D1758">
        <v>44236</v>
      </c>
      <c r="E1758" t="s">
        <v>1267</v>
      </c>
      <c r="F1758" t="s">
        <v>114</v>
      </c>
      <c r="G1758" t="s">
        <v>1044</v>
      </c>
      <c r="H1758" t="s">
        <v>57</v>
      </c>
      <c r="I1758" t="s">
        <v>1204</v>
      </c>
      <c r="J1758">
        <v>17</v>
      </c>
      <c r="K1758">
        <v>7575</v>
      </c>
      <c r="L1758">
        <v>128775</v>
      </c>
      <c r="M1758">
        <v>18.035699999999999</v>
      </c>
      <c r="N1758">
        <v>306.6069</v>
      </c>
      <c r="O1758">
        <v>0</v>
      </c>
      <c r="P1758">
        <v>8500</v>
      </c>
      <c r="Q1758">
        <v>7593.0357000000004</v>
      </c>
      <c r="R1758">
        <v>120581.6069</v>
      </c>
      <c r="S1758" t="s">
        <v>1362</v>
      </c>
      <c r="T1758" s="108"/>
      <c r="U1758" s="108"/>
      <c r="V1758" s="107"/>
      <c r="W1758" s="107"/>
    </row>
    <row r="1759" spans="1:23">
      <c r="A1759" t="s">
        <v>3489</v>
      </c>
      <c r="B1759">
        <v>44236</v>
      </c>
      <c r="C1759" t="s">
        <v>3490</v>
      </c>
      <c r="D1759">
        <v>44236</v>
      </c>
      <c r="E1759" t="s">
        <v>1267</v>
      </c>
      <c r="F1759" t="s">
        <v>55</v>
      </c>
      <c r="G1759" t="s">
        <v>1085</v>
      </c>
      <c r="H1759" t="s">
        <v>57</v>
      </c>
      <c r="I1759" t="s">
        <v>1204</v>
      </c>
      <c r="J1759">
        <v>43</v>
      </c>
      <c r="K1759">
        <v>7575</v>
      </c>
      <c r="L1759">
        <v>325725</v>
      </c>
      <c r="M1759">
        <v>18.035699999999999</v>
      </c>
      <c r="N1759">
        <v>775.53510000000006</v>
      </c>
      <c r="O1759">
        <v>0</v>
      </c>
      <c r="P1759">
        <v>21500</v>
      </c>
      <c r="Q1759">
        <v>7593.0357000000004</v>
      </c>
      <c r="R1759">
        <v>305000.53509999998</v>
      </c>
      <c r="S1759" t="s">
        <v>1362</v>
      </c>
      <c r="T1759" s="108"/>
      <c r="U1759" s="108"/>
      <c r="V1759" s="107"/>
      <c r="W1759" s="107"/>
    </row>
    <row r="1760" spans="1:23">
      <c r="A1760" t="s">
        <v>3491</v>
      </c>
      <c r="B1760">
        <v>44236</v>
      </c>
      <c r="C1760" t="s">
        <v>3492</v>
      </c>
      <c r="D1760">
        <v>44236</v>
      </c>
      <c r="E1760" t="s">
        <v>1267</v>
      </c>
      <c r="F1760" t="s">
        <v>54</v>
      </c>
      <c r="G1760" t="s">
        <v>1085</v>
      </c>
      <c r="H1760" t="s">
        <v>57</v>
      </c>
      <c r="I1760" t="s">
        <v>1204</v>
      </c>
      <c r="J1760">
        <v>13</v>
      </c>
      <c r="K1760">
        <v>7575</v>
      </c>
      <c r="L1760">
        <v>98475</v>
      </c>
      <c r="M1760">
        <v>18.035699999999999</v>
      </c>
      <c r="N1760">
        <v>234.4641</v>
      </c>
      <c r="O1760">
        <v>0</v>
      </c>
      <c r="P1760">
        <v>6500</v>
      </c>
      <c r="Q1760">
        <v>7593.0357000000004</v>
      </c>
      <c r="R1760">
        <v>92209.464099999997</v>
      </c>
      <c r="S1760" t="s">
        <v>1362</v>
      </c>
      <c r="T1760" s="108"/>
      <c r="U1760" s="108"/>
      <c r="V1760" s="107"/>
      <c r="W1760" s="107"/>
    </row>
    <row r="1761" spans="1:23">
      <c r="A1761" t="s">
        <v>3493</v>
      </c>
      <c r="B1761">
        <v>44236</v>
      </c>
      <c r="C1761" t="s">
        <v>3494</v>
      </c>
      <c r="D1761">
        <v>44236</v>
      </c>
      <c r="E1761" t="s">
        <v>1267</v>
      </c>
      <c r="F1761" t="s">
        <v>72</v>
      </c>
      <c r="G1761" t="s">
        <v>69</v>
      </c>
      <c r="H1761" t="s">
        <v>69</v>
      </c>
      <c r="I1761" t="s">
        <v>1364</v>
      </c>
      <c r="J1761">
        <v>10</v>
      </c>
      <c r="K1761">
        <v>5415</v>
      </c>
      <c r="L1761">
        <v>54150</v>
      </c>
      <c r="M1761">
        <v>12.892899999999999</v>
      </c>
      <c r="N1761">
        <v>128.929</v>
      </c>
      <c r="O1761">
        <v>0</v>
      </c>
      <c r="P1761">
        <v>0</v>
      </c>
      <c r="Q1761">
        <v>5427.8928999999998</v>
      </c>
      <c r="R1761">
        <v>54278.928999999996</v>
      </c>
      <c r="S1761" t="s">
        <v>1362</v>
      </c>
      <c r="T1761" s="108"/>
      <c r="U1761" s="108"/>
      <c r="V1761" s="107"/>
      <c r="W1761" s="107"/>
    </row>
    <row r="1762" spans="1:23">
      <c r="A1762" t="s">
        <v>3495</v>
      </c>
      <c r="B1762">
        <v>44236</v>
      </c>
      <c r="C1762" t="s">
        <v>3496</v>
      </c>
      <c r="D1762">
        <v>44236</v>
      </c>
      <c r="E1762" t="s">
        <v>1267</v>
      </c>
      <c r="F1762" t="s">
        <v>1051</v>
      </c>
      <c r="G1762" t="s">
        <v>1276</v>
      </c>
      <c r="H1762" t="s">
        <v>69</v>
      </c>
      <c r="I1762" t="s">
        <v>1201</v>
      </c>
      <c r="J1762">
        <v>10</v>
      </c>
      <c r="K1762">
        <v>3938</v>
      </c>
      <c r="L1762">
        <v>39380</v>
      </c>
      <c r="M1762">
        <v>9.3762000000000008</v>
      </c>
      <c r="N1762">
        <v>93.762</v>
      </c>
      <c r="O1762">
        <v>0</v>
      </c>
      <c r="P1762">
        <v>0</v>
      </c>
      <c r="Q1762">
        <v>3947.3762000000002</v>
      </c>
      <c r="R1762">
        <v>39473.762000000002</v>
      </c>
      <c r="S1762" t="s">
        <v>1362</v>
      </c>
      <c r="T1762" s="108"/>
      <c r="U1762" s="108"/>
      <c r="V1762" s="107"/>
      <c r="W1762" s="107"/>
    </row>
    <row r="1763" spans="1:23">
      <c r="A1763" t="s">
        <v>3495</v>
      </c>
      <c r="B1763">
        <v>44236</v>
      </c>
      <c r="C1763" t="s">
        <v>3496</v>
      </c>
      <c r="D1763">
        <v>44236</v>
      </c>
      <c r="E1763" t="s">
        <v>1267</v>
      </c>
      <c r="F1763" t="s">
        <v>1051</v>
      </c>
      <c r="G1763" t="s">
        <v>1276</v>
      </c>
      <c r="H1763" t="s">
        <v>69</v>
      </c>
      <c r="I1763" t="s">
        <v>1364</v>
      </c>
      <c r="J1763">
        <v>10</v>
      </c>
      <c r="K1763">
        <v>5415</v>
      </c>
      <c r="L1763">
        <v>54150</v>
      </c>
      <c r="M1763">
        <v>12.892899999999999</v>
      </c>
      <c r="N1763">
        <v>128.929</v>
      </c>
      <c r="O1763">
        <v>0</v>
      </c>
      <c r="P1763">
        <v>0</v>
      </c>
      <c r="Q1763">
        <v>5427.8928999999998</v>
      </c>
      <c r="R1763">
        <v>54278.928999999996</v>
      </c>
      <c r="S1763" t="s">
        <v>1362</v>
      </c>
      <c r="T1763" s="108"/>
      <c r="U1763" s="108"/>
      <c r="V1763" s="107"/>
      <c r="W1763" s="107"/>
    </row>
    <row r="1764" spans="1:23">
      <c r="A1764" t="s">
        <v>3497</v>
      </c>
      <c r="B1764">
        <v>44236</v>
      </c>
      <c r="C1764" t="s">
        <v>3498</v>
      </c>
      <c r="D1764">
        <v>44236</v>
      </c>
      <c r="E1764" t="s">
        <v>1267</v>
      </c>
      <c r="F1764" t="s">
        <v>31</v>
      </c>
      <c r="G1764" t="s">
        <v>1287</v>
      </c>
      <c r="H1764" t="s">
        <v>24</v>
      </c>
      <c r="I1764" t="s">
        <v>1204</v>
      </c>
      <c r="J1764">
        <v>40</v>
      </c>
      <c r="K1764">
        <v>7575</v>
      </c>
      <c r="L1764">
        <v>303000</v>
      </c>
      <c r="M1764">
        <v>18.035699999999999</v>
      </c>
      <c r="N1764">
        <v>721.428</v>
      </c>
      <c r="O1764">
        <v>0</v>
      </c>
      <c r="P1764">
        <v>20000</v>
      </c>
      <c r="Q1764">
        <v>7593.0357000000004</v>
      </c>
      <c r="R1764">
        <v>283721.42800000001</v>
      </c>
      <c r="S1764" t="s">
        <v>1362</v>
      </c>
      <c r="T1764" s="108"/>
      <c r="U1764" s="108"/>
      <c r="V1764" s="107"/>
      <c r="W1764" s="107"/>
    </row>
    <row r="1765" spans="1:23">
      <c r="A1765" t="s">
        <v>3499</v>
      </c>
      <c r="B1765">
        <v>44236</v>
      </c>
      <c r="C1765" t="s">
        <v>3500</v>
      </c>
      <c r="D1765">
        <v>44236</v>
      </c>
      <c r="E1765" t="s">
        <v>1267</v>
      </c>
      <c r="F1765" t="s">
        <v>32</v>
      </c>
      <c r="G1765" t="s">
        <v>1084</v>
      </c>
      <c r="H1765" t="s">
        <v>24</v>
      </c>
      <c r="I1765" t="s">
        <v>1201</v>
      </c>
      <c r="J1765">
        <v>20</v>
      </c>
      <c r="K1765">
        <v>3938</v>
      </c>
      <c r="L1765">
        <v>78760</v>
      </c>
      <c r="M1765">
        <v>9.3762000000000008</v>
      </c>
      <c r="N1765">
        <v>187.524</v>
      </c>
      <c r="O1765">
        <v>0</v>
      </c>
      <c r="P1765">
        <v>0</v>
      </c>
      <c r="Q1765">
        <v>3947.3762000000002</v>
      </c>
      <c r="R1765">
        <v>78947.524000000005</v>
      </c>
      <c r="S1765" t="s">
        <v>1362</v>
      </c>
      <c r="T1765" s="108"/>
      <c r="U1765" s="108"/>
      <c r="V1765" s="107"/>
      <c r="W1765" s="107"/>
    </row>
    <row r="1766" spans="1:23">
      <c r="A1766" t="s">
        <v>3499</v>
      </c>
      <c r="B1766">
        <v>44236</v>
      </c>
      <c r="C1766" t="s">
        <v>3500</v>
      </c>
      <c r="D1766">
        <v>44236</v>
      </c>
      <c r="E1766" t="s">
        <v>1267</v>
      </c>
      <c r="F1766" t="s">
        <v>32</v>
      </c>
      <c r="G1766" t="s">
        <v>1084</v>
      </c>
      <c r="H1766" t="s">
        <v>24</v>
      </c>
      <c r="I1766" t="s">
        <v>1204</v>
      </c>
      <c r="J1766">
        <v>40</v>
      </c>
      <c r="K1766">
        <v>7575</v>
      </c>
      <c r="L1766">
        <v>303000</v>
      </c>
      <c r="M1766">
        <v>18.035699999999999</v>
      </c>
      <c r="N1766">
        <v>721.428</v>
      </c>
      <c r="O1766">
        <v>0</v>
      </c>
      <c r="P1766">
        <v>20000</v>
      </c>
      <c r="Q1766">
        <v>7593.0357000000004</v>
      </c>
      <c r="R1766">
        <v>283721.42800000001</v>
      </c>
      <c r="S1766" t="s">
        <v>1362</v>
      </c>
      <c r="T1766" s="108"/>
      <c r="U1766" s="108"/>
      <c r="V1766" s="107"/>
      <c r="W1766" s="107"/>
    </row>
    <row r="1767" spans="1:23">
      <c r="A1767" t="s">
        <v>3501</v>
      </c>
      <c r="B1767">
        <v>44236</v>
      </c>
      <c r="C1767" t="s">
        <v>3502</v>
      </c>
      <c r="D1767">
        <v>44236</v>
      </c>
      <c r="E1767" t="s">
        <v>1267</v>
      </c>
      <c r="F1767" t="s">
        <v>33</v>
      </c>
      <c r="G1767" t="s">
        <v>26</v>
      </c>
      <c r="H1767" t="s">
        <v>24</v>
      </c>
      <c r="I1767" t="s">
        <v>1204</v>
      </c>
      <c r="J1767">
        <v>40</v>
      </c>
      <c r="K1767">
        <v>7575</v>
      </c>
      <c r="L1767">
        <v>303000</v>
      </c>
      <c r="M1767">
        <v>18.035699999999999</v>
      </c>
      <c r="N1767">
        <v>721.428</v>
      </c>
      <c r="O1767">
        <v>0</v>
      </c>
      <c r="P1767">
        <v>20000</v>
      </c>
      <c r="Q1767">
        <v>7593.0357000000004</v>
      </c>
      <c r="R1767">
        <v>283721.42800000001</v>
      </c>
      <c r="S1767" t="s">
        <v>1362</v>
      </c>
      <c r="T1767" s="108"/>
      <c r="U1767" s="108"/>
      <c r="V1767" s="107"/>
      <c r="W1767" s="107"/>
    </row>
    <row r="1768" spans="1:23">
      <c r="A1768" t="s">
        <v>3503</v>
      </c>
      <c r="B1768">
        <v>44236</v>
      </c>
      <c r="C1768" t="s">
        <v>3504</v>
      </c>
      <c r="D1768">
        <v>44236</v>
      </c>
      <c r="E1768" t="s">
        <v>1267</v>
      </c>
      <c r="F1768" t="s">
        <v>14</v>
      </c>
      <c r="G1768" t="s">
        <v>1275</v>
      </c>
      <c r="H1768" t="s">
        <v>24</v>
      </c>
      <c r="I1768" t="s">
        <v>1198</v>
      </c>
      <c r="J1768">
        <v>3</v>
      </c>
      <c r="K1768">
        <v>9045</v>
      </c>
      <c r="L1768">
        <v>27135</v>
      </c>
      <c r="M1768">
        <v>21.535699999999999</v>
      </c>
      <c r="N1768">
        <v>64.607100000000003</v>
      </c>
      <c r="O1768">
        <v>0</v>
      </c>
      <c r="P1768">
        <v>0</v>
      </c>
      <c r="Q1768">
        <v>9066.5357000000004</v>
      </c>
      <c r="R1768">
        <v>27199.607100000001</v>
      </c>
      <c r="S1768" t="s">
        <v>1362</v>
      </c>
      <c r="T1768" s="108"/>
      <c r="U1768" s="108"/>
      <c r="V1768" s="107"/>
      <c r="W1768" s="107"/>
    </row>
    <row r="1769" spans="1:23">
      <c r="A1769" t="s">
        <v>3503</v>
      </c>
      <c r="B1769">
        <v>44236</v>
      </c>
      <c r="C1769" t="s">
        <v>3504</v>
      </c>
      <c r="D1769">
        <v>44236</v>
      </c>
      <c r="E1769" t="s">
        <v>1267</v>
      </c>
      <c r="F1769" t="s">
        <v>14</v>
      </c>
      <c r="G1769" t="s">
        <v>1275</v>
      </c>
      <c r="H1769" t="s">
        <v>24</v>
      </c>
      <c r="I1769" t="s">
        <v>1204</v>
      </c>
      <c r="J1769">
        <v>38</v>
      </c>
      <c r="K1769">
        <v>7575</v>
      </c>
      <c r="L1769">
        <v>287850</v>
      </c>
      <c r="M1769">
        <v>18.035699999999999</v>
      </c>
      <c r="N1769">
        <v>685.35659999999996</v>
      </c>
      <c r="O1769">
        <v>0</v>
      </c>
      <c r="P1769">
        <v>19000</v>
      </c>
      <c r="Q1769">
        <v>7593.0357000000004</v>
      </c>
      <c r="R1769">
        <v>269535.3566</v>
      </c>
      <c r="S1769" t="s">
        <v>1362</v>
      </c>
      <c r="T1769" s="108"/>
      <c r="U1769" s="108"/>
      <c r="V1769" s="107"/>
      <c r="W1769" s="107"/>
    </row>
    <row r="1770" spans="1:23">
      <c r="A1770" t="s">
        <v>3503</v>
      </c>
      <c r="B1770">
        <v>44236</v>
      </c>
      <c r="C1770" t="s">
        <v>3504</v>
      </c>
      <c r="D1770">
        <v>44236</v>
      </c>
      <c r="E1770" t="s">
        <v>1267</v>
      </c>
      <c r="F1770" t="s">
        <v>14</v>
      </c>
      <c r="G1770" t="s">
        <v>1275</v>
      </c>
      <c r="H1770" t="s">
        <v>24</v>
      </c>
      <c r="I1770" t="s">
        <v>1199</v>
      </c>
      <c r="J1770">
        <v>13</v>
      </c>
      <c r="K1770">
        <v>4035</v>
      </c>
      <c r="L1770">
        <v>52455</v>
      </c>
      <c r="M1770">
        <v>9.6071000000000009</v>
      </c>
      <c r="N1770">
        <v>124.89230000000001</v>
      </c>
      <c r="O1770">
        <v>0</v>
      </c>
      <c r="P1770">
        <v>0</v>
      </c>
      <c r="Q1770">
        <v>4044.6071000000002</v>
      </c>
      <c r="R1770">
        <v>52579.8923</v>
      </c>
      <c r="S1770" t="s">
        <v>1362</v>
      </c>
      <c r="T1770" s="108"/>
      <c r="U1770" s="108"/>
      <c r="V1770" s="107"/>
      <c r="W1770" s="107"/>
    </row>
    <row r="1771" spans="1:23">
      <c r="A1771" t="s">
        <v>3503</v>
      </c>
      <c r="B1771">
        <v>44236</v>
      </c>
      <c r="C1771" t="s">
        <v>3504</v>
      </c>
      <c r="D1771">
        <v>44236</v>
      </c>
      <c r="E1771" t="s">
        <v>1267</v>
      </c>
      <c r="F1771" t="s">
        <v>14</v>
      </c>
      <c r="G1771" t="s">
        <v>1275</v>
      </c>
      <c r="H1771" t="s">
        <v>24</v>
      </c>
      <c r="I1771" t="s">
        <v>1201</v>
      </c>
      <c r="J1771">
        <v>10</v>
      </c>
      <c r="K1771">
        <v>3938</v>
      </c>
      <c r="L1771">
        <v>39380</v>
      </c>
      <c r="M1771">
        <v>9.3762000000000008</v>
      </c>
      <c r="N1771">
        <v>93.762</v>
      </c>
      <c r="O1771">
        <v>0</v>
      </c>
      <c r="P1771">
        <v>0</v>
      </c>
      <c r="Q1771">
        <v>3947.3762000000002</v>
      </c>
      <c r="R1771">
        <v>39473.762000000002</v>
      </c>
      <c r="S1771" t="s">
        <v>1362</v>
      </c>
      <c r="T1771" s="108"/>
      <c r="U1771" s="108"/>
      <c r="V1771" s="107"/>
      <c r="W1771" s="107"/>
    </row>
    <row r="1772" spans="1:23">
      <c r="A1772" t="s">
        <v>3505</v>
      </c>
      <c r="B1772">
        <v>44236</v>
      </c>
      <c r="C1772" t="s">
        <v>3506</v>
      </c>
      <c r="D1772">
        <v>44236</v>
      </c>
      <c r="E1772" t="s">
        <v>1267</v>
      </c>
      <c r="F1772" t="s">
        <v>989</v>
      </c>
      <c r="G1772" t="s">
        <v>1289</v>
      </c>
      <c r="H1772" t="s">
        <v>24</v>
      </c>
      <c r="I1772" t="s">
        <v>1342</v>
      </c>
      <c r="J1772">
        <v>1</v>
      </c>
      <c r="K1772">
        <v>9850</v>
      </c>
      <c r="L1772">
        <v>9850</v>
      </c>
      <c r="M1772">
        <v>23.452400000000001</v>
      </c>
      <c r="N1772">
        <v>23.452400000000001</v>
      </c>
      <c r="O1772">
        <v>0</v>
      </c>
      <c r="P1772">
        <v>0</v>
      </c>
      <c r="Q1772">
        <v>9873.4524000000001</v>
      </c>
      <c r="R1772">
        <v>9873.4524000000001</v>
      </c>
      <c r="S1772" t="s">
        <v>1362</v>
      </c>
      <c r="T1772" s="108"/>
      <c r="U1772" s="108"/>
      <c r="V1772" s="107"/>
      <c r="W1772" s="107"/>
    </row>
    <row r="1773" spans="1:23">
      <c r="A1773" t="s">
        <v>3507</v>
      </c>
      <c r="B1773">
        <v>44236</v>
      </c>
      <c r="C1773" t="s">
        <v>3508</v>
      </c>
      <c r="D1773">
        <v>44236</v>
      </c>
      <c r="E1773" t="s">
        <v>1179</v>
      </c>
      <c r="F1773" t="s">
        <v>2222</v>
      </c>
      <c r="G1773" t="s">
        <v>1179</v>
      </c>
      <c r="H1773" t="s">
        <v>1179</v>
      </c>
      <c r="I1773" t="s">
        <v>1199</v>
      </c>
      <c r="J1773">
        <v>2</v>
      </c>
      <c r="K1773">
        <v>4088.57</v>
      </c>
      <c r="L1773">
        <v>8177.14</v>
      </c>
      <c r="M1773">
        <v>9.7347000000000001</v>
      </c>
      <c r="N1773">
        <v>19.4694</v>
      </c>
      <c r="O1773">
        <v>0</v>
      </c>
      <c r="P1773">
        <v>0</v>
      </c>
      <c r="Q1773">
        <v>4098.3046999999997</v>
      </c>
      <c r="R1773">
        <v>8196.6093999999994</v>
      </c>
      <c r="S1773" t="s">
        <v>1362</v>
      </c>
      <c r="T1773" s="108"/>
      <c r="U1773" s="108"/>
      <c r="V1773" s="107"/>
      <c r="W1773" s="107"/>
    </row>
    <row r="1774" spans="1:23">
      <c r="A1774" t="s">
        <v>3507</v>
      </c>
      <c r="B1774">
        <v>44236</v>
      </c>
      <c r="C1774" t="s">
        <v>3508</v>
      </c>
      <c r="D1774">
        <v>44236</v>
      </c>
      <c r="E1774" t="s">
        <v>1179</v>
      </c>
      <c r="F1774" t="s">
        <v>2222</v>
      </c>
      <c r="G1774" t="s">
        <v>1179</v>
      </c>
      <c r="H1774" t="s">
        <v>1179</v>
      </c>
      <c r="I1774" t="s">
        <v>1203</v>
      </c>
      <c r="J1774">
        <v>3</v>
      </c>
      <c r="K1774">
        <v>1311.5</v>
      </c>
      <c r="L1774">
        <v>3934.5</v>
      </c>
      <c r="M1774">
        <v>3.1225999999999998</v>
      </c>
      <c r="N1774">
        <v>9.3678000000000008</v>
      </c>
      <c r="O1774">
        <v>0</v>
      </c>
      <c r="P1774">
        <v>0</v>
      </c>
      <c r="Q1774">
        <v>1314.6225999999999</v>
      </c>
      <c r="R1774">
        <v>3943.8678</v>
      </c>
      <c r="S1774" t="s">
        <v>1362</v>
      </c>
      <c r="T1774" s="108"/>
      <c r="U1774" s="108"/>
      <c r="V1774" s="107"/>
      <c r="W1774" s="107"/>
    </row>
    <row r="1775" spans="1:23">
      <c r="A1775" t="s">
        <v>3507</v>
      </c>
      <c r="B1775">
        <v>44236</v>
      </c>
      <c r="C1775" t="s">
        <v>3508</v>
      </c>
      <c r="D1775">
        <v>44236</v>
      </c>
      <c r="E1775" t="s">
        <v>1179</v>
      </c>
      <c r="F1775" t="s">
        <v>2222</v>
      </c>
      <c r="G1775" t="s">
        <v>1179</v>
      </c>
      <c r="H1775" t="s">
        <v>1179</v>
      </c>
      <c r="I1775" t="s">
        <v>1342</v>
      </c>
      <c r="J1775">
        <v>2</v>
      </c>
      <c r="K1775">
        <v>9990</v>
      </c>
      <c r="L1775">
        <v>19980</v>
      </c>
      <c r="M1775">
        <v>23.785699999999999</v>
      </c>
      <c r="N1775">
        <v>47.571399999999997</v>
      </c>
      <c r="O1775">
        <v>0</v>
      </c>
      <c r="P1775">
        <v>0</v>
      </c>
      <c r="Q1775">
        <v>10013.7857</v>
      </c>
      <c r="R1775">
        <v>20027.571400000001</v>
      </c>
      <c r="S1775" t="s">
        <v>1362</v>
      </c>
      <c r="T1775" s="108"/>
      <c r="U1775" s="108"/>
      <c r="V1775" s="107"/>
      <c r="W1775" s="107"/>
    </row>
    <row r="1776" spans="1:23">
      <c r="A1776" t="s">
        <v>3507</v>
      </c>
      <c r="B1776">
        <v>44236</v>
      </c>
      <c r="C1776" t="s">
        <v>3508</v>
      </c>
      <c r="D1776">
        <v>44236</v>
      </c>
      <c r="E1776" t="s">
        <v>1179</v>
      </c>
      <c r="F1776" t="s">
        <v>2222</v>
      </c>
      <c r="G1776" t="s">
        <v>1179</v>
      </c>
      <c r="H1776" t="s">
        <v>1179</v>
      </c>
      <c r="I1776" t="s">
        <v>1198</v>
      </c>
      <c r="J1776">
        <v>4</v>
      </c>
      <c r="K1776">
        <v>9162.18</v>
      </c>
      <c r="L1776">
        <v>36648.720000000001</v>
      </c>
      <c r="M1776">
        <v>21.814699999999998</v>
      </c>
      <c r="N1776">
        <v>87.258799999999994</v>
      </c>
      <c r="O1776">
        <v>0</v>
      </c>
      <c r="P1776">
        <v>0</v>
      </c>
      <c r="Q1776">
        <v>9183.9946999999993</v>
      </c>
      <c r="R1776">
        <v>36735.978799999997</v>
      </c>
      <c r="S1776" t="s">
        <v>1362</v>
      </c>
      <c r="T1776" s="108"/>
      <c r="U1776" s="108"/>
      <c r="V1776" s="107"/>
      <c r="W1776" s="107"/>
    </row>
    <row r="1777" spans="1:23">
      <c r="A1777" t="s">
        <v>3507</v>
      </c>
      <c r="B1777">
        <v>44236</v>
      </c>
      <c r="C1777" t="s">
        <v>3508</v>
      </c>
      <c r="D1777">
        <v>44236</v>
      </c>
      <c r="E1777" t="s">
        <v>1179</v>
      </c>
      <c r="F1777" t="s">
        <v>2222</v>
      </c>
      <c r="G1777" t="s">
        <v>1179</v>
      </c>
      <c r="H1777" t="s">
        <v>1179</v>
      </c>
      <c r="I1777" t="s">
        <v>1210</v>
      </c>
      <c r="J1777">
        <v>4</v>
      </c>
      <c r="K1777">
        <v>7870</v>
      </c>
      <c r="L1777">
        <v>31480</v>
      </c>
      <c r="M1777">
        <v>18.738099999999999</v>
      </c>
      <c r="N1777">
        <v>74.952399999999997</v>
      </c>
      <c r="O1777">
        <v>0</v>
      </c>
      <c r="P1777">
        <v>0</v>
      </c>
      <c r="Q1777">
        <v>7888.7380999999996</v>
      </c>
      <c r="R1777">
        <v>31554.952399999998</v>
      </c>
      <c r="S1777" t="s">
        <v>1362</v>
      </c>
      <c r="T1777" s="108"/>
      <c r="U1777" s="108"/>
      <c r="V1777" s="107"/>
      <c r="W1777" s="107"/>
    </row>
    <row r="1778" spans="1:23">
      <c r="A1778" t="s">
        <v>3507</v>
      </c>
      <c r="B1778">
        <v>44236</v>
      </c>
      <c r="C1778" t="s">
        <v>3508</v>
      </c>
      <c r="D1778">
        <v>44236</v>
      </c>
      <c r="E1778" t="s">
        <v>1179</v>
      </c>
      <c r="F1778" t="s">
        <v>2222</v>
      </c>
      <c r="G1778" t="s">
        <v>1179</v>
      </c>
      <c r="H1778" t="s">
        <v>1179</v>
      </c>
      <c r="I1778" t="s">
        <v>1204</v>
      </c>
      <c r="J1778">
        <v>3</v>
      </c>
      <c r="K1778">
        <v>7673.25</v>
      </c>
      <c r="L1778">
        <v>23019.75</v>
      </c>
      <c r="M1778">
        <v>18.269600000000001</v>
      </c>
      <c r="N1778">
        <v>54.808799999999998</v>
      </c>
      <c r="O1778">
        <v>0</v>
      </c>
      <c r="P1778">
        <v>1500</v>
      </c>
      <c r="Q1778">
        <v>7691.5195999999996</v>
      </c>
      <c r="R1778">
        <v>21574.558799999999</v>
      </c>
      <c r="S1778" t="s">
        <v>1362</v>
      </c>
      <c r="T1778" s="108"/>
      <c r="U1778" s="108"/>
      <c r="V1778" s="107"/>
      <c r="W1778" s="107"/>
    </row>
    <row r="1779" spans="1:23">
      <c r="A1779" t="s">
        <v>3507</v>
      </c>
      <c r="B1779">
        <v>44236</v>
      </c>
      <c r="C1779" t="s">
        <v>3508</v>
      </c>
      <c r="D1779">
        <v>44236</v>
      </c>
      <c r="E1779" t="s">
        <v>1179</v>
      </c>
      <c r="F1779" t="s">
        <v>2222</v>
      </c>
      <c r="G1779" t="s">
        <v>1179</v>
      </c>
      <c r="H1779" t="s">
        <v>1179</v>
      </c>
      <c r="I1779" t="s">
        <v>1201</v>
      </c>
      <c r="J1779">
        <v>3</v>
      </c>
      <c r="K1779">
        <v>3990.5</v>
      </c>
      <c r="L1779">
        <v>11971.5</v>
      </c>
      <c r="M1779">
        <v>9.5012000000000008</v>
      </c>
      <c r="N1779">
        <v>28.503599999999999</v>
      </c>
      <c r="O1779">
        <v>0</v>
      </c>
      <c r="P1779">
        <v>0</v>
      </c>
      <c r="Q1779">
        <v>4000.0012000000002</v>
      </c>
      <c r="R1779">
        <v>12000.0036</v>
      </c>
      <c r="S1779" t="s">
        <v>1362</v>
      </c>
      <c r="T1779" s="108"/>
      <c r="U1779" s="108"/>
      <c r="V1779" s="107"/>
      <c r="W1779" s="107"/>
    </row>
    <row r="1780" spans="1:23">
      <c r="A1780" t="s">
        <v>3509</v>
      </c>
      <c r="B1780">
        <v>44236</v>
      </c>
      <c r="C1780" t="s">
        <v>3510</v>
      </c>
      <c r="D1780">
        <v>44236</v>
      </c>
      <c r="E1780" t="s">
        <v>1179</v>
      </c>
      <c r="F1780" t="s">
        <v>1354</v>
      </c>
      <c r="G1780" t="s">
        <v>1179</v>
      </c>
      <c r="H1780" t="s">
        <v>1179</v>
      </c>
      <c r="I1780" t="s">
        <v>1210</v>
      </c>
      <c r="J1780">
        <v>1</v>
      </c>
      <c r="K1780">
        <v>7870</v>
      </c>
      <c r="L1780">
        <v>7870</v>
      </c>
      <c r="M1780">
        <v>18.738099999999999</v>
      </c>
      <c r="N1780">
        <v>18.738099999999999</v>
      </c>
      <c r="O1780">
        <v>0</v>
      </c>
      <c r="P1780">
        <v>0</v>
      </c>
      <c r="Q1780">
        <v>7888.7380999999996</v>
      </c>
      <c r="R1780">
        <v>7888.7380999999996</v>
      </c>
      <c r="S1780" t="s">
        <v>1362</v>
      </c>
      <c r="T1780" s="108"/>
      <c r="U1780" s="108"/>
      <c r="V1780" s="107"/>
      <c r="W1780" s="107"/>
    </row>
    <row r="1781" spans="1:23">
      <c r="A1781" t="s">
        <v>3509</v>
      </c>
      <c r="B1781">
        <v>44236</v>
      </c>
      <c r="C1781" t="s">
        <v>3510</v>
      </c>
      <c r="D1781">
        <v>44236</v>
      </c>
      <c r="E1781" t="s">
        <v>1179</v>
      </c>
      <c r="F1781" t="s">
        <v>1354</v>
      </c>
      <c r="G1781" t="s">
        <v>1179</v>
      </c>
      <c r="H1781" t="s">
        <v>1179</v>
      </c>
      <c r="I1781" t="s">
        <v>1204</v>
      </c>
      <c r="J1781">
        <v>1</v>
      </c>
      <c r="K1781">
        <v>7673.25</v>
      </c>
      <c r="L1781">
        <v>7673.25</v>
      </c>
      <c r="M1781">
        <v>18.269600000000001</v>
      </c>
      <c r="N1781">
        <v>18.269600000000001</v>
      </c>
      <c r="O1781">
        <v>0</v>
      </c>
      <c r="P1781">
        <v>500</v>
      </c>
      <c r="Q1781">
        <v>7691.5195999999996</v>
      </c>
      <c r="R1781">
        <v>7191.5195999999996</v>
      </c>
      <c r="S1781" t="s">
        <v>1362</v>
      </c>
      <c r="T1781" s="108"/>
      <c r="U1781" s="108"/>
      <c r="V1781" s="107"/>
      <c r="W1781" s="107"/>
    </row>
    <row r="1782" spans="1:23">
      <c r="A1782" t="s">
        <v>3509</v>
      </c>
      <c r="B1782">
        <v>44236</v>
      </c>
      <c r="C1782" t="s">
        <v>3510</v>
      </c>
      <c r="D1782">
        <v>44236</v>
      </c>
      <c r="E1782" t="s">
        <v>1179</v>
      </c>
      <c r="F1782" t="s">
        <v>1354</v>
      </c>
      <c r="G1782" t="s">
        <v>1179</v>
      </c>
      <c r="H1782" t="s">
        <v>1179</v>
      </c>
      <c r="I1782" t="s">
        <v>1215</v>
      </c>
      <c r="J1782">
        <v>1</v>
      </c>
      <c r="K1782">
        <v>5101.74</v>
      </c>
      <c r="L1782">
        <v>5101.74</v>
      </c>
      <c r="M1782">
        <v>12.147</v>
      </c>
      <c r="N1782">
        <v>12.147</v>
      </c>
      <c r="O1782">
        <v>0</v>
      </c>
      <c r="P1782">
        <v>0</v>
      </c>
      <c r="Q1782">
        <v>5113.8869999999997</v>
      </c>
      <c r="R1782">
        <v>5113.8869999999997</v>
      </c>
      <c r="S1782" t="s">
        <v>1362</v>
      </c>
      <c r="T1782" s="108"/>
      <c r="U1782" s="108"/>
      <c r="V1782" s="107"/>
      <c r="W1782" s="107"/>
    </row>
    <row r="1783" spans="1:23">
      <c r="A1783" t="s">
        <v>3511</v>
      </c>
      <c r="B1783">
        <v>44236</v>
      </c>
      <c r="C1783" t="s">
        <v>3512</v>
      </c>
      <c r="D1783">
        <v>44236</v>
      </c>
      <c r="E1783" t="s">
        <v>1179</v>
      </c>
      <c r="F1783" t="s">
        <v>1192</v>
      </c>
      <c r="G1783" t="s">
        <v>1179</v>
      </c>
      <c r="H1783" t="s">
        <v>1179</v>
      </c>
      <c r="I1783" t="s">
        <v>1204</v>
      </c>
      <c r="J1783">
        <v>1</v>
      </c>
      <c r="K1783">
        <v>7673.25</v>
      </c>
      <c r="L1783">
        <v>7673.25</v>
      </c>
      <c r="M1783">
        <v>18.269600000000001</v>
      </c>
      <c r="N1783">
        <v>18.269600000000001</v>
      </c>
      <c r="O1783">
        <v>0</v>
      </c>
      <c r="P1783">
        <v>500</v>
      </c>
      <c r="Q1783">
        <v>7691.5195999999996</v>
      </c>
      <c r="R1783">
        <v>7191.5195999999996</v>
      </c>
      <c r="S1783" t="s">
        <v>1362</v>
      </c>
      <c r="T1783" s="108"/>
      <c r="U1783" s="108"/>
      <c r="V1783" s="107"/>
      <c r="W1783" s="107"/>
    </row>
    <row r="1784" spans="1:23">
      <c r="A1784" t="s">
        <v>3511</v>
      </c>
      <c r="B1784">
        <v>44236</v>
      </c>
      <c r="C1784" t="s">
        <v>3512</v>
      </c>
      <c r="D1784">
        <v>44236</v>
      </c>
      <c r="E1784" t="s">
        <v>1179</v>
      </c>
      <c r="F1784" t="s">
        <v>1192</v>
      </c>
      <c r="G1784" t="s">
        <v>1179</v>
      </c>
      <c r="H1784" t="s">
        <v>1179</v>
      </c>
      <c r="I1784" t="s">
        <v>1198</v>
      </c>
      <c r="J1784">
        <v>1</v>
      </c>
      <c r="K1784">
        <v>9162.18</v>
      </c>
      <c r="L1784">
        <v>9162.18</v>
      </c>
      <c r="M1784">
        <v>21.814699999999998</v>
      </c>
      <c r="N1784">
        <v>21.814699999999998</v>
      </c>
      <c r="O1784">
        <v>0</v>
      </c>
      <c r="P1784">
        <v>0</v>
      </c>
      <c r="Q1784">
        <v>9183.9946999999993</v>
      </c>
      <c r="R1784">
        <v>9183.9946999999993</v>
      </c>
      <c r="S1784" t="s">
        <v>1362</v>
      </c>
      <c r="T1784" s="108"/>
      <c r="U1784" s="108"/>
      <c r="V1784" s="107"/>
      <c r="W1784" s="107"/>
    </row>
    <row r="1785" spans="1:23">
      <c r="A1785" t="s">
        <v>3513</v>
      </c>
      <c r="B1785">
        <v>44236</v>
      </c>
      <c r="C1785" t="s">
        <v>3514</v>
      </c>
      <c r="D1785">
        <v>44236</v>
      </c>
      <c r="E1785" t="s">
        <v>1179</v>
      </c>
      <c r="F1785" t="s">
        <v>1197</v>
      </c>
      <c r="G1785" t="s">
        <v>1179</v>
      </c>
      <c r="H1785" t="s">
        <v>1179</v>
      </c>
      <c r="I1785" t="s">
        <v>1342</v>
      </c>
      <c r="J1785">
        <v>2</v>
      </c>
      <c r="K1785">
        <v>9990</v>
      </c>
      <c r="L1785">
        <v>19980</v>
      </c>
      <c r="M1785">
        <v>23.785699999999999</v>
      </c>
      <c r="N1785">
        <v>47.571399999999997</v>
      </c>
      <c r="O1785">
        <v>0</v>
      </c>
      <c r="P1785">
        <v>0</v>
      </c>
      <c r="Q1785">
        <v>10013.7857</v>
      </c>
      <c r="R1785">
        <v>20027.571400000001</v>
      </c>
      <c r="S1785" t="s">
        <v>1362</v>
      </c>
      <c r="T1785" s="108"/>
      <c r="U1785" s="108"/>
      <c r="V1785" s="107"/>
      <c r="W1785" s="107"/>
    </row>
    <row r="1786" spans="1:23">
      <c r="A1786" t="s">
        <v>3513</v>
      </c>
      <c r="B1786">
        <v>44236</v>
      </c>
      <c r="C1786" t="s">
        <v>3514</v>
      </c>
      <c r="D1786">
        <v>44236</v>
      </c>
      <c r="E1786" t="s">
        <v>1179</v>
      </c>
      <c r="F1786" t="s">
        <v>1197</v>
      </c>
      <c r="G1786" t="s">
        <v>1179</v>
      </c>
      <c r="H1786" t="s">
        <v>1179</v>
      </c>
      <c r="I1786" t="s">
        <v>1204</v>
      </c>
      <c r="J1786">
        <v>1</v>
      </c>
      <c r="K1786">
        <v>7673.25</v>
      </c>
      <c r="L1786">
        <v>7673.25</v>
      </c>
      <c r="M1786">
        <v>18.269600000000001</v>
      </c>
      <c r="N1786">
        <v>18.269600000000001</v>
      </c>
      <c r="O1786">
        <v>0</v>
      </c>
      <c r="P1786">
        <v>500</v>
      </c>
      <c r="Q1786">
        <v>7691.5195999999996</v>
      </c>
      <c r="R1786">
        <v>7191.5195999999996</v>
      </c>
      <c r="S1786" t="s">
        <v>1362</v>
      </c>
      <c r="T1786" s="108"/>
      <c r="U1786" s="108"/>
      <c r="V1786" s="107"/>
      <c r="W1786" s="107"/>
    </row>
    <row r="1787" spans="1:23">
      <c r="A1787" t="s">
        <v>3515</v>
      </c>
      <c r="B1787">
        <v>44236</v>
      </c>
      <c r="C1787" t="s">
        <v>3516</v>
      </c>
      <c r="D1787">
        <v>44236</v>
      </c>
      <c r="E1787" t="s">
        <v>1179</v>
      </c>
      <c r="F1787" t="s">
        <v>1193</v>
      </c>
      <c r="G1787" t="s">
        <v>1179</v>
      </c>
      <c r="H1787" t="s">
        <v>1179</v>
      </c>
      <c r="I1787" t="s">
        <v>1342</v>
      </c>
      <c r="J1787">
        <v>1</v>
      </c>
      <c r="K1787">
        <v>9990</v>
      </c>
      <c r="L1787">
        <v>9990</v>
      </c>
      <c r="M1787">
        <v>23.785699999999999</v>
      </c>
      <c r="N1787">
        <v>23.785699999999999</v>
      </c>
      <c r="O1787">
        <v>0</v>
      </c>
      <c r="P1787">
        <v>0</v>
      </c>
      <c r="Q1787">
        <v>10013.7857</v>
      </c>
      <c r="R1787">
        <v>10013.7857</v>
      </c>
      <c r="S1787" t="s">
        <v>1362</v>
      </c>
      <c r="T1787" s="108"/>
      <c r="U1787" s="108"/>
      <c r="V1787" s="107"/>
      <c r="W1787" s="107"/>
    </row>
    <row r="1788" spans="1:23">
      <c r="A1788" t="s">
        <v>3515</v>
      </c>
      <c r="B1788">
        <v>44236</v>
      </c>
      <c r="C1788" t="s">
        <v>3516</v>
      </c>
      <c r="D1788">
        <v>44236</v>
      </c>
      <c r="E1788" t="s">
        <v>1179</v>
      </c>
      <c r="F1788" t="s">
        <v>1193</v>
      </c>
      <c r="G1788" t="s">
        <v>1179</v>
      </c>
      <c r="H1788" t="s">
        <v>1179</v>
      </c>
      <c r="I1788" t="s">
        <v>1204</v>
      </c>
      <c r="J1788">
        <v>2</v>
      </c>
      <c r="K1788">
        <v>7673.25</v>
      </c>
      <c r="L1788">
        <v>15346.5</v>
      </c>
      <c r="M1788">
        <v>18.269600000000001</v>
      </c>
      <c r="N1788">
        <v>36.539200000000001</v>
      </c>
      <c r="O1788">
        <v>0</v>
      </c>
      <c r="P1788">
        <v>1000</v>
      </c>
      <c r="Q1788">
        <v>7691.5195999999996</v>
      </c>
      <c r="R1788">
        <v>14383.039199999999</v>
      </c>
      <c r="S1788" t="s">
        <v>1362</v>
      </c>
      <c r="T1788" s="108"/>
      <c r="U1788" s="108"/>
      <c r="V1788" s="107"/>
      <c r="W1788" s="107"/>
    </row>
    <row r="1789" spans="1:23">
      <c r="A1789" t="s">
        <v>3517</v>
      </c>
      <c r="B1789">
        <v>44236</v>
      </c>
      <c r="C1789" t="s">
        <v>3518</v>
      </c>
      <c r="D1789">
        <v>44236</v>
      </c>
      <c r="E1789" t="s">
        <v>1179</v>
      </c>
      <c r="F1789" t="s">
        <v>1304</v>
      </c>
      <c r="G1789" t="s">
        <v>1179</v>
      </c>
      <c r="H1789" t="s">
        <v>1179</v>
      </c>
      <c r="I1789" t="s">
        <v>1204</v>
      </c>
      <c r="J1789">
        <v>5</v>
      </c>
      <c r="K1789">
        <v>7673.25</v>
      </c>
      <c r="L1789">
        <v>38366.25</v>
      </c>
      <c r="M1789">
        <v>18.269600000000001</v>
      </c>
      <c r="N1789">
        <v>91.347999999999999</v>
      </c>
      <c r="O1789">
        <v>0</v>
      </c>
      <c r="P1789">
        <v>2500</v>
      </c>
      <c r="Q1789">
        <v>7691.5195999999996</v>
      </c>
      <c r="R1789">
        <v>35957.597999999998</v>
      </c>
      <c r="S1789" t="s">
        <v>1362</v>
      </c>
      <c r="T1789" s="108"/>
      <c r="U1789" s="108"/>
      <c r="V1789" s="107"/>
      <c r="W1789" s="107"/>
    </row>
    <row r="1790" spans="1:23">
      <c r="A1790" t="s">
        <v>3519</v>
      </c>
      <c r="B1790">
        <v>44236</v>
      </c>
      <c r="C1790" t="s">
        <v>3520</v>
      </c>
      <c r="D1790">
        <v>44236</v>
      </c>
      <c r="E1790" t="s">
        <v>1179</v>
      </c>
      <c r="F1790" t="s">
        <v>1360</v>
      </c>
      <c r="G1790" t="s">
        <v>1179</v>
      </c>
      <c r="H1790" t="s">
        <v>1179</v>
      </c>
      <c r="I1790" t="s">
        <v>1215</v>
      </c>
      <c r="J1790">
        <v>1</v>
      </c>
      <c r="K1790">
        <v>5101.74</v>
      </c>
      <c r="L1790">
        <v>5101.74</v>
      </c>
      <c r="M1790">
        <v>12.147</v>
      </c>
      <c r="N1790">
        <v>12.147</v>
      </c>
      <c r="O1790">
        <v>0</v>
      </c>
      <c r="P1790">
        <v>0</v>
      </c>
      <c r="Q1790">
        <v>5113.8869999999997</v>
      </c>
      <c r="R1790">
        <v>5113.8869999999997</v>
      </c>
      <c r="S1790" t="s">
        <v>1362</v>
      </c>
      <c r="T1790" s="108"/>
      <c r="U1790" s="108"/>
      <c r="V1790" s="107"/>
      <c r="W1790" s="107"/>
    </row>
    <row r="1791" spans="1:23">
      <c r="A1791" t="s">
        <v>3521</v>
      </c>
      <c r="B1791">
        <v>44236</v>
      </c>
      <c r="C1791" t="s">
        <v>3522</v>
      </c>
      <c r="D1791">
        <v>44236</v>
      </c>
      <c r="E1791" t="s">
        <v>1179</v>
      </c>
      <c r="F1791" t="s">
        <v>1281</v>
      </c>
      <c r="G1791" t="s">
        <v>1179</v>
      </c>
      <c r="H1791" t="s">
        <v>1179</v>
      </c>
      <c r="I1791" t="s">
        <v>1204</v>
      </c>
      <c r="J1791">
        <v>2</v>
      </c>
      <c r="K1791">
        <v>7673.25</v>
      </c>
      <c r="L1791">
        <v>15346.5</v>
      </c>
      <c r="M1791">
        <v>18.269600000000001</v>
      </c>
      <c r="N1791">
        <v>36.539200000000001</v>
      </c>
      <c r="O1791">
        <v>0</v>
      </c>
      <c r="P1791">
        <v>1000</v>
      </c>
      <c r="Q1791">
        <v>7691.5195999999996</v>
      </c>
      <c r="R1791">
        <v>14383.039199999999</v>
      </c>
      <c r="S1791" t="s">
        <v>1362</v>
      </c>
      <c r="T1791" s="108"/>
      <c r="U1791" s="108"/>
      <c r="V1791" s="107"/>
      <c r="W1791" s="107"/>
    </row>
    <row r="1792" spans="1:23">
      <c r="A1792" t="s">
        <v>3523</v>
      </c>
      <c r="B1792">
        <v>44236</v>
      </c>
      <c r="C1792" t="s">
        <v>3524</v>
      </c>
      <c r="D1792">
        <v>44236</v>
      </c>
      <c r="E1792" t="s">
        <v>1179</v>
      </c>
      <c r="F1792" t="s">
        <v>1194</v>
      </c>
      <c r="G1792" t="s">
        <v>1179</v>
      </c>
      <c r="H1792" t="s">
        <v>1179</v>
      </c>
      <c r="I1792" t="s">
        <v>1316</v>
      </c>
      <c r="J1792">
        <v>5</v>
      </c>
      <c r="K1792">
        <v>1242.5</v>
      </c>
      <c r="L1792">
        <v>6212.5</v>
      </c>
      <c r="M1792">
        <v>2.9582999999999999</v>
      </c>
      <c r="N1792">
        <v>14.791499999999999</v>
      </c>
      <c r="O1792">
        <v>0</v>
      </c>
      <c r="P1792">
        <v>0</v>
      </c>
      <c r="Q1792">
        <v>1245.4583</v>
      </c>
      <c r="R1792">
        <v>6227.2915000000003</v>
      </c>
      <c r="S1792" t="s">
        <v>1362</v>
      </c>
      <c r="T1792" s="108"/>
      <c r="U1792" s="108"/>
      <c r="V1792" s="107"/>
      <c r="W1792" s="107"/>
    </row>
    <row r="1793" spans="1:23">
      <c r="A1793" t="s">
        <v>3523</v>
      </c>
      <c r="B1793">
        <v>44236</v>
      </c>
      <c r="C1793" t="s">
        <v>3524</v>
      </c>
      <c r="D1793">
        <v>44236</v>
      </c>
      <c r="E1793" t="s">
        <v>1179</v>
      </c>
      <c r="F1793" t="s">
        <v>1194</v>
      </c>
      <c r="G1793" t="s">
        <v>1179</v>
      </c>
      <c r="H1793" t="s">
        <v>1179</v>
      </c>
      <c r="I1793" t="s">
        <v>1210</v>
      </c>
      <c r="J1793">
        <v>1</v>
      </c>
      <c r="K1793">
        <v>7870</v>
      </c>
      <c r="L1793">
        <v>7870</v>
      </c>
      <c r="M1793">
        <v>18.738099999999999</v>
      </c>
      <c r="N1793">
        <v>18.738099999999999</v>
      </c>
      <c r="O1793">
        <v>0</v>
      </c>
      <c r="P1793">
        <v>0</v>
      </c>
      <c r="Q1793">
        <v>7888.7380999999996</v>
      </c>
      <c r="R1793">
        <v>7888.7380999999996</v>
      </c>
      <c r="S1793" t="s">
        <v>1362</v>
      </c>
      <c r="T1793" s="108"/>
      <c r="U1793" s="108"/>
      <c r="V1793" s="107"/>
      <c r="W1793" s="107"/>
    </row>
    <row r="1794" spans="1:23">
      <c r="A1794" t="s">
        <v>3525</v>
      </c>
      <c r="B1794">
        <v>44236</v>
      </c>
      <c r="C1794" t="s">
        <v>3526</v>
      </c>
      <c r="D1794">
        <v>44236</v>
      </c>
      <c r="E1794" t="s">
        <v>1179</v>
      </c>
      <c r="F1794" t="s">
        <v>1305</v>
      </c>
      <c r="G1794" t="s">
        <v>1179</v>
      </c>
      <c r="H1794" t="s">
        <v>1179</v>
      </c>
      <c r="I1794" t="s">
        <v>1198</v>
      </c>
      <c r="J1794">
        <v>1</v>
      </c>
      <c r="K1794">
        <v>9162.18</v>
      </c>
      <c r="L1794">
        <v>9162.18</v>
      </c>
      <c r="M1794">
        <v>21.814699999999998</v>
      </c>
      <c r="N1794">
        <v>21.814699999999998</v>
      </c>
      <c r="O1794">
        <v>0</v>
      </c>
      <c r="P1794">
        <v>0</v>
      </c>
      <c r="Q1794">
        <v>9183.9946999999993</v>
      </c>
      <c r="R1794">
        <v>9183.9946999999993</v>
      </c>
      <c r="S1794" t="s">
        <v>1362</v>
      </c>
      <c r="T1794" s="108"/>
      <c r="U1794" s="108"/>
      <c r="V1794" s="107"/>
      <c r="W1794" s="107"/>
    </row>
    <row r="1795" spans="1:23">
      <c r="A1795" t="s">
        <v>3527</v>
      </c>
      <c r="B1795">
        <v>44236</v>
      </c>
      <c r="C1795" t="s">
        <v>3528</v>
      </c>
      <c r="D1795">
        <v>44236</v>
      </c>
      <c r="E1795" t="s">
        <v>1179</v>
      </c>
      <c r="F1795" t="s">
        <v>1306</v>
      </c>
      <c r="G1795" t="s">
        <v>1179</v>
      </c>
      <c r="H1795" t="s">
        <v>1179</v>
      </c>
      <c r="I1795" t="s">
        <v>1316</v>
      </c>
      <c r="J1795">
        <v>5</v>
      </c>
      <c r="K1795">
        <v>1242.5</v>
      </c>
      <c r="L1795">
        <v>6212.5</v>
      </c>
      <c r="M1795">
        <v>2.9582999999999999</v>
      </c>
      <c r="N1795">
        <v>14.791499999999999</v>
      </c>
      <c r="O1795">
        <v>0</v>
      </c>
      <c r="P1795">
        <v>0</v>
      </c>
      <c r="Q1795">
        <v>1245.4583</v>
      </c>
      <c r="R1795">
        <v>6227.2915000000003</v>
      </c>
      <c r="S1795" t="s">
        <v>1362</v>
      </c>
      <c r="T1795" s="108"/>
      <c r="U1795" s="108"/>
      <c r="V1795" s="107"/>
      <c r="W1795" s="107"/>
    </row>
    <row r="1796" spans="1:23">
      <c r="A1796" t="s">
        <v>3529</v>
      </c>
      <c r="B1796">
        <v>44236</v>
      </c>
      <c r="C1796" t="s">
        <v>3530</v>
      </c>
      <c r="D1796">
        <v>44236</v>
      </c>
      <c r="E1796" t="s">
        <v>1179</v>
      </c>
      <c r="F1796" t="s">
        <v>1294</v>
      </c>
      <c r="G1796" t="s">
        <v>1179</v>
      </c>
      <c r="H1796" t="s">
        <v>1179</v>
      </c>
      <c r="I1796" t="s">
        <v>1210</v>
      </c>
      <c r="J1796">
        <v>5</v>
      </c>
      <c r="K1796">
        <v>7870</v>
      </c>
      <c r="L1796">
        <v>39350</v>
      </c>
      <c r="M1796">
        <v>18.738099999999999</v>
      </c>
      <c r="N1796">
        <v>93.6905</v>
      </c>
      <c r="O1796">
        <v>0</v>
      </c>
      <c r="P1796">
        <v>0</v>
      </c>
      <c r="Q1796">
        <v>7888.7380999999996</v>
      </c>
      <c r="R1796">
        <v>39443.690499999997</v>
      </c>
      <c r="S1796" t="s">
        <v>1362</v>
      </c>
      <c r="T1796" s="108"/>
      <c r="U1796" s="108"/>
      <c r="V1796" s="107"/>
      <c r="W1796" s="107"/>
    </row>
    <row r="1797" spans="1:23">
      <c r="A1797" t="s">
        <v>3529</v>
      </c>
      <c r="B1797">
        <v>44236</v>
      </c>
      <c r="C1797" t="s">
        <v>3530</v>
      </c>
      <c r="D1797">
        <v>44236</v>
      </c>
      <c r="E1797" t="s">
        <v>1179</v>
      </c>
      <c r="F1797" t="s">
        <v>1294</v>
      </c>
      <c r="G1797" t="s">
        <v>1179</v>
      </c>
      <c r="H1797" t="s">
        <v>1179</v>
      </c>
      <c r="I1797" t="s">
        <v>1204</v>
      </c>
      <c r="J1797">
        <v>5</v>
      </c>
      <c r="K1797">
        <v>7673.25</v>
      </c>
      <c r="L1797">
        <v>38366.25</v>
      </c>
      <c r="M1797">
        <v>18.269600000000001</v>
      </c>
      <c r="N1797">
        <v>91.347999999999999</v>
      </c>
      <c r="O1797">
        <v>0</v>
      </c>
      <c r="P1797">
        <v>2500</v>
      </c>
      <c r="Q1797">
        <v>7691.5195999999996</v>
      </c>
      <c r="R1797">
        <v>35957.597999999998</v>
      </c>
      <c r="S1797" t="s">
        <v>1362</v>
      </c>
      <c r="T1797" s="108"/>
      <c r="U1797" s="108"/>
      <c r="V1797" s="107"/>
      <c r="W1797" s="107"/>
    </row>
    <row r="1798" spans="1:23">
      <c r="A1798" t="s">
        <v>3531</v>
      </c>
      <c r="B1798">
        <v>44236</v>
      </c>
      <c r="C1798" t="s">
        <v>3532</v>
      </c>
      <c r="D1798">
        <v>44236</v>
      </c>
      <c r="E1798" t="s">
        <v>1179</v>
      </c>
      <c r="F1798" t="s">
        <v>1330</v>
      </c>
      <c r="G1798" t="s">
        <v>1179</v>
      </c>
      <c r="H1798" t="s">
        <v>1179</v>
      </c>
      <c r="I1798" t="s">
        <v>1204</v>
      </c>
      <c r="J1798">
        <v>6</v>
      </c>
      <c r="K1798">
        <v>7673.25</v>
      </c>
      <c r="L1798">
        <v>46039.5</v>
      </c>
      <c r="M1798">
        <v>18.269600000000001</v>
      </c>
      <c r="N1798">
        <v>109.6176</v>
      </c>
      <c r="O1798">
        <v>0</v>
      </c>
      <c r="P1798">
        <v>3000</v>
      </c>
      <c r="Q1798">
        <v>7691.5195999999996</v>
      </c>
      <c r="R1798">
        <v>43149.117599999998</v>
      </c>
      <c r="S1798" t="s">
        <v>1362</v>
      </c>
      <c r="T1798" s="108"/>
      <c r="U1798" s="108"/>
      <c r="V1798" s="107"/>
      <c r="W1798" s="107"/>
    </row>
    <row r="1799" spans="1:23">
      <c r="A1799" t="s">
        <v>3533</v>
      </c>
      <c r="B1799">
        <v>44236</v>
      </c>
      <c r="C1799" t="s">
        <v>3534</v>
      </c>
      <c r="D1799">
        <v>44236</v>
      </c>
      <c r="E1799" t="s">
        <v>1179</v>
      </c>
      <c r="F1799" t="s">
        <v>1282</v>
      </c>
      <c r="G1799" t="s">
        <v>1179</v>
      </c>
      <c r="H1799" t="s">
        <v>1179</v>
      </c>
      <c r="I1799" t="s">
        <v>1204</v>
      </c>
      <c r="J1799">
        <v>8</v>
      </c>
      <c r="K1799">
        <v>7673.25</v>
      </c>
      <c r="L1799">
        <v>61386</v>
      </c>
      <c r="M1799">
        <v>18.269600000000001</v>
      </c>
      <c r="N1799">
        <v>146.1568</v>
      </c>
      <c r="O1799">
        <v>0</v>
      </c>
      <c r="P1799">
        <v>4000</v>
      </c>
      <c r="Q1799">
        <v>7691.5195999999996</v>
      </c>
      <c r="R1799">
        <v>57532.156799999997</v>
      </c>
      <c r="S1799" t="s">
        <v>1362</v>
      </c>
      <c r="T1799" s="108"/>
      <c r="U1799" s="108"/>
      <c r="V1799" s="107"/>
      <c r="W1799" s="107"/>
    </row>
    <row r="1800" spans="1:23">
      <c r="A1800" t="s">
        <v>3535</v>
      </c>
      <c r="B1800">
        <v>44236</v>
      </c>
      <c r="C1800" t="s">
        <v>3536</v>
      </c>
      <c r="D1800">
        <v>44236</v>
      </c>
      <c r="E1800" t="s">
        <v>1179</v>
      </c>
      <c r="F1800" t="s">
        <v>1295</v>
      </c>
      <c r="G1800" t="s">
        <v>1179</v>
      </c>
      <c r="H1800" t="s">
        <v>1179</v>
      </c>
      <c r="I1800" t="s">
        <v>1204</v>
      </c>
      <c r="J1800">
        <v>8</v>
      </c>
      <c r="K1800">
        <v>7673.25</v>
      </c>
      <c r="L1800">
        <v>61386</v>
      </c>
      <c r="M1800">
        <v>18.269600000000001</v>
      </c>
      <c r="N1800">
        <v>146.1568</v>
      </c>
      <c r="O1800">
        <v>0</v>
      </c>
      <c r="P1800">
        <v>4000</v>
      </c>
      <c r="Q1800">
        <v>7691.5195999999996</v>
      </c>
      <c r="R1800">
        <v>57532.156799999997</v>
      </c>
      <c r="S1800" t="s">
        <v>1362</v>
      </c>
      <c r="T1800" s="108"/>
      <c r="U1800" s="108"/>
      <c r="V1800" s="107"/>
      <c r="W1800" s="107"/>
    </row>
    <row r="1801" spans="1:23">
      <c r="A1801" t="s">
        <v>3537</v>
      </c>
      <c r="B1801">
        <v>44236</v>
      </c>
      <c r="C1801" t="s">
        <v>3538</v>
      </c>
      <c r="D1801">
        <v>44236</v>
      </c>
      <c r="E1801" t="s">
        <v>1179</v>
      </c>
      <c r="F1801" t="s">
        <v>1183</v>
      </c>
      <c r="G1801" t="s">
        <v>1179</v>
      </c>
      <c r="H1801" t="s">
        <v>1179</v>
      </c>
      <c r="I1801" t="s">
        <v>1316</v>
      </c>
      <c r="J1801">
        <v>15</v>
      </c>
      <c r="K1801">
        <v>1242.5</v>
      </c>
      <c r="L1801">
        <v>18637.5</v>
      </c>
      <c r="M1801">
        <v>2.9582999999999999</v>
      </c>
      <c r="N1801">
        <v>44.374499999999998</v>
      </c>
      <c r="O1801">
        <v>0</v>
      </c>
      <c r="P1801">
        <v>0</v>
      </c>
      <c r="Q1801">
        <v>1245.4583</v>
      </c>
      <c r="R1801">
        <v>18681.874500000002</v>
      </c>
      <c r="S1801" t="s">
        <v>1362</v>
      </c>
      <c r="T1801" s="108"/>
      <c r="U1801" s="108"/>
      <c r="V1801" s="107"/>
      <c r="W1801" s="107"/>
    </row>
    <row r="1802" spans="1:23">
      <c r="A1802" t="s">
        <v>3539</v>
      </c>
      <c r="B1802">
        <v>44236</v>
      </c>
      <c r="C1802" t="s">
        <v>3540</v>
      </c>
      <c r="D1802">
        <v>44236</v>
      </c>
      <c r="E1802" t="s">
        <v>1179</v>
      </c>
      <c r="F1802" t="s">
        <v>1283</v>
      </c>
      <c r="G1802" t="s">
        <v>1179</v>
      </c>
      <c r="H1802" t="s">
        <v>1179</v>
      </c>
      <c r="I1802" t="s">
        <v>1204</v>
      </c>
      <c r="J1802">
        <v>3</v>
      </c>
      <c r="K1802">
        <v>7673.25</v>
      </c>
      <c r="L1802">
        <v>23019.75</v>
      </c>
      <c r="M1802">
        <v>18.269600000000001</v>
      </c>
      <c r="N1802">
        <v>54.808799999999998</v>
      </c>
      <c r="O1802">
        <v>0</v>
      </c>
      <c r="P1802">
        <v>1500</v>
      </c>
      <c r="Q1802">
        <v>7691.5195999999996</v>
      </c>
      <c r="R1802">
        <v>21574.558799999999</v>
      </c>
      <c r="S1802" t="s">
        <v>1362</v>
      </c>
      <c r="T1802" s="108"/>
      <c r="U1802" s="108"/>
      <c r="V1802" s="107"/>
      <c r="W1802" s="107"/>
    </row>
    <row r="1803" spans="1:23">
      <c r="A1803" t="s">
        <v>3541</v>
      </c>
      <c r="B1803">
        <v>44236</v>
      </c>
      <c r="C1803" t="s">
        <v>3542</v>
      </c>
      <c r="D1803">
        <v>44236</v>
      </c>
      <c r="E1803" t="s">
        <v>1179</v>
      </c>
      <c r="F1803" t="s">
        <v>1284</v>
      </c>
      <c r="G1803" t="s">
        <v>1179</v>
      </c>
      <c r="H1803" t="s">
        <v>1179</v>
      </c>
      <c r="I1803" t="s">
        <v>1316</v>
      </c>
      <c r="J1803">
        <v>5</v>
      </c>
      <c r="K1803">
        <v>1242.5</v>
      </c>
      <c r="L1803">
        <v>6212.5</v>
      </c>
      <c r="M1803">
        <v>2.9582999999999999</v>
      </c>
      <c r="N1803">
        <v>14.791499999999999</v>
      </c>
      <c r="O1803">
        <v>0</v>
      </c>
      <c r="P1803">
        <v>0</v>
      </c>
      <c r="Q1803">
        <v>1245.4583</v>
      </c>
      <c r="R1803">
        <v>6227.2915000000003</v>
      </c>
      <c r="S1803" t="s">
        <v>1362</v>
      </c>
      <c r="T1803" s="108"/>
      <c r="U1803" s="108"/>
      <c r="V1803" s="107"/>
      <c r="W1803" s="107"/>
    </row>
    <row r="1804" spans="1:23">
      <c r="A1804" t="s">
        <v>3541</v>
      </c>
      <c r="B1804">
        <v>44236</v>
      </c>
      <c r="C1804" t="s">
        <v>3542</v>
      </c>
      <c r="D1804">
        <v>44236</v>
      </c>
      <c r="E1804" t="s">
        <v>1179</v>
      </c>
      <c r="F1804" t="s">
        <v>1284</v>
      </c>
      <c r="G1804" t="s">
        <v>1179</v>
      </c>
      <c r="H1804" t="s">
        <v>1179</v>
      </c>
      <c r="I1804" t="s">
        <v>1203</v>
      </c>
      <c r="J1804">
        <v>5</v>
      </c>
      <c r="K1804">
        <v>1311.5</v>
      </c>
      <c r="L1804">
        <v>6557.5</v>
      </c>
      <c r="M1804">
        <v>3.1225999999999998</v>
      </c>
      <c r="N1804">
        <v>15.613</v>
      </c>
      <c r="O1804">
        <v>0</v>
      </c>
      <c r="P1804">
        <v>0</v>
      </c>
      <c r="Q1804">
        <v>1314.6225999999999</v>
      </c>
      <c r="R1804">
        <v>6573.1130000000003</v>
      </c>
      <c r="S1804" t="s">
        <v>1362</v>
      </c>
      <c r="T1804" s="108"/>
      <c r="U1804" s="108"/>
      <c r="V1804" s="107"/>
      <c r="W1804" s="107"/>
    </row>
    <row r="1805" spans="1:23">
      <c r="A1805" t="s">
        <v>3543</v>
      </c>
      <c r="B1805">
        <v>44236</v>
      </c>
      <c r="C1805" t="s">
        <v>3544</v>
      </c>
      <c r="D1805">
        <v>44236</v>
      </c>
      <c r="E1805" t="s">
        <v>1179</v>
      </c>
      <c r="F1805" t="s">
        <v>1285</v>
      </c>
      <c r="G1805" t="s">
        <v>1179</v>
      </c>
      <c r="H1805" t="s">
        <v>1179</v>
      </c>
      <c r="I1805" t="s">
        <v>1201</v>
      </c>
      <c r="J1805">
        <v>2</v>
      </c>
      <c r="K1805">
        <v>3990.5</v>
      </c>
      <c r="L1805">
        <v>7981</v>
      </c>
      <c r="M1805">
        <v>9.5012000000000008</v>
      </c>
      <c r="N1805">
        <v>19.002400000000002</v>
      </c>
      <c r="O1805">
        <v>0</v>
      </c>
      <c r="P1805">
        <v>0</v>
      </c>
      <c r="Q1805">
        <v>4000.0012000000002</v>
      </c>
      <c r="R1805">
        <v>8000.0024000000003</v>
      </c>
      <c r="S1805" t="s">
        <v>1362</v>
      </c>
      <c r="T1805" s="108"/>
      <c r="U1805" s="108"/>
      <c r="V1805" s="107"/>
      <c r="W1805" s="107"/>
    </row>
    <row r="1806" spans="1:23">
      <c r="A1806" t="s">
        <v>3543</v>
      </c>
      <c r="B1806">
        <v>44236</v>
      </c>
      <c r="C1806" t="s">
        <v>3544</v>
      </c>
      <c r="D1806">
        <v>44236</v>
      </c>
      <c r="E1806" t="s">
        <v>1179</v>
      </c>
      <c r="F1806" t="s">
        <v>1285</v>
      </c>
      <c r="G1806" t="s">
        <v>1179</v>
      </c>
      <c r="H1806" t="s">
        <v>1179</v>
      </c>
      <c r="I1806" t="s">
        <v>1204</v>
      </c>
      <c r="J1806">
        <v>2</v>
      </c>
      <c r="K1806">
        <v>7673.25</v>
      </c>
      <c r="L1806">
        <v>15346.5</v>
      </c>
      <c r="M1806">
        <v>18.269600000000001</v>
      </c>
      <c r="N1806">
        <v>36.539200000000001</v>
      </c>
      <c r="O1806">
        <v>0</v>
      </c>
      <c r="P1806">
        <v>1000</v>
      </c>
      <c r="Q1806">
        <v>7691.5195999999996</v>
      </c>
      <c r="R1806">
        <v>14383.039199999999</v>
      </c>
      <c r="S1806" t="s">
        <v>1362</v>
      </c>
      <c r="T1806" s="108"/>
      <c r="U1806" s="108"/>
      <c r="V1806" s="107"/>
      <c r="W1806" s="107"/>
    </row>
    <row r="1807" spans="1:23">
      <c r="A1807" t="s">
        <v>3543</v>
      </c>
      <c r="B1807">
        <v>44236</v>
      </c>
      <c r="C1807" t="s">
        <v>3544</v>
      </c>
      <c r="D1807">
        <v>44236</v>
      </c>
      <c r="E1807" t="s">
        <v>1179</v>
      </c>
      <c r="F1807" t="s">
        <v>1285</v>
      </c>
      <c r="G1807" t="s">
        <v>1179</v>
      </c>
      <c r="H1807" t="s">
        <v>1179</v>
      </c>
      <c r="I1807" t="s">
        <v>1210</v>
      </c>
      <c r="J1807">
        <v>2</v>
      </c>
      <c r="K1807">
        <v>7870</v>
      </c>
      <c r="L1807">
        <v>15740</v>
      </c>
      <c r="M1807">
        <v>18.738099999999999</v>
      </c>
      <c r="N1807">
        <v>37.476199999999999</v>
      </c>
      <c r="O1807">
        <v>0</v>
      </c>
      <c r="P1807">
        <v>0</v>
      </c>
      <c r="Q1807">
        <v>7888.7380999999996</v>
      </c>
      <c r="R1807">
        <v>15777.476199999999</v>
      </c>
      <c r="S1807" t="s">
        <v>1362</v>
      </c>
      <c r="T1807" s="108"/>
      <c r="U1807" s="108"/>
      <c r="V1807" s="107"/>
      <c r="W1807" s="107"/>
    </row>
    <row r="1808" spans="1:23">
      <c r="A1808" t="s">
        <v>3545</v>
      </c>
      <c r="B1808">
        <v>44236</v>
      </c>
      <c r="C1808" t="s">
        <v>3546</v>
      </c>
      <c r="D1808">
        <v>44236</v>
      </c>
      <c r="E1808" t="s">
        <v>1179</v>
      </c>
      <c r="F1808" t="s">
        <v>1195</v>
      </c>
      <c r="G1808" t="s">
        <v>1179</v>
      </c>
      <c r="H1808" t="s">
        <v>1179</v>
      </c>
      <c r="I1808" t="s">
        <v>1204</v>
      </c>
      <c r="J1808">
        <v>3</v>
      </c>
      <c r="K1808">
        <v>7673.25</v>
      </c>
      <c r="L1808">
        <v>23019.75</v>
      </c>
      <c r="M1808">
        <v>18.269600000000001</v>
      </c>
      <c r="N1808">
        <v>54.808799999999998</v>
      </c>
      <c r="O1808">
        <v>0</v>
      </c>
      <c r="P1808">
        <v>1500</v>
      </c>
      <c r="Q1808">
        <v>7691.5195999999996</v>
      </c>
      <c r="R1808">
        <v>21574.558799999999</v>
      </c>
      <c r="S1808" t="s">
        <v>1362</v>
      </c>
      <c r="T1808" s="108"/>
      <c r="U1808" s="108"/>
      <c r="V1808" s="107"/>
      <c r="W1808" s="107"/>
    </row>
    <row r="1809" spans="1:23">
      <c r="A1809" t="s">
        <v>3547</v>
      </c>
      <c r="B1809">
        <v>44236</v>
      </c>
      <c r="C1809" t="s">
        <v>3548</v>
      </c>
      <c r="D1809">
        <v>44236</v>
      </c>
      <c r="E1809" t="s">
        <v>1179</v>
      </c>
      <c r="F1809" t="s">
        <v>1307</v>
      </c>
      <c r="G1809" t="s">
        <v>1179</v>
      </c>
      <c r="H1809" t="s">
        <v>1179</v>
      </c>
      <c r="I1809" t="s">
        <v>1204</v>
      </c>
      <c r="J1809">
        <v>1</v>
      </c>
      <c r="K1809">
        <v>7673.25</v>
      </c>
      <c r="L1809">
        <v>7673.25</v>
      </c>
      <c r="M1809">
        <v>18.269600000000001</v>
      </c>
      <c r="N1809">
        <v>18.269600000000001</v>
      </c>
      <c r="O1809">
        <v>0</v>
      </c>
      <c r="P1809">
        <v>500</v>
      </c>
      <c r="Q1809">
        <v>7691.5195999999996</v>
      </c>
      <c r="R1809">
        <v>7191.5195999999996</v>
      </c>
      <c r="S1809" t="s">
        <v>1362</v>
      </c>
      <c r="T1809" s="108"/>
      <c r="U1809" s="108"/>
      <c r="V1809" s="107"/>
      <c r="W1809" s="107"/>
    </row>
    <row r="1810" spans="1:23">
      <c r="A1810" t="s">
        <v>3547</v>
      </c>
      <c r="B1810">
        <v>44236</v>
      </c>
      <c r="C1810" t="s">
        <v>3548</v>
      </c>
      <c r="D1810">
        <v>44236</v>
      </c>
      <c r="E1810" t="s">
        <v>1179</v>
      </c>
      <c r="F1810" t="s">
        <v>1307</v>
      </c>
      <c r="G1810" t="s">
        <v>1179</v>
      </c>
      <c r="H1810" t="s">
        <v>1179</v>
      </c>
      <c r="I1810" t="s">
        <v>1342</v>
      </c>
      <c r="J1810">
        <v>1</v>
      </c>
      <c r="K1810">
        <v>9990</v>
      </c>
      <c r="L1810">
        <v>9990</v>
      </c>
      <c r="M1810">
        <v>23.785699999999999</v>
      </c>
      <c r="N1810">
        <v>23.785699999999999</v>
      </c>
      <c r="O1810">
        <v>0</v>
      </c>
      <c r="P1810">
        <v>0</v>
      </c>
      <c r="Q1810">
        <v>10013.7857</v>
      </c>
      <c r="R1810">
        <v>10013.7857</v>
      </c>
      <c r="S1810" t="s">
        <v>1362</v>
      </c>
      <c r="T1810" s="108"/>
      <c r="U1810" s="108"/>
      <c r="V1810" s="107"/>
      <c r="W1810" s="107"/>
    </row>
    <row r="1811" spans="1:23">
      <c r="A1811" t="s">
        <v>3549</v>
      </c>
      <c r="B1811">
        <v>44236</v>
      </c>
      <c r="C1811" t="s">
        <v>3550</v>
      </c>
      <c r="D1811">
        <v>44236</v>
      </c>
      <c r="E1811" t="s">
        <v>1267</v>
      </c>
      <c r="F1811" t="s">
        <v>118</v>
      </c>
      <c r="G1811" t="s">
        <v>1278</v>
      </c>
      <c r="H1811" t="s">
        <v>120</v>
      </c>
      <c r="I1811" t="s">
        <v>1204</v>
      </c>
      <c r="J1811">
        <v>10</v>
      </c>
      <c r="K1811">
        <v>7575</v>
      </c>
      <c r="L1811">
        <v>75750</v>
      </c>
      <c r="M1811">
        <v>18.035699999999999</v>
      </c>
      <c r="N1811">
        <v>180.357</v>
      </c>
      <c r="O1811">
        <v>0</v>
      </c>
      <c r="P1811">
        <v>5000</v>
      </c>
      <c r="Q1811">
        <v>7593.0357000000004</v>
      </c>
      <c r="R1811">
        <v>70930.357000000004</v>
      </c>
      <c r="S1811" t="s">
        <v>1362</v>
      </c>
      <c r="T1811" s="108"/>
      <c r="U1811" s="108"/>
      <c r="V1811" s="107"/>
      <c r="W1811" s="107"/>
    </row>
    <row r="1812" spans="1:23">
      <c r="A1812" t="s">
        <v>3551</v>
      </c>
      <c r="B1812">
        <v>44236</v>
      </c>
      <c r="C1812" t="s">
        <v>3552</v>
      </c>
      <c r="D1812">
        <v>44236</v>
      </c>
      <c r="E1812" t="s">
        <v>1267</v>
      </c>
      <c r="F1812" t="s">
        <v>108</v>
      </c>
      <c r="G1812" t="s">
        <v>1279</v>
      </c>
      <c r="H1812" t="s">
        <v>120</v>
      </c>
      <c r="I1812" t="s">
        <v>1204</v>
      </c>
      <c r="J1812">
        <v>19</v>
      </c>
      <c r="K1812">
        <v>7575</v>
      </c>
      <c r="L1812">
        <v>143925</v>
      </c>
      <c r="M1812">
        <v>18.035699999999999</v>
      </c>
      <c r="N1812">
        <v>342.67829999999998</v>
      </c>
      <c r="O1812">
        <v>0</v>
      </c>
      <c r="P1812">
        <v>9500</v>
      </c>
      <c r="Q1812">
        <v>7593.0357000000004</v>
      </c>
      <c r="R1812">
        <v>134767.6783</v>
      </c>
      <c r="S1812" t="s">
        <v>1362</v>
      </c>
      <c r="T1812" s="108"/>
      <c r="U1812" s="108"/>
      <c r="V1812" s="107"/>
      <c r="W1812" s="107"/>
    </row>
    <row r="1813" spans="1:23">
      <c r="A1813" t="s">
        <v>3553</v>
      </c>
      <c r="B1813">
        <v>44236</v>
      </c>
      <c r="C1813" t="s">
        <v>3554</v>
      </c>
      <c r="D1813">
        <v>44236</v>
      </c>
      <c r="E1813" t="s">
        <v>1267</v>
      </c>
      <c r="F1813" t="s">
        <v>112</v>
      </c>
      <c r="G1813" t="s">
        <v>120</v>
      </c>
      <c r="H1813" t="s">
        <v>120</v>
      </c>
      <c r="I1813" t="s">
        <v>1204</v>
      </c>
      <c r="J1813">
        <v>17</v>
      </c>
      <c r="K1813">
        <v>7575</v>
      </c>
      <c r="L1813">
        <v>128775</v>
      </c>
      <c r="M1813">
        <v>18.035699999999999</v>
      </c>
      <c r="N1813">
        <v>306.6069</v>
      </c>
      <c r="O1813">
        <v>0</v>
      </c>
      <c r="P1813">
        <v>8500</v>
      </c>
      <c r="Q1813">
        <v>7593.0357000000004</v>
      </c>
      <c r="R1813">
        <v>120581.6069</v>
      </c>
      <c r="S1813" t="s">
        <v>1362</v>
      </c>
      <c r="T1813" s="108"/>
      <c r="U1813" s="108"/>
      <c r="V1813" s="107"/>
      <c r="W1813" s="107"/>
    </row>
    <row r="1814" spans="1:23">
      <c r="A1814" t="s">
        <v>3555</v>
      </c>
      <c r="B1814">
        <v>44236</v>
      </c>
      <c r="C1814" t="s">
        <v>3556</v>
      </c>
      <c r="D1814">
        <v>44236</v>
      </c>
      <c r="E1814" t="s">
        <v>1267</v>
      </c>
      <c r="F1814" t="s">
        <v>2</v>
      </c>
      <c r="G1814" t="s">
        <v>1078</v>
      </c>
      <c r="H1814" t="s">
        <v>120</v>
      </c>
      <c r="I1814" t="s">
        <v>1204</v>
      </c>
      <c r="J1814">
        <v>46</v>
      </c>
      <c r="K1814">
        <v>7575</v>
      </c>
      <c r="L1814">
        <v>348450</v>
      </c>
      <c r="M1814">
        <v>18.035699999999999</v>
      </c>
      <c r="N1814">
        <v>829.6422</v>
      </c>
      <c r="O1814">
        <v>0</v>
      </c>
      <c r="P1814">
        <v>23000</v>
      </c>
      <c r="Q1814">
        <v>7593.0357000000004</v>
      </c>
      <c r="R1814">
        <v>326279.6422</v>
      </c>
      <c r="S1814" t="s">
        <v>1362</v>
      </c>
      <c r="T1814" s="108"/>
      <c r="U1814" s="108"/>
      <c r="V1814" s="107"/>
      <c r="W1814" s="107"/>
    </row>
    <row r="1815" spans="1:23">
      <c r="A1815" t="s">
        <v>3557</v>
      </c>
      <c r="B1815">
        <v>44236</v>
      </c>
      <c r="C1815" t="s">
        <v>3558</v>
      </c>
      <c r="D1815">
        <v>44236</v>
      </c>
      <c r="E1815" t="s">
        <v>1267</v>
      </c>
      <c r="F1815" t="s">
        <v>27</v>
      </c>
      <c r="G1815" t="s">
        <v>1289</v>
      </c>
      <c r="H1815" t="s">
        <v>24</v>
      </c>
      <c r="I1815" t="s">
        <v>1202</v>
      </c>
      <c r="J1815">
        <v>10</v>
      </c>
      <c r="K1815">
        <v>3540</v>
      </c>
      <c r="L1815">
        <v>35400</v>
      </c>
      <c r="M1815">
        <v>8.4285999999999994</v>
      </c>
      <c r="N1815">
        <v>84.286000000000001</v>
      </c>
      <c r="O1815">
        <v>0</v>
      </c>
      <c r="P1815">
        <v>0</v>
      </c>
      <c r="Q1815">
        <v>3548.4286000000002</v>
      </c>
      <c r="R1815">
        <v>35484.286</v>
      </c>
      <c r="S1815" t="s">
        <v>1362</v>
      </c>
      <c r="T1815" s="108"/>
      <c r="U1815" s="108"/>
      <c r="V1815" s="107"/>
      <c r="W1815" s="107"/>
    </row>
    <row r="1816" spans="1:23">
      <c r="A1816" t="s">
        <v>3559</v>
      </c>
      <c r="B1816">
        <v>44236</v>
      </c>
      <c r="C1816" t="s">
        <v>3560</v>
      </c>
      <c r="D1816">
        <v>44236</v>
      </c>
      <c r="E1816" t="s">
        <v>1267</v>
      </c>
      <c r="F1816" t="s">
        <v>86</v>
      </c>
      <c r="G1816" t="s">
        <v>1134</v>
      </c>
      <c r="H1816" t="s">
        <v>24</v>
      </c>
      <c r="I1816" t="s">
        <v>1204</v>
      </c>
      <c r="J1816">
        <v>2</v>
      </c>
      <c r="K1816">
        <v>7575</v>
      </c>
      <c r="L1816">
        <v>15150</v>
      </c>
      <c r="M1816">
        <v>18.035699999999999</v>
      </c>
      <c r="N1816">
        <v>36.071399999999997</v>
      </c>
      <c r="O1816">
        <v>0</v>
      </c>
      <c r="P1816">
        <v>1000</v>
      </c>
      <c r="Q1816">
        <v>7593.0357000000004</v>
      </c>
      <c r="R1816">
        <v>14186.071400000001</v>
      </c>
      <c r="S1816" t="s">
        <v>1362</v>
      </c>
      <c r="T1816" s="108"/>
      <c r="U1816" s="108"/>
      <c r="V1816" s="107"/>
      <c r="W1816" s="107"/>
    </row>
    <row r="1817" spans="1:23">
      <c r="A1817" t="s">
        <v>3561</v>
      </c>
      <c r="B1817">
        <v>44236</v>
      </c>
      <c r="C1817" t="s">
        <v>3562</v>
      </c>
      <c r="D1817">
        <v>44236</v>
      </c>
      <c r="E1817" t="s">
        <v>1267</v>
      </c>
      <c r="F1817" t="s">
        <v>125</v>
      </c>
      <c r="G1817" t="s">
        <v>1287</v>
      </c>
      <c r="H1817" t="s">
        <v>24</v>
      </c>
      <c r="I1817" t="s">
        <v>1198</v>
      </c>
      <c r="J1817">
        <v>20</v>
      </c>
      <c r="K1817">
        <v>9045</v>
      </c>
      <c r="L1817">
        <v>180900</v>
      </c>
      <c r="M1817">
        <v>21.535699999999999</v>
      </c>
      <c r="N1817">
        <v>430.714</v>
      </c>
      <c r="O1817">
        <v>0</v>
      </c>
      <c r="P1817">
        <v>0</v>
      </c>
      <c r="Q1817">
        <v>9066.5357000000004</v>
      </c>
      <c r="R1817">
        <v>181330.71400000001</v>
      </c>
      <c r="S1817" t="s">
        <v>1362</v>
      </c>
      <c r="T1817" s="108"/>
      <c r="U1817" s="108"/>
      <c r="V1817" s="107"/>
      <c r="W1817" s="107"/>
    </row>
    <row r="1818" spans="1:23">
      <c r="A1818" t="s">
        <v>3561</v>
      </c>
      <c r="B1818">
        <v>44236</v>
      </c>
      <c r="C1818" t="s">
        <v>3562</v>
      </c>
      <c r="D1818">
        <v>44236</v>
      </c>
      <c r="E1818" t="s">
        <v>1267</v>
      </c>
      <c r="F1818" t="s">
        <v>125</v>
      </c>
      <c r="G1818" t="s">
        <v>1287</v>
      </c>
      <c r="H1818" t="s">
        <v>24</v>
      </c>
      <c r="I1818" t="s">
        <v>1199</v>
      </c>
      <c r="J1818">
        <v>8</v>
      </c>
      <c r="K1818">
        <v>4035</v>
      </c>
      <c r="L1818">
        <v>32280</v>
      </c>
      <c r="M1818">
        <v>9.6071000000000009</v>
      </c>
      <c r="N1818">
        <v>76.856800000000007</v>
      </c>
      <c r="O1818">
        <v>0</v>
      </c>
      <c r="P1818">
        <v>0</v>
      </c>
      <c r="Q1818">
        <v>4044.6071000000002</v>
      </c>
      <c r="R1818">
        <v>32356.856800000001</v>
      </c>
      <c r="S1818" t="s">
        <v>1362</v>
      </c>
      <c r="T1818" s="108"/>
      <c r="U1818" s="108"/>
      <c r="V1818" s="107"/>
      <c r="W1818" s="107"/>
    </row>
    <row r="1819" spans="1:23">
      <c r="A1819" t="s">
        <v>3561</v>
      </c>
      <c r="B1819">
        <v>44236</v>
      </c>
      <c r="C1819" t="s">
        <v>3562</v>
      </c>
      <c r="D1819">
        <v>44236</v>
      </c>
      <c r="E1819" t="s">
        <v>1267</v>
      </c>
      <c r="F1819" t="s">
        <v>125</v>
      </c>
      <c r="G1819" t="s">
        <v>1287</v>
      </c>
      <c r="H1819" t="s">
        <v>24</v>
      </c>
      <c r="I1819" t="s">
        <v>1204</v>
      </c>
      <c r="J1819">
        <v>20</v>
      </c>
      <c r="K1819">
        <v>7575</v>
      </c>
      <c r="L1819">
        <v>151500</v>
      </c>
      <c r="M1819">
        <v>18.035699999999999</v>
      </c>
      <c r="N1819">
        <v>360.714</v>
      </c>
      <c r="O1819">
        <v>0</v>
      </c>
      <c r="P1819">
        <v>10000</v>
      </c>
      <c r="Q1819">
        <v>7593.0357000000004</v>
      </c>
      <c r="R1819">
        <v>141860.71400000001</v>
      </c>
      <c r="S1819" t="s">
        <v>1362</v>
      </c>
      <c r="T1819" s="108"/>
      <c r="U1819" s="108"/>
      <c r="V1819" s="107"/>
      <c r="W1819" s="107"/>
    </row>
    <row r="1820" spans="1:23">
      <c r="A1820" t="s">
        <v>3561</v>
      </c>
      <c r="B1820">
        <v>44236</v>
      </c>
      <c r="C1820" t="s">
        <v>3562</v>
      </c>
      <c r="D1820">
        <v>44236</v>
      </c>
      <c r="E1820" t="s">
        <v>1267</v>
      </c>
      <c r="F1820" t="s">
        <v>125</v>
      </c>
      <c r="G1820" t="s">
        <v>1287</v>
      </c>
      <c r="H1820" t="s">
        <v>24</v>
      </c>
      <c r="I1820" t="s">
        <v>2490</v>
      </c>
      <c r="J1820">
        <v>50</v>
      </c>
      <c r="K1820">
        <v>1264</v>
      </c>
      <c r="L1820">
        <v>63200</v>
      </c>
      <c r="M1820">
        <v>3.0095000000000001</v>
      </c>
      <c r="N1820">
        <v>150.47499999999999</v>
      </c>
      <c r="O1820">
        <v>0</v>
      </c>
      <c r="P1820">
        <v>0</v>
      </c>
      <c r="Q1820">
        <v>1267.0094999999999</v>
      </c>
      <c r="R1820">
        <v>63350.474999999999</v>
      </c>
      <c r="S1820" t="s">
        <v>1362</v>
      </c>
      <c r="T1820" s="108"/>
      <c r="U1820" s="108"/>
      <c r="V1820" s="107"/>
      <c r="W1820" s="107"/>
    </row>
    <row r="1821" spans="1:23">
      <c r="A1821" t="s">
        <v>3561</v>
      </c>
      <c r="B1821">
        <v>44236</v>
      </c>
      <c r="C1821" t="s">
        <v>3562</v>
      </c>
      <c r="D1821">
        <v>44236</v>
      </c>
      <c r="E1821" t="s">
        <v>1267</v>
      </c>
      <c r="F1821" t="s">
        <v>125</v>
      </c>
      <c r="G1821" t="s">
        <v>1287</v>
      </c>
      <c r="H1821" t="s">
        <v>24</v>
      </c>
      <c r="I1821" t="s">
        <v>1342</v>
      </c>
      <c r="J1821">
        <v>10</v>
      </c>
      <c r="K1821">
        <v>9850</v>
      </c>
      <c r="L1821">
        <v>98500</v>
      </c>
      <c r="M1821">
        <v>23.452400000000001</v>
      </c>
      <c r="N1821">
        <v>234.524</v>
      </c>
      <c r="O1821">
        <v>0</v>
      </c>
      <c r="P1821">
        <v>0</v>
      </c>
      <c r="Q1821">
        <v>9873.4524000000001</v>
      </c>
      <c r="R1821">
        <v>98734.524000000005</v>
      </c>
      <c r="S1821" t="s">
        <v>1362</v>
      </c>
      <c r="T1821" s="108"/>
      <c r="U1821" s="108"/>
      <c r="V1821" s="107"/>
      <c r="W1821" s="107"/>
    </row>
    <row r="1822" spans="1:23">
      <c r="A1822" t="s">
        <v>3561</v>
      </c>
      <c r="B1822">
        <v>44236</v>
      </c>
      <c r="C1822" t="s">
        <v>3562</v>
      </c>
      <c r="D1822">
        <v>44236</v>
      </c>
      <c r="E1822" t="s">
        <v>1267</v>
      </c>
      <c r="F1822" t="s">
        <v>125</v>
      </c>
      <c r="G1822" t="s">
        <v>1287</v>
      </c>
      <c r="H1822" t="s">
        <v>24</v>
      </c>
      <c r="I1822" t="s">
        <v>1210</v>
      </c>
      <c r="J1822">
        <v>24</v>
      </c>
      <c r="K1822">
        <v>7760</v>
      </c>
      <c r="L1822">
        <v>186240</v>
      </c>
      <c r="M1822">
        <v>18.476199999999999</v>
      </c>
      <c r="N1822">
        <v>443.42880000000002</v>
      </c>
      <c r="O1822">
        <v>0</v>
      </c>
      <c r="P1822">
        <v>0</v>
      </c>
      <c r="Q1822">
        <v>7778.4762000000001</v>
      </c>
      <c r="R1822">
        <v>186683.42879999999</v>
      </c>
      <c r="S1822" t="s">
        <v>1362</v>
      </c>
      <c r="T1822" s="108"/>
      <c r="U1822" s="108"/>
      <c r="V1822" s="107"/>
      <c r="W1822" s="107"/>
    </row>
    <row r="1823" spans="1:23">
      <c r="A1823" t="s">
        <v>3561</v>
      </c>
      <c r="B1823">
        <v>44236</v>
      </c>
      <c r="C1823" t="s">
        <v>3562</v>
      </c>
      <c r="D1823">
        <v>44236</v>
      </c>
      <c r="E1823" t="s">
        <v>1267</v>
      </c>
      <c r="F1823" t="s">
        <v>125</v>
      </c>
      <c r="G1823" t="s">
        <v>1287</v>
      </c>
      <c r="H1823" t="s">
        <v>24</v>
      </c>
      <c r="I1823" t="s">
        <v>1202</v>
      </c>
      <c r="J1823">
        <v>8</v>
      </c>
      <c r="K1823">
        <v>3540</v>
      </c>
      <c r="L1823">
        <v>28320</v>
      </c>
      <c r="M1823">
        <v>8.4285999999999994</v>
      </c>
      <c r="N1823">
        <v>67.428799999999995</v>
      </c>
      <c r="O1823">
        <v>0</v>
      </c>
      <c r="P1823">
        <v>0</v>
      </c>
      <c r="Q1823">
        <v>3548.4286000000002</v>
      </c>
      <c r="R1823">
        <v>28387.428800000002</v>
      </c>
      <c r="S1823" t="s">
        <v>1362</v>
      </c>
      <c r="T1823" s="108"/>
      <c r="U1823" s="108"/>
      <c r="V1823" s="107"/>
      <c r="W1823" s="107"/>
    </row>
    <row r="1824" spans="1:23">
      <c r="A1824" t="s">
        <v>3561</v>
      </c>
      <c r="B1824">
        <v>44236</v>
      </c>
      <c r="C1824" t="s">
        <v>3562</v>
      </c>
      <c r="D1824">
        <v>44236</v>
      </c>
      <c r="E1824" t="s">
        <v>1267</v>
      </c>
      <c r="F1824" t="s">
        <v>125</v>
      </c>
      <c r="G1824" t="s">
        <v>1287</v>
      </c>
      <c r="H1824" t="s">
        <v>24</v>
      </c>
      <c r="I1824" t="s">
        <v>1215</v>
      </c>
      <c r="J1824">
        <v>20</v>
      </c>
      <c r="K1824">
        <v>5035</v>
      </c>
      <c r="L1824">
        <v>100700</v>
      </c>
      <c r="M1824">
        <v>11.988099999999999</v>
      </c>
      <c r="N1824">
        <v>239.762</v>
      </c>
      <c r="O1824">
        <v>0</v>
      </c>
      <c r="P1824">
        <v>0</v>
      </c>
      <c r="Q1824">
        <v>5046.9880999999996</v>
      </c>
      <c r="R1824">
        <v>100939.762</v>
      </c>
      <c r="S1824" t="s">
        <v>1362</v>
      </c>
      <c r="T1824" s="108"/>
      <c r="U1824" s="108"/>
      <c r="V1824" s="107"/>
      <c r="W1824" s="107"/>
    </row>
    <row r="1825" spans="1:23">
      <c r="A1825" t="s">
        <v>3563</v>
      </c>
      <c r="B1825">
        <v>44236</v>
      </c>
      <c r="C1825" t="s">
        <v>3564</v>
      </c>
      <c r="D1825">
        <v>44236</v>
      </c>
      <c r="E1825" t="s">
        <v>1299</v>
      </c>
      <c r="F1825" t="s">
        <v>1331</v>
      </c>
      <c r="G1825" t="s">
        <v>1300</v>
      </c>
      <c r="H1825" t="s">
        <v>1299</v>
      </c>
      <c r="I1825" t="s">
        <v>1210</v>
      </c>
      <c r="J1825">
        <v>1</v>
      </c>
      <c r="K1825">
        <v>7870</v>
      </c>
      <c r="L1825">
        <v>7870</v>
      </c>
      <c r="M1825">
        <v>0</v>
      </c>
      <c r="N1825">
        <v>0</v>
      </c>
      <c r="O1825">
        <v>0</v>
      </c>
      <c r="P1825">
        <v>0</v>
      </c>
      <c r="Q1825">
        <v>7870</v>
      </c>
      <c r="R1825">
        <v>7870</v>
      </c>
      <c r="S1825" t="s">
        <v>1362</v>
      </c>
      <c r="T1825" s="108"/>
      <c r="U1825" s="108"/>
      <c r="V1825" s="107"/>
      <c r="W1825" s="107"/>
    </row>
    <row r="1826" spans="1:23">
      <c r="A1826" t="s">
        <v>3565</v>
      </c>
      <c r="B1826">
        <v>44236</v>
      </c>
      <c r="C1826" t="s">
        <v>3566</v>
      </c>
      <c r="D1826">
        <v>44236</v>
      </c>
      <c r="E1826" t="s">
        <v>1299</v>
      </c>
      <c r="F1826" t="s">
        <v>3567</v>
      </c>
      <c r="G1826" t="s">
        <v>1303</v>
      </c>
      <c r="H1826" t="s">
        <v>1299</v>
      </c>
      <c r="I1826" t="s">
        <v>1342</v>
      </c>
      <c r="J1826">
        <v>1</v>
      </c>
      <c r="K1826">
        <v>9990</v>
      </c>
      <c r="L1826">
        <v>9990</v>
      </c>
      <c r="M1826">
        <v>0</v>
      </c>
      <c r="N1826">
        <v>0</v>
      </c>
      <c r="O1826">
        <v>0</v>
      </c>
      <c r="P1826">
        <v>0</v>
      </c>
      <c r="Q1826">
        <v>9990</v>
      </c>
      <c r="R1826">
        <v>9990</v>
      </c>
      <c r="S1826" t="s">
        <v>1362</v>
      </c>
      <c r="T1826" s="108"/>
      <c r="U1826" s="108"/>
      <c r="V1826" s="107"/>
      <c r="W1826" s="107"/>
    </row>
    <row r="1827" spans="1:23">
      <c r="A1827" t="s">
        <v>3568</v>
      </c>
      <c r="B1827">
        <v>44236</v>
      </c>
      <c r="C1827" t="s">
        <v>3569</v>
      </c>
      <c r="D1827">
        <v>44236</v>
      </c>
      <c r="E1827" t="s">
        <v>1299</v>
      </c>
      <c r="F1827" t="s">
        <v>3570</v>
      </c>
      <c r="G1827" t="s">
        <v>1303</v>
      </c>
      <c r="H1827" t="s">
        <v>1299</v>
      </c>
      <c r="I1827" t="s">
        <v>1363</v>
      </c>
      <c r="J1827">
        <v>1</v>
      </c>
      <c r="K1827">
        <v>6790</v>
      </c>
      <c r="L1827">
        <v>6790</v>
      </c>
      <c r="M1827">
        <v>0</v>
      </c>
      <c r="N1827">
        <v>0</v>
      </c>
      <c r="O1827">
        <v>0</v>
      </c>
      <c r="P1827">
        <v>0</v>
      </c>
      <c r="Q1827">
        <v>6790</v>
      </c>
      <c r="R1827">
        <v>6790</v>
      </c>
      <c r="S1827" t="s">
        <v>1362</v>
      </c>
      <c r="T1827" s="108"/>
      <c r="U1827" s="108"/>
      <c r="V1827" s="107"/>
      <c r="W1827" s="107"/>
    </row>
    <row r="1828" spans="1:23">
      <c r="A1828" t="s">
        <v>3571</v>
      </c>
      <c r="B1828">
        <v>44236</v>
      </c>
      <c r="C1828" t="s">
        <v>3572</v>
      </c>
      <c r="D1828">
        <v>44236</v>
      </c>
      <c r="E1828" t="s">
        <v>1299</v>
      </c>
      <c r="F1828" t="s">
        <v>1308</v>
      </c>
      <c r="G1828" t="s">
        <v>1303</v>
      </c>
      <c r="H1828" t="s">
        <v>1299</v>
      </c>
      <c r="I1828" t="s">
        <v>1363</v>
      </c>
      <c r="J1828">
        <v>2</v>
      </c>
      <c r="K1828">
        <v>6101</v>
      </c>
      <c r="L1828">
        <v>12202</v>
      </c>
      <c r="M1828">
        <v>0</v>
      </c>
      <c r="N1828">
        <v>0</v>
      </c>
      <c r="O1828">
        <v>0</v>
      </c>
      <c r="P1828">
        <v>0</v>
      </c>
      <c r="Q1828">
        <v>6101</v>
      </c>
      <c r="R1828">
        <v>12202</v>
      </c>
      <c r="S1828" t="s">
        <v>1362</v>
      </c>
      <c r="T1828" s="108"/>
      <c r="U1828" s="108"/>
      <c r="V1828" s="107"/>
      <c r="W1828" s="107"/>
    </row>
    <row r="1829" spans="1:23">
      <c r="A1829" t="s">
        <v>3571</v>
      </c>
      <c r="B1829">
        <v>44236</v>
      </c>
      <c r="C1829" t="s">
        <v>3572</v>
      </c>
      <c r="D1829">
        <v>44236</v>
      </c>
      <c r="E1829" t="s">
        <v>1299</v>
      </c>
      <c r="F1829" t="s">
        <v>1308</v>
      </c>
      <c r="G1829" t="s">
        <v>1303</v>
      </c>
      <c r="H1829" t="s">
        <v>1299</v>
      </c>
      <c r="I1829" t="s">
        <v>1364</v>
      </c>
      <c r="J1829">
        <v>2</v>
      </c>
      <c r="K1829">
        <v>5009</v>
      </c>
      <c r="L1829">
        <v>10018</v>
      </c>
      <c r="M1829">
        <v>0</v>
      </c>
      <c r="N1829">
        <v>0</v>
      </c>
      <c r="O1829">
        <v>0</v>
      </c>
      <c r="P1829">
        <v>0</v>
      </c>
      <c r="Q1829">
        <v>5009</v>
      </c>
      <c r="R1829">
        <v>10018</v>
      </c>
      <c r="S1829" t="s">
        <v>1362</v>
      </c>
      <c r="T1829" s="108"/>
      <c r="U1829" s="108"/>
      <c r="V1829" s="107"/>
      <c r="W1829" s="107"/>
    </row>
    <row r="1830" spans="1:23">
      <c r="A1830" t="s">
        <v>3573</v>
      </c>
      <c r="B1830">
        <v>44236</v>
      </c>
      <c r="C1830" t="s">
        <v>3574</v>
      </c>
      <c r="D1830">
        <v>44236</v>
      </c>
      <c r="E1830" t="s">
        <v>1267</v>
      </c>
      <c r="F1830" t="s">
        <v>80</v>
      </c>
      <c r="G1830" t="s">
        <v>1050</v>
      </c>
      <c r="H1830" t="s">
        <v>1272</v>
      </c>
      <c r="I1830" t="s">
        <v>1204</v>
      </c>
      <c r="J1830">
        <v>10</v>
      </c>
      <c r="K1830">
        <v>7575</v>
      </c>
      <c r="L1830">
        <v>75750</v>
      </c>
      <c r="M1830">
        <v>18.035699999999999</v>
      </c>
      <c r="N1830">
        <v>180.357</v>
      </c>
      <c r="O1830">
        <v>0</v>
      </c>
      <c r="P1830">
        <v>5000</v>
      </c>
      <c r="Q1830">
        <v>7593.0357000000004</v>
      </c>
      <c r="R1830">
        <v>70930.357000000004</v>
      </c>
      <c r="S1830" t="s">
        <v>1362</v>
      </c>
      <c r="T1830" s="108"/>
      <c r="U1830" s="108"/>
      <c r="V1830" s="107"/>
      <c r="W1830" s="107"/>
    </row>
    <row r="1831" spans="1:23">
      <c r="A1831" t="s">
        <v>3575</v>
      </c>
      <c r="B1831">
        <v>44236</v>
      </c>
      <c r="C1831" t="s">
        <v>3576</v>
      </c>
      <c r="D1831">
        <v>44236</v>
      </c>
      <c r="E1831" t="s">
        <v>1267</v>
      </c>
      <c r="F1831" t="s">
        <v>83</v>
      </c>
      <c r="G1831" t="s">
        <v>1050</v>
      </c>
      <c r="H1831" t="s">
        <v>1272</v>
      </c>
      <c r="I1831" t="s">
        <v>1204</v>
      </c>
      <c r="J1831">
        <v>30</v>
      </c>
      <c r="K1831">
        <v>7575</v>
      </c>
      <c r="L1831">
        <v>227250</v>
      </c>
      <c r="M1831">
        <v>18.035699999999999</v>
      </c>
      <c r="N1831">
        <v>541.07100000000003</v>
      </c>
      <c r="O1831">
        <v>0</v>
      </c>
      <c r="P1831">
        <v>15000</v>
      </c>
      <c r="Q1831">
        <v>7593.0357000000004</v>
      </c>
      <c r="R1831">
        <v>212791.071</v>
      </c>
      <c r="S1831" t="s">
        <v>1362</v>
      </c>
      <c r="T1831" s="108"/>
      <c r="U1831" s="108"/>
      <c r="V1831" s="107"/>
      <c r="W1831" s="107"/>
    </row>
    <row r="1832" spans="1:23">
      <c r="A1832" t="s">
        <v>3577</v>
      </c>
      <c r="B1832">
        <v>44236</v>
      </c>
      <c r="C1832" t="s">
        <v>3578</v>
      </c>
      <c r="D1832">
        <v>44236</v>
      </c>
      <c r="E1832" t="s">
        <v>1267</v>
      </c>
      <c r="F1832" t="s">
        <v>93</v>
      </c>
      <c r="G1832" t="s">
        <v>1050</v>
      </c>
      <c r="H1832" t="s">
        <v>1272</v>
      </c>
      <c r="I1832" t="s">
        <v>1316</v>
      </c>
      <c r="J1832">
        <v>20</v>
      </c>
      <c r="K1832">
        <v>1225</v>
      </c>
      <c r="L1832">
        <v>24500</v>
      </c>
      <c r="M1832">
        <v>2.9167000000000001</v>
      </c>
      <c r="N1832">
        <v>58.334000000000003</v>
      </c>
      <c r="O1832">
        <v>0</v>
      </c>
      <c r="P1832">
        <v>0</v>
      </c>
      <c r="Q1832">
        <v>1227.9167</v>
      </c>
      <c r="R1832">
        <v>24558.333999999999</v>
      </c>
      <c r="S1832" t="s">
        <v>1362</v>
      </c>
      <c r="T1832" s="108"/>
      <c r="U1832" s="108"/>
      <c r="V1832" s="107"/>
      <c r="W1832" s="107"/>
    </row>
    <row r="1833" spans="1:23">
      <c r="A1833" t="s">
        <v>3577</v>
      </c>
      <c r="B1833">
        <v>44236</v>
      </c>
      <c r="C1833" t="s">
        <v>3578</v>
      </c>
      <c r="D1833">
        <v>44236</v>
      </c>
      <c r="E1833" t="s">
        <v>1267</v>
      </c>
      <c r="F1833" t="s">
        <v>93</v>
      </c>
      <c r="G1833" t="s">
        <v>1050</v>
      </c>
      <c r="H1833" t="s">
        <v>1272</v>
      </c>
      <c r="I1833" t="s">
        <v>1204</v>
      </c>
      <c r="J1833">
        <v>18</v>
      </c>
      <c r="K1833">
        <v>7575</v>
      </c>
      <c r="L1833">
        <v>136350</v>
      </c>
      <c r="M1833">
        <v>18.035699999999999</v>
      </c>
      <c r="N1833">
        <v>324.64260000000002</v>
      </c>
      <c r="O1833">
        <v>0</v>
      </c>
      <c r="P1833">
        <v>9000</v>
      </c>
      <c r="Q1833">
        <v>7593.0357000000004</v>
      </c>
      <c r="R1833">
        <v>127674.64260000001</v>
      </c>
      <c r="S1833" t="s">
        <v>1362</v>
      </c>
      <c r="T1833" s="108"/>
      <c r="U1833" s="108"/>
      <c r="V1833" s="107"/>
      <c r="W1833" s="107"/>
    </row>
    <row r="1834" spans="1:23">
      <c r="A1834" t="s">
        <v>3579</v>
      </c>
      <c r="B1834">
        <v>44236</v>
      </c>
      <c r="C1834" t="s">
        <v>3580</v>
      </c>
      <c r="D1834">
        <v>44236</v>
      </c>
      <c r="E1834" t="s">
        <v>1267</v>
      </c>
      <c r="F1834" t="s">
        <v>100</v>
      </c>
      <c r="G1834" t="s">
        <v>1045</v>
      </c>
      <c r="H1834" t="s">
        <v>1272</v>
      </c>
      <c r="I1834" t="s">
        <v>1204</v>
      </c>
      <c r="J1834">
        <v>26</v>
      </c>
      <c r="K1834">
        <v>7575</v>
      </c>
      <c r="L1834">
        <v>196950</v>
      </c>
      <c r="M1834">
        <v>18.035699999999999</v>
      </c>
      <c r="N1834">
        <v>468.9282</v>
      </c>
      <c r="O1834">
        <v>0</v>
      </c>
      <c r="P1834">
        <v>13000</v>
      </c>
      <c r="Q1834">
        <v>7593.0357000000004</v>
      </c>
      <c r="R1834">
        <v>184418.92819999999</v>
      </c>
      <c r="S1834" t="s">
        <v>1362</v>
      </c>
      <c r="T1834" s="108"/>
      <c r="U1834" s="108"/>
      <c r="V1834" s="107"/>
      <c r="W1834" s="107"/>
    </row>
    <row r="1835" spans="1:23">
      <c r="A1835" t="s">
        <v>3581</v>
      </c>
      <c r="B1835">
        <v>44236</v>
      </c>
      <c r="C1835" t="s">
        <v>3582</v>
      </c>
      <c r="D1835">
        <v>44236</v>
      </c>
      <c r="E1835" t="s">
        <v>1267</v>
      </c>
      <c r="F1835" t="s">
        <v>878</v>
      </c>
      <c r="G1835" t="s">
        <v>1045</v>
      </c>
      <c r="H1835" t="s">
        <v>1272</v>
      </c>
      <c r="I1835" t="s">
        <v>1204</v>
      </c>
      <c r="J1835">
        <v>18</v>
      </c>
      <c r="K1835">
        <v>7575</v>
      </c>
      <c r="L1835">
        <v>136350</v>
      </c>
      <c r="M1835">
        <v>18.035699999999999</v>
      </c>
      <c r="N1835">
        <v>324.64260000000002</v>
      </c>
      <c r="O1835">
        <v>0</v>
      </c>
      <c r="P1835">
        <v>9000</v>
      </c>
      <c r="Q1835">
        <v>7593.0357000000004</v>
      </c>
      <c r="R1835">
        <v>127674.64260000001</v>
      </c>
      <c r="S1835" t="s">
        <v>1362</v>
      </c>
      <c r="T1835" s="108"/>
      <c r="U1835" s="108"/>
      <c r="V1835" s="107"/>
      <c r="W1835" s="107"/>
    </row>
    <row r="1836" spans="1:23">
      <c r="A1836" t="s">
        <v>3583</v>
      </c>
      <c r="B1836">
        <v>44236</v>
      </c>
      <c r="C1836" t="s">
        <v>3584</v>
      </c>
      <c r="D1836">
        <v>44236</v>
      </c>
      <c r="E1836" t="s">
        <v>1267</v>
      </c>
      <c r="F1836" t="s">
        <v>831</v>
      </c>
      <c r="G1836" t="s">
        <v>1046</v>
      </c>
      <c r="H1836" t="s">
        <v>1272</v>
      </c>
      <c r="I1836" t="s">
        <v>1204</v>
      </c>
      <c r="J1836">
        <v>7</v>
      </c>
      <c r="K1836">
        <v>7575</v>
      </c>
      <c r="L1836">
        <v>53025</v>
      </c>
      <c r="M1836">
        <v>18.035699999999999</v>
      </c>
      <c r="N1836">
        <v>126.2499</v>
      </c>
      <c r="O1836">
        <v>0</v>
      </c>
      <c r="P1836">
        <v>3500</v>
      </c>
      <c r="Q1836">
        <v>7593.0357000000004</v>
      </c>
      <c r="R1836">
        <v>49651.249900000003</v>
      </c>
      <c r="S1836" t="s">
        <v>1362</v>
      </c>
      <c r="T1836" s="108"/>
      <c r="U1836" s="108"/>
      <c r="V1836" s="107"/>
      <c r="W1836" s="107"/>
    </row>
    <row r="1837" spans="1:23">
      <c r="A1837" t="s">
        <v>3585</v>
      </c>
      <c r="B1837">
        <v>44236</v>
      </c>
      <c r="C1837" t="s">
        <v>3586</v>
      </c>
      <c r="D1837">
        <v>44236</v>
      </c>
      <c r="E1837" t="s">
        <v>1267</v>
      </c>
      <c r="F1837" t="s">
        <v>99</v>
      </c>
      <c r="G1837" t="s">
        <v>1046</v>
      </c>
      <c r="H1837" t="s">
        <v>1272</v>
      </c>
      <c r="I1837" t="s">
        <v>1204</v>
      </c>
      <c r="J1837">
        <v>15</v>
      </c>
      <c r="K1837">
        <v>7575</v>
      </c>
      <c r="L1837">
        <v>113625</v>
      </c>
      <c r="M1837">
        <v>18.035699999999999</v>
      </c>
      <c r="N1837">
        <v>270.53550000000001</v>
      </c>
      <c r="O1837">
        <v>0</v>
      </c>
      <c r="P1837">
        <v>7500</v>
      </c>
      <c r="Q1837">
        <v>7593.0357000000004</v>
      </c>
      <c r="R1837">
        <v>106395.5355</v>
      </c>
      <c r="S1837" t="s">
        <v>1362</v>
      </c>
      <c r="T1837" s="108"/>
      <c r="U1837" s="108"/>
      <c r="V1837" s="107"/>
      <c r="W1837" s="107"/>
    </row>
    <row r="1838" spans="1:23">
      <c r="A1838" t="s">
        <v>3587</v>
      </c>
      <c r="B1838">
        <v>44236</v>
      </c>
      <c r="C1838" t="s">
        <v>3588</v>
      </c>
      <c r="D1838">
        <v>44236</v>
      </c>
      <c r="E1838" t="s">
        <v>1267</v>
      </c>
      <c r="F1838" t="s">
        <v>96</v>
      </c>
      <c r="G1838" t="s">
        <v>1291</v>
      </c>
      <c r="H1838" t="s">
        <v>1272</v>
      </c>
      <c r="I1838" t="s">
        <v>1316</v>
      </c>
      <c r="J1838">
        <v>60</v>
      </c>
      <c r="K1838">
        <v>1225</v>
      </c>
      <c r="L1838">
        <v>73500</v>
      </c>
      <c r="M1838">
        <v>2.9167000000000001</v>
      </c>
      <c r="N1838">
        <v>175.00200000000001</v>
      </c>
      <c r="O1838">
        <v>0</v>
      </c>
      <c r="P1838">
        <v>0</v>
      </c>
      <c r="Q1838">
        <v>1227.9167</v>
      </c>
      <c r="R1838">
        <v>73675.001999999993</v>
      </c>
      <c r="S1838" t="s">
        <v>1362</v>
      </c>
      <c r="T1838" s="108"/>
      <c r="U1838" s="108"/>
      <c r="V1838" s="107"/>
      <c r="W1838" s="107"/>
    </row>
    <row r="1839" spans="1:23">
      <c r="A1839" t="s">
        <v>3587</v>
      </c>
      <c r="B1839">
        <v>44236</v>
      </c>
      <c r="C1839" t="s">
        <v>3588</v>
      </c>
      <c r="D1839">
        <v>44236</v>
      </c>
      <c r="E1839" t="s">
        <v>1267</v>
      </c>
      <c r="F1839" t="s">
        <v>96</v>
      </c>
      <c r="G1839" t="s">
        <v>1291</v>
      </c>
      <c r="H1839" t="s">
        <v>1272</v>
      </c>
      <c r="I1839" t="s">
        <v>1210</v>
      </c>
      <c r="J1839">
        <v>15</v>
      </c>
      <c r="K1839">
        <v>7760</v>
      </c>
      <c r="L1839">
        <v>116400</v>
      </c>
      <c r="M1839">
        <v>18.476199999999999</v>
      </c>
      <c r="N1839">
        <v>277.14299999999997</v>
      </c>
      <c r="O1839">
        <v>0</v>
      </c>
      <c r="P1839">
        <v>0</v>
      </c>
      <c r="Q1839">
        <v>7778.4762000000001</v>
      </c>
      <c r="R1839">
        <v>116677.143</v>
      </c>
      <c r="S1839" t="s">
        <v>1362</v>
      </c>
      <c r="T1839" s="108"/>
      <c r="U1839" s="108"/>
      <c r="V1839" s="107"/>
      <c r="W1839" s="107"/>
    </row>
    <row r="1840" spans="1:23">
      <c r="A1840" t="s">
        <v>3587</v>
      </c>
      <c r="B1840">
        <v>44236</v>
      </c>
      <c r="C1840" t="s">
        <v>3588</v>
      </c>
      <c r="D1840">
        <v>44236</v>
      </c>
      <c r="E1840" t="s">
        <v>1267</v>
      </c>
      <c r="F1840" t="s">
        <v>96</v>
      </c>
      <c r="G1840" t="s">
        <v>1291</v>
      </c>
      <c r="H1840" t="s">
        <v>1272</v>
      </c>
      <c r="I1840" t="s">
        <v>1204</v>
      </c>
      <c r="J1840">
        <v>25</v>
      </c>
      <c r="K1840">
        <v>7575</v>
      </c>
      <c r="L1840">
        <v>189375</v>
      </c>
      <c r="M1840">
        <v>18.035699999999999</v>
      </c>
      <c r="N1840">
        <v>450.89249999999998</v>
      </c>
      <c r="O1840">
        <v>0</v>
      </c>
      <c r="P1840">
        <v>12500</v>
      </c>
      <c r="Q1840">
        <v>7593.0357000000004</v>
      </c>
      <c r="R1840">
        <v>177325.89249999999</v>
      </c>
      <c r="S1840" t="s">
        <v>1362</v>
      </c>
      <c r="T1840" s="108"/>
      <c r="U1840" s="108"/>
      <c r="V1840" s="107"/>
      <c r="W1840" s="107"/>
    </row>
    <row r="1841" spans="1:23">
      <c r="A1841" t="s">
        <v>3589</v>
      </c>
      <c r="B1841">
        <v>44236</v>
      </c>
      <c r="C1841" t="s">
        <v>3590</v>
      </c>
      <c r="D1841">
        <v>44236</v>
      </c>
      <c r="E1841" t="s">
        <v>1267</v>
      </c>
      <c r="F1841" t="s">
        <v>103</v>
      </c>
      <c r="G1841" t="s">
        <v>1080</v>
      </c>
      <c r="H1841" t="s">
        <v>1272</v>
      </c>
      <c r="I1841" t="s">
        <v>1204</v>
      </c>
      <c r="J1841">
        <v>10</v>
      </c>
      <c r="K1841">
        <v>7575</v>
      </c>
      <c r="L1841">
        <v>75750</v>
      </c>
      <c r="M1841">
        <v>18.035699999999999</v>
      </c>
      <c r="N1841">
        <v>180.357</v>
      </c>
      <c r="O1841">
        <v>0</v>
      </c>
      <c r="P1841">
        <v>5000</v>
      </c>
      <c r="Q1841">
        <v>7593.0357000000004</v>
      </c>
      <c r="R1841">
        <v>70930.357000000004</v>
      </c>
      <c r="S1841" t="s">
        <v>1362</v>
      </c>
      <c r="T1841" s="108"/>
      <c r="U1841" s="108"/>
      <c r="V1841" s="107"/>
      <c r="W1841" s="107"/>
    </row>
    <row r="1842" spans="1:23">
      <c r="A1842" t="s">
        <v>3591</v>
      </c>
      <c r="B1842">
        <v>44236</v>
      </c>
      <c r="C1842" t="s">
        <v>3592</v>
      </c>
      <c r="D1842">
        <v>44236</v>
      </c>
      <c r="E1842" t="s">
        <v>1267</v>
      </c>
      <c r="F1842" t="s">
        <v>101</v>
      </c>
      <c r="G1842" t="s">
        <v>1080</v>
      </c>
      <c r="H1842" t="s">
        <v>1272</v>
      </c>
      <c r="I1842" t="s">
        <v>1204</v>
      </c>
      <c r="J1842">
        <v>8</v>
      </c>
      <c r="K1842">
        <v>7575</v>
      </c>
      <c r="L1842">
        <v>60600</v>
      </c>
      <c r="M1842">
        <v>18.035699999999999</v>
      </c>
      <c r="N1842">
        <v>144.28559999999999</v>
      </c>
      <c r="O1842">
        <v>0</v>
      </c>
      <c r="P1842">
        <v>4000</v>
      </c>
      <c r="Q1842">
        <v>7593.0357000000004</v>
      </c>
      <c r="R1842">
        <v>56744.285600000003</v>
      </c>
      <c r="S1842" t="s">
        <v>1362</v>
      </c>
      <c r="T1842" s="108"/>
      <c r="U1842" s="108"/>
      <c r="V1842" s="107"/>
      <c r="W1842" s="107"/>
    </row>
    <row r="1843" spans="1:23">
      <c r="A1843" t="s">
        <v>3591</v>
      </c>
      <c r="B1843">
        <v>44236</v>
      </c>
      <c r="C1843" t="s">
        <v>3592</v>
      </c>
      <c r="D1843">
        <v>44236</v>
      </c>
      <c r="E1843" t="s">
        <v>1267</v>
      </c>
      <c r="F1843" t="s">
        <v>101</v>
      </c>
      <c r="G1843" t="s">
        <v>1080</v>
      </c>
      <c r="H1843" t="s">
        <v>1272</v>
      </c>
      <c r="I1843" t="s">
        <v>2490</v>
      </c>
      <c r="J1843">
        <v>40</v>
      </c>
      <c r="K1843">
        <v>1264</v>
      </c>
      <c r="L1843">
        <v>50560</v>
      </c>
      <c r="M1843">
        <v>3.0095000000000001</v>
      </c>
      <c r="N1843">
        <v>120.38</v>
      </c>
      <c r="O1843">
        <v>0</v>
      </c>
      <c r="P1843">
        <v>0</v>
      </c>
      <c r="Q1843">
        <v>1267.0094999999999</v>
      </c>
      <c r="R1843">
        <v>50680.38</v>
      </c>
      <c r="S1843" t="s">
        <v>1362</v>
      </c>
      <c r="T1843" s="108"/>
      <c r="U1843" s="108"/>
      <c r="V1843" s="107"/>
      <c r="W1843" s="107"/>
    </row>
    <row r="1844" spans="1:23">
      <c r="A1844" t="s">
        <v>3593</v>
      </c>
      <c r="B1844">
        <v>44236</v>
      </c>
      <c r="C1844" t="s">
        <v>3594</v>
      </c>
      <c r="D1844">
        <v>44236</v>
      </c>
      <c r="E1844" t="s">
        <v>1267</v>
      </c>
      <c r="F1844" t="s">
        <v>95</v>
      </c>
      <c r="G1844" t="s">
        <v>1273</v>
      </c>
      <c r="H1844" t="s">
        <v>1272</v>
      </c>
      <c r="I1844" t="s">
        <v>1204</v>
      </c>
      <c r="J1844">
        <v>8</v>
      </c>
      <c r="K1844">
        <v>7575</v>
      </c>
      <c r="L1844">
        <v>60600</v>
      </c>
      <c r="M1844">
        <v>18.035699999999999</v>
      </c>
      <c r="N1844">
        <v>144.28559999999999</v>
      </c>
      <c r="O1844">
        <v>0</v>
      </c>
      <c r="P1844">
        <v>4000</v>
      </c>
      <c r="Q1844">
        <v>7593.0357000000004</v>
      </c>
      <c r="R1844">
        <v>56744.285600000003</v>
      </c>
      <c r="S1844" t="s">
        <v>1362</v>
      </c>
      <c r="T1844" s="108"/>
      <c r="U1844" s="108"/>
      <c r="V1844" s="107"/>
      <c r="W1844" s="107"/>
    </row>
    <row r="1845" spans="1:23">
      <c r="A1845" t="s">
        <v>3595</v>
      </c>
      <c r="B1845">
        <v>44236</v>
      </c>
      <c r="C1845" t="s">
        <v>3596</v>
      </c>
      <c r="D1845">
        <v>44236</v>
      </c>
      <c r="E1845" t="s">
        <v>1267</v>
      </c>
      <c r="F1845" t="s">
        <v>97</v>
      </c>
      <c r="G1845" t="s">
        <v>1047</v>
      </c>
      <c r="H1845" t="s">
        <v>1272</v>
      </c>
      <c r="I1845" t="s">
        <v>1204</v>
      </c>
      <c r="J1845">
        <v>16</v>
      </c>
      <c r="K1845">
        <v>7575</v>
      </c>
      <c r="L1845">
        <v>121200</v>
      </c>
      <c r="M1845">
        <v>18.035699999999999</v>
      </c>
      <c r="N1845">
        <v>288.57119999999998</v>
      </c>
      <c r="O1845">
        <v>0</v>
      </c>
      <c r="P1845">
        <v>8000</v>
      </c>
      <c r="Q1845">
        <v>7593.0357000000004</v>
      </c>
      <c r="R1845">
        <v>113488.57120000001</v>
      </c>
      <c r="S1845" t="s">
        <v>1362</v>
      </c>
      <c r="T1845" s="108"/>
      <c r="U1845" s="108"/>
      <c r="V1845" s="107"/>
      <c r="W1845" s="107"/>
    </row>
    <row r="1846" spans="1:23">
      <c r="A1846" t="s">
        <v>3597</v>
      </c>
      <c r="B1846">
        <v>44236</v>
      </c>
      <c r="C1846" t="s">
        <v>3598</v>
      </c>
      <c r="D1846">
        <v>44236</v>
      </c>
      <c r="E1846" t="s">
        <v>1267</v>
      </c>
      <c r="F1846" t="s">
        <v>94</v>
      </c>
      <c r="G1846" t="s">
        <v>1047</v>
      </c>
      <c r="H1846" t="s">
        <v>1272</v>
      </c>
      <c r="I1846" t="s">
        <v>1202</v>
      </c>
      <c r="J1846">
        <v>5</v>
      </c>
      <c r="K1846">
        <v>3540</v>
      </c>
      <c r="L1846">
        <v>17700</v>
      </c>
      <c r="M1846">
        <v>8.4285999999999994</v>
      </c>
      <c r="N1846">
        <v>42.143000000000001</v>
      </c>
      <c r="O1846">
        <v>0</v>
      </c>
      <c r="P1846">
        <v>0</v>
      </c>
      <c r="Q1846">
        <v>3548.4286000000002</v>
      </c>
      <c r="R1846">
        <v>17742.143</v>
      </c>
      <c r="S1846" t="s">
        <v>1362</v>
      </c>
      <c r="T1846" s="108"/>
      <c r="U1846" s="108"/>
      <c r="V1846" s="107"/>
      <c r="W1846" s="107"/>
    </row>
    <row r="1847" spans="1:23">
      <c r="A1847" t="s">
        <v>3599</v>
      </c>
      <c r="B1847">
        <v>44236</v>
      </c>
      <c r="C1847" t="s">
        <v>3600</v>
      </c>
      <c r="D1847">
        <v>44236</v>
      </c>
      <c r="E1847" t="s">
        <v>1267</v>
      </c>
      <c r="F1847" t="s">
        <v>104</v>
      </c>
      <c r="G1847" t="s">
        <v>1047</v>
      </c>
      <c r="H1847" t="s">
        <v>1272</v>
      </c>
      <c r="I1847" t="s">
        <v>2490</v>
      </c>
      <c r="J1847">
        <v>30</v>
      </c>
      <c r="K1847">
        <v>1264</v>
      </c>
      <c r="L1847">
        <v>37920</v>
      </c>
      <c r="M1847">
        <v>3.0095000000000001</v>
      </c>
      <c r="N1847">
        <v>90.284999999999997</v>
      </c>
      <c r="O1847">
        <v>0</v>
      </c>
      <c r="P1847">
        <v>0</v>
      </c>
      <c r="Q1847">
        <v>1267.0094999999999</v>
      </c>
      <c r="R1847">
        <v>38010.285000000003</v>
      </c>
      <c r="S1847" t="s">
        <v>1362</v>
      </c>
      <c r="T1847" s="108"/>
      <c r="U1847" s="108"/>
      <c r="V1847" s="107"/>
      <c r="W1847" s="107"/>
    </row>
    <row r="1848" spans="1:23">
      <c r="A1848" t="s">
        <v>3601</v>
      </c>
      <c r="B1848">
        <v>44236</v>
      </c>
      <c r="C1848" t="s">
        <v>3602</v>
      </c>
      <c r="D1848">
        <v>44236</v>
      </c>
      <c r="E1848" t="s">
        <v>1267</v>
      </c>
      <c r="F1848" t="s">
        <v>961</v>
      </c>
      <c r="G1848" t="s">
        <v>1047</v>
      </c>
      <c r="H1848" t="s">
        <v>1272</v>
      </c>
      <c r="I1848" t="s">
        <v>1204</v>
      </c>
      <c r="J1848">
        <v>20</v>
      </c>
      <c r="K1848">
        <v>7575</v>
      </c>
      <c r="L1848">
        <v>151500</v>
      </c>
      <c r="M1848">
        <v>18.035699999999999</v>
      </c>
      <c r="N1848">
        <v>360.714</v>
      </c>
      <c r="O1848">
        <v>0</v>
      </c>
      <c r="P1848">
        <v>10000</v>
      </c>
      <c r="Q1848">
        <v>7593.0357000000004</v>
      </c>
      <c r="R1848">
        <v>141860.71400000001</v>
      </c>
      <c r="S1848" t="s">
        <v>1362</v>
      </c>
      <c r="T1848" s="108"/>
      <c r="U1848" s="108"/>
      <c r="V1848" s="107"/>
      <c r="W1848" s="107"/>
    </row>
    <row r="1849" spans="1:23">
      <c r="A1849" t="s">
        <v>3601</v>
      </c>
      <c r="B1849">
        <v>44236</v>
      </c>
      <c r="C1849" t="s">
        <v>3602</v>
      </c>
      <c r="D1849">
        <v>44236</v>
      </c>
      <c r="E1849" t="s">
        <v>1267</v>
      </c>
      <c r="F1849" t="s">
        <v>961</v>
      </c>
      <c r="G1849" t="s">
        <v>1047</v>
      </c>
      <c r="H1849" t="s">
        <v>1272</v>
      </c>
      <c r="I1849" t="s">
        <v>1199</v>
      </c>
      <c r="J1849">
        <v>20</v>
      </c>
      <c r="K1849">
        <v>4035</v>
      </c>
      <c r="L1849">
        <v>80700</v>
      </c>
      <c r="M1849">
        <v>9.6071000000000009</v>
      </c>
      <c r="N1849">
        <v>192.142</v>
      </c>
      <c r="O1849">
        <v>0</v>
      </c>
      <c r="P1849">
        <v>0</v>
      </c>
      <c r="Q1849">
        <v>4044.6071000000002</v>
      </c>
      <c r="R1849">
        <v>80892.142000000007</v>
      </c>
      <c r="S1849" t="s">
        <v>1362</v>
      </c>
      <c r="T1849" s="108"/>
      <c r="U1849" s="108"/>
      <c r="V1849" s="107"/>
      <c r="W1849" s="107"/>
    </row>
    <row r="1850" spans="1:23">
      <c r="A1850" t="s">
        <v>3601</v>
      </c>
      <c r="B1850">
        <v>44236</v>
      </c>
      <c r="C1850" t="s">
        <v>3602</v>
      </c>
      <c r="D1850">
        <v>44236</v>
      </c>
      <c r="E1850" t="s">
        <v>1267</v>
      </c>
      <c r="F1850" t="s">
        <v>961</v>
      </c>
      <c r="G1850" t="s">
        <v>1047</v>
      </c>
      <c r="H1850" t="s">
        <v>1272</v>
      </c>
      <c r="I1850" t="s">
        <v>1202</v>
      </c>
      <c r="J1850">
        <v>20</v>
      </c>
      <c r="K1850">
        <v>3540</v>
      </c>
      <c r="L1850">
        <v>70800</v>
      </c>
      <c r="M1850">
        <v>8.4285999999999994</v>
      </c>
      <c r="N1850">
        <v>168.572</v>
      </c>
      <c r="O1850">
        <v>0</v>
      </c>
      <c r="P1850">
        <v>0</v>
      </c>
      <c r="Q1850">
        <v>3548.4286000000002</v>
      </c>
      <c r="R1850">
        <v>70968.572</v>
      </c>
      <c r="S1850" t="s">
        <v>1362</v>
      </c>
      <c r="T1850" s="108"/>
      <c r="U1850" s="108"/>
      <c r="V1850" s="107"/>
      <c r="W1850" s="107"/>
    </row>
    <row r="1851" spans="1:23">
      <c r="A1851" t="s">
        <v>3601</v>
      </c>
      <c r="B1851">
        <v>44236</v>
      </c>
      <c r="C1851" t="s">
        <v>3602</v>
      </c>
      <c r="D1851">
        <v>44236</v>
      </c>
      <c r="E1851" t="s">
        <v>1267</v>
      </c>
      <c r="F1851" t="s">
        <v>961</v>
      </c>
      <c r="G1851" t="s">
        <v>1047</v>
      </c>
      <c r="H1851" t="s">
        <v>1272</v>
      </c>
      <c r="I1851" t="s">
        <v>1201</v>
      </c>
      <c r="J1851">
        <v>10</v>
      </c>
      <c r="K1851">
        <v>3938</v>
      </c>
      <c r="L1851">
        <v>39380</v>
      </c>
      <c r="M1851">
        <v>9.3762000000000008</v>
      </c>
      <c r="N1851">
        <v>93.762</v>
      </c>
      <c r="O1851">
        <v>0</v>
      </c>
      <c r="P1851">
        <v>0</v>
      </c>
      <c r="Q1851">
        <v>3947.3762000000002</v>
      </c>
      <c r="R1851">
        <v>39473.762000000002</v>
      </c>
      <c r="S1851" t="s">
        <v>1362</v>
      </c>
      <c r="T1851" s="108"/>
      <c r="U1851" s="108"/>
      <c r="V1851" s="107"/>
      <c r="W1851" s="107"/>
    </row>
    <row r="1852" spans="1:23">
      <c r="A1852" t="s">
        <v>3601</v>
      </c>
      <c r="B1852">
        <v>44236</v>
      </c>
      <c r="C1852" t="s">
        <v>3602</v>
      </c>
      <c r="D1852">
        <v>44236</v>
      </c>
      <c r="E1852" t="s">
        <v>1267</v>
      </c>
      <c r="F1852" t="s">
        <v>961</v>
      </c>
      <c r="G1852" t="s">
        <v>1047</v>
      </c>
      <c r="H1852" t="s">
        <v>1272</v>
      </c>
      <c r="I1852" t="s">
        <v>1210</v>
      </c>
      <c r="J1852">
        <v>5</v>
      </c>
      <c r="K1852">
        <v>7760</v>
      </c>
      <c r="L1852">
        <v>38800</v>
      </c>
      <c r="M1852">
        <v>18.476199999999999</v>
      </c>
      <c r="N1852">
        <v>92.381</v>
      </c>
      <c r="O1852">
        <v>0</v>
      </c>
      <c r="P1852">
        <v>0</v>
      </c>
      <c r="Q1852">
        <v>7778.4762000000001</v>
      </c>
      <c r="R1852">
        <v>38892.381000000001</v>
      </c>
      <c r="S1852" t="s">
        <v>1362</v>
      </c>
      <c r="T1852" s="108"/>
      <c r="U1852" s="108"/>
      <c r="V1852" s="107"/>
      <c r="W1852" s="107"/>
    </row>
    <row r="1853" spans="1:23">
      <c r="A1853" t="s">
        <v>3603</v>
      </c>
      <c r="B1853">
        <v>44236</v>
      </c>
      <c r="C1853" t="s">
        <v>3604</v>
      </c>
      <c r="D1853">
        <v>44236</v>
      </c>
      <c r="E1853" t="s">
        <v>1267</v>
      </c>
      <c r="F1853" t="s">
        <v>1296</v>
      </c>
      <c r="G1853" t="s">
        <v>1274</v>
      </c>
      <c r="H1853" t="s">
        <v>1272</v>
      </c>
      <c r="I1853" t="s">
        <v>1203</v>
      </c>
      <c r="J1853">
        <v>10</v>
      </c>
      <c r="K1853">
        <v>1293</v>
      </c>
      <c r="L1853">
        <v>12930</v>
      </c>
      <c r="M1853">
        <v>3.0785999999999998</v>
      </c>
      <c r="N1853">
        <v>30.786000000000001</v>
      </c>
      <c r="O1853">
        <v>0</v>
      </c>
      <c r="P1853">
        <v>0</v>
      </c>
      <c r="Q1853">
        <v>1296.0786000000001</v>
      </c>
      <c r="R1853">
        <v>12960.786</v>
      </c>
      <c r="S1853" t="s">
        <v>1362</v>
      </c>
      <c r="T1853" s="108"/>
      <c r="U1853" s="108"/>
      <c r="V1853" s="107"/>
      <c r="W1853" s="107"/>
    </row>
    <row r="1854" spans="1:23">
      <c r="A1854" t="s">
        <v>3603</v>
      </c>
      <c r="B1854">
        <v>44236</v>
      </c>
      <c r="C1854" t="s">
        <v>3604</v>
      </c>
      <c r="D1854">
        <v>44236</v>
      </c>
      <c r="E1854" t="s">
        <v>1267</v>
      </c>
      <c r="F1854" t="s">
        <v>1296</v>
      </c>
      <c r="G1854" t="s">
        <v>1274</v>
      </c>
      <c r="H1854" t="s">
        <v>1272</v>
      </c>
      <c r="I1854" t="s">
        <v>1204</v>
      </c>
      <c r="J1854">
        <v>10</v>
      </c>
      <c r="K1854">
        <v>7575</v>
      </c>
      <c r="L1854">
        <v>75750</v>
      </c>
      <c r="M1854">
        <v>18.035699999999999</v>
      </c>
      <c r="N1854">
        <v>180.357</v>
      </c>
      <c r="O1854">
        <v>0</v>
      </c>
      <c r="P1854">
        <v>5000</v>
      </c>
      <c r="Q1854">
        <v>7593.0357000000004</v>
      </c>
      <c r="R1854">
        <v>70930.357000000004</v>
      </c>
      <c r="S1854" t="s">
        <v>1362</v>
      </c>
      <c r="T1854" s="108"/>
      <c r="U1854" s="108"/>
      <c r="V1854" s="107"/>
      <c r="W1854" s="107"/>
    </row>
    <row r="1855" spans="1:23">
      <c r="A1855" t="s">
        <v>3605</v>
      </c>
      <c r="B1855">
        <v>44236</v>
      </c>
      <c r="C1855" t="s">
        <v>3606</v>
      </c>
      <c r="D1855">
        <v>44236</v>
      </c>
      <c r="E1855" t="s">
        <v>1267</v>
      </c>
      <c r="F1855" t="s">
        <v>106</v>
      </c>
      <c r="G1855" t="s">
        <v>1274</v>
      </c>
      <c r="H1855" t="s">
        <v>1272</v>
      </c>
      <c r="I1855" t="s">
        <v>1204</v>
      </c>
      <c r="J1855">
        <v>30</v>
      </c>
      <c r="K1855">
        <v>7575</v>
      </c>
      <c r="L1855">
        <v>227250</v>
      </c>
      <c r="M1855">
        <v>18.035699999999999</v>
      </c>
      <c r="N1855">
        <v>541.07100000000003</v>
      </c>
      <c r="O1855">
        <v>0</v>
      </c>
      <c r="P1855">
        <v>15000</v>
      </c>
      <c r="Q1855">
        <v>7593.0357000000004</v>
      </c>
      <c r="R1855">
        <v>212791.071</v>
      </c>
      <c r="S1855" t="s">
        <v>1362</v>
      </c>
      <c r="T1855" s="108"/>
      <c r="U1855" s="108"/>
      <c r="V1855" s="107"/>
      <c r="W1855" s="107"/>
    </row>
    <row r="1856" spans="1:23">
      <c r="A1856" s="107"/>
      <c r="B1856" s="112"/>
      <c r="C1856" s="107"/>
      <c r="D1856" s="112"/>
      <c r="E1856" s="107"/>
      <c r="F1856" s="107"/>
      <c r="G1856" s="107"/>
      <c r="H1856" s="107"/>
      <c r="I1856" s="107"/>
      <c r="J1856" s="108"/>
      <c r="K1856" s="108"/>
      <c r="L1856" s="108"/>
      <c r="M1856" s="108"/>
      <c r="N1856" s="108"/>
      <c r="O1856" s="108"/>
      <c r="P1856" s="108"/>
      <c r="Q1856" s="108"/>
      <c r="R1856" s="108"/>
      <c r="S1856" s="107"/>
      <c r="T1856" s="108"/>
      <c r="U1856" s="108"/>
      <c r="V1856" s="107"/>
      <c r="W1856" s="107"/>
    </row>
    <row r="1857" spans="1:23">
      <c r="A1857" s="107"/>
      <c r="B1857" s="112"/>
      <c r="C1857" s="107"/>
      <c r="D1857" s="112"/>
      <c r="E1857" s="107"/>
      <c r="F1857" s="107"/>
      <c r="G1857" s="107"/>
      <c r="H1857" s="107"/>
      <c r="I1857" s="107"/>
      <c r="J1857" s="108"/>
      <c r="K1857" s="108"/>
      <c r="L1857" s="108"/>
      <c r="M1857" s="108"/>
      <c r="N1857" s="108"/>
      <c r="O1857" s="108"/>
      <c r="P1857" s="108"/>
      <c r="Q1857" s="108"/>
      <c r="R1857" s="108"/>
      <c r="S1857" s="107"/>
      <c r="T1857" s="108"/>
      <c r="U1857" s="108"/>
      <c r="V1857" s="107"/>
      <c r="W1857" s="107"/>
    </row>
    <row r="1858" spans="1:23">
      <c r="A1858" s="107"/>
      <c r="B1858" s="112"/>
      <c r="C1858" s="107"/>
      <c r="D1858" s="112"/>
      <c r="E1858" s="107"/>
      <c r="F1858" s="107"/>
      <c r="G1858" s="107"/>
      <c r="H1858" s="107"/>
      <c r="I1858" s="107"/>
      <c r="J1858" s="108"/>
      <c r="K1858" s="108"/>
      <c r="L1858" s="108"/>
      <c r="M1858" s="108"/>
      <c r="N1858" s="108"/>
      <c r="O1858" s="108"/>
      <c r="P1858" s="108"/>
      <c r="Q1858" s="108"/>
      <c r="R1858" s="108"/>
      <c r="S1858" s="107"/>
      <c r="T1858" s="108"/>
      <c r="U1858" s="108"/>
      <c r="V1858" s="107"/>
      <c r="W1858" s="107"/>
    </row>
    <row r="1859" spans="1:23">
      <c r="A1859" s="107"/>
      <c r="B1859" s="112"/>
      <c r="C1859" s="107"/>
      <c r="D1859" s="112"/>
      <c r="E1859" s="107"/>
      <c r="F1859" s="107"/>
      <c r="G1859" s="107"/>
      <c r="H1859" s="107"/>
      <c r="I1859" s="107"/>
      <c r="J1859" s="108"/>
      <c r="K1859" s="108"/>
      <c r="L1859" s="108"/>
      <c r="M1859" s="108"/>
      <c r="N1859" s="108"/>
      <c r="O1859" s="108"/>
      <c r="P1859" s="108"/>
      <c r="Q1859" s="108"/>
      <c r="R1859" s="108"/>
      <c r="S1859" s="107"/>
      <c r="T1859" s="108"/>
      <c r="U1859" s="108"/>
      <c r="V1859" s="107"/>
      <c r="W1859" s="107"/>
    </row>
    <row r="1860" spans="1:23">
      <c r="A1860" s="107"/>
      <c r="B1860" s="112"/>
      <c r="C1860" s="107"/>
      <c r="D1860" s="112"/>
      <c r="E1860" s="107"/>
      <c r="F1860" s="107"/>
      <c r="G1860" s="107"/>
      <c r="H1860" s="107"/>
      <c r="I1860" s="107"/>
      <c r="J1860" s="108"/>
      <c r="K1860" s="108"/>
      <c r="L1860" s="108"/>
      <c r="M1860" s="108"/>
      <c r="N1860" s="108"/>
      <c r="O1860" s="108"/>
      <c r="P1860" s="108"/>
      <c r="Q1860" s="108"/>
      <c r="R1860" s="108"/>
      <c r="S1860" s="107"/>
      <c r="T1860" s="108"/>
      <c r="U1860" s="108"/>
      <c r="V1860" s="107"/>
      <c r="W1860" s="107"/>
    </row>
    <row r="1861" spans="1:23">
      <c r="A1861" s="107"/>
      <c r="B1861" s="112"/>
      <c r="C1861" s="107"/>
      <c r="D1861" s="112"/>
      <c r="E1861" s="107"/>
      <c r="F1861" s="107"/>
      <c r="G1861" s="107"/>
      <c r="H1861" s="107"/>
      <c r="I1861" s="107"/>
      <c r="J1861" s="108"/>
      <c r="K1861" s="108"/>
      <c r="L1861" s="108"/>
      <c r="M1861" s="108"/>
      <c r="N1861" s="108"/>
      <c r="O1861" s="108"/>
      <c r="P1861" s="108"/>
      <c r="Q1861" s="108"/>
      <c r="R1861" s="108"/>
      <c r="S1861" s="107"/>
      <c r="T1861" s="108"/>
      <c r="U1861" s="108"/>
      <c r="V1861" s="107"/>
      <c r="W1861" s="107"/>
    </row>
    <row r="1862" spans="1:23">
      <c r="A1862" s="107"/>
      <c r="B1862" s="112"/>
      <c r="C1862" s="107"/>
      <c r="D1862" s="112"/>
      <c r="E1862" s="107"/>
      <c r="F1862" s="107"/>
      <c r="G1862" s="107"/>
      <c r="H1862" s="107"/>
      <c r="I1862" s="107"/>
      <c r="J1862" s="108"/>
      <c r="K1862" s="108"/>
      <c r="L1862" s="108"/>
      <c r="M1862" s="108"/>
      <c r="N1862" s="108"/>
      <c r="O1862" s="108"/>
      <c r="P1862" s="108"/>
      <c r="Q1862" s="108"/>
      <c r="R1862" s="108"/>
      <c r="S1862" s="107"/>
      <c r="T1862" s="108"/>
      <c r="U1862" s="108"/>
      <c r="V1862" s="107"/>
      <c r="W1862" s="107"/>
    </row>
    <row r="1863" spans="1:23">
      <c r="A1863" s="107"/>
      <c r="B1863" s="112"/>
      <c r="C1863" s="107"/>
      <c r="D1863" s="112"/>
      <c r="E1863" s="107"/>
      <c r="F1863" s="107"/>
      <c r="G1863" s="107"/>
      <c r="H1863" s="107"/>
      <c r="I1863" s="107"/>
      <c r="J1863" s="108"/>
      <c r="K1863" s="108"/>
      <c r="L1863" s="108"/>
      <c r="M1863" s="108"/>
      <c r="N1863" s="108"/>
      <c r="O1863" s="108"/>
      <c r="P1863" s="108"/>
      <c r="Q1863" s="108"/>
      <c r="R1863" s="108"/>
      <c r="S1863" s="107"/>
      <c r="T1863" s="108"/>
      <c r="U1863" s="108"/>
      <c r="V1863" s="107"/>
      <c r="W1863" s="107"/>
    </row>
    <row r="1864" spans="1:23">
      <c r="A1864" s="107"/>
      <c r="B1864" s="112"/>
      <c r="C1864" s="107"/>
      <c r="D1864" s="112"/>
      <c r="E1864" s="107"/>
      <c r="F1864" s="107"/>
      <c r="G1864" s="107"/>
      <c r="H1864" s="107"/>
      <c r="I1864" s="107"/>
      <c r="J1864" s="108"/>
      <c r="K1864" s="108"/>
      <c r="L1864" s="108"/>
      <c r="M1864" s="108"/>
      <c r="N1864" s="108"/>
      <c r="O1864" s="108"/>
      <c r="P1864" s="108"/>
      <c r="Q1864" s="108"/>
      <c r="R1864" s="108"/>
      <c r="S1864" s="107"/>
      <c r="T1864" s="108"/>
      <c r="U1864" s="108"/>
      <c r="V1864" s="107"/>
      <c r="W1864" s="107"/>
    </row>
    <row r="1865" spans="1:23">
      <c r="A1865" s="107"/>
      <c r="B1865" s="112"/>
      <c r="C1865" s="107"/>
      <c r="D1865" s="112"/>
      <c r="E1865" s="107"/>
      <c r="F1865" s="107"/>
      <c r="G1865" s="107"/>
      <c r="H1865" s="107"/>
      <c r="I1865" s="107"/>
      <c r="J1865" s="108"/>
      <c r="K1865" s="108"/>
      <c r="L1865" s="108"/>
      <c r="M1865" s="108"/>
      <c r="N1865" s="108"/>
      <c r="O1865" s="108"/>
      <c r="P1865" s="108"/>
      <c r="Q1865" s="108"/>
      <c r="R1865" s="108"/>
      <c r="S1865" s="107"/>
      <c r="T1865" s="108"/>
      <c r="U1865" s="108"/>
      <c r="V1865" s="107"/>
      <c r="W1865" s="107"/>
    </row>
    <row r="1866" spans="1:23">
      <c r="A1866" s="107"/>
      <c r="B1866" s="112"/>
      <c r="C1866" s="107"/>
      <c r="D1866" s="112"/>
      <c r="E1866" s="107"/>
      <c r="F1866" s="107"/>
      <c r="G1866" s="107"/>
      <c r="H1866" s="107"/>
      <c r="I1866" s="107"/>
      <c r="J1866" s="108"/>
      <c r="K1866" s="108"/>
      <c r="L1866" s="108"/>
      <c r="M1866" s="108"/>
      <c r="N1866" s="108"/>
      <c r="O1866" s="108"/>
      <c r="P1866" s="108"/>
      <c r="Q1866" s="108"/>
      <c r="R1866" s="108"/>
      <c r="S1866" s="107"/>
      <c r="T1866" s="108"/>
      <c r="U1866" s="108"/>
      <c r="V1866" s="107"/>
      <c r="W1866" s="107"/>
    </row>
    <row r="1867" spans="1:23">
      <c r="A1867" s="107"/>
      <c r="B1867" s="112"/>
      <c r="C1867" s="107"/>
      <c r="D1867" s="112"/>
      <c r="E1867" s="107"/>
      <c r="F1867" s="107"/>
      <c r="G1867" s="107"/>
      <c r="H1867" s="107"/>
      <c r="I1867" s="107"/>
      <c r="J1867" s="108"/>
      <c r="K1867" s="108"/>
      <c r="L1867" s="108"/>
      <c r="M1867" s="108"/>
      <c r="N1867" s="108"/>
      <c r="O1867" s="108"/>
      <c r="P1867" s="108"/>
      <c r="Q1867" s="108"/>
      <c r="R1867" s="108"/>
      <c r="S1867" s="107"/>
      <c r="T1867" s="108"/>
      <c r="U1867" s="108"/>
      <c r="V1867" s="107"/>
      <c r="W1867" s="107"/>
    </row>
    <row r="1868" spans="1:23">
      <c r="A1868" s="107"/>
      <c r="B1868" s="112"/>
      <c r="C1868" s="107"/>
      <c r="D1868" s="112"/>
      <c r="E1868" s="107"/>
      <c r="F1868" s="107"/>
      <c r="G1868" s="107"/>
      <c r="H1868" s="107"/>
      <c r="I1868" s="107"/>
      <c r="J1868" s="108"/>
      <c r="K1868" s="108"/>
      <c r="L1868" s="108"/>
      <c r="M1868" s="108"/>
      <c r="N1868" s="108"/>
      <c r="O1868" s="108"/>
      <c r="P1868" s="108"/>
      <c r="Q1868" s="108"/>
      <c r="R1868" s="108"/>
      <c r="S1868" s="107"/>
      <c r="T1868" s="108"/>
      <c r="U1868" s="108"/>
      <c r="V1868" s="107"/>
      <c r="W1868" s="107"/>
    </row>
    <row r="1869" spans="1:23">
      <c r="A1869" s="107"/>
      <c r="B1869" s="112"/>
      <c r="C1869" s="107"/>
      <c r="D1869" s="112"/>
      <c r="E1869" s="107"/>
      <c r="F1869" s="107"/>
      <c r="G1869" s="107"/>
      <c r="H1869" s="107"/>
      <c r="I1869" s="107"/>
      <c r="J1869" s="108"/>
      <c r="K1869" s="108"/>
      <c r="L1869" s="108"/>
      <c r="M1869" s="108"/>
      <c r="N1869" s="108"/>
      <c r="O1869" s="108"/>
      <c r="P1869" s="108"/>
      <c r="Q1869" s="108"/>
      <c r="R1869" s="108"/>
      <c r="S1869" s="107"/>
      <c r="T1869" s="108"/>
      <c r="U1869" s="108"/>
      <c r="V1869" s="107"/>
      <c r="W1869" s="107"/>
    </row>
    <row r="1870" spans="1:23">
      <c r="A1870" s="107"/>
      <c r="B1870" s="112"/>
      <c r="C1870" s="107"/>
      <c r="D1870" s="112"/>
      <c r="E1870" s="107"/>
      <c r="F1870" s="107"/>
      <c r="G1870" s="107"/>
      <c r="H1870" s="107"/>
      <c r="I1870" s="107"/>
      <c r="J1870" s="108"/>
      <c r="K1870" s="108"/>
      <c r="L1870" s="108"/>
      <c r="M1870" s="108"/>
      <c r="N1870" s="108"/>
      <c r="O1870" s="108"/>
      <c r="P1870" s="108"/>
      <c r="Q1870" s="108"/>
      <c r="R1870" s="108"/>
      <c r="S1870" s="107"/>
      <c r="T1870" s="108"/>
      <c r="U1870" s="108"/>
      <c r="V1870" s="107"/>
      <c r="W1870" s="107"/>
    </row>
    <row r="1871" spans="1:23">
      <c r="A1871" s="107"/>
      <c r="B1871" s="112"/>
      <c r="C1871" s="107"/>
      <c r="D1871" s="112"/>
      <c r="E1871" s="107"/>
      <c r="F1871" s="107"/>
      <c r="G1871" s="107"/>
      <c r="H1871" s="107"/>
      <c r="I1871" s="107"/>
      <c r="J1871" s="108"/>
      <c r="K1871" s="108"/>
      <c r="L1871" s="108"/>
      <c r="M1871" s="108"/>
      <c r="N1871" s="108"/>
      <c r="O1871" s="108"/>
      <c r="P1871" s="108"/>
      <c r="Q1871" s="108"/>
      <c r="R1871" s="108"/>
      <c r="S1871" s="107"/>
      <c r="T1871" s="108"/>
      <c r="U1871" s="108"/>
      <c r="V1871" s="107"/>
      <c r="W1871" s="107"/>
    </row>
    <row r="1872" spans="1:23">
      <c r="A1872" s="107"/>
      <c r="B1872" s="112"/>
      <c r="C1872" s="107"/>
      <c r="D1872" s="112"/>
      <c r="E1872" s="107"/>
      <c r="F1872" s="107"/>
      <c r="G1872" s="107"/>
      <c r="H1872" s="107"/>
      <c r="I1872" s="107"/>
      <c r="J1872" s="108"/>
      <c r="K1872" s="108"/>
      <c r="L1872" s="108"/>
      <c r="M1872" s="108"/>
      <c r="N1872" s="108"/>
      <c r="O1872" s="108"/>
      <c r="P1872" s="108"/>
      <c r="Q1872" s="108"/>
      <c r="R1872" s="108"/>
      <c r="S1872" s="107"/>
      <c r="T1872" s="108"/>
      <c r="U1872" s="108"/>
      <c r="V1872" s="107"/>
      <c r="W1872" s="107"/>
    </row>
    <row r="1873" spans="1:23">
      <c r="A1873" s="107"/>
      <c r="B1873" s="112"/>
      <c r="C1873" s="107"/>
      <c r="D1873" s="112"/>
      <c r="E1873" s="107"/>
      <c r="F1873" s="107"/>
      <c r="G1873" s="107"/>
      <c r="H1873" s="107"/>
      <c r="I1873" s="107"/>
      <c r="J1873" s="108"/>
      <c r="K1873" s="108"/>
      <c r="L1873" s="108"/>
      <c r="M1873" s="108"/>
      <c r="N1873" s="108"/>
      <c r="O1873" s="108"/>
      <c r="P1873" s="108"/>
      <c r="Q1873" s="108"/>
      <c r="R1873" s="108"/>
      <c r="S1873" s="107"/>
      <c r="T1873" s="108"/>
      <c r="U1873" s="108"/>
      <c r="V1873" s="107"/>
      <c r="W1873" s="107"/>
    </row>
    <row r="1874" spans="1:23">
      <c r="A1874" s="107"/>
      <c r="B1874" s="112"/>
      <c r="C1874" s="107"/>
      <c r="D1874" s="112"/>
      <c r="E1874" s="107"/>
      <c r="F1874" s="107"/>
      <c r="G1874" s="107"/>
      <c r="H1874" s="107"/>
      <c r="I1874" s="107"/>
      <c r="J1874" s="108"/>
      <c r="K1874" s="108"/>
      <c r="L1874" s="108"/>
      <c r="M1874" s="108"/>
      <c r="N1874" s="108"/>
      <c r="O1874" s="108"/>
      <c r="P1874" s="108"/>
      <c r="Q1874" s="108"/>
      <c r="R1874" s="108"/>
      <c r="S1874" s="107"/>
      <c r="T1874" s="108"/>
      <c r="U1874" s="108"/>
      <c r="V1874" s="107"/>
      <c r="W1874" s="107"/>
    </row>
    <row r="1875" spans="1:23">
      <c r="A1875" s="107"/>
      <c r="B1875" s="112"/>
      <c r="C1875" s="107"/>
      <c r="D1875" s="112"/>
      <c r="E1875" s="107"/>
      <c r="F1875" s="107"/>
      <c r="G1875" s="107"/>
      <c r="H1875" s="107"/>
      <c r="I1875" s="107"/>
      <c r="J1875" s="108"/>
      <c r="K1875" s="108"/>
      <c r="L1875" s="108"/>
      <c r="M1875" s="108"/>
      <c r="N1875" s="108"/>
      <c r="O1875" s="108"/>
      <c r="P1875" s="108"/>
      <c r="Q1875" s="108"/>
      <c r="R1875" s="108"/>
      <c r="S1875" s="107"/>
      <c r="T1875" s="108"/>
      <c r="U1875" s="108"/>
      <c r="V1875" s="107"/>
      <c r="W1875" s="107"/>
    </row>
    <row r="1876" spans="1:23">
      <c r="A1876" s="107"/>
      <c r="B1876" s="112"/>
      <c r="C1876" s="107"/>
      <c r="D1876" s="112"/>
      <c r="E1876" s="107"/>
      <c r="F1876" s="107"/>
      <c r="G1876" s="107"/>
      <c r="H1876" s="107"/>
      <c r="I1876" s="107"/>
      <c r="J1876" s="108"/>
      <c r="K1876" s="108"/>
      <c r="L1876" s="108"/>
      <c r="M1876" s="108"/>
      <c r="N1876" s="108"/>
      <c r="O1876" s="108"/>
      <c r="P1876" s="108"/>
      <c r="Q1876" s="108"/>
      <c r="R1876" s="108"/>
      <c r="S1876" s="107"/>
      <c r="T1876" s="108"/>
      <c r="U1876" s="108"/>
      <c r="V1876" s="107"/>
      <c r="W1876" s="107"/>
    </row>
    <row r="1877" spans="1:23">
      <c r="A1877" s="107"/>
      <c r="B1877" s="112"/>
      <c r="C1877" s="107"/>
      <c r="D1877" s="112"/>
      <c r="E1877" s="107"/>
      <c r="F1877" s="107"/>
      <c r="G1877" s="107"/>
      <c r="H1877" s="107"/>
      <c r="I1877" s="107"/>
      <c r="J1877" s="108"/>
      <c r="K1877" s="108"/>
      <c r="L1877" s="108"/>
      <c r="M1877" s="108"/>
      <c r="N1877" s="108"/>
      <c r="O1877" s="108"/>
      <c r="P1877" s="108"/>
      <c r="Q1877" s="108"/>
      <c r="R1877" s="108"/>
      <c r="S1877" s="107"/>
      <c r="T1877" s="108"/>
      <c r="U1877" s="108"/>
      <c r="V1877" s="107"/>
      <c r="W1877" s="107"/>
    </row>
    <row r="1878" spans="1:23">
      <c r="A1878" s="107"/>
      <c r="B1878" s="112"/>
      <c r="C1878" s="107"/>
      <c r="D1878" s="112"/>
      <c r="E1878" s="107"/>
      <c r="F1878" s="107"/>
      <c r="G1878" s="107"/>
      <c r="H1878" s="107"/>
      <c r="I1878" s="107"/>
      <c r="J1878" s="108"/>
      <c r="K1878" s="108"/>
      <c r="L1878" s="108"/>
      <c r="M1878" s="108"/>
      <c r="N1878" s="108"/>
      <c r="O1878" s="108"/>
      <c r="P1878" s="108"/>
      <c r="Q1878" s="108"/>
      <c r="R1878" s="108"/>
      <c r="S1878" s="107"/>
      <c r="T1878" s="108"/>
      <c r="U1878" s="108"/>
      <c r="V1878" s="107"/>
      <c r="W1878" s="107"/>
    </row>
    <row r="1879" spans="1:23">
      <c r="A1879" s="107"/>
      <c r="B1879" s="112"/>
      <c r="C1879" s="107"/>
      <c r="D1879" s="112"/>
      <c r="E1879" s="107"/>
      <c r="F1879" s="107"/>
      <c r="G1879" s="107"/>
      <c r="H1879" s="107"/>
      <c r="I1879" s="107"/>
      <c r="J1879" s="108"/>
      <c r="K1879" s="108"/>
      <c r="L1879" s="108"/>
      <c r="M1879" s="108"/>
      <c r="N1879" s="108"/>
      <c r="O1879" s="108"/>
      <c r="P1879" s="108"/>
      <c r="Q1879" s="108"/>
      <c r="R1879" s="108"/>
      <c r="S1879" s="107"/>
      <c r="T1879" s="108"/>
      <c r="U1879" s="108"/>
      <c r="V1879" s="107"/>
      <c r="W1879" s="107"/>
    </row>
    <row r="1880" spans="1:23">
      <c r="A1880" s="107"/>
      <c r="B1880" s="112"/>
      <c r="C1880" s="107"/>
      <c r="D1880" s="112"/>
      <c r="E1880" s="107"/>
      <c r="F1880" s="107"/>
      <c r="G1880" s="107"/>
      <c r="H1880" s="107"/>
      <c r="I1880" s="107"/>
      <c r="J1880" s="108"/>
      <c r="K1880" s="108"/>
      <c r="L1880" s="108"/>
      <c r="M1880" s="108"/>
      <c r="N1880" s="108"/>
      <c r="O1880" s="108"/>
      <c r="P1880" s="108"/>
      <c r="Q1880" s="108"/>
      <c r="R1880" s="108"/>
      <c r="S1880" s="107"/>
      <c r="T1880" s="108"/>
      <c r="U1880" s="108"/>
      <c r="V1880" s="107"/>
      <c r="W1880" s="107"/>
    </row>
    <row r="1881" spans="1:23">
      <c r="A1881" s="107"/>
      <c r="B1881" s="112"/>
      <c r="C1881" s="107"/>
      <c r="D1881" s="112"/>
      <c r="E1881" s="107"/>
      <c r="F1881" s="107"/>
      <c r="G1881" s="107"/>
      <c r="H1881" s="107"/>
      <c r="I1881" s="107"/>
      <c r="J1881" s="108"/>
      <c r="K1881" s="108"/>
      <c r="L1881" s="108"/>
      <c r="M1881" s="108"/>
      <c r="N1881" s="108"/>
      <c r="O1881" s="108"/>
      <c r="P1881" s="108"/>
      <c r="Q1881" s="108"/>
      <c r="R1881" s="108"/>
      <c r="S1881" s="107"/>
      <c r="T1881" s="108"/>
      <c r="U1881" s="108"/>
      <c r="V1881" s="107"/>
      <c r="W1881" s="107"/>
    </row>
    <row r="1882" spans="1:23">
      <c r="A1882" s="107"/>
      <c r="B1882" s="112"/>
      <c r="C1882" s="107"/>
      <c r="D1882" s="112"/>
      <c r="E1882" s="107"/>
      <c r="F1882" s="107"/>
      <c r="G1882" s="107"/>
      <c r="H1882" s="107"/>
      <c r="I1882" s="107"/>
      <c r="J1882" s="108"/>
      <c r="K1882" s="108"/>
      <c r="L1882" s="108"/>
      <c r="M1882" s="108"/>
      <c r="N1882" s="108"/>
      <c r="O1882" s="108"/>
      <c r="P1882" s="108"/>
      <c r="Q1882" s="108"/>
      <c r="R1882" s="108"/>
      <c r="S1882" s="107"/>
      <c r="T1882" s="108"/>
      <c r="U1882" s="108"/>
      <c r="V1882" s="107"/>
      <c r="W1882" s="107"/>
    </row>
    <row r="1883" spans="1:23">
      <c r="A1883" s="107"/>
      <c r="B1883" s="112"/>
      <c r="C1883" s="107"/>
      <c r="D1883" s="112"/>
      <c r="E1883" s="107"/>
      <c r="F1883" s="107"/>
      <c r="G1883" s="107"/>
      <c r="H1883" s="107"/>
      <c r="I1883" s="107"/>
      <c r="J1883" s="108"/>
      <c r="K1883" s="108"/>
      <c r="L1883" s="108"/>
      <c r="M1883" s="108"/>
      <c r="N1883" s="108"/>
      <c r="O1883" s="108"/>
      <c r="P1883" s="108"/>
      <c r="Q1883" s="108"/>
      <c r="R1883" s="108"/>
      <c r="S1883" s="107"/>
      <c r="T1883" s="108"/>
      <c r="U1883" s="108"/>
      <c r="V1883" s="107"/>
      <c r="W1883" s="107"/>
    </row>
    <row r="1884" spans="1:23">
      <c r="A1884" s="107"/>
      <c r="B1884" s="112"/>
      <c r="C1884" s="107"/>
      <c r="D1884" s="112"/>
      <c r="E1884" s="107"/>
      <c r="F1884" s="107"/>
      <c r="G1884" s="107"/>
      <c r="H1884" s="107"/>
      <c r="I1884" s="107"/>
      <c r="J1884" s="108"/>
      <c r="K1884" s="108"/>
      <c r="L1884" s="108"/>
      <c r="M1884" s="108"/>
      <c r="N1884" s="108"/>
      <c r="O1884" s="108"/>
      <c r="P1884" s="108"/>
      <c r="Q1884" s="108"/>
      <c r="R1884" s="108"/>
      <c r="S1884" s="107"/>
      <c r="T1884" s="108"/>
      <c r="U1884" s="108"/>
      <c r="V1884" s="107"/>
      <c r="W1884" s="107"/>
    </row>
    <row r="1885" spans="1:23">
      <c r="A1885" s="107"/>
      <c r="B1885" s="112"/>
      <c r="C1885" s="107"/>
      <c r="D1885" s="112"/>
      <c r="E1885" s="107"/>
      <c r="F1885" s="107"/>
      <c r="G1885" s="107"/>
      <c r="H1885" s="107"/>
      <c r="I1885" s="107"/>
      <c r="J1885" s="108"/>
      <c r="K1885" s="108"/>
      <c r="L1885" s="108"/>
      <c r="M1885" s="108"/>
      <c r="N1885" s="108"/>
      <c r="O1885" s="108"/>
      <c r="P1885" s="108"/>
      <c r="Q1885" s="108"/>
      <c r="R1885" s="108"/>
      <c r="S1885" s="107"/>
      <c r="T1885" s="108"/>
      <c r="U1885" s="108"/>
      <c r="V1885" s="107"/>
      <c r="W1885" s="107"/>
    </row>
    <row r="1886" spans="1:23">
      <c r="A1886" s="107"/>
      <c r="B1886" s="112"/>
      <c r="C1886" s="107"/>
      <c r="D1886" s="112"/>
      <c r="E1886" s="107"/>
      <c r="F1886" s="107"/>
      <c r="G1886" s="107"/>
      <c r="H1886" s="107"/>
      <c r="I1886" s="107"/>
      <c r="J1886" s="108"/>
      <c r="K1886" s="108"/>
      <c r="L1886" s="108"/>
      <c r="M1886" s="108"/>
      <c r="N1886" s="108"/>
      <c r="O1886" s="108"/>
      <c r="P1886" s="108"/>
      <c r="Q1886" s="108"/>
      <c r="R1886" s="108"/>
      <c r="S1886" s="107"/>
      <c r="T1886" s="108"/>
      <c r="U1886" s="108"/>
      <c r="V1886" s="107"/>
      <c r="W1886" s="107"/>
    </row>
    <row r="1887" spans="1:23">
      <c r="A1887" s="107"/>
      <c r="B1887" s="112"/>
      <c r="C1887" s="107"/>
      <c r="D1887" s="112"/>
      <c r="E1887" s="107"/>
      <c r="F1887" s="107"/>
      <c r="G1887" s="107"/>
      <c r="H1887" s="107"/>
      <c r="I1887" s="107"/>
      <c r="J1887" s="108"/>
      <c r="K1887" s="108"/>
      <c r="L1887" s="108"/>
      <c r="M1887" s="108"/>
      <c r="N1887" s="108"/>
      <c r="O1887" s="108"/>
      <c r="P1887" s="108"/>
      <c r="Q1887" s="108"/>
      <c r="R1887" s="108"/>
      <c r="S1887" s="107"/>
      <c r="T1887" s="108"/>
      <c r="U1887" s="108"/>
      <c r="V1887" s="107"/>
      <c r="W1887" s="107"/>
    </row>
    <row r="1888" spans="1:23">
      <c r="A1888" s="107"/>
      <c r="B1888" s="112"/>
      <c r="C1888" s="107"/>
      <c r="D1888" s="112"/>
      <c r="E1888" s="107"/>
      <c r="F1888" s="107"/>
      <c r="G1888" s="107"/>
      <c r="H1888" s="107"/>
      <c r="I1888" s="107"/>
      <c r="J1888" s="108"/>
      <c r="K1888" s="108"/>
      <c r="L1888" s="108"/>
      <c r="M1888" s="108"/>
      <c r="N1888" s="108"/>
      <c r="O1888" s="108"/>
      <c r="P1888" s="108"/>
      <c r="Q1888" s="108"/>
      <c r="R1888" s="108"/>
      <c r="S1888" s="107"/>
      <c r="T1888" s="108"/>
      <c r="U1888" s="108"/>
      <c r="V1888" s="107"/>
      <c r="W1888" s="107"/>
    </row>
    <row r="1889" spans="1:23">
      <c r="A1889" s="107"/>
      <c r="B1889" s="112"/>
      <c r="C1889" s="107"/>
      <c r="D1889" s="112"/>
      <c r="E1889" s="107"/>
      <c r="F1889" s="107"/>
      <c r="G1889" s="107"/>
      <c r="H1889" s="107"/>
      <c r="I1889" s="107"/>
      <c r="J1889" s="108"/>
      <c r="K1889" s="108"/>
      <c r="L1889" s="108"/>
      <c r="M1889" s="108"/>
      <c r="N1889" s="108"/>
      <c r="O1889" s="108"/>
      <c r="P1889" s="108"/>
      <c r="Q1889" s="108"/>
      <c r="R1889" s="108"/>
      <c r="S1889" s="107"/>
      <c r="T1889" s="108"/>
      <c r="U1889" s="108"/>
      <c r="V1889" s="107"/>
      <c r="W1889" s="107"/>
    </row>
    <row r="1890" spans="1:23">
      <c r="A1890" s="107"/>
      <c r="B1890" s="112"/>
      <c r="C1890" s="107"/>
      <c r="D1890" s="112"/>
      <c r="E1890" s="107"/>
      <c r="F1890" s="107"/>
      <c r="G1890" s="107"/>
      <c r="H1890" s="107"/>
      <c r="I1890" s="107"/>
      <c r="J1890" s="108"/>
      <c r="K1890" s="108"/>
      <c r="L1890" s="108"/>
      <c r="M1890" s="108"/>
      <c r="N1890" s="108"/>
      <c r="O1890" s="108"/>
      <c r="P1890" s="108"/>
      <c r="Q1890" s="108"/>
      <c r="R1890" s="108"/>
      <c r="S1890" s="107"/>
      <c r="T1890" s="108"/>
      <c r="U1890" s="108"/>
      <c r="V1890" s="107"/>
      <c r="W1890" s="107"/>
    </row>
    <row r="1891" spans="1:23">
      <c r="A1891" s="107"/>
      <c r="B1891" s="112"/>
      <c r="C1891" s="107"/>
      <c r="D1891" s="112"/>
      <c r="E1891" s="107"/>
      <c r="F1891" s="107"/>
      <c r="G1891" s="107"/>
      <c r="H1891" s="107"/>
      <c r="I1891" s="107"/>
      <c r="J1891" s="108"/>
      <c r="K1891" s="108"/>
      <c r="L1891" s="108"/>
      <c r="M1891" s="108"/>
      <c r="N1891" s="108"/>
      <c r="O1891" s="108"/>
      <c r="P1891" s="108"/>
      <c r="Q1891" s="108"/>
      <c r="R1891" s="108"/>
      <c r="S1891" s="107"/>
      <c r="T1891" s="108"/>
      <c r="U1891" s="108"/>
      <c r="V1891" s="107"/>
      <c r="W1891" s="107"/>
    </row>
    <row r="1892" spans="1:23">
      <c r="A1892" s="107"/>
      <c r="B1892" s="112"/>
      <c r="C1892" s="107"/>
      <c r="D1892" s="112"/>
      <c r="E1892" s="107"/>
      <c r="F1892" s="107"/>
      <c r="G1892" s="107"/>
      <c r="H1892" s="107"/>
      <c r="I1892" s="107"/>
      <c r="J1892" s="108"/>
      <c r="K1892" s="108"/>
      <c r="L1892" s="108"/>
      <c r="M1892" s="108"/>
      <c r="N1892" s="108"/>
      <c r="O1892" s="108"/>
      <c r="P1892" s="108"/>
      <c r="Q1892" s="108"/>
      <c r="R1892" s="108"/>
      <c r="S1892" s="107"/>
      <c r="T1892" s="108"/>
      <c r="U1892" s="108"/>
      <c r="V1892" s="107"/>
      <c r="W1892" s="107"/>
    </row>
    <row r="1893" spans="1:23">
      <c r="A1893" s="107"/>
      <c r="B1893" s="112"/>
      <c r="C1893" s="107"/>
      <c r="D1893" s="112"/>
      <c r="E1893" s="107"/>
      <c r="F1893" s="107"/>
      <c r="G1893" s="107"/>
      <c r="H1893" s="107"/>
      <c r="I1893" s="107"/>
      <c r="J1893" s="108"/>
      <c r="K1893" s="108"/>
      <c r="L1893" s="108"/>
      <c r="M1893" s="108"/>
      <c r="N1893" s="108"/>
      <c r="O1893" s="108"/>
      <c r="P1893" s="108"/>
      <c r="Q1893" s="108"/>
      <c r="R1893" s="108"/>
      <c r="S1893" s="107"/>
      <c r="T1893" s="108"/>
      <c r="U1893" s="108"/>
      <c r="V1893" s="107"/>
      <c r="W1893" s="107"/>
    </row>
    <row r="1894" spans="1:23">
      <c r="A1894" s="107"/>
      <c r="B1894" s="112"/>
      <c r="C1894" s="107"/>
      <c r="D1894" s="112"/>
      <c r="E1894" s="107"/>
      <c r="F1894" s="107"/>
      <c r="G1894" s="107"/>
      <c r="H1894" s="107"/>
      <c r="I1894" s="107"/>
      <c r="J1894" s="108"/>
      <c r="K1894" s="108"/>
      <c r="L1894" s="108"/>
      <c r="M1894" s="108"/>
      <c r="N1894" s="108"/>
      <c r="O1894" s="108"/>
      <c r="P1894" s="108"/>
      <c r="Q1894" s="108"/>
      <c r="R1894" s="108"/>
      <c r="S1894" s="107"/>
      <c r="T1894" s="108"/>
      <c r="U1894" s="108"/>
      <c r="V1894" s="107"/>
      <c r="W1894" s="107"/>
    </row>
    <row r="1895" spans="1:23">
      <c r="A1895" s="107"/>
      <c r="B1895" s="112"/>
      <c r="C1895" s="107"/>
      <c r="D1895" s="112"/>
      <c r="E1895" s="107"/>
      <c r="F1895" s="107"/>
      <c r="G1895" s="107"/>
      <c r="H1895" s="107"/>
      <c r="I1895" s="107"/>
      <c r="J1895" s="108"/>
      <c r="K1895" s="108"/>
      <c r="L1895" s="108"/>
      <c r="M1895" s="108"/>
      <c r="N1895" s="108"/>
      <c r="O1895" s="108"/>
      <c r="P1895" s="108"/>
      <c r="Q1895" s="108"/>
      <c r="R1895" s="108"/>
      <c r="S1895" s="107"/>
      <c r="T1895" s="108"/>
      <c r="U1895" s="108"/>
      <c r="V1895" s="107"/>
      <c r="W1895" s="107"/>
    </row>
    <row r="1896" spans="1:23">
      <c r="A1896" s="107"/>
      <c r="B1896" s="112"/>
      <c r="C1896" s="107"/>
      <c r="D1896" s="112"/>
      <c r="E1896" s="107"/>
      <c r="F1896" s="107"/>
      <c r="G1896" s="107"/>
      <c r="H1896" s="107"/>
      <c r="I1896" s="107"/>
      <c r="J1896" s="108"/>
      <c r="K1896" s="108"/>
      <c r="L1896" s="108"/>
      <c r="M1896" s="108"/>
      <c r="N1896" s="108"/>
      <c r="O1896" s="108"/>
      <c r="P1896" s="108"/>
      <c r="Q1896" s="108"/>
      <c r="R1896" s="108"/>
      <c r="S1896" s="107"/>
      <c r="T1896" s="108"/>
      <c r="U1896" s="108"/>
      <c r="V1896" s="107"/>
      <c r="W1896" s="107"/>
    </row>
    <row r="1897" spans="1:23">
      <c r="A1897" s="107"/>
      <c r="B1897" s="112"/>
      <c r="C1897" s="107"/>
      <c r="D1897" s="112"/>
      <c r="E1897" s="107"/>
      <c r="F1897" s="107"/>
      <c r="G1897" s="107"/>
      <c r="H1897" s="107"/>
      <c r="I1897" s="107"/>
      <c r="J1897" s="108"/>
      <c r="K1897" s="108"/>
      <c r="L1897" s="108"/>
      <c r="M1897" s="108"/>
      <c r="N1897" s="108"/>
      <c r="O1897" s="108"/>
      <c r="P1897" s="108"/>
      <c r="Q1897" s="108"/>
      <c r="R1897" s="108"/>
      <c r="S1897" s="107"/>
      <c r="T1897" s="108"/>
      <c r="U1897" s="108"/>
      <c r="V1897" s="107"/>
      <c r="W1897" s="107"/>
    </row>
    <row r="1898" spans="1:23">
      <c r="A1898" s="107"/>
      <c r="B1898" s="112"/>
      <c r="C1898" s="107"/>
      <c r="D1898" s="112"/>
      <c r="E1898" s="107"/>
      <c r="F1898" s="107"/>
      <c r="G1898" s="107"/>
      <c r="H1898" s="107"/>
      <c r="I1898" s="107"/>
      <c r="J1898" s="108"/>
      <c r="K1898" s="108"/>
      <c r="L1898" s="108"/>
      <c r="M1898" s="108"/>
      <c r="N1898" s="108"/>
      <c r="O1898" s="108"/>
      <c r="P1898" s="108"/>
      <c r="Q1898" s="108"/>
      <c r="R1898" s="108"/>
      <c r="S1898" s="107"/>
      <c r="T1898" s="108"/>
      <c r="U1898" s="108"/>
      <c r="V1898" s="107"/>
      <c r="W1898" s="107"/>
    </row>
    <row r="1899" spans="1:23">
      <c r="A1899" s="107"/>
      <c r="B1899" s="112"/>
      <c r="C1899" s="107"/>
      <c r="D1899" s="112"/>
      <c r="E1899" s="107"/>
      <c r="F1899" s="107"/>
      <c r="G1899" s="107"/>
      <c r="H1899" s="107"/>
      <c r="I1899" s="107"/>
      <c r="J1899" s="108"/>
      <c r="K1899" s="108"/>
      <c r="L1899" s="108"/>
      <c r="M1899" s="108"/>
      <c r="N1899" s="108"/>
      <c r="O1899" s="108"/>
      <c r="P1899" s="108"/>
      <c r="Q1899" s="108"/>
      <c r="R1899" s="108"/>
      <c r="S1899" s="107"/>
      <c r="T1899" s="108"/>
      <c r="U1899" s="108"/>
      <c r="V1899" s="107"/>
      <c r="W1899" s="107"/>
    </row>
    <row r="1900" spans="1:23">
      <c r="A1900" s="107"/>
      <c r="B1900" s="112"/>
      <c r="C1900" s="107"/>
      <c r="D1900" s="112"/>
      <c r="E1900" s="107"/>
      <c r="F1900" s="107"/>
      <c r="G1900" s="107"/>
      <c r="H1900" s="107"/>
      <c r="I1900" s="107"/>
      <c r="J1900" s="108"/>
      <c r="K1900" s="108"/>
      <c r="L1900" s="108"/>
      <c r="M1900" s="108"/>
      <c r="N1900" s="108"/>
      <c r="O1900" s="108"/>
      <c r="P1900" s="108"/>
      <c r="Q1900" s="108"/>
      <c r="R1900" s="108"/>
      <c r="S1900" s="107"/>
      <c r="T1900" s="108"/>
      <c r="U1900" s="108"/>
      <c r="V1900" s="107"/>
      <c r="W1900" s="107"/>
    </row>
    <row r="1901" spans="1:23">
      <c r="A1901" s="107"/>
      <c r="B1901" s="112"/>
      <c r="C1901" s="107"/>
      <c r="D1901" s="112"/>
      <c r="E1901" s="107"/>
      <c r="F1901" s="107"/>
      <c r="G1901" s="107"/>
      <c r="H1901" s="107"/>
      <c r="I1901" s="107"/>
      <c r="J1901" s="108"/>
      <c r="K1901" s="108"/>
      <c r="L1901" s="108"/>
      <c r="M1901" s="108"/>
      <c r="N1901" s="108"/>
      <c r="O1901" s="108"/>
      <c r="P1901" s="108"/>
      <c r="Q1901" s="108"/>
      <c r="R1901" s="108"/>
      <c r="S1901" s="107"/>
      <c r="T1901" s="108"/>
      <c r="U1901" s="108"/>
      <c r="V1901" s="107"/>
      <c r="W1901" s="107"/>
    </row>
    <row r="1902" spans="1:23">
      <c r="A1902" s="107"/>
      <c r="B1902" s="112"/>
      <c r="C1902" s="107"/>
      <c r="D1902" s="112"/>
      <c r="E1902" s="107"/>
      <c r="F1902" s="107"/>
      <c r="G1902" s="107"/>
      <c r="H1902" s="107"/>
      <c r="I1902" s="107"/>
      <c r="J1902" s="108"/>
      <c r="K1902" s="108"/>
      <c r="L1902" s="108"/>
      <c r="M1902" s="108"/>
      <c r="N1902" s="108"/>
      <c r="O1902" s="108"/>
      <c r="P1902" s="108"/>
      <c r="Q1902" s="108"/>
      <c r="R1902" s="108"/>
      <c r="S1902" s="107"/>
      <c r="T1902" s="108"/>
      <c r="U1902" s="108"/>
      <c r="V1902" s="107"/>
      <c r="W1902" s="107"/>
    </row>
    <row r="1903" spans="1:23">
      <c r="A1903" s="107"/>
      <c r="B1903" s="112"/>
      <c r="C1903" s="107"/>
      <c r="D1903" s="112"/>
      <c r="E1903" s="107"/>
      <c r="F1903" s="107"/>
      <c r="G1903" s="107"/>
      <c r="H1903" s="107"/>
      <c r="I1903" s="107"/>
      <c r="J1903" s="108"/>
      <c r="K1903" s="108"/>
      <c r="L1903" s="108"/>
      <c r="M1903" s="108"/>
      <c r="N1903" s="108"/>
      <c r="O1903" s="108"/>
      <c r="P1903" s="108"/>
      <c r="Q1903" s="108"/>
      <c r="R1903" s="108"/>
      <c r="S1903" s="107"/>
      <c r="T1903" s="108"/>
      <c r="U1903" s="108"/>
      <c r="V1903" s="107"/>
      <c r="W1903" s="107"/>
    </row>
    <row r="1904" spans="1:23">
      <c r="A1904" s="107"/>
      <c r="B1904" s="112"/>
      <c r="C1904" s="107"/>
      <c r="D1904" s="112"/>
      <c r="E1904" s="107"/>
      <c r="F1904" s="107"/>
      <c r="G1904" s="107"/>
      <c r="H1904" s="107"/>
      <c r="I1904" s="107"/>
      <c r="J1904" s="108"/>
      <c r="K1904" s="108"/>
      <c r="L1904" s="108"/>
      <c r="M1904" s="108"/>
      <c r="N1904" s="108"/>
      <c r="O1904" s="108"/>
      <c r="P1904" s="108"/>
      <c r="Q1904" s="108"/>
      <c r="R1904" s="108"/>
      <c r="S1904" s="107"/>
      <c r="T1904" s="108"/>
      <c r="U1904" s="108"/>
      <c r="V1904" s="107"/>
      <c r="W1904" s="107"/>
    </row>
    <row r="1905" spans="1:23">
      <c r="A1905" s="107"/>
      <c r="B1905" s="112"/>
      <c r="C1905" s="107"/>
      <c r="D1905" s="112"/>
      <c r="E1905" s="107"/>
      <c r="F1905" s="107"/>
      <c r="G1905" s="107"/>
      <c r="H1905" s="107"/>
      <c r="I1905" s="107"/>
      <c r="J1905" s="108"/>
      <c r="K1905" s="108"/>
      <c r="L1905" s="108"/>
      <c r="M1905" s="108"/>
      <c r="N1905" s="108"/>
      <c r="O1905" s="108"/>
      <c r="P1905" s="108"/>
      <c r="Q1905" s="108"/>
      <c r="R1905" s="108"/>
      <c r="S1905" s="107"/>
      <c r="T1905" s="108"/>
      <c r="U1905" s="108"/>
      <c r="V1905" s="107"/>
      <c r="W1905" s="107"/>
    </row>
    <row r="1906" spans="1:23">
      <c r="A1906" s="107"/>
      <c r="B1906" s="112"/>
      <c r="C1906" s="107"/>
      <c r="D1906" s="112"/>
      <c r="E1906" s="107"/>
      <c r="F1906" s="107"/>
      <c r="G1906" s="107"/>
      <c r="H1906" s="107"/>
      <c r="I1906" s="107"/>
      <c r="J1906" s="108"/>
      <c r="K1906" s="108"/>
      <c r="L1906" s="108"/>
      <c r="M1906" s="108"/>
      <c r="N1906" s="108"/>
      <c r="O1906" s="108"/>
      <c r="P1906" s="108"/>
      <c r="Q1906" s="108"/>
      <c r="R1906" s="108"/>
      <c r="S1906" s="107"/>
      <c r="T1906" s="108"/>
      <c r="U1906" s="108"/>
      <c r="V1906" s="107"/>
      <c r="W1906" s="107"/>
    </row>
    <row r="1907" spans="1:23">
      <c r="A1907" s="107"/>
      <c r="B1907" s="112"/>
      <c r="C1907" s="107"/>
      <c r="D1907" s="112"/>
      <c r="E1907" s="107"/>
      <c r="F1907" s="107"/>
      <c r="G1907" s="107"/>
      <c r="H1907" s="107"/>
      <c r="I1907" s="107"/>
      <c r="J1907" s="108"/>
      <c r="K1907" s="108"/>
      <c r="L1907" s="108"/>
      <c r="M1907" s="108"/>
      <c r="N1907" s="108"/>
      <c r="O1907" s="108"/>
      <c r="P1907" s="108"/>
      <c r="Q1907" s="108"/>
      <c r="R1907" s="108"/>
      <c r="S1907" s="107"/>
      <c r="T1907" s="108"/>
      <c r="U1907" s="108"/>
      <c r="V1907" s="107"/>
      <c r="W1907" s="107"/>
    </row>
    <row r="1908" spans="1:23">
      <c r="A1908" s="107"/>
      <c r="B1908" s="112"/>
      <c r="C1908" s="107"/>
      <c r="D1908" s="112"/>
      <c r="E1908" s="107"/>
      <c r="F1908" s="107"/>
      <c r="G1908" s="107"/>
      <c r="H1908" s="107"/>
      <c r="I1908" s="107"/>
      <c r="J1908" s="108"/>
      <c r="K1908" s="108"/>
      <c r="L1908" s="108"/>
      <c r="M1908" s="108"/>
      <c r="N1908" s="108"/>
      <c r="O1908" s="108"/>
      <c r="P1908" s="108"/>
      <c r="Q1908" s="108"/>
      <c r="R1908" s="108"/>
      <c r="S1908" s="107"/>
      <c r="T1908" s="108"/>
      <c r="U1908" s="108"/>
      <c r="V1908" s="107"/>
      <c r="W1908" s="107"/>
    </row>
    <row r="1909" spans="1:23">
      <c r="A1909" s="107"/>
      <c r="B1909" s="112"/>
      <c r="C1909" s="107"/>
      <c r="D1909" s="112"/>
      <c r="E1909" s="107"/>
      <c r="F1909" s="107"/>
      <c r="G1909" s="107"/>
      <c r="H1909" s="107"/>
      <c r="I1909" s="107"/>
      <c r="J1909" s="108"/>
      <c r="K1909" s="108"/>
      <c r="L1909" s="108"/>
      <c r="M1909" s="108"/>
      <c r="N1909" s="108"/>
      <c r="O1909" s="108"/>
      <c r="P1909" s="108"/>
      <c r="Q1909" s="108"/>
      <c r="R1909" s="108"/>
      <c r="S1909" s="107"/>
      <c r="T1909" s="108"/>
      <c r="U1909" s="108"/>
      <c r="V1909" s="107"/>
      <c r="W1909" s="107"/>
    </row>
    <row r="1910" spans="1:23">
      <c r="A1910" s="107"/>
      <c r="B1910" s="112"/>
      <c r="C1910" s="107"/>
      <c r="D1910" s="112"/>
      <c r="E1910" s="107"/>
      <c r="F1910" s="107"/>
      <c r="G1910" s="107"/>
      <c r="H1910" s="107"/>
      <c r="I1910" s="107"/>
      <c r="J1910" s="108"/>
      <c r="K1910" s="108"/>
      <c r="L1910" s="108"/>
      <c r="M1910" s="108"/>
      <c r="N1910" s="108"/>
      <c r="O1910" s="108"/>
      <c r="P1910" s="108"/>
      <c r="Q1910" s="108"/>
      <c r="R1910" s="108"/>
      <c r="S1910" s="107"/>
      <c r="T1910" s="108"/>
      <c r="U1910" s="108"/>
      <c r="V1910" s="107"/>
      <c r="W1910" s="107"/>
    </row>
    <row r="1911" spans="1:23">
      <c r="A1911" s="107"/>
      <c r="B1911" s="112"/>
      <c r="C1911" s="107"/>
      <c r="D1911" s="112"/>
      <c r="E1911" s="107"/>
      <c r="F1911" s="107"/>
      <c r="G1911" s="107"/>
      <c r="H1911" s="107"/>
      <c r="I1911" s="107"/>
      <c r="J1911" s="108"/>
      <c r="K1911" s="108"/>
      <c r="L1911" s="108"/>
      <c r="M1911" s="108"/>
      <c r="N1911" s="108"/>
      <c r="O1911" s="108"/>
      <c r="P1911" s="108"/>
      <c r="Q1911" s="108"/>
      <c r="R1911" s="108"/>
      <c r="S1911" s="107"/>
      <c r="T1911" s="108"/>
      <c r="U1911" s="108"/>
      <c r="V1911" s="107"/>
      <c r="W1911" s="107"/>
    </row>
    <row r="1912" spans="1:23">
      <c r="A1912" s="107"/>
      <c r="B1912" s="112"/>
      <c r="C1912" s="107"/>
      <c r="D1912" s="112"/>
      <c r="E1912" s="107"/>
      <c r="F1912" s="107"/>
      <c r="G1912" s="107"/>
      <c r="H1912" s="107"/>
      <c r="I1912" s="107"/>
      <c r="J1912" s="108"/>
      <c r="K1912" s="108"/>
      <c r="L1912" s="108"/>
      <c r="M1912" s="108"/>
      <c r="N1912" s="108"/>
      <c r="O1912" s="108"/>
      <c r="P1912" s="108"/>
      <c r="Q1912" s="108"/>
      <c r="R1912" s="108"/>
      <c r="S1912" s="107"/>
      <c r="T1912" s="108"/>
      <c r="U1912" s="108"/>
      <c r="V1912" s="107"/>
      <c r="W1912" s="107"/>
    </row>
    <row r="1913" spans="1:23">
      <c r="A1913" s="107"/>
      <c r="B1913" s="112"/>
      <c r="C1913" s="107"/>
      <c r="D1913" s="112"/>
      <c r="E1913" s="107"/>
      <c r="F1913" s="107"/>
      <c r="G1913" s="107"/>
      <c r="H1913" s="107"/>
      <c r="I1913" s="107"/>
      <c r="J1913" s="108"/>
      <c r="K1913" s="108"/>
      <c r="L1913" s="108"/>
      <c r="M1913" s="108"/>
      <c r="N1913" s="108"/>
      <c r="O1913" s="108"/>
      <c r="P1913" s="108"/>
      <c r="Q1913" s="108"/>
      <c r="R1913" s="108"/>
      <c r="S1913" s="107"/>
      <c r="T1913" s="108"/>
      <c r="U1913" s="108"/>
      <c r="V1913" s="107"/>
      <c r="W1913" s="107"/>
    </row>
    <row r="1914" spans="1:23">
      <c r="A1914" s="107"/>
      <c r="B1914" s="112"/>
      <c r="C1914" s="107"/>
      <c r="D1914" s="112"/>
      <c r="E1914" s="107"/>
      <c r="F1914" s="107"/>
      <c r="G1914" s="107"/>
      <c r="H1914" s="107"/>
      <c r="I1914" s="107"/>
      <c r="J1914" s="108"/>
      <c r="K1914" s="108"/>
      <c r="L1914" s="108"/>
      <c r="M1914" s="108"/>
      <c r="N1914" s="108"/>
      <c r="O1914" s="108"/>
      <c r="P1914" s="108"/>
      <c r="Q1914" s="108"/>
      <c r="R1914" s="108"/>
      <c r="S1914" s="107"/>
      <c r="T1914" s="108"/>
      <c r="U1914" s="108"/>
      <c r="V1914" s="107"/>
      <c r="W1914" s="107"/>
    </row>
    <row r="1915" spans="1:23">
      <c r="A1915" s="107"/>
      <c r="B1915" s="112"/>
      <c r="C1915" s="107"/>
      <c r="D1915" s="112"/>
      <c r="E1915" s="107"/>
      <c r="F1915" s="107"/>
      <c r="G1915" s="107"/>
      <c r="H1915" s="107"/>
      <c r="I1915" s="107"/>
      <c r="J1915" s="108"/>
      <c r="K1915" s="108"/>
      <c r="L1915" s="108"/>
      <c r="M1915" s="108"/>
      <c r="N1915" s="108"/>
      <c r="O1915" s="108"/>
      <c r="P1915" s="108"/>
      <c r="Q1915" s="108"/>
      <c r="R1915" s="108"/>
      <c r="S1915" s="107"/>
      <c r="T1915" s="108"/>
      <c r="U1915" s="108"/>
      <c r="V1915" s="107"/>
      <c r="W1915" s="107"/>
    </row>
    <row r="1916" spans="1:23">
      <c r="A1916" s="107"/>
      <c r="B1916" s="112"/>
      <c r="C1916" s="107"/>
      <c r="D1916" s="112"/>
      <c r="E1916" s="107"/>
      <c r="F1916" s="107"/>
      <c r="G1916" s="107"/>
      <c r="H1916" s="107"/>
      <c r="I1916" s="107"/>
      <c r="J1916" s="108"/>
      <c r="K1916" s="108"/>
      <c r="L1916" s="108"/>
      <c r="M1916" s="108"/>
      <c r="N1916" s="108"/>
      <c r="O1916" s="108"/>
      <c r="P1916" s="108"/>
      <c r="Q1916" s="108"/>
      <c r="R1916" s="108"/>
      <c r="S1916" s="107"/>
      <c r="T1916" s="108"/>
      <c r="U1916" s="108"/>
      <c r="V1916" s="107"/>
      <c r="W1916" s="107"/>
    </row>
    <row r="1917" spans="1:23">
      <c r="A1917" s="107"/>
      <c r="B1917" s="112"/>
      <c r="C1917" s="107"/>
      <c r="D1917" s="112"/>
      <c r="E1917" s="107"/>
      <c r="F1917" s="107"/>
      <c r="G1917" s="107"/>
      <c r="H1917" s="107"/>
      <c r="I1917" s="107"/>
      <c r="J1917" s="108"/>
      <c r="K1917" s="108"/>
      <c r="L1917" s="108"/>
      <c r="M1917" s="108"/>
      <c r="N1917" s="108"/>
      <c r="O1917" s="108"/>
      <c r="P1917" s="108"/>
      <c r="Q1917" s="108"/>
      <c r="R1917" s="108"/>
      <c r="S1917" s="107"/>
      <c r="T1917" s="108"/>
      <c r="U1917" s="108"/>
      <c r="V1917" s="107"/>
      <c r="W1917" s="107"/>
    </row>
    <row r="1918" spans="1:23">
      <c r="A1918" s="107"/>
      <c r="B1918" s="112"/>
      <c r="C1918" s="107"/>
      <c r="D1918" s="112"/>
      <c r="E1918" s="107"/>
      <c r="F1918" s="107"/>
      <c r="G1918" s="107"/>
      <c r="H1918" s="107"/>
      <c r="I1918" s="107"/>
      <c r="J1918" s="108"/>
      <c r="K1918" s="108"/>
      <c r="L1918" s="108"/>
      <c r="M1918" s="108"/>
      <c r="N1918" s="108"/>
      <c r="O1918" s="108"/>
      <c r="P1918" s="108"/>
      <c r="Q1918" s="108"/>
      <c r="R1918" s="108"/>
      <c r="S1918" s="107"/>
      <c r="T1918" s="108"/>
      <c r="U1918" s="108"/>
      <c r="V1918" s="107"/>
      <c r="W1918" s="107"/>
    </row>
    <row r="1919" spans="1:23">
      <c r="A1919" s="107"/>
      <c r="B1919" s="112"/>
      <c r="C1919" s="107"/>
      <c r="D1919" s="112"/>
      <c r="E1919" s="107"/>
      <c r="F1919" s="107"/>
      <c r="G1919" s="107"/>
      <c r="H1919" s="107"/>
      <c r="I1919" s="107"/>
      <c r="J1919" s="108"/>
      <c r="K1919" s="108"/>
      <c r="L1919" s="108"/>
      <c r="M1919" s="108"/>
      <c r="N1919" s="108"/>
      <c r="O1919" s="108"/>
      <c r="P1919" s="108"/>
      <c r="Q1919" s="108"/>
      <c r="R1919" s="108"/>
      <c r="S1919" s="107"/>
      <c r="T1919" s="108"/>
      <c r="U1919" s="108"/>
      <c r="V1919" s="107"/>
      <c r="W1919" s="107"/>
    </row>
    <row r="1920" spans="1:23">
      <c r="A1920" s="107"/>
      <c r="B1920" s="112"/>
      <c r="C1920" s="107"/>
      <c r="D1920" s="112"/>
      <c r="E1920" s="107"/>
      <c r="F1920" s="107"/>
      <c r="G1920" s="107"/>
      <c r="H1920" s="107"/>
      <c r="I1920" s="107"/>
      <c r="J1920" s="108"/>
      <c r="K1920" s="108"/>
      <c r="L1920" s="108"/>
      <c r="M1920" s="108"/>
      <c r="N1920" s="108"/>
      <c r="O1920" s="108"/>
      <c r="P1920" s="108"/>
      <c r="Q1920" s="108"/>
      <c r="R1920" s="108"/>
      <c r="S1920" s="107"/>
      <c r="T1920" s="108"/>
      <c r="U1920" s="108"/>
      <c r="V1920" s="107"/>
      <c r="W1920" s="107"/>
    </row>
    <row r="1921" spans="1:23">
      <c r="A1921" s="107"/>
      <c r="B1921" s="112"/>
      <c r="C1921" s="107"/>
      <c r="D1921" s="112"/>
      <c r="E1921" s="107"/>
      <c r="F1921" s="107"/>
      <c r="G1921" s="107"/>
      <c r="H1921" s="107"/>
      <c r="I1921" s="107"/>
      <c r="J1921" s="108"/>
      <c r="K1921" s="108"/>
      <c r="L1921" s="108"/>
      <c r="M1921" s="108"/>
      <c r="N1921" s="108"/>
      <c r="O1921" s="108"/>
      <c r="P1921" s="108"/>
      <c r="Q1921" s="108"/>
      <c r="R1921" s="108"/>
      <c r="S1921" s="107"/>
      <c r="T1921" s="108"/>
      <c r="U1921" s="108"/>
      <c r="V1921" s="107"/>
      <c r="W1921" s="107"/>
    </row>
    <row r="1922" spans="1:23">
      <c r="A1922" s="107"/>
      <c r="B1922" s="112"/>
      <c r="C1922" s="107"/>
      <c r="D1922" s="112"/>
      <c r="E1922" s="107"/>
      <c r="F1922" s="107"/>
      <c r="G1922" s="107"/>
      <c r="H1922" s="107"/>
      <c r="I1922" s="107"/>
      <c r="J1922" s="108"/>
      <c r="K1922" s="108"/>
      <c r="L1922" s="108"/>
      <c r="M1922" s="108"/>
      <c r="N1922" s="108"/>
      <c r="O1922" s="108"/>
      <c r="P1922" s="108"/>
      <c r="Q1922" s="108"/>
      <c r="R1922" s="108"/>
      <c r="S1922" s="107"/>
      <c r="T1922" s="108"/>
      <c r="U1922" s="108"/>
      <c r="V1922" s="107"/>
      <c r="W1922" s="107"/>
    </row>
    <row r="1923" spans="1:23">
      <c r="A1923" s="107"/>
      <c r="B1923" s="112"/>
      <c r="C1923" s="107"/>
      <c r="D1923" s="112"/>
      <c r="E1923" s="107"/>
      <c r="F1923" s="107"/>
      <c r="G1923" s="107"/>
      <c r="H1923" s="107"/>
      <c r="I1923" s="107"/>
      <c r="J1923" s="108"/>
      <c r="K1923" s="108"/>
      <c r="L1923" s="108"/>
      <c r="M1923" s="108"/>
      <c r="N1923" s="108"/>
      <c r="O1923" s="108"/>
      <c r="P1923" s="108"/>
      <c r="Q1923" s="108"/>
      <c r="R1923" s="108"/>
      <c r="S1923" s="107"/>
      <c r="T1923" s="108"/>
      <c r="U1923" s="108"/>
      <c r="V1923" s="107"/>
      <c r="W1923" s="107"/>
    </row>
    <row r="1924" spans="1:23">
      <c r="A1924" s="107"/>
      <c r="B1924" s="112"/>
      <c r="C1924" s="107"/>
      <c r="D1924" s="112"/>
      <c r="E1924" s="107"/>
      <c r="F1924" s="107"/>
      <c r="G1924" s="107"/>
      <c r="H1924" s="107"/>
      <c r="I1924" s="107"/>
      <c r="J1924" s="108"/>
      <c r="K1924" s="108"/>
      <c r="L1924" s="108"/>
      <c r="M1924" s="108"/>
      <c r="N1924" s="108"/>
      <c r="O1924" s="108"/>
      <c r="P1924" s="108"/>
      <c r="Q1924" s="108"/>
      <c r="R1924" s="108"/>
      <c r="S1924" s="107"/>
      <c r="T1924" s="108"/>
      <c r="U1924" s="108"/>
      <c r="V1924" s="107"/>
      <c r="W1924" s="107"/>
    </row>
    <row r="1925" spans="1:23">
      <c r="A1925" s="107"/>
      <c r="B1925" s="112"/>
      <c r="C1925" s="107"/>
      <c r="D1925" s="112"/>
      <c r="E1925" s="107"/>
      <c r="F1925" s="107"/>
      <c r="G1925" s="107"/>
      <c r="H1925" s="107"/>
      <c r="I1925" s="107"/>
      <c r="J1925" s="108"/>
      <c r="K1925" s="108"/>
      <c r="L1925" s="108"/>
      <c r="M1925" s="108"/>
      <c r="N1925" s="108"/>
      <c r="O1925" s="108"/>
      <c r="P1925" s="108"/>
      <c r="Q1925" s="108"/>
      <c r="R1925" s="108"/>
      <c r="S1925" s="107"/>
      <c r="T1925" s="108"/>
      <c r="U1925" s="108"/>
      <c r="V1925" s="107"/>
      <c r="W1925" s="107"/>
    </row>
    <row r="1926" spans="1:23">
      <c r="A1926" s="107"/>
      <c r="B1926" s="112"/>
      <c r="C1926" s="107"/>
      <c r="D1926" s="112"/>
      <c r="E1926" s="107"/>
      <c r="F1926" s="107"/>
      <c r="G1926" s="107"/>
      <c r="H1926" s="107"/>
      <c r="I1926" s="107"/>
      <c r="J1926" s="108"/>
      <c r="K1926" s="108"/>
      <c r="L1926" s="108"/>
      <c r="M1926" s="108"/>
      <c r="N1926" s="108"/>
      <c r="O1926" s="108"/>
      <c r="P1926" s="108"/>
      <c r="Q1926" s="108"/>
      <c r="R1926" s="108"/>
      <c r="S1926" s="107"/>
      <c r="T1926" s="108"/>
      <c r="U1926" s="108"/>
      <c r="V1926" s="107"/>
      <c r="W1926" s="107"/>
    </row>
    <row r="1927" spans="1:23">
      <c r="A1927" s="107"/>
      <c r="B1927" s="112"/>
      <c r="C1927" s="107"/>
      <c r="D1927" s="112"/>
      <c r="E1927" s="107"/>
      <c r="F1927" s="107"/>
      <c r="G1927" s="107"/>
      <c r="H1927" s="107"/>
      <c r="I1927" s="107"/>
      <c r="J1927" s="108"/>
      <c r="K1927" s="108"/>
      <c r="L1927" s="108"/>
      <c r="M1927" s="108"/>
      <c r="N1927" s="108"/>
      <c r="O1927" s="108"/>
      <c r="P1927" s="108"/>
      <c r="Q1927" s="108"/>
      <c r="R1927" s="108"/>
      <c r="S1927" s="107"/>
      <c r="T1927" s="108"/>
      <c r="U1927" s="108"/>
      <c r="V1927" s="107"/>
      <c r="W1927" s="107"/>
    </row>
    <row r="1928" spans="1:23">
      <c r="A1928" s="107"/>
      <c r="B1928" s="112"/>
      <c r="C1928" s="107"/>
      <c r="D1928" s="112"/>
      <c r="E1928" s="107"/>
      <c r="F1928" s="107"/>
      <c r="G1928" s="107"/>
      <c r="H1928" s="107"/>
      <c r="I1928" s="107"/>
      <c r="J1928" s="108"/>
      <c r="K1928" s="108"/>
      <c r="L1928" s="108"/>
      <c r="M1928" s="108"/>
      <c r="N1928" s="108"/>
      <c r="O1928" s="108"/>
      <c r="P1928" s="108"/>
      <c r="Q1928" s="108"/>
      <c r="R1928" s="108"/>
      <c r="S1928" s="107"/>
      <c r="T1928" s="108"/>
      <c r="U1928" s="108"/>
      <c r="V1928" s="107"/>
      <c r="W1928" s="107"/>
    </row>
    <row r="1929" spans="1:23">
      <c r="A1929" s="107"/>
      <c r="B1929" s="112"/>
      <c r="C1929" s="107"/>
      <c r="D1929" s="112"/>
      <c r="E1929" s="107"/>
      <c r="F1929" s="107"/>
      <c r="G1929" s="107"/>
      <c r="H1929" s="107"/>
      <c r="I1929" s="107"/>
      <c r="J1929" s="108"/>
      <c r="K1929" s="108"/>
      <c r="L1929" s="108"/>
      <c r="M1929" s="108"/>
      <c r="N1929" s="108"/>
      <c r="O1929" s="108"/>
      <c r="P1929" s="108"/>
      <c r="Q1929" s="108"/>
      <c r="R1929" s="108"/>
      <c r="S1929" s="107"/>
      <c r="T1929" s="108"/>
      <c r="U1929" s="108"/>
      <c r="V1929" s="107"/>
      <c r="W1929" s="107"/>
    </row>
    <row r="1930" spans="1:23">
      <c r="A1930" s="107"/>
      <c r="B1930" s="112"/>
      <c r="C1930" s="107"/>
      <c r="D1930" s="112"/>
      <c r="E1930" s="107"/>
      <c r="F1930" s="107"/>
      <c r="G1930" s="107"/>
      <c r="H1930" s="107"/>
      <c r="I1930" s="107"/>
      <c r="J1930" s="108"/>
      <c r="K1930" s="108"/>
      <c r="L1930" s="108"/>
      <c r="M1930" s="108"/>
      <c r="N1930" s="108"/>
      <c r="O1930" s="108"/>
      <c r="P1930" s="108"/>
      <c r="Q1930" s="108"/>
      <c r="R1930" s="108"/>
      <c r="S1930" s="107"/>
      <c r="T1930" s="108"/>
      <c r="U1930" s="108"/>
      <c r="V1930" s="107"/>
      <c r="W1930" s="107"/>
    </row>
    <row r="1931" spans="1:23">
      <c r="A1931" s="107"/>
      <c r="B1931" s="112"/>
      <c r="C1931" s="107"/>
      <c r="D1931" s="112"/>
      <c r="E1931" s="107"/>
      <c r="F1931" s="107"/>
      <c r="G1931" s="107"/>
      <c r="H1931" s="107"/>
      <c r="I1931" s="107"/>
      <c r="J1931" s="108"/>
      <c r="K1931" s="108"/>
      <c r="L1931" s="108"/>
      <c r="M1931" s="108"/>
      <c r="N1931" s="108"/>
      <c r="O1931" s="108"/>
      <c r="P1931" s="108"/>
      <c r="Q1931" s="108"/>
      <c r="R1931" s="108"/>
      <c r="S1931" s="107"/>
      <c r="T1931" s="108"/>
      <c r="U1931" s="108"/>
      <c r="V1931" s="107"/>
      <c r="W1931" s="107"/>
    </row>
    <row r="1932" spans="1:23">
      <c r="A1932" s="107"/>
      <c r="B1932" s="112"/>
      <c r="C1932" s="107"/>
      <c r="D1932" s="112"/>
      <c r="E1932" s="107"/>
      <c r="F1932" s="107"/>
      <c r="G1932" s="107"/>
      <c r="H1932" s="107"/>
      <c r="I1932" s="107"/>
      <c r="J1932" s="108"/>
      <c r="K1932" s="108"/>
      <c r="L1932" s="108"/>
      <c r="M1932" s="108"/>
      <c r="N1932" s="108"/>
      <c r="O1932" s="108"/>
      <c r="P1932" s="108"/>
      <c r="Q1932" s="108"/>
      <c r="R1932" s="108"/>
      <c r="S1932" s="107"/>
      <c r="T1932" s="108"/>
      <c r="U1932" s="108"/>
      <c r="V1932" s="107"/>
      <c r="W1932" s="107"/>
    </row>
    <row r="1933" spans="1:23">
      <c r="A1933" s="107"/>
      <c r="B1933" s="112"/>
      <c r="C1933" s="107"/>
      <c r="D1933" s="112"/>
      <c r="E1933" s="107"/>
      <c r="F1933" s="107"/>
      <c r="G1933" s="107"/>
      <c r="H1933" s="107"/>
      <c r="I1933" s="107"/>
      <c r="J1933" s="108"/>
      <c r="K1933" s="108"/>
      <c r="L1933" s="108"/>
      <c r="M1933" s="108"/>
      <c r="N1933" s="108"/>
      <c r="O1933" s="108"/>
      <c r="P1933" s="108"/>
      <c r="Q1933" s="108"/>
      <c r="R1933" s="108"/>
      <c r="S1933" s="107"/>
      <c r="T1933" s="108"/>
      <c r="U1933" s="108"/>
      <c r="V1933" s="107"/>
      <c r="W1933" s="107"/>
    </row>
    <row r="1934" spans="1:23">
      <c r="A1934" s="107"/>
      <c r="B1934" s="112"/>
      <c r="C1934" s="107"/>
      <c r="D1934" s="112"/>
      <c r="E1934" s="107"/>
      <c r="F1934" s="107"/>
      <c r="G1934" s="107"/>
      <c r="H1934" s="107"/>
      <c r="I1934" s="107"/>
      <c r="J1934" s="108"/>
      <c r="K1934" s="108"/>
      <c r="L1934" s="108"/>
      <c r="M1934" s="108"/>
      <c r="N1934" s="108"/>
      <c r="O1934" s="108"/>
      <c r="P1934" s="108"/>
      <c r="Q1934" s="108"/>
      <c r="R1934" s="108"/>
      <c r="S1934" s="107"/>
      <c r="T1934" s="108"/>
      <c r="U1934" s="108"/>
      <c r="V1934" s="107"/>
      <c r="W1934" s="107"/>
    </row>
    <row r="1935" spans="1:23">
      <c r="A1935" s="107"/>
      <c r="B1935" s="112"/>
      <c r="C1935" s="107"/>
      <c r="D1935" s="112"/>
      <c r="E1935" s="107"/>
      <c r="F1935" s="107"/>
      <c r="G1935" s="107"/>
      <c r="H1935" s="107"/>
      <c r="I1935" s="107"/>
      <c r="J1935" s="108"/>
      <c r="K1935" s="108"/>
      <c r="L1935" s="108"/>
      <c r="M1935" s="108"/>
      <c r="N1935" s="108"/>
      <c r="O1935" s="108"/>
      <c r="P1935" s="108"/>
      <c r="Q1935" s="108"/>
      <c r="R1935" s="108"/>
      <c r="S1935" s="107"/>
      <c r="T1935" s="108"/>
      <c r="U1935" s="108"/>
      <c r="V1935" s="107"/>
      <c r="W1935" s="107"/>
    </row>
    <row r="1936" spans="1:23">
      <c r="A1936" s="107"/>
      <c r="B1936" s="112"/>
      <c r="C1936" s="107"/>
      <c r="D1936" s="112"/>
      <c r="E1936" s="107"/>
      <c r="F1936" s="107"/>
      <c r="G1936" s="107"/>
      <c r="H1936" s="107"/>
      <c r="I1936" s="107"/>
      <c r="J1936" s="108"/>
      <c r="K1936" s="108"/>
      <c r="L1936" s="108"/>
      <c r="M1936" s="108"/>
      <c r="N1936" s="108"/>
      <c r="O1936" s="108"/>
      <c r="P1936" s="108"/>
      <c r="Q1936" s="108"/>
      <c r="R1936" s="108"/>
      <c r="S1936" s="107"/>
      <c r="T1936" s="108"/>
      <c r="U1936" s="108"/>
      <c r="V1936" s="107"/>
      <c r="W1936" s="107"/>
    </row>
    <row r="1937" spans="1:23">
      <c r="A1937" s="107"/>
      <c r="B1937" s="112"/>
      <c r="C1937" s="107"/>
      <c r="D1937" s="112"/>
      <c r="E1937" s="107"/>
      <c r="F1937" s="107"/>
      <c r="G1937" s="107"/>
      <c r="H1937" s="107"/>
      <c r="I1937" s="107"/>
      <c r="J1937" s="108"/>
      <c r="K1937" s="108"/>
      <c r="L1937" s="108"/>
      <c r="M1937" s="108"/>
      <c r="N1937" s="108"/>
      <c r="O1937" s="108"/>
      <c r="P1937" s="108"/>
      <c r="Q1937" s="108"/>
      <c r="R1937" s="108"/>
      <c r="S1937" s="107"/>
      <c r="T1937" s="108"/>
      <c r="U1937" s="108"/>
      <c r="V1937" s="107"/>
      <c r="W1937" s="107"/>
    </row>
    <row r="1938" spans="1:23">
      <c r="A1938" s="107"/>
      <c r="B1938" s="112"/>
      <c r="C1938" s="107"/>
      <c r="D1938" s="112"/>
      <c r="E1938" s="107"/>
      <c r="F1938" s="107"/>
      <c r="G1938" s="107"/>
      <c r="H1938" s="107"/>
      <c r="I1938" s="107"/>
      <c r="J1938" s="108"/>
      <c r="K1938" s="108"/>
      <c r="L1938" s="108"/>
      <c r="M1938" s="108"/>
      <c r="N1938" s="108"/>
      <c r="O1938" s="108"/>
      <c r="P1938" s="108"/>
      <c r="Q1938" s="108"/>
      <c r="R1938" s="108"/>
      <c r="S1938" s="107"/>
      <c r="T1938" s="108"/>
      <c r="U1938" s="108"/>
      <c r="V1938" s="107"/>
      <c r="W1938" s="107"/>
    </row>
    <row r="1939" spans="1:23">
      <c r="A1939" s="107"/>
      <c r="B1939" s="112"/>
      <c r="C1939" s="107"/>
      <c r="D1939" s="112"/>
      <c r="E1939" s="107"/>
      <c r="F1939" s="107"/>
      <c r="G1939" s="107"/>
      <c r="H1939" s="107"/>
      <c r="I1939" s="107"/>
      <c r="J1939" s="108"/>
      <c r="K1939" s="108"/>
      <c r="L1939" s="108"/>
      <c r="M1939" s="108"/>
      <c r="N1939" s="108"/>
      <c r="O1939" s="108"/>
      <c r="P1939" s="108"/>
      <c r="Q1939" s="108"/>
      <c r="R1939" s="108"/>
      <c r="S1939" s="107"/>
      <c r="T1939" s="108"/>
      <c r="U1939" s="108"/>
      <c r="V1939" s="107"/>
      <c r="W1939" s="107"/>
    </row>
    <row r="1940" spans="1:23">
      <c r="A1940" s="107"/>
      <c r="B1940" s="112"/>
      <c r="C1940" s="107"/>
      <c r="D1940" s="112"/>
      <c r="E1940" s="107"/>
      <c r="F1940" s="107"/>
      <c r="G1940" s="107"/>
      <c r="H1940" s="107"/>
      <c r="I1940" s="107"/>
      <c r="J1940" s="108"/>
      <c r="K1940" s="108"/>
      <c r="L1940" s="108"/>
      <c r="M1940" s="108"/>
      <c r="N1940" s="108"/>
      <c r="O1940" s="108"/>
      <c r="P1940" s="108"/>
      <c r="Q1940" s="108"/>
      <c r="R1940" s="108"/>
      <c r="S1940" s="107"/>
      <c r="T1940" s="108"/>
      <c r="U1940" s="108"/>
      <c r="V1940" s="107"/>
      <c r="W1940" s="107"/>
    </row>
    <row r="1941" spans="1:23">
      <c r="A1941" s="107"/>
      <c r="B1941" s="112"/>
      <c r="C1941" s="107"/>
      <c r="D1941" s="112"/>
      <c r="E1941" s="107"/>
      <c r="F1941" s="107"/>
      <c r="G1941" s="107"/>
      <c r="H1941" s="107"/>
      <c r="I1941" s="107"/>
      <c r="J1941" s="108"/>
      <c r="K1941" s="108"/>
      <c r="L1941" s="108"/>
      <c r="M1941" s="108"/>
      <c r="N1941" s="108"/>
      <c r="O1941" s="108"/>
      <c r="P1941" s="108"/>
      <c r="Q1941" s="108"/>
      <c r="R1941" s="108"/>
      <c r="S1941" s="107"/>
      <c r="T1941" s="108"/>
      <c r="U1941" s="108"/>
      <c r="V1941" s="107"/>
      <c r="W1941" s="107"/>
    </row>
    <row r="1942" spans="1:23">
      <c r="A1942" s="107"/>
      <c r="B1942" s="112"/>
      <c r="C1942" s="107"/>
      <c r="D1942" s="112"/>
      <c r="E1942" s="107"/>
      <c r="F1942" s="107"/>
      <c r="G1942" s="107"/>
      <c r="H1942" s="107"/>
      <c r="I1942" s="107"/>
      <c r="J1942" s="108"/>
      <c r="K1942" s="108"/>
      <c r="L1942" s="108"/>
      <c r="M1942" s="108"/>
      <c r="N1942" s="108"/>
      <c r="O1942" s="108"/>
      <c r="P1942" s="108"/>
      <c r="Q1942" s="108"/>
      <c r="R1942" s="108"/>
      <c r="S1942" s="107"/>
      <c r="T1942" s="108"/>
      <c r="U1942" s="108"/>
      <c r="V1942" s="107"/>
      <c r="W1942" s="107"/>
    </row>
    <row r="1943" spans="1:23">
      <c r="A1943" s="107"/>
      <c r="B1943" s="112"/>
      <c r="C1943" s="107"/>
      <c r="D1943" s="112"/>
      <c r="E1943" s="107"/>
      <c r="F1943" s="107"/>
      <c r="G1943" s="107"/>
      <c r="H1943" s="107"/>
      <c r="I1943" s="107"/>
      <c r="J1943" s="108"/>
      <c r="K1943" s="108"/>
      <c r="L1943" s="108"/>
      <c r="M1943" s="108"/>
      <c r="N1943" s="108"/>
      <c r="O1943" s="108"/>
      <c r="P1943" s="108"/>
      <c r="Q1943" s="108"/>
      <c r="R1943" s="108"/>
      <c r="S1943" s="107"/>
      <c r="T1943" s="108"/>
      <c r="U1943" s="108"/>
      <c r="V1943" s="107"/>
      <c r="W1943" s="107"/>
    </row>
    <row r="1944" spans="1:23">
      <c r="A1944" s="107"/>
      <c r="B1944" s="112"/>
      <c r="C1944" s="107"/>
      <c r="D1944" s="112"/>
      <c r="E1944" s="107"/>
      <c r="F1944" s="107"/>
      <c r="G1944" s="107"/>
      <c r="H1944" s="107"/>
      <c r="I1944" s="107"/>
      <c r="J1944" s="108"/>
      <c r="K1944" s="108"/>
      <c r="L1944" s="108"/>
      <c r="M1944" s="108"/>
      <c r="N1944" s="108"/>
      <c r="O1944" s="108"/>
      <c r="P1944" s="108"/>
      <c r="Q1944" s="108"/>
      <c r="R1944" s="108"/>
      <c r="S1944" s="107"/>
      <c r="T1944" s="108"/>
      <c r="U1944" s="108"/>
      <c r="V1944" s="107"/>
      <c r="W1944" s="107"/>
    </row>
    <row r="1945" spans="1:23">
      <c r="A1945" s="107"/>
      <c r="B1945" s="112"/>
      <c r="C1945" s="107"/>
      <c r="D1945" s="112"/>
      <c r="E1945" s="107"/>
      <c r="F1945" s="107"/>
      <c r="G1945" s="107"/>
      <c r="H1945" s="107"/>
      <c r="I1945" s="107"/>
      <c r="J1945" s="108"/>
      <c r="K1945" s="108"/>
      <c r="L1945" s="108"/>
      <c r="M1945" s="108"/>
      <c r="N1945" s="108"/>
      <c r="O1945" s="108"/>
      <c r="P1945" s="108"/>
      <c r="Q1945" s="108"/>
      <c r="R1945" s="108"/>
      <c r="S1945" s="107"/>
      <c r="T1945" s="108"/>
      <c r="U1945" s="108"/>
      <c r="V1945" s="107"/>
      <c r="W1945" s="107"/>
    </row>
    <row r="1946" spans="1:23">
      <c r="A1946" s="107"/>
      <c r="B1946" s="112"/>
      <c r="C1946" s="107"/>
      <c r="D1946" s="112"/>
      <c r="E1946" s="107"/>
      <c r="F1946" s="107"/>
      <c r="G1946" s="107"/>
      <c r="H1946" s="107"/>
      <c r="I1946" s="107"/>
      <c r="J1946" s="108"/>
      <c r="K1946" s="108"/>
      <c r="L1946" s="108"/>
      <c r="M1946" s="108"/>
      <c r="N1946" s="108"/>
      <c r="O1946" s="108"/>
      <c r="P1946" s="108"/>
      <c r="Q1946" s="108"/>
      <c r="R1946" s="108"/>
      <c r="S1946" s="107"/>
      <c r="T1946" s="108"/>
      <c r="U1946" s="108"/>
      <c r="V1946" s="107"/>
      <c r="W1946" s="107"/>
    </row>
    <row r="1947" spans="1:23">
      <c r="A1947" s="107"/>
      <c r="B1947" s="112"/>
      <c r="C1947" s="107"/>
      <c r="D1947" s="112"/>
      <c r="E1947" s="107"/>
      <c r="F1947" s="107"/>
      <c r="G1947" s="107"/>
      <c r="H1947" s="107"/>
      <c r="I1947" s="107"/>
      <c r="J1947" s="108"/>
      <c r="K1947" s="108"/>
      <c r="L1947" s="108"/>
      <c r="M1947" s="108"/>
      <c r="N1947" s="108"/>
      <c r="O1947" s="108"/>
      <c r="P1947" s="108"/>
      <c r="Q1947" s="108"/>
      <c r="R1947" s="108"/>
      <c r="S1947" s="107"/>
      <c r="T1947" s="108"/>
      <c r="U1947" s="108"/>
      <c r="V1947" s="107"/>
      <c r="W1947" s="107"/>
    </row>
    <row r="1948" spans="1:23">
      <c r="A1948" s="107"/>
      <c r="B1948" s="112"/>
      <c r="C1948" s="107"/>
      <c r="D1948" s="112"/>
      <c r="E1948" s="107"/>
      <c r="F1948" s="107"/>
      <c r="G1948" s="107"/>
      <c r="H1948" s="107"/>
      <c r="I1948" s="107"/>
      <c r="J1948" s="108"/>
      <c r="K1948" s="108"/>
      <c r="L1948" s="108"/>
      <c r="M1948" s="108"/>
      <c r="N1948" s="108"/>
      <c r="O1948" s="108"/>
      <c r="P1948" s="108"/>
      <c r="Q1948" s="108"/>
      <c r="R1948" s="108"/>
      <c r="S1948" s="107"/>
      <c r="T1948" s="108"/>
      <c r="U1948" s="108"/>
      <c r="V1948" s="107"/>
      <c r="W1948" s="107"/>
    </row>
    <row r="1949" spans="1:23">
      <c r="A1949" s="107"/>
      <c r="B1949" s="112"/>
      <c r="C1949" s="107"/>
      <c r="D1949" s="112"/>
      <c r="E1949" s="107"/>
      <c r="F1949" s="107"/>
      <c r="G1949" s="107"/>
      <c r="H1949" s="107"/>
      <c r="I1949" s="107"/>
      <c r="J1949" s="108"/>
      <c r="K1949" s="108"/>
      <c r="L1949" s="108"/>
      <c r="M1949" s="108"/>
      <c r="N1949" s="108"/>
      <c r="O1949" s="108"/>
      <c r="P1949" s="108"/>
      <c r="Q1949" s="108"/>
      <c r="R1949" s="108"/>
      <c r="S1949" s="107"/>
      <c r="T1949" s="108"/>
      <c r="U1949" s="108"/>
      <c r="V1949" s="107"/>
      <c r="W1949" s="107"/>
    </row>
    <row r="1950" spans="1:23">
      <c r="A1950" s="107"/>
      <c r="B1950" s="112"/>
      <c r="C1950" s="107"/>
      <c r="D1950" s="112"/>
      <c r="E1950" s="107"/>
      <c r="F1950" s="107"/>
      <c r="G1950" s="107"/>
      <c r="H1950" s="107"/>
      <c r="I1950" s="107"/>
      <c r="J1950" s="108"/>
      <c r="K1950" s="108"/>
      <c r="L1950" s="108"/>
      <c r="M1950" s="108"/>
      <c r="N1950" s="108"/>
      <c r="O1950" s="108"/>
      <c r="P1950" s="108"/>
      <c r="Q1950" s="108"/>
      <c r="R1950" s="108"/>
      <c r="S1950" s="107"/>
      <c r="T1950" s="108"/>
      <c r="U1950" s="108"/>
      <c r="V1950" s="107"/>
      <c r="W1950" s="107"/>
    </row>
    <row r="1951" spans="1:23">
      <c r="A1951" s="107"/>
      <c r="B1951" s="112"/>
      <c r="C1951" s="107"/>
      <c r="D1951" s="112"/>
      <c r="E1951" s="107"/>
      <c r="F1951" s="107"/>
      <c r="G1951" s="107"/>
      <c r="H1951" s="107"/>
      <c r="I1951" s="107"/>
      <c r="J1951" s="108"/>
      <c r="K1951" s="108"/>
      <c r="L1951" s="108"/>
      <c r="M1951" s="108"/>
      <c r="N1951" s="108"/>
      <c r="O1951" s="108"/>
      <c r="P1951" s="108"/>
      <c r="Q1951" s="108"/>
      <c r="R1951" s="108"/>
      <c r="S1951" s="107"/>
      <c r="T1951" s="108"/>
      <c r="U1951" s="108"/>
      <c r="V1951" s="107"/>
      <c r="W1951" s="107"/>
    </row>
    <row r="1952" spans="1:23">
      <c r="A1952" s="107"/>
      <c r="B1952" s="112"/>
      <c r="C1952" s="107"/>
      <c r="D1952" s="112"/>
      <c r="E1952" s="107"/>
      <c r="F1952" s="107"/>
      <c r="G1952" s="107"/>
      <c r="H1952" s="107"/>
      <c r="I1952" s="107"/>
      <c r="J1952" s="108"/>
      <c r="K1952" s="108"/>
      <c r="L1952" s="108"/>
      <c r="M1952" s="108"/>
      <c r="N1952" s="108"/>
      <c r="O1952" s="108"/>
      <c r="P1952" s="108"/>
      <c r="Q1952" s="108"/>
      <c r="R1952" s="108"/>
      <c r="S1952" s="107"/>
      <c r="T1952" s="108"/>
      <c r="U1952" s="108"/>
      <c r="V1952" s="107"/>
      <c r="W1952" s="107"/>
    </row>
    <row r="1953" spans="1:23">
      <c r="A1953" s="107"/>
      <c r="B1953" s="112"/>
      <c r="C1953" s="107"/>
      <c r="D1953" s="112"/>
      <c r="E1953" s="107"/>
      <c r="F1953" s="107"/>
      <c r="G1953" s="107"/>
      <c r="H1953" s="107"/>
      <c r="I1953" s="107"/>
      <c r="J1953" s="108"/>
      <c r="K1953" s="108"/>
      <c r="L1953" s="108"/>
      <c r="M1953" s="108"/>
      <c r="N1953" s="108"/>
      <c r="O1953" s="108"/>
      <c r="P1953" s="108"/>
      <c r="Q1953" s="108"/>
      <c r="R1953" s="108"/>
      <c r="S1953" s="107"/>
      <c r="T1953" s="108"/>
      <c r="U1953" s="108"/>
      <c r="V1953" s="107"/>
      <c r="W1953" s="107"/>
    </row>
    <row r="1954" spans="1:23">
      <c r="A1954" s="107"/>
      <c r="B1954" s="112"/>
      <c r="C1954" s="107"/>
      <c r="D1954" s="112"/>
      <c r="E1954" s="107"/>
      <c r="F1954" s="107"/>
      <c r="G1954" s="107"/>
      <c r="H1954" s="107"/>
      <c r="I1954" s="107"/>
      <c r="J1954" s="108"/>
      <c r="K1954" s="108"/>
      <c r="L1954" s="108"/>
      <c r="M1954" s="108"/>
      <c r="N1954" s="108"/>
      <c r="O1954" s="108"/>
      <c r="P1954" s="108"/>
      <c r="Q1954" s="108"/>
      <c r="R1954" s="108"/>
      <c r="S1954" s="107"/>
      <c r="T1954" s="108"/>
      <c r="U1954" s="108"/>
      <c r="V1954" s="107"/>
      <c r="W1954" s="107"/>
    </row>
    <row r="1955" spans="1:23">
      <c r="A1955" s="107"/>
      <c r="B1955" s="112"/>
      <c r="C1955" s="107"/>
      <c r="D1955" s="112"/>
      <c r="E1955" s="107"/>
      <c r="F1955" s="107"/>
      <c r="G1955" s="107"/>
      <c r="H1955" s="107"/>
      <c r="I1955" s="107"/>
      <c r="J1955" s="108"/>
      <c r="K1955" s="108"/>
      <c r="L1955" s="108"/>
      <c r="M1955" s="108"/>
      <c r="N1955" s="108"/>
      <c r="O1955" s="108"/>
      <c r="P1955" s="108"/>
      <c r="Q1955" s="108"/>
      <c r="R1955" s="108"/>
      <c r="S1955" s="107"/>
      <c r="T1955" s="108"/>
      <c r="U1955" s="108"/>
      <c r="V1955" s="107"/>
      <c r="W1955" s="107"/>
    </row>
    <row r="1956" spans="1:23">
      <c r="A1956" s="107"/>
      <c r="B1956" s="112"/>
      <c r="C1956" s="107"/>
      <c r="D1956" s="112"/>
      <c r="E1956" s="107"/>
      <c r="F1956" s="107"/>
      <c r="G1956" s="107"/>
      <c r="H1956" s="107"/>
      <c r="I1956" s="107"/>
      <c r="J1956" s="108"/>
      <c r="K1956" s="108"/>
      <c r="L1956" s="108"/>
      <c r="M1956" s="108"/>
      <c r="N1956" s="108"/>
      <c r="O1956" s="108"/>
      <c r="P1956" s="108"/>
      <c r="Q1956" s="108"/>
      <c r="R1956" s="108"/>
      <c r="S1956" s="107"/>
      <c r="T1956" s="108"/>
      <c r="U1956" s="108"/>
      <c r="V1956" s="107"/>
      <c r="W1956" s="107"/>
    </row>
    <row r="1957" spans="1:23">
      <c r="A1957" s="107"/>
      <c r="B1957" s="112"/>
      <c r="C1957" s="107"/>
      <c r="D1957" s="112"/>
      <c r="E1957" s="107"/>
      <c r="F1957" s="107"/>
      <c r="G1957" s="107"/>
      <c r="H1957" s="107"/>
      <c r="I1957" s="107"/>
      <c r="J1957" s="108"/>
      <c r="K1957" s="108"/>
      <c r="L1957" s="108"/>
      <c r="M1957" s="108"/>
      <c r="N1957" s="108"/>
      <c r="O1957" s="108"/>
      <c r="P1957" s="108"/>
      <c r="Q1957" s="108"/>
      <c r="R1957" s="108"/>
      <c r="S1957" s="107"/>
      <c r="T1957" s="108"/>
      <c r="U1957" s="108"/>
      <c r="V1957" s="107"/>
      <c r="W1957" s="107"/>
    </row>
    <row r="1958" spans="1:23">
      <c r="A1958" s="107"/>
      <c r="B1958" s="112"/>
      <c r="C1958" s="107"/>
      <c r="D1958" s="112"/>
      <c r="E1958" s="107"/>
      <c r="F1958" s="107"/>
      <c r="G1958" s="107"/>
      <c r="H1958" s="107"/>
      <c r="I1958" s="107"/>
      <c r="J1958" s="108"/>
      <c r="K1958" s="108"/>
      <c r="L1958" s="108"/>
      <c r="M1958" s="108"/>
      <c r="N1958" s="108"/>
      <c r="O1958" s="108"/>
      <c r="P1958" s="108"/>
      <c r="Q1958" s="108"/>
      <c r="R1958" s="108"/>
      <c r="S1958" s="107"/>
      <c r="T1958" s="108"/>
      <c r="U1958" s="108"/>
      <c r="V1958" s="107"/>
      <c r="W1958" s="107"/>
    </row>
    <row r="1959" spans="1:23">
      <c r="A1959" s="107"/>
      <c r="B1959" s="112"/>
      <c r="C1959" s="107"/>
      <c r="D1959" s="112"/>
      <c r="E1959" s="107"/>
      <c r="F1959" s="107"/>
      <c r="G1959" s="107"/>
      <c r="H1959" s="107"/>
      <c r="I1959" s="107"/>
      <c r="J1959" s="108"/>
      <c r="K1959" s="108"/>
      <c r="L1959" s="108"/>
      <c r="M1959" s="108"/>
      <c r="N1959" s="108"/>
      <c r="O1959" s="108"/>
      <c r="P1959" s="108"/>
      <c r="Q1959" s="108"/>
      <c r="R1959" s="108"/>
      <c r="S1959" s="107"/>
      <c r="T1959" s="108"/>
      <c r="U1959" s="108"/>
      <c r="V1959" s="107"/>
      <c r="W1959" s="107"/>
    </row>
    <row r="1960" spans="1:23">
      <c r="A1960" s="107"/>
      <c r="B1960" s="112"/>
      <c r="C1960" s="107"/>
      <c r="D1960" s="112"/>
      <c r="E1960" s="107"/>
      <c r="F1960" s="107"/>
      <c r="G1960" s="107"/>
      <c r="H1960" s="107"/>
      <c r="I1960" s="107"/>
      <c r="J1960" s="108"/>
      <c r="K1960" s="108"/>
      <c r="L1960" s="108"/>
      <c r="M1960" s="108"/>
      <c r="N1960" s="108"/>
      <c r="O1960" s="108"/>
      <c r="P1960" s="108"/>
      <c r="Q1960" s="108"/>
      <c r="R1960" s="108"/>
      <c r="S1960" s="107"/>
      <c r="T1960" s="108"/>
      <c r="U1960" s="108"/>
      <c r="V1960" s="107"/>
      <c r="W1960" s="107"/>
    </row>
    <row r="1961" spans="1:23">
      <c r="A1961" s="107"/>
      <c r="B1961" s="112"/>
      <c r="C1961" s="107"/>
      <c r="D1961" s="112"/>
      <c r="E1961" s="107"/>
      <c r="F1961" s="107"/>
      <c r="G1961" s="107"/>
      <c r="H1961" s="107"/>
      <c r="I1961" s="107"/>
      <c r="J1961" s="108"/>
      <c r="K1961" s="108"/>
      <c r="L1961" s="108"/>
      <c r="M1961" s="108"/>
      <c r="N1961" s="108"/>
      <c r="O1961" s="108"/>
      <c r="P1961" s="108"/>
      <c r="Q1961" s="108"/>
      <c r="R1961" s="108"/>
      <c r="S1961" s="107"/>
      <c r="T1961" s="108"/>
      <c r="U1961" s="108"/>
      <c r="V1961" s="107"/>
      <c r="W1961" s="107"/>
    </row>
    <row r="1962" spans="1:23">
      <c r="A1962" s="107"/>
      <c r="B1962" s="112"/>
      <c r="C1962" s="107"/>
      <c r="D1962" s="112"/>
      <c r="E1962" s="107"/>
      <c r="F1962" s="107"/>
      <c r="G1962" s="107"/>
      <c r="H1962" s="107"/>
      <c r="I1962" s="107"/>
      <c r="J1962" s="108"/>
      <c r="K1962" s="108"/>
      <c r="L1962" s="108"/>
      <c r="M1962" s="108"/>
      <c r="N1962" s="108"/>
      <c r="O1962" s="108"/>
      <c r="P1962" s="108"/>
      <c r="Q1962" s="108"/>
      <c r="R1962" s="108"/>
      <c r="S1962" s="107"/>
      <c r="T1962" s="108"/>
      <c r="U1962" s="108"/>
      <c r="V1962" s="107"/>
      <c r="W1962" s="107"/>
    </row>
    <row r="1963" spans="1:23">
      <c r="A1963" s="107"/>
      <c r="B1963" s="112"/>
      <c r="C1963" s="107"/>
      <c r="D1963" s="112"/>
      <c r="E1963" s="107"/>
      <c r="F1963" s="107"/>
      <c r="G1963" s="107"/>
      <c r="H1963" s="107"/>
      <c r="I1963" s="107"/>
      <c r="J1963" s="108"/>
      <c r="K1963" s="108"/>
      <c r="L1963" s="108"/>
      <c r="M1963" s="108"/>
      <c r="N1963" s="108"/>
      <c r="O1963" s="108"/>
      <c r="P1963" s="108"/>
      <c r="Q1963" s="108"/>
      <c r="R1963" s="108"/>
      <c r="S1963" s="107"/>
      <c r="T1963" s="108"/>
      <c r="U1963" s="108"/>
      <c r="V1963" s="107"/>
      <c r="W1963" s="107"/>
    </row>
    <row r="1964" spans="1:23">
      <c r="A1964" s="107"/>
      <c r="B1964" s="112"/>
      <c r="C1964" s="107"/>
      <c r="D1964" s="112"/>
      <c r="E1964" s="107"/>
      <c r="F1964" s="107"/>
      <c r="G1964" s="107"/>
      <c r="H1964" s="107"/>
      <c r="I1964" s="107"/>
      <c r="J1964" s="108"/>
      <c r="K1964" s="108"/>
      <c r="L1964" s="108"/>
      <c r="M1964" s="108"/>
      <c r="N1964" s="108"/>
      <c r="O1964" s="108"/>
      <c r="P1964" s="108"/>
      <c r="Q1964" s="108"/>
      <c r="R1964" s="108"/>
      <c r="S1964" s="107"/>
      <c r="T1964" s="108"/>
      <c r="U1964" s="108"/>
      <c r="V1964" s="107"/>
      <c r="W1964" s="107"/>
    </row>
    <row r="1965" spans="1:23">
      <c r="A1965" s="107"/>
      <c r="B1965" s="112"/>
      <c r="C1965" s="107"/>
      <c r="D1965" s="112"/>
      <c r="E1965" s="107"/>
      <c r="F1965" s="107"/>
      <c r="G1965" s="107"/>
      <c r="H1965" s="107"/>
      <c r="I1965" s="107"/>
      <c r="J1965" s="108"/>
      <c r="K1965" s="108"/>
      <c r="L1965" s="108"/>
      <c r="M1965" s="108"/>
      <c r="N1965" s="108"/>
      <c r="O1965" s="108"/>
      <c r="P1965" s="108"/>
      <c r="Q1965" s="108"/>
      <c r="R1965" s="108"/>
      <c r="S1965" s="107"/>
      <c r="T1965" s="108"/>
      <c r="U1965" s="108"/>
      <c r="V1965" s="107"/>
      <c r="W1965" s="107"/>
    </row>
    <row r="1966" spans="1:23">
      <c r="A1966" s="107"/>
      <c r="B1966" s="112"/>
      <c r="C1966" s="107"/>
      <c r="D1966" s="112"/>
      <c r="E1966" s="107"/>
      <c r="F1966" s="107"/>
      <c r="G1966" s="107"/>
      <c r="H1966" s="107"/>
      <c r="I1966" s="107"/>
      <c r="J1966" s="108"/>
      <c r="K1966" s="108"/>
      <c r="L1966" s="108"/>
      <c r="M1966" s="108"/>
      <c r="N1966" s="108"/>
      <c r="O1966" s="108"/>
      <c r="P1966" s="108"/>
      <c r="Q1966" s="108"/>
      <c r="R1966" s="108"/>
      <c r="S1966" s="107"/>
      <c r="T1966" s="108"/>
      <c r="U1966" s="108"/>
      <c r="V1966" s="107"/>
      <c r="W1966" s="107"/>
    </row>
    <row r="1967" spans="1:23">
      <c r="A1967" s="107"/>
      <c r="B1967" s="112"/>
      <c r="C1967" s="107"/>
      <c r="D1967" s="112"/>
      <c r="E1967" s="107"/>
      <c r="F1967" s="107"/>
      <c r="G1967" s="107"/>
      <c r="H1967" s="107"/>
      <c r="I1967" s="107"/>
      <c r="J1967" s="108"/>
      <c r="K1967" s="108"/>
      <c r="L1967" s="108"/>
      <c r="M1967" s="108"/>
      <c r="N1967" s="108"/>
      <c r="O1967" s="108"/>
      <c r="P1967" s="108"/>
      <c r="Q1967" s="108"/>
      <c r="R1967" s="108"/>
      <c r="S1967" s="107"/>
      <c r="T1967" s="108"/>
      <c r="U1967" s="108"/>
      <c r="V1967" s="107"/>
      <c r="W1967" s="107"/>
    </row>
    <row r="1968" spans="1:23">
      <c r="A1968" s="107"/>
      <c r="B1968" s="112"/>
      <c r="C1968" s="107"/>
      <c r="D1968" s="112"/>
      <c r="E1968" s="107"/>
      <c r="F1968" s="107"/>
      <c r="G1968" s="107"/>
      <c r="H1968" s="107"/>
      <c r="I1968" s="107"/>
      <c r="J1968" s="108"/>
      <c r="K1968" s="108"/>
      <c r="L1968" s="108"/>
      <c r="M1968" s="108"/>
      <c r="N1968" s="108"/>
      <c r="O1968" s="108"/>
      <c r="P1968" s="108"/>
      <c r="Q1968" s="108"/>
      <c r="R1968" s="108"/>
      <c r="S1968" s="107"/>
      <c r="T1968" s="108"/>
      <c r="U1968" s="108"/>
      <c r="V1968" s="107"/>
      <c r="W1968" s="107"/>
    </row>
    <row r="1969" spans="1:23">
      <c r="A1969" s="107"/>
      <c r="B1969" s="112"/>
      <c r="C1969" s="107"/>
      <c r="D1969" s="112"/>
      <c r="E1969" s="107"/>
      <c r="F1969" s="107"/>
      <c r="G1969" s="107"/>
      <c r="H1969" s="107"/>
      <c r="I1969" s="107"/>
      <c r="J1969" s="108"/>
      <c r="K1969" s="108"/>
      <c r="L1969" s="108"/>
      <c r="M1969" s="108"/>
      <c r="N1969" s="108"/>
      <c r="O1969" s="108"/>
      <c r="P1969" s="108"/>
      <c r="Q1969" s="108"/>
      <c r="R1969" s="108"/>
      <c r="S1969" s="107"/>
      <c r="T1969" s="108"/>
      <c r="U1969" s="108"/>
      <c r="V1969" s="107"/>
      <c r="W1969" s="107"/>
    </row>
    <row r="1970" spans="1:23">
      <c r="A1970" s="107"/>
      <c r="B1970" s="112"/>
      <c r="C1970" s="107"/>
      <c r="D1970" s="112"/>
      <c r="E1970" s="107"/>
      <c r="F1970" s="107"/>
      <c r="G1970" s="107"/>
      <c r="H1970" s="107"/>
      <c r="I1970" s="107"/>
      <c r="J1970" s="108"/>
      <c r="K1970" s="108"/>
      <c r="L1970" s="108"/>
      <c r="M1970" s="108"/>
      <c r="N1970" s="108"/>
      <c r="O1970" s="108"/>
      <c r="P1970" s="108"/>
      <c r="Q1970" s="108"/>
      <c r="R1970" s="108"/>
      <c r="S1970" s="107"/>
      <c r="T1970" s="108"/>
      <c r="U1970" s="108"/>
      <c r="V1970" s="107"/>
      <c r="W1970" s="107"/>
    </row>
    <row r="1971" spans="1:23">
      <c r="A1971" s="107"/>
      <c r="B1971" s="112"/>
      <c r="C1971" s="107"/>
      <c r="D1971" s="112"/>
      <c r="E1971" s="107"/>
      <c r="F1971" s="107"/>
      <c r="G1971" s="107"/>
      <c r="H1971" s="107"/>
      <c r="I1971" s="107"/>
      <c r="J1971" s="108"/>
      <c r="K1971" s="108"/>
      <c r="L1971" s="108"/>
      <c r="M1971" s="108"/>
      <c r="N1971" s="108"/>
      <c r="O1971" s="108"/>
      <c r="P1971" s="108"/>
      <c r="Q1971" s="108"/>
      <c r="R1971" s="108"/>
      <c r="S1971" s="107"/>
      <c r="T1971" s="108"/>
      <c r="U1971" s="108"/>
      <c r="V1971" s="107"/>
      <c r="W1971" s="107"/>
    </row>
    <row r="1972" spans="1:23">
      <c r="A1972" s="107"/>
      <c r="B1972" s="112"/>
      <c r="C1972" s="107"/>
      <c r="D1972" s="112"/>
      <c r="E1972" s="107"/>
      <c r="F1972" s="107"/>
      <c r="G1972" s="107"/>
      <c r="H1972" s="107"/>
      <c r="I1972" s="107"/>
      <c r="J1972" s="108"/>
      <c r="K1972" s="108"/>
      <c r="L1972" s="108"/>
      <c r="M1972" s="108"/>
      <c r="N1972" s="108"/>
      <c r="O1972" s="108"/>
      <c r="P1972" s="108"/>
      <c r="Q1972" s="108"/>
      <c r="R1972" s="108"/>
      <c r="S1972" s="107"/>
      <c r="T1972" s="108"/>
      <c r="U1972" s="108"/>
      <c r="V1972" s="107"/>
      <c r="W1972" s="107"/>
    </row>
    <row r="1973" spans="1:23">
      <c r="A1973" s="107"/>
      <c r="B1973" s="112"/>
      <c r="C1973" s="107"/>
      <c r="D1973" s="112"/>
      <c r="E1973" s="107"/>
      <c r="F1973" s="107"/>
      <c r="G1973" s="107"/>
      <c r="H1973" s="107"/>
      <c r="I1973" s="107"/>
      <c r="J1973" s="108"/>
      <c r="K1973" s="108"/>
      <c r="L1973" s="108"/>
      <c r="M1973" s="108"/>
      <c r="N1973" s="108"/>
      <c r="O1973" s="108"/>
      <c r="P1973" s="108"/>
      <c r="Q1973" s="108"/>
      <c r="R1973" s="108"/>
      <c r="S1973" s="107"/>
      <c r="T1973" s="108"/>
      <c r="U1973" s="108"/>
      <c r="V1973" s="107"/>
      <c r="W1973" s="107"/>
    </row>
    <row r="1974" spans="1:23">
      <c r="A1974" s="107"/>
      <c r="B1974" s="112"/>
      <c r="C1974" s="107"/>
      <c r="D1974" s="112"/>
      <c r="E1974" s="107"/>
      <c r="F1974" s="107"/>
      <c r="G1974" s="107"/>
      <c r="H1974" s="107"/>
      <c r="I1974" s="107"/>
      <c r="J1974" s="108"/>
      <c r="K1974" s="108"/>
      <c r="L1974" s="108"/>
      <c r="M1974" s="108"/>
      <c r="N1974" s="108"/>
      <c r="O1974" s="108"/>
      <c r="P1974" s="108"/>
      <c r="Q1974" s="108"/>
      <c r="R1974" s="108"/>
      <c r="S1974" s="107"/>
      <c r="T1974" s="108"/>
      <c r="U1974" s="108"/>
      <c r="V1974" s="107"/>
      <c r="W1974" s="107"/>
    </row>
    <row r="1975" spans="1:23">
      <c r="A1975" s="107"/>
      <c r="B1975" s="112"/>
      <c r="C1975" s="107"/>
      <c r="D1975" s="112"/>
      <c r="E1975" s="107"/>
      <c r="F1975" s="107"/>
      <c r="G1975" s="107"/>
      <c r="H1975" s="107"/>
      <c r="I1975" s="107"/>
      <c r="J1975" s="108"/>
      <c r="K1975" s="108"/>
      <c r="L1975" s="108"/>
      <c r="M1975" s="108"/>
      <c r="N1975" s="108"/>
      <c r="O1975" s="108"/>
      <c r="P1975" s="108"/>
      <c r="Q1975" s="108"/>
      <c r="R1975" s="108"/>
      <c r="S1975" s="107"/>
      <c r="T1975" s="108"/>
      <c r="U1975" s="108"/>
      <c r="V1975" s="107"/>
      <c r="W1975" s="107"/>
    </row>
    <row r="1976" spans="1:23">
      <c r="A1976" s="107"/>
      <c r="B1976" s="112"/>
      <c r="C1976" s="107"/>
      <c r="D1976" s="112"/>
      <c r="E1976" s="107"/>
      <c r="F1976" s="107"/>
      <c r="G1976" s="107"/>
      <c r="H1976" s="107"/>
      <c r="I1976" s="107"/>
      <c r="J1976" s="108"/>
      <c r="K1976" s="108"/>
      <c r="L1976" s="108"/>
      <c r="M1976" s="108"/>
      <c r="N1976" s="108"/>
      <c r="O1976" s="108"/>
      <c r="P1976" s="108"/>
      <c r="Q1976" s="108"/>
      <c r="R1976" s="108"/>
      <c r="S1976" s="107"/>
      <c r="T1976" s="108"/>
      <c r="U1976" s="108"/>
      <c r="V1976" s="107"/>
      <c r="W1976" s="107"/>
    </row>
    <row r="1977" spans="1:23">
      <c r="A1977" s="107"/>
      <c r="B1977" s="112"/>
      <c r="C1977" s="107"/>
      <c r="D1977" s="112"/>
      <c r="E1977" s="107"/>
      <c r="F1977" s="107"/>
      <c r="G1977" s="107"/>
      <c r="H1977" s="107"/>
      <c r="I1977" s="107"/>
      <c r="J1977" s="108"/>
      <c r="K1977" s="108"/>
      <c r="L1977" s="108"/>
      <c r="M1977" s="108"/>
      <c r="N1977" s="108"/>
      <c r="O1977" s="108"/>
      <c r="P1977" s="108"/>
      <c r="Q1977" s="108"/>
      <c r="R1977" s="108"/>
      <c r="S1977" s="107"/>
      <c r="T1977" s="108"/>
      <c r="U1977" s="108"/>
      <c r="V1977" s="107"/>
      <c r="W1977" s="107"/>
    </row>
    <row r="1978" spans="1:23">
      <c r="A1978" s="107"/>
      <c r="B1978" s="112"/>
      <c r="C1978" s="107"/>
      <c r="D1978" s="112"/>
      <c r="E1978" s="107"/>
      <c r="F1978" s="107"/>
      <c r="G1978" s="107"/>
      <c r="H1978" s="107"/>
      <c r="I1978" s="107"/>
      <c r="J1978" s="108"/>
      <c r="K1978" s="108"/>
      <c r="L1978" s="108"/>
      <c r="M1978" s="108"/>
      <c r="N1978" s="108"/>
      <c r="O1978" s="108"/>
      <c r="P1978" s="108"/>
      <c r="Q1978" s="108"/>
      <c r="R1978" s="108"/>
      <c r="S1978" s="107"/>
      <c r="T1978" s="108"/>
      <c r="U1978" s="108"/>
      <c r="V1978" s="107"/>
      <c r="W1978" s="107"/>
    </row>
    <row r="1979" spans="1:23">
      <c r="A1979" s="107"/>
      <c r="B1979" s="112"/>
      <c r="C1979" s="107"/>
      <c r="D1979" s="112"/>
      <c r="E1979" s="107"/>
      <c r="F1979" s="107"/>
      <c r="G1979" s="107"/>
      <c r="H1979" s="107"/>
      <c r="I1979" s="107"/>
      <c r="J1979" s="108"/>
      <c r="K1979" s="108"/>
      <c r="L1979" s="108"/>
      <c r="M1979" s="108"/>
      <c r="N1979" s="108"/>
      <c r="O1979" s="108"/>
      <c r="P1979" s="108"/>
      <c r="Q1979" s="108"/>
      <c r="R1979" s="108"/>
      <c r="S1979" s="107"/>
      <c r="T1979" s="108"/>
      <c r="U1979" s="108"/>
      <c r="V1979" s="107"/>
      <c r="W1979" s="107"/>
    </row>
    <row r="1980" spans="1:23">
      <c r="A1980" s="107"/>
      <c r="B1980" s="112"/>
      <c r="C1980" s="107"/>
      <c r="D1980" s="112"/>
      <c r="E1980" s="107"/>
      <c r="F1980" s="107"/>
      <c r="G1980" s="107"/>
      <c r="H1980" s="107"/>
      <c r="I1980" s="107"/>
      <c r="J1980" s="108"/>
      <c r="K1980" s="108"/>
      <c r="L1980" s="108"/>
      <c r="M1980" s="108"/>
      <c r="N1980" s="108"/>
      <c r="O1980" s="108"/>
      <c r="P1980" s="108"/>
      <c r="Q1980" s="108"/>
      <c r="R1980" s="108"/>
      <c r="S1980" s="107"/>
      <c r="T1980" s="108"/>
      <c r="U1980" s="108"/>
      <c r="V1980" s="107"/>
      <c r="W1980" s="107"/>
    </row>
    <row r="1981" spans="1:23">
      <c r="A1981" s="107"/>
      <c r="B1981" s="112"/>
      <c r="C1981" s="107"/>
      <c r="D1981" s="112"/>
      <c r="E1981" s="107"/>
      <c r="F1981" s="107"/>
      <c r="G1981" s="107"/>
      <c r="H1981" s="107"/>
      <c r="I1981" s="107"/>
      <c r="J1981" s="108"/>
      <c r="K1981" s="108"/>
      <c r="L1981" s="108"/>
      <c r="M1981" s="108"/>
      <c r="N1981" s="108"/>
      <c r="O1981" s="108"/>
      <c r="P1981" s="108"/>
      <c r="Q1981" s="108"/>
      <c r="R1981" s="108"/>
      <c r="S1981" s="107"/>
      <c r="T1981" s="108"/>
      <c r="U1981" s="108"/>
      <c r="V1981" s="107"/>
      <c r="W1981" s="107"/>
    </row>
    <row r="1982" spans="1:23">
      <c r="A1982" s="107"/>
      <c r="B1982" s="112"/>
      <c r="C1982" s="107"/>
      <c r="D1982" s="112"/>
      <c r="E1982" s="107"/>
      <c r="F1982" s="107"/>
      <c r="G1982" s="107"/>
      <c r="H1982" s="107"/>
      <c r="I1982" s="107"/>
      <c r="J1982" s="108"/>
      <c r="K1982" s="108"/>
      <c r="L1982" s="108"/>
      <c r="M1982" s="108"/>
      <c r="N1982" s="108"/>
      <c r="O1982" s="108"/>
      <c r="P1982" s="108"/>
      <c r="Q1982" s="108"/>
      <c r="R1982" s="108"/>
      <c r="S1982" s="107"/>
      <c r="T1982" s="108"/>
      <c r="U1982" s="108"/>
      <c r="V1982" s="107"/>
      <c r="W1982" s="107"/>
    </row>
    <row r="1983" spans="1:23">
      <c r="A1983" s="107"/>
      <c r="B1983" s="112"/>
      <c r="C1983" s="107"/>
      <c r="D1983" s="112"/>
      <c r="E1983" s="107"/>
      <c r="F1983" s="107"/>
      <c r="G1983" s="107"/>
      <c r="H1983" s="107"/>
      <c r="I1983" s="107"/>
      <c r="J1983" s="108"/>
      <c r="K1983" s="108"/>
      <c r="L1983" s="108"/>
      <c r="M1983" s="108"/>
      <c r="N1983" s="108"/>
      <c r="O1983" s="108"/>
      <c r="P1983" s="108"/>
      <c r="Q1983" s="108"/>
      <c r="R1983" s="108"/>
      <c r="S1983" s="107"/>
      <c r="T1983" s="108"/>
      <c r="U1983" s="108"/>
      <c r="V1983" s="107"/>
      <c r="W1983" s="107"/>
    </row>
    <row r="1984" spans="1:23">
      <c r="A1984" s="107"/>
      <c r="B1984" s="112"/>
      <c r="C1984" s="107"/>
      <c r="D1984" s="112"/>
      <c r="E1984" s="107"/>
      <c r="F1984" s="107"/>
      <c r="G1984" s="107"/>
      <c r="H1984" s="107"/>
      <c r="I1984" s="107"/>
      <c r="J1984" s="108"/>
      <c r="K1984" s="108"/>
      <c r="L1984" s="108"/>
      <c r="M1984" s="108"/>
      <c r="N1984" s="108"/>
      <c r="O1984" s="108"/>
      <c r="P1984" s="108"/>
      <c r="Q1984" s="108"/>
      <c r="R1984" s="108"/>
      <c r="S1984" s="107"/>
      <c r="T1984" s="108"/>
      <c r="U1984" s="108"/>
      <c r="V1984" s="107"/>
      <c r="W1984" s="107"/>
    </row>
    <row r="1985" spans="1:23">
      <c r="A1985" s="107"/>
      <c r="B1985" s="112"/>
      <c r="C1985" s="107"/>
      <c r="D1985" s="112"/>
      <c r="E1985" s="107"/>
      <c r="F1985" s="107"/>
      <c r="G1985" s="107"/>
      <c r="H1985" s="107"/>
      <c r="I1985" s="107"/>
      <c r="J1985" s="108"/>
      <c r="K1985" s="108"/>
      <c r="L1985" s="108"/>
      <c r="M1985" s="108"/>
      <c r="N1985" s="108"/>
      <c r="O1985" s="108"/>
      <c r="P1985" s="108"/>
      <c r="Q1985" s="108"/>
      <c r="R1985" s="108"/>
      <c r="S1985" s="107"/>
      <c r="T1985" s="108"/>
      <c r="U1985" s="108"/>
      <c r="V1985" s="107"/>
      <c r="W1985" s="107"/>
    </row>
    <row r="1986" spans="1:23">
      <c r="A1986" s="107"/>
      <c r="B1986" s="112"/>
      <c r="C1986" s="107"/>
      <c r="D1986" s="112"/>
      <c r="E1986" s="107"/>
      <c r="F1986" s="107"/>
      <c r="G1986" s="107"/>
      <c r="H1986" s="107"/>
      <c r="I1986" s="107"/>
      <c r="J1986" s="108"/>
      <c r="K1986" s="108"/>
      <c r="L1986" s="108"/>
      <c r="M1986" s="108"/>
      <c r="N1986" s="108"/>
      <c r="O1986" s="108"/>
      <c r="P1986" s="108"/>
      <c r="Q1986" s="108"/>
      <c r="R1986" s="108"/>
      <c r="S1986" s="107"/>
      <c r="T1986" s="108"/>
      <c r="U1986" s="108"/>
      <c r="V1986" s="107"/>
      <c r="W1986" s="107"/>
    </row>
    <row r="1987" spans="1:23">
      <c r="A1987" s="107"/>
      <c r="B1987" s="112"/>
      <c r="C1987" s="107"/>
      <c r="D1987" s="112"/>
      <c r="E1987" s="107"/>
      <c r="F1987" s="107"/>
      <c r="G1987" s="107"/>
      <c r="H1987" s="107"/>
      <c r="I1987" s="107"/>
      <c r="J1987" s="108"/>
      <c r="K1987" s="108"/>
      <c r="L1987" s="108"/>
      <c r="M1987" s="108"/>
      <c r="N1987" s="108"/>
      <c r="O1987" s="108"/>
      <c r="P1987" s="108"/>
      <c r="Q1987" s="108"/>
      <c r="R1987" s="108"/>
      <c r="S1987" s="107"/>
      <c r="T1987" s="108"/>
      <c r="U1987" s="108"/>
      <c r="V1987" s="107"/>
      <c r="W1987" s="107"/>
    </row>
    <row r="1988" spans="1:23">
      <c r="A1988" s="107"/>
      <c r="B1988" s="112"/>
      <c r="C1988" s="107"/>
      <c r="D1988" s="112"/>
      <c r="E1988" s="107"/>
      <c r="F1988" s="107"/>
      <c r="G1988" s="107"/>
      <c r="H1988" s="107"/>
      <c r="I1988" s="107"/>
      <c r="J1988" s="108"/>
      <c r="K1988" s="108"/>
      <c r="L1988" s="108"/>
      <c r="M1988" s="108"/>
      <c r="N1988" s="108"/>
      <c r="O1988" s="108"/>
      <c r="P1988" s="108"/>
      <c r="Q1988" s="108"/>
      <c r="R1988" s="108"/>
      <c r="S1988" s="107"/>
      <c r="T1988" s="108"/>
      <c r="U1988" s="108"/>
      <c r="V1988" s="107"/>
      <c r="W1988" s="107"/>
    </row>
    <row r="1989" spans="1:23">
      <c r="A1989" s="107"/>
      <c r="B1989" s="112"/>
      <c r="C1989" s="107"/>
      <c r="D1989" s="112"/>
      <c r="E1989" s="107"/>
      <c r="F1989" s="107"/>
      <c r="G1989" s="107"/>
      <c r="H1989" s="107"/>
      <c r="I1989" s="107"/>
      <c r="J1989" s="108"/>
      <c r="K1989" s="108"/>
      <c r="L1989" s="108"/>
      <c r="M1989" s="108"/>
      <c r="N1989" s="108"/>
      <c r="O1989" s="108"/>
      <c r="P1989" s="108"/>
      <c r="Q1989" s="108"/>
      <c r="R1989" s="108"/>
      <c r="S1989" s="107"/>
      <c r="T1989" s="108"/>
      <c r="U1989" s="108"/>
      <c r="V1989" s="107"/>
      <c r="W1989" s="107"/>
    </row>
    <row r="1990" spans="1:23">
      <c r="A1990" s="107"/>
      <c r="B1990" s="112"/>
      <c r="C1990" s="107"/>
      <c r="D1990" s="112"/>
      <c r="E1990" s="107"/>
      <c r="F1990" s="107"/>
      <c r="G1990" s="107"/>
      <c r="H1990" s="107"/>
      <c r="I1990" s="107"/>
      <c r="J1990" s="108"/>
      <c r="K1990" s="108"/>
      <c r="L1990" s="108"/>
      <c r="M1990" s="108"/>
      <c r="N1990" s="108"/>
      <c r="O1990" s="108"/>
      <c r="P1990" s="108"/>
      <c r="Q1990" s="108"/>
      <c r="R1990" s="108"/>
      <c r="S1990" s="107"/>
      <c r="T1990" s="108"/>
      <c r="U1990" s="108"/>
      <c r="V1990" s="107"/>
      <c r="W1990" s="107"/>
    </row>
    <row r="1991" spans="1:23">
      <c r="A1991" s="107"/>
      <c r="B1991" s="112"/>
      <c r="C1991" s="107"/>
      <c r="D1991" s="112"/>
      <c r="E1991" s="107"/>
      <c r="F1991" s="107"/>
      <c r="G1991" s="107"/>
      <c r="H1991" s="107"/>
      <c r="I1991" s="107"/>
      <c r="J1991" s="108"/>
      <c r="K1991" s="108"/>
      <c r="L1991" s="108"/>
      <c r="M1991" s="108"/>
      <c r="N1991" s="108"/>
      <c r="O1991" s="108"/>
      <c r="P1991" s="108"/>
      <c r="Q1991" s="108"/>
      <c r="R1991" s="108"/>
      <c r="S1991" s="107"/>
      <c r="T1991" s="108"/>
      <c r="U1991" s="108"/>
      <c r="V1991" s="107"/>
      <c r="W1991" s="107"/>
    </row>
    <row r="1992" spans="1:23">
      <c r="A1992" s="107"/>
      <c r="B1992" s="112"/>
      <c r="C1992" s="107"/>
      <c r="D1992" s="112"/>
      <c r="E1992" s="107"/>
      <c r="F1992" s="107"/>
      <c r="G1992" s="107"/>
      <c r="H1992" s="107"/>
      <c r="I1992" s="107"/>
      <c r="J1992" s="108"/>
      <c r="K1992" s="108"/>
      <c r="L1992" s="108"/>
      <c r="M1992" s="108"/>
      <c r="N1992" s="108"/>
      <c r="O1992" s="108"/>
      <c r="P1992" s="108"/>
      <c r="Q1992" s="108"/>
      <c r="R1992" s="108"/>
      <c r="S1992" s="107"/>
      <c r="T1992" s="108"/>
      <c r="U1992" s="108"/>
      <c r="V1992" s="107"/>
      <c r="W1992" s="107"/>
    </row>
    <row r="1993" spans="1:23">
      <c r="A1993" s="107"/>
      <c r="B1993" s="112"/>
      <c r="C1993" s="107"/>
      <c r="D1993" s="112"/>
      <c r="E1993" s="107"/>
      <c r="F1993" s="107"/>
      <c r="G1993" s="107"/>
      <c r="H1993" s="107"/>
      <c r="I1993" s="107"/>
      <c r="J1993" s="108"/>
      <c r="K1993" s="108"/>
      <c r="L1993" s="108"/>
      <c r="M1993" s="108"/>
      <c r="N1993" s="108"/>
      <c r="O1993" s="108"/>
      <c r="P1993" s="108"/>
      <c r="Q1993" s="108"/>
      <c r="R1993" s="108"/>
      <c r="S1993" s="107"/>
      <c r="T1993" s="108"/>
      <c r="U1993" s="108"/>
      <c r="V1993" s="107"/>
      <c r="W1993" s="107"/>
    </row>
    <row r="1994" spans="1:23">
      <c r="A1994" s="107"/>
      <c r="B1994" s="112"/>
      <c r="C1994" s="107"/>
      <c r="D1994" s="112"/>
      <c r="E1994" s="107"/>
      <c r="F1994" s="107"/>
      <c r="G1994" s="107"/>
      <c r="H1994" s="107"/>
      <c r="I1994" s="107"/>
      <c r="J1994" s="108"/>
      <c r="K1994" s="108"/>
      <c r="L1994" s="108"/>
      <c r="M1994" s="108"/>
      <c r="N1994" s="108"/>
      <c r="O1994" s="108"/>
      <c r="P1994" s="108"/>
      <c r="Q1994" s="108"/>
      <c r="R1994" s="108"/>
      <c r="S1994" s="107"/>
      <c r="T1994" s="108"/>
      <c r="U1994" s="108"/>
      <c r="V1994" s="107"/>
      <c r="W1994" s="107"/>
    </row>
    <row r="1995" spans="1:23">
      <c r="A1995" s="107"/>
      <c r="B1995" s="112"/>
      <c r="C1995" s="107"/>
      <c r="D1995" s="112"/>
      <c r="E1995" s="107"/>
      <c r="F1995" s="107"/>
      <c r="G1995" s="107"/>
      <c r="H1995" s="107"/>
      <c r="I1995" s="107"/>
      <c r="J1995" s="108"/>
      <c r="K1995" s="108"/>
      <c r="L1995" s="108"/>
      <c r="M1995" s="108"/>
      <c r="N1995" s="108"/>
      <c r="O1995" s="108"/>
      <c r="P1995" s="108"/>
      <c r="Q1995" s="108"/>
      <c r="R1995" s="108"/>
      <c r="S1995" s="107"/>
      <c r="T1995" s="108"/>
      <c r="U1995" s="108"/>
      <c r="V1995" s="107"/>
      <c r="W1995" s="107"/>
    </row>
    <row r="1996" spans="1:23">
      <c r="A1996" s="107"/>
      <c r="B1996" s="112"/>
      <c r="C1996" s="107"/>
      <c r="D1996" s="112"/>
      <c r="E1996" s="107"/>
      <c r="F1996" s="107"/>
      <c r="G1996" s="107"/>
      <c r="H1996" s="107"/>
      <c r="I1996" s="107"/>
      <c r="J1996" s="108"/>
      <c r="K1996" s="108"/>
      <c r="L1996" s="108"/>
      <c r="M1996" s="108"/>
      <c r="N1996" s="108"/>
      <c r="O1996" s="108"/>
      <c r="P1996" s="108"/>
      <c r="Q1996" s="108"/>
      <c r="R1996" s="108"/>
      <c r="S1996" s="107"/>
      <c r="T1996" s="108"/>
      <c r="U1996" s="108"/>
      <c r="V1996" s="107"/>
      <c r="W1996" s="107"/>
    </row>
    <row r="1997" spans="1:23">
      <c r="A1997" s="107"/>
      <c r="B1997" s="112"/>
      <c r="C1997" s="107"/>
      <c r="D1997" s="112"/>
      <c r="E1997" s="107"/>
      <c r="F1997" s="107"/>
      <c r="G1997" s="107"/>
      <c r="H1997" s="107"/>
      <c r="I1997" s="107"/>
      <c r="J1997" s="108"/>
      <c r="K1997" s="108"/>
      <c r="L1997" s="108"/>
      <c r="M1997" s="108"/>
      <c r="N1997" s="108"/>
      <c r="O1997" s="108"/>
      <c r="P1997" s="108"/>
      <c r="Q1997" s="108"/>
      <c r="R1997" s="108"/>
      <c r="S1997" s="107"/>
      <c r="T1997" s="108"/>
      <c r="U1997" s="108"/>
      <c r="V1997" s="107"/>
      <c r="W1997" s="107"/>
    </row>
    <row r="1998" spans="1:23">
      <c r="A1998" s="107"/>
      <c r="B1998" s="112"/>
      <c r="C1998" s="107"/>
      <c r="D1998" s="112"/>
      <c r="E1998" s="107"/>
      <c r="F1998" s="107"/>
      <c r="G1998" s="107"/>
      <c r="H1998" s="107"/>
      <c r="I1998" s="107"/>
      <c r="J1998" s="108"/>
      <c r="K1998" s="108"/>
      <c r="L1998" s="108"/>
      <c r="M1998" s="108"/>
      <c r="N1998" s="108"/>
      <c r="O1998" s="108"/>
      <c r="P1998" s="108"/>
      <c r="Q1998" s="108"/>
      <c r="R1998" s="108"/>
      <c r="S1998" s="107"/>
      <c r="T1998" s="108"/>
      <c r="U1998" s="108"/>
      <c r="V1998" s="107"/>
      <c r="W1998" s="107"/>
    </row>
    <row r="1999" spans="1:23">
      <c r="A1999" s="107"/>
      <c r="B1999" s="112"/>
      <c r="C1999" s="107"/>
      <c r="D1999" s="112"/>
      <c r="E1999" s="107"/>
      <c r="F1999" s="107"/>
      <c r="G1999" s="107"/>
      <c r="H1999" s="107"/>
      <c r="I1999" s="107"/>
      <c r="J1999" s="108"/>
      <c r="K1999" s="108"/>
      <c r="L1999" s="108"/>
      <c r="M1999" s="108"/>
      <c r="N1999" s="108"/>
      <c r="O1999" s="108"/>
      <c r="P1999" s="108"/>
      <c r="Q1999" s="108"/>
      <c r="R1999" s="108"/>
      <c r="S1999" s="107"/>
      <c r="T1999" s="108"/>
      <c r="U1999" s="108"/>
      <c r="V1999" s="107"/>
      <c r="W1999" s="107"/>
    </row>
    <row r="2000" spans="1:23">
      <c r="A2000" s="107"/>
      <c r="B2000" s="112"/>
      <c r="C2000" s="107"/>
      <c r="D2000" s="112"/>
      <c r="E2000" s="107"/>
      <c r="F2000" s="107"/>
      <c r="G2000" s="107"/>
      <c r="H2000" s="107"/>
      <c r="I2000" s="107"/>
      <c r="J2000" s="108"/>
      <c r="K2000" s="108"/>
      <c r="L2000" s="108"/>
      <c r="M2000" s="108"/>
      <c r="N2000" s="108"/>
      <c r="O2000" s="108"/>
      <c r="P2000" s="108"/>
      <c r="Q2000" s="108"/>
      <c r="R2000" s="108"/>
      <c r="S2000" s="107"/>
      <c r="T2000" s="108"/>
      <c r="U2000" s="108"/>
      <c r="V2000" s="107"/>
      <c r="W2000" s="107"/>
    </row>
    <row r="2001" spans="1:23">
      <c r="A2001" s="107"/>
      <c r="B2001" s="112"/>
      <c r="C2001" s="107"/>
      <c r="D2001" s="112"/>
      <c r="E2001" s="107"/>
      <c r="F2001" s="107"/>
      <c r="G2001" s="107"/>
      <c r="H2001" s="107"/>
      <c r="I2001" s="107"/>
      <c r="J2001" s="108"/>
      <c r="K2001" s="108"/>
      <c r="L2001" s="108"/>
      <c r="M2001" s="108"/>
      <c r="N2001" s="108"/>
      <c r="O2001" s="108"/>
      <c r="P2001" s="108"/>
      <c r="Q2001" s="108"/>
      <c r="R2001" s="108"/>
      <c r="S2001" s="107"/>
      <c r="T2001" s="108"/>
      <c r="U2001" s="108"/>
      <c r="V2001" s="107"/>
      <c r="W2001" s="107"/>
    </row>
    <row r="2002" spans="1:23">
      <c r="A2002" s="107"/>
      <c r="B2002" s="112"/>
      <c r="C2002" s="107"/>
      <c r="D2002" s="112"/>
      <c r="E2002" s="107"/>
      <c r="F2002" s="107"/>
      <c r="G2002" s="107"/>
      <c r="H2002" s="107"/>
      <c r="I2002" s="107"/>
      <c r="J2002" s="108"/>
      <c r="K2002" s="108"/>
      <c r="L2002" s="108"/>
      <c r="M2002" s="108"/>
      <c r="N2002" s="108"/>
      <c r="O2002" s="108"/>
      <c r="P2002" s="108"/>
      <c r="Q2002" s="108"/>
      <c r="R2002" s="108"/>
      <c r="S2002" s="107"/>
      <c r="T2002" s="108"/>
      <c r="U2002" s="108"/>
      <c r="V2002" s="107"/>
      <c r="W2002" s="107"/>
    </row>
    <row r="2003" spans="1:23">
      <c r="A2003" s="107"/>
      <c r="B2003" s="112"/>
      <c r="C2003" s="107"/>
      <c r="D2003" s="112"/>
      <c r="E2003" s="107"/>
      <c r="F2003" s="107"/>
      <c r="G2003" s="107"/>
      <c r="H2003" s="107"/>
      <c r="I2003" s="107"/>
      <c r="J2003" s="108"/>
      <c r="K2003" s="108"/>
      <c r="L2003" s="108"/>
      <c r="M2003" s="108"/>
      <c r="N2003" s="108"/>
      <c r="O2003" s="108"/>
      <c r="P2003" s="108"/>
      <c r="Q2003" s="108"/>
      <c r="R2003" s="108"/>
      <c r="S2003" s="107"/>
      <c r="T2003" s="108"/>
      <c r="U2003" s="108"/>
      <c r="V2003" s="107"/>
      <c r="W2003" s="107"/>
    </row>
    <row r="2004" spans="1:23">
      <c r="A2004" s="107"/>
      <c r="B2004" s="112"/>
      <c r="C2004" s="107"/>
      <c r="D2004" s="112"/>
      <c r="E2004" s="107"/>
      <c r="F2004" s="107"/>
      <c r="G2004" s="107"/>
      <c r="H2004" s="107"/>
      <c r="I2004" s="107"/>
      <c r="J2004" s="108"/>
      <c r="K2004" s="108"/>
      <c r="L2004" s="108"/>
      <c r="M2004" s="108"/>
      <c r="N2004" s="108"/>
      <c r="O2004" s="108"/>
      <c r="P2004" s="108"/>
      <c r="Q2004" s="108"/>
      <c r="R2004" s="108"/>
      <c r="S2004" s="107"/>
      <c r="T2004" s="108"/>
      <c r="U2004" s="108"/>
      <c r="V2004" s="107"/>
      <c r="W2004" s="107"/>
    </row>
    <row r="2005" spans="1:23">
      <c r="A2005" s="107"/>
      <c r="B2005" s="112"/>
      <c r="C2005" s="107"/>
      <c r="D2005" s="112"/>
      <c r="E2005" s="107"/>
      <c r="F2005" s="107"/>
      <c r="G2005" s="107"/>
      <c r="H2005" s="107"/>
      <c r="I2005" s="107"/>
      <c r="J2005" s="108"/>
      <c r="K2005" s="108"/>
      <c r="L2005" s="108"/>
      <c r="M2005" s="108"/>
      <c r="N2005" s="108"/>
      <c r="O2005" s="108"/>
      <c r="P2005" s="108"/>
      <c r="Q2005" s="108"/>
      <c r="R2005" s="108"/>
      <c r="S2005" s="107"/>
      <c r="T2005" s="108"/>
      <c r="U2005" s="108"/>
      <c r="V2005" s="107"/>
      <c r="W2005" s="107"/>
    </row>
    <row r="2006" spans="1:23">
      <c r="A2006" s="107"/>
      <c r="B2006" s="112"/>
      <c r="C2006" s="107"/>
      <c r="D2006" s="112"/>
      <c r="E2006" s="107"/>
      <c r="F2006" s="107"/>
      <c r="G2006" s="107"/>
      <c r="H2006" s="107"/>
      <c r="I2006" s="107"/>
      <c r="J2006" s="108"/>
      <c r="K2006" s="108"/>
      <c r="L2006" s="108"/>
      <c r="M2006" s="108"/>
      <c r="N2006" s="108"/>
      <c r="O2006" s="108"/>
      <c r="P2006" s="108"/>
      <c r="Q2006" s="108"/>
      <c r="R2006" s="108"/>
      <c r="S2006" s="107"/>
      <c r="T2006" s="108"/>
      <c r="U2006" s="108"/>
      <c r="V2006" s="107"/>
      <c r="W2006" s="107"/>
    </row>
    <row r="2007" spans="1:23">
      <c r="A2007" s="107"/>
      <c r="B2007" s="112"/>
      <c r="C2007" s="107"/>
      <c r="D2007" s="112"/>
      <c r="E2007" s="107"/>
      <c r="F2007" s="107"/>
      <c r="G2007" s="107"/>
      <c r="H2007" s="107"/>
      <c r="I2007" s="107"/>
      <c r="J2007" s="108"/>
      <c r="K2007" s="108"/>
      <c r="L2007" s="108"/>
      <c r="M2007" s="108"/>
      <c r="N2007" s="108"/>
      <c r="O2007" s="108"/>
      <c r="P2007" s="108"/>
      <c r="Q2007" s="108"/>
      <c r="R2007" s="108"/>
      <c r="S2007" s="107"/>
      <c r="T2007" s="108"/>
      <c r="U2007" s="108"/>
      <c r="V2007" s="107"/>
      <c r="W2007" s="107"/>
    </row>
    <row r="2008" spans="1:23">
      <c r="A2008" s="107"/>
      <c r="B2008" s="112"/>
      <c r="C2008" s="107"/>
      <c r="D2008" s="112"/>
      <c r="E2008" s="107"/>
      <c r="F2008" s="107"/>
      <c r="G2008" s="107"/>
      <c r="H2008" s="107"/>
      <c r="I2008" s="107"/>
      <c r="J2008" s="108"/>
      <c r="K2008" s="108"/>
      <c r="L2008" s="108"/>
      <c r="M2008" s="108"/>
      <c r="N2008" s="108"/>
      <c r="O2008" s="108"/>
      <c r="P2008" s="108"/>
      <c r="Q2008" s="108"/>
      <c r="R2008" s="108"/>
      <c r="S2008" s="107"/>
      <c r="T2008" s="108"/>
      <c r="U2008" s="108"/>
      <c r="V2008" s="107"/>
      <c r="W2008" s="107"/>
    </row>
    <row r="2009" spans="1:23">
      <c r="A2009" s="107"/>
      <c r="B2009" s="112"/>
      <c r="C2009" s="107"/>
      <c r="D2009" s="112"/>
      <c r="E2009" s="107"/>
      <c r="F2009" s="107"/>
      <c r="G2009" s="107"/>
      <c r="H2009" s="107"/>
      <c r="I2009" s="107"/>
      <c r="J2009" s="108"/>
      <c r="K2009" s="108"/>
      <c r="L2009" s="108"/>
      <c r="M2009" s="108"/>
      <c r="N2009" s="108"/>
      <c r="O2009" s="108"/>
      <c r="P2009" s="108"/>
      <c r="Q2009" s="108"/>
      <c r="R2009" s="108"/>
      <c r="S2009" s="107"/>
      <c r="T2009" s="108"/>
      <c r="U2009" s="108"/>
      <c r="V2009" s="107"/>
      <c r="W2009" s="107"/>
    </row>
    <row r="2010" spans="1:23">
      <c r="A2010" s="107"/>
      <c r="B2010" s="112"/>
      <c r="C2010" s="107"/>
      <c r="D2010" s="112"/>
      <c r="E2010" s="107"/>
      <c r="F2010" s="107"/>
      <c r="G2010" s="107"/>
      <c r="H2010" s="107"/>
      <c r="I2010" s="107"/>
      <c r="J2010" s="108"/>
      <c r="K2010" s="108"/>
      <c r="L2010" s="108"/>
      <c r="M2010" s="108"/>
      <c r="N2010" s="108"/>
      <c r="O2010" s="108"/>
      <c r="P2010" s="108"/>
      <c r="Q2010" s="108"/>
      <c r="R2010" s="108"/>
      <c r="S2010" s="107"/>
      <c r="T2010" s="108"/>
      <c r="U2010" s="108"/>
      <c r="V2010" s="107"/>
      <c r="W2010" s="107"/>
    </row>
    <row r="2011" spans="1:23">
      <c r="A2011" s="107"/>
      <c r="B2011" s="112"/>
      <c r="C2011" s="107"/>
      <c r="D2011" s="112"/>
      <c r="E2011" s="107"/>
      <c r="F2011" s="107"/>
      <c r="G2011" s="107"/>
      <c r="H2011" s="107"/>
      <c r="I2011" s="107"/>
      <c r="J2011" s="108"/>
      <c r="K2011" s="108"/>
      <c r="L2011" s="108"/>
      <c r="M2011" s="108"/>
      <c r="N2011" s="108"/>
      <c r="O2011" s="108"/>
      <c r="P2011" s="108"/>
      <c r="Q2011" s="108"/>
      <c r="R2011" s="108"/>
      <c r="S2011" s="107"/>
      <c r="T2011" s="108"/>
      <c r="U2011" s="108"/>
      <c r="V2011" s="107"/>
      <c r="W2011" s="107"/>
    </row>
    <row r="2012" spans="1:23">
      <c r="A2012" s="107"/>
      <c r="B2012" s="112"/>
      <c r="C2012" s="107"/>
      <c r="D2012" s="112"/>
      <c r="E2012" s="107"/>
      <c r="F2012" s="107"/>
      <c r="G2012" s="107"/>
      <c r="H2012" s="107"/>
      <c r="I2012" s="107"/>
      <c r="J2012" s="108"/>
      <c r="K2012" s="108"/>
      <c r="L2012" s="108"/>
      <c r="M2012" s="108"/>
      <c r="N2012" s="108"/>
      <c r="O2012" s="108"/>
      <c r="P2012" s="108"/>
      <c r="Q2012" s="108"/>
      <c r="R2012" s="108"/>
      <c r="S2012" s="107"/>
      <c r="T2012" s="108"/>
      <c r="U2012" s="108"/>
      <c r="V2012" s="107"/>
      <c r="W2012" s="107"/>
    </row>
    <row r="2013" spans="1:23">
      <c r="A2013" s="107"/>
      <c r="B2013" s="112"/>
      <c r="C2013" s="107"/>
      <c r="D2013" s="112"/>
      <c r="E2013" s="107"/>
      <c r="F2013" s="107"/>
      <c r="G2013" s="107"/>
      <c r="H2013" s="107"/>
      <c r="I2013" s="107"/>
      <c r="J2013" s="108"/>
      <c r="K2013" s="108"/>
      <c r="L2013" s="108"/>
      <c r="M2013" s="108"/>
      <c r="N2013" s="108"/>
      <c r="O2013" s="108"/>
      <c r="P2013" s="108"/>
      <c r="Q2013" s="108"/>
      <c r="R2013" s="108"/>
      <c r="S2013" s="107"/>
      <c r="T2013" s="108"/>
      <c r="U2013" s="108"/>
      <c r="V2013" s="107"/>
      <c r="W2013" s="107"/>
    </row>
    <row r="2014" spans="1:23">
      <c r="A2014" s="107"/>
      <c r="B2014" s="112"/>
      <c r="C2014" s="107"/>
      <c r="D2014" s="112"/>
      <c r="E2014" s="107"/>
      <c r="F2014" s="107"/>
      <c r="G2014" s="107"/>
      <c r="H2014" s="107"/>
      <c r="I2014" s="107"/>
      <c r="J2014" s="108"/>
      <c r="K2014" s="108"/>
      <c r="L2014" s="108"/>
      <c r="M2014" s="108"/>
      <c r="N2014" s="108"/>
      <c r="O2014" s="108"/>
      <c r="P2014" s="108"/>
      <c r="Q2014" s="108"/>
      <c r="R2014" s="108"/>
      <c r="S2014" s="107"/>
      <c r="T2014" s="108"/>
      <c r="U2014" s="108"/>
      <c r="V2014" s="107"/>
      <c r="W2014" s="107"/>
    </row>
    <row r="2015" spans="1:23">
      <c r="A2015" s="107"/>
      <c r="B2015" s="112"/>
      <c r="C2015" s="107"/>
      <c r="D2015" s="112"/>
      <c r="E2015" s="107"/>
      <c r="F2015" s="107"/>
      <c r="G2015" s="107"/>
      <c r="H2015" s="107"/>
      <c r="I2015" s="107"/>
      <c r="J2015" s="108"/>
      <c r="K2015" s="108"/>
      <c r="L2015" s="108"/>
      <c r="M2015" s="108"/>
      <c r="N2015" s="108"/>
      <c r="O2015" s="108"/>
      <c r="P2015" s="108"/>
      <c r="Q2015" s="108"/>
      <c r="R2015" s="108"/>
      <c r="S2015" s="107"/>
      <c r="T2015" s="108"/>
      <c r="U2015" s="108"/>
      <c r="V2015" s="107"/>
      <c r="W2015" s="107"/>
    </row>
    <row r="2016" spans="1:23">
      <c r="A2016" s="107"/>
      <c r="B2016" s="112"/>
      <c r="C2016" s="107"/>
      <c r="D2016" s="112"/>
      <c r="E2016" s="107"/>
      <c r="F2016" s="107"/>
      <c r="G2016" s="107"/>
      <c r="H2016" s="107"/>
      <c r="I2016" s="107"/>
      <c r="J2016" s="108"/>
      <c r="K2016" s="108"/>
      <c r="L2016" s="108"/>
      <c r="M2016" s="108"/>
      <c r="N2016" s="108"/>
      <c r="O2016" s="108"/>
      <c r="P2016" s="108"/>
      <c r="Q2016" s="108"/>
      <c r="R2016" s="108"/>
      <c r="S2016" s="107"/>
      <c r="T2016" s="108"/>
      <c r="U2016" s="108"/>
      <c r="V2016" s="107"/>
      <c r="W2016" s="107"/>
    </row>
    <row r="2017" spans="1:23">
      <c r="A2017" s="107"/>
      <c r="B2017" s="112"/>
      <c r="C2017" s="107"/>
      <c r="D2017" s="112"/>
      <c r="E2017" s="107"/>
      <c r="F2017" s="107"/>
      <c r="G2017" s="107"/>
      <c r="H2017" s="107"/>
      <c r="I2017" s="107"/>
      <c r="J2017" s="108"/>
      <c r="K2017" s="108"/>
      <c r="L2017" s="108"/>
      <c r="M2017" s="108"/>
      <c r="N2017" s="108"/>
      <c r="O2017" s="108"/>
      <c r="P2017" s="108"/>
      <c r="Q2017" s="108"/>
      <c r="R2017" s="108"/>
      <c r="S2017" s="107"/>
      <c r="T2017" s="108"/>
      <c r="U2017" s="108"/>
      <c r="V2017" s="107"/>
      <c r="W2017" s="107"/>
    </row>
    <row r="2018" spans="1:23">
      <c r="A2018" s="107"/>
      <c r="B2018" s="112"/>
      <c r="C2018" s="107"/>
      <c r="D2018" s="112"/>
      <c r="E2018" s="107"/>
      <c r="F2018" s="107"/>
      <c r="G2018" s="107"/>
      <c r="H2018" s="107"/>
      <c r="I2018" s="107"/>
      <c r="J2018" s="108"/>
      <c r="K2018" s="108"/>
      <c r="L2018" s="108"/>
      <c r="M2018" s="108"/>
      <c r="N2018" s="108"/>
      <c r="O2018" s="108"/>
      <c r="P2018" s="108"/>
      <c r="Q2018" s="108"/>
      <c r="R2018" s="108"/>
      <c r="S2018" s="107"/>
      <c r="T2018" s="108"/>
      <c r="U2018" s="108"/>
      <c r="V2018" s="107"/>
      <c r="W2018" s="107"/>
    </row>
    <row r="2019" spans="1:23">
      <c r="A2019" s="107"/>
      <c r="B2019" s="112"/>
      <c r="C2019" s="107"/>
      <c r="D2019" s="112"/>
      <c r="E2019" s="107"/>
      <c r="F2019" s="107"/>
      <c r="G2019" s="107"/>
      <c r="H2019" s="107"/>
      <c r="I2019" s="107"/>
      <c r="J2019" s="108"/>
      <c r="K2019" s="108"/>
      <c r="L2019" s="108"/>
      <c r="M2019" s="108"/>
      <c r="N2019" s="108"/>
      <c r="O2019" s="108"/>
      <c r="P2019" s="108"/>
      <c r="Q2019" s="108"/>
      <c r="R2019" s="108"/>
      <c r="S2019" s="107"/>
      <c r="T2019" s="108"/>
      <c r="U2019" s="108"/>
      <c r="V2019" s="107"/>
      <c r="W2019" s="107"/>
    </row>
    <row r="2020" spans="1:23">
      <c r="A2020" s="107"/>
      <c r="B2020" s="112"/>
      <c r="C2020" s="107"/>
      <c r="D2020" s="112"/>
      <c r="E2020" s="107"/>
      <c r="F2020" s="107"/>
      <c r="G2020" s="107"/>
      <c r="H2020" s="107"/>
      <c r="I2020" s="107"/>
      <c r="J2020" s="108"/>
      <c r="K2020" s="108"/>
      <c r="L2020" s="108"/>
      <c r="M2020" s="108"/>
      <c r="N2020" s="108"/>
      <c r="O2020" s="108"/>
      <c r="P2020" s="108"/>
      <c r="Q2020" s="108"/>
      <c r="R2020" s="108"/>
      <c r="S2020" s="107"/>
      <c r="T2020" s="108"/>
      <c r="U2020" s="108"/>
      <c r="V2020" s="107"/>
      <c r="W2020" s="107"/>
    </row>
    <row r="2021" spans="1:23">
      <c r="A2021" s="107"/>
      <c r="B2021" s="112"/>
      <c r="C2021" s="107"/>
      <c r="D2021" s="112"/>
      <c r="E2021" s="107"/>
      <c r="F2021" s="107"/>
      <c r="G2021" s="107"/>
      <c r="H2021" s="107"/>
      <c r="I2021" s="107"/>
      <c r="J2021" s="108"/>
      <c r="K2021" s="108"/>
      <c r="L2021" s="108"/>
      <c r="M2021" s="108"/>
      <c r="N2021" s="108"/>
      <c r="O2021" s="108"/>
      <c r="P2021" s="108"/>
      <c r="Q2021" s="108"/>
      <c r="R2021" s="108"/>
      <c r="S2021" s="107"/>
      <c r="T2021" s="108"/>
      <c r="U2021" s="108"/>
      <c r="V2021" s="107"/>
      <c r="W2021" s="107"/>
    </row>
    <row r="2022" spans="1:23">
      <c r="A2022" s="107"/>
      <c r="B2022" s="112"/>
      <c r="C2022" s="107"/>
      <c r="D2022" s="112"/>
      <c r="E2022" s="107"/>
      <c r="F2022" s="107"/>
      <c r="G2022" s="107"/>
      <c r="H2022" s="107"/>
      <c r="I2022" s="107"/>
      <c r="J2022" s="108"/>
      <c r="K2022" s="108"/>
      <c r="L2022" s="108"/>
      <c r="M2022" s="108"/>
      <c r="N2022" s="108"/>
      <c r="O2022" s="108"/>
      <c r="P2022" s="108"/>
      <c r="Q2022" s="108"/>
      <c r="R2022" s="108"/>
      <c r="S2022" s="107"/>
      <c r="T2022" s="108"/>
      <c r="U2022" s="108"/>
      <c r="V2022" s="107"/>
      <c r="W2022" s="107"/>
    </row>
    <row r="2023" spans="1:23">
      <c r="A2023" s="107"/>
      <c r="B2023" s="112"/>
      <c r="C2023" s="107"/>
      <c r="D2023" s="112"/>
      <c r="E2023" s="107"/>
      <c r="F2023" s="107"/>
      <c r="G2023" s="107"/>
      <c r="H2023" s="107"/>
      <c r="I2023" s="107"/>
      <c r="J2023" s="108"/>
      <c r="K2023" s="108"/>
      <c r="L2023" s="108"/>
      <c r="M2023" s="108"/>
      <c r="N2023" s="108"/>
      <c r="O2023" s="108"/>
      <c r="P2023" s="108"/>
      <c r="Q2023" s="108"/>
      <c r="R2023" s="108"/>
      <c r="S2023" s="107"/>
      <c r="T2023" s="108"/>
      <c r="U2023" s="108"/>
      <c r="V2023" s="107"/>
      <c r="W2023" s="107"/>
    </row>
    <row r="2024" spans="1:23">
      <c r="A2024" s="107"/>
      <c r="B2024" s="112"/>
      <c r="C2024" s="107"/>
      <c r="D2024" s="112"/>
      <c r="E2024" s="107"/>
      <c r="F2024" s="107"/>
      <c r="G2024" s="107"/>
      <c r="H2024" s="107"/>
      <c r="I2024" s="107"/>
      <c r="J2024" s="108"/>
      <c r="K2024" s="108"/>
      <c r="L2024" s="108"/>
      <c r="M2024" s="108"/>
      <c r="N2024" s="108"/>
      <c r="O2024" s="108"/>
      <c r="P2024" s="108"/>
      <c r="Q2024" s="108"/>
      <c r="R2024" s="108"/>
      <c r="S2024" s="107"/>
      <c r="T2024" s="108"/>
      <c r="U2024" s="108"/>
      <c r="V2024" s="107"/>
      <c r="W2024" s="107"/>
    </row>
    <row r="2025" spans="1:23">
      <c r="A2025" s="107"/>
      <c r="B2025" s="112"/>
      <c r="C2025" s="107"/>
      <c r="D2025" s="112"/>
      <c r="E2025" s="107"/>
      <c r="F2025" s="107"/>
      <c r="G2025" s="107"/>
      <c r="H2025" s="107"/>
      <c r="I2025" s="107"/>
      <c r="J2025" s="108"/>
      <c r="K2025" s="108"/>
      <c r="L2025" s="108"/>
      <c r="M2025" s="108"/>
      <c r="N2025" s="108"/>
      <c r="O2025" s="108"/>
      <c r="P2025" s="108"/>
      <c r="Q2025" s="108"/>
      <c r="R2025" s="108"/>
      <c r="S2025" s="107"/>
      <c r="T2025" s="108"/>
      <c r="U2025" s="108"/>
      <c r="V2025" s="107"/>
      <c r="W2025" s="107"/>
    </row>
    <row r="2026" spans="1:23">
      <c r="A2026" s="107"/>
      <c r="B2026" s="112"/>
      <c r="C2026" s="107"/>
      <c r="D2026" s="112"/>
      <c r="E2026" s="107"/>
      <c r="F2026" s="107"/>
      <c r="G2026" s="107"/>
      <c r="H2026" s="107"/>
      <c r="I2026" s="107"/>
      <c r="J2026" s="108"/>
      <c r="K2026" s="108"/>
      <c r="L2026" s="108"/>
      <c r="M2026" s="108"/>
      <c r="N2026" s="108"/>
      <c r="O2026" s="108"/>
      <c r="P2026" s="108"/>
      <c r="Q2026" s="108"/>
      <c r="R2026" s="108"/>
      <c r="S2026" s="107"/>
      <c r="T2026" s="108"/>
      <c r="U2026" s="108"/>
      <c r="V2026" s="107"/>
      <c r="W2026" s="107"/>
    </row>
    <row r="2027" spans="1:23">
      <c r="A2027" s="107"/>
      <c r="B2027" s="112"/>
      <c r="C2027" s="107"/>
      <c r="D2027" s="112"/>
      <c r="E2027" s="107"/>
      <c r="F2027" s="107"/>
      <c r="G2027" s="107"/>
      <c r="H2027" s="107"/>
      <c r="I2027" s="107"/>
      <c r="J2027" s="108"/>
      <c r="K2027" s="108"/>
      <c r="L2027" s="108"/>
      <c r="M2027" s="108"/>
      <c r="N2027" s="108"/>
      <c r="O2027" s="108"/>
      <c r="P2027" s="108"/>
      <c r="Q2027" s="108"/>
      <c r="R2027" s="108"/>
      <c r="S2027" s="107"/>
      <c r="T2027" s="108"/>
      <c r="U2027" s="108"/>
      <c r="V2027" s="107"/>
      <c r="W2027" s="107"/>
    </row>
    <row r="2028" spans="1:23">
      <c r="A2028" s="107"/>
      <c r="B2028" s="112"/>
      <c r="C2028" s="107"/>
      <c r="D2028" s="112"/>
      <c r="E2028" s="107"/>
      <c r="F2028" s="107"/>
      <c r="G2028" s="107"/>
      <c r="H2028" s="107"/>
      <c r="I2028" s="107"/>
      <c r="J2028" s="108"/>
      <c r="K2028" s="108"/>
      <c r="L2028" s="108"/>
      <c r="M2028" s="108"/>
      <c r="N2028" s="108"/>
      <c r="O2028" s="108"/>
      <c r="P2028" s="108"/>
      <c r="Q2028" s="108"/>
      <c r="R2028" s="108"/>
      <c r="S2028" s="107"/>
      <c r="T2028" s="108"/>
      <c r="U2028" s="108"/>
      <c r="V2028" s="107"/>
      <c r="W2028" s="107"/>
    </row>
    <row r="2029" spans="1:23">
      <c r="A2029" s="107"/>
      <c r="B2029" s="112"/>
      <c r="C2029" s="107"/>
      <c r="D2029" s="112"/>
      <c r="E2029" s="107"/>
      <c r="F2029" s="107"/>
      <c r="G2029" s="107"/>
      <c r="H2029" s="107"/>
      <c r="I2029" s="107"/>
      <c r="J2029" s="108"/>
      <c r="K2029" s="108"/>
      <c r="L2029" s="108"/>
      <c r="M2029" s="108"/>
      <c r="N2029" s="108"/>
      <c r="O2029" s="108"/>
      <c r="P2029" s="108"/>
      <c r="Q2029" s="108"/>
      <c r="R2029" s="108"/>
      <c r="S2029" s="107"/>
      <c r="T2029" s="108"/>
      <c r="U2029" s="108"/>
      <c r="V2029" s="107"/>
      <c r="W2029" s="107"/>
    </row>
    <row r="2030" spans="1:23">
      <c r="A2030" s="107"/>
      <c r="B2030" s="112"/>
      <c r="C2030" s="107"/>
      <c r="D2030" s="112"/>
      <c r="E2030" s="107"/>
      <c r="F2030" s="107"/>
      <c r="G2030" s="107"/>
      <c r="H2030" s="107"/>
      <c r="I2030" s="107"/>
      <c r="J2030" s="108"/>
      <c r="K2030" s="108"/>
      <c r="L2030" s="108"/>
      <c r="M2030" s="108"/>
      <c r="N2030" s="108"/>
      <c r="O2030" s="108"/>
      <c r="P2030" s="108"/>
      <c r="Q2030" s="108"/>
      <c r="R2030" s="108"/>
      <c r="S2030" s="107"/>
      <c r="T2030" s="108"/>
      <c r="U2030" s="108"/>
      <c r="V2030" s="107"/>
      <c r="W2030" s="107"/>
    </row>
    <row r="2031" spans="1:23">
      <c r="A2031" s="107"/>
      <c r="B2031" s="112"/>
      <c r="C2031" s="107"/>
      <c r="D2031" s="112"/>
      <c r="E2031" s="107"/>
      <c r="F2031" s="107"/>
      <c r="G2031" s="107"/>
      <c r="H2031" s="107"/>
      <c r="I2031" s="107"/>
      <c r="J2031" s="108"/>
      <c r="K2031" s="108"/>
      <c r="L2031" s="108"/>
      <c r="M2031" s="108"/>
      <c r="N2031" s="108"/>
      <c r="O2031" s="108"/>
      <c r="P2031" s="108"/>
      <c r="Q2031" s="108"/>
      <c r="R2031" s="108"/>
      <c r="S2031" s="107"/>
      <c r="T2031" s="108"/>
      <c r="U2031" s="108"/>
      <c r="V2031" s="107"/>
      <c r="W2031" s="107"/>
    </row>
    <row r="2032" spans="1:23">
      <c r="A2032" s="107"/>
      <c r="B2032" s="112"/>
      <c r="C2032" s="107"/>
      <c r="D2032" s="112"/>
      <c r="E2032" s="107"/>
      <c r="F2032" s="107"/>
      <c r="G2032" s="107"/>
      <c r="H2032" s="107"/>
      <c r="I2032" s="107"/>
      <c r="J2032" s="108"/>
      <c r="K2032" s="108"/>
      <c r="L2032" s="108"/>
      <c r="M2032" s="108"/>
      <c r="N2032" s="108"/>
      <c r="O2032" s="108"/>
      <c r="P2032" s="108"/>
      <c r="Q2032" s="108"/>
      <c r="R2032" s="108"/>
      <c r="S2032" s="107"/>
      <c r="T2032" s="108"/>
      <c r="U2032" s="108"/>
      <c r="V2032" s="107"/>
      <c r="W2032" s="107"/>
    </row>
    <row r="2033" spans="1:23">
      <c r="A2033" s="107"/>
      <c r="B2033" s="112"/>
      <c r="C2033" s="107"/>
      <c r="D2033" s="112"/>
      <c r="E2033" s="107"/>
      <c r="F2033" s="107"/>
      <c r="G2033" s="107"/>
      <c r="H2033" s="107"/>
      <c r="I2033" s="107"/>
      <c r="J2033" s="108"/>
      <c r="K2033" s="108"/>
      <c r="L2033" s="108"/>
      <c r="M2033" s="108"/>
      <c r="N2033" s="108"/>
      <c r="O2033" s="108"/>
      <c r="P2033" s="108"/>
      <c r="Q2033" s="108"/>
      <c r="R2033" s="108"/>
      <c r="S2033" s="107"/>
      <c r="T2033" s="108"/>
      <c r="U2033" s="108"/>
      <c r="V2033" s="107"/>
      <c r="W2033" s="107"/>
    </row>
    <row r="2034" spans="1:23">
      <c r="A2034" s="107"/>
      <c r="B2034" s="112"/>
      <c r="C2034" s="107"/>
      <c r="D2034" s="112"/>
      <c r="E2034" s="107"/>
      <c r="F2034" s="107"/>
      <c r="G2034" s="107"/>
      <c r="H2034" s="107"/>
      <c r="I2034" s="107"/>
      <c r="J2034" s="108"/>
      <c r="K2034" s="108"/>
      <c r="L2034" s="108"/>
      <c r="M2034" s="108"/>
      <c r="N2034" s="108"/>
      <c r="O2034" s="108"/>
      <c r="P2034" s="108"/>
      <c r="Q2034" s="108"/>
      <c r="R2034" s="108"/>
      <c r="S2034" s="107"/>
      <c r="T2034" s="108"/>
      <c r="U2034" s="108"/>
      <c r="V2034" s="107"/>
      <c r="W2034" s="107"/>
    </row>
    <row r="2035" spans="1:23">
      <c r="A2035" s="107"/>
      <c r="B2035" s="112"/>
      <c r="C2035" s="107"/>
      <c r="D2035" s="112"/>
      <c r="E2035" s="107"/>
      <c r="F2035" s="107"/>
      <c r="G2035" s="107"/>
      <c r="H2035" s="107"/>
      <c r="I2035" s="107"/>
      <c r="J2035" s="108"/>
      <c r="K2035" s="108"/>
      <c r="L2035" s="108"/>
      <c r="M2035" s="108"/>
      <c r="N2035" s="108"/>
      <c r="O2035" s="108"/>
      <c r="P2035" s="108"/>
      <c r="Q2035" s="108"/>
      <c r="R2035" s="108"/>
      <c r="S2035" s="107"/>
      <c r="T2035" s="108"/>
      <c r="U2035" s="108"/>
      <c r="V2035" s="107"/>
      <c r="W2035" s="107"/>
    </row>
    <row r="2036" spans="1:23">
      <c r="A2036" s="107"/>
      <c r="B2036" s="112"/>
      <c r="C2036" s="107"/>
      <c r="D2036" s="112"/>
      <c r="E2036" s="107"/>
      <c r="F2036" s="107"/>
      <c r="G2036" s="107"/>
      <c r="H2036" s="107"/>
      <c r="I2036" s="107"/>
      <c r="J2036" s="108"/>
      <c r="K2036" s="108"/>
      <c r="L2036" s="108"/>
      <c r="M2036" s="108"/>
      <c r="N2036" s="108"/>
      <c r="O2036" s="108"/>
      <c r="P2036" s="108"/>
      <c r="Q2036" s="108"/>
      <c r="R2036" s="108"/>
      <c r="S2036" s="107"/>
      <c r="T2036" s="108"/>
      <c r="U2036" s="108"/>
      <c r="V2036" s="107"/>
      <c r="W2036" s="107"/>
    </row>
    <row r="2037" spans="1:23">
      <c r="A2037" s="107"/>
      <c r="B2037" s="112"/>
      <c r="C2037" s="107"/>
      <c r="D2037" s="112"/>
      <c r="E2037" s="107"/>
      <c r="F2037" s="107"/>
      <c r="G2037" s="107"/>
      <c r="H2037" s="107"/>
      <c r="I2037" s="107"/>
      <c r="J2037" s="108"/>
      <c r="K2037" s="108"/>
      <c r="L2037" s="108"/>
      <c r="M2037" s="108"/>
      <c r="N2037" s="108"/>
      <c r="O2037" s="108"/>
      <c r="P2037" s="108"/>
      <c r="Q2037" s="108"/>
      <c r="R2037" s="108"/>
      <c r="S2037" s="107"/>
      <c r="T2037" s="108"/>
      <c r="U2037" s="108"/>
      <c r="V2037" s="107"/>
      <c r="W2037" s="107"/>
    </row>
    <row r="2038" spans="1:23">
      <c r="A2038" s="107"/>
      <c r="B2038" s="112"/>
      <c r="C2038" s="107"/>
      <c r="D2038" s="112"/>
      <c r="E2038" s="107"/>
      <c r="F2038" s="107"/>
      <c r="G2038" s="107"/>
      <c r="H2038" s="107"/>
      <c r="I2038" s="107"/>
      <c r="J2038" s="108"/>
      <c r="K2038" s="108"/>
      <c r="L2038" s="108"/>
      <c r="M2038" s="108"/>
      <c r="N2038" s="108"/>
      <c r="O2038" s="108"/>
      <c r="P2038" s="108"/>
      <c r="Q2038" s="108"/>
      <c r="R2038" s="108"/>
      <c r="S2038" s="107"/>
      <c r="T2038" s="108"/>
      <c r="U2038" s="108"/>
      <c r="V2038" s="107"/>
      <c r="W2038" s="107"/>
    </row>
    <row r="2039" spans="1:23">
      <c r="A2039" s="107"/>
      <c r="B2039" s="112"/>
      <c r="C2039" s="107"/>
      <c r="D2039" s="112"/>
      <c r="E2039" s="107"/>
      <c r="F2039" s="107"/>
      <c r="G2039" s="107"/>
      <c r="H2039" s="107"/>
      <c r="I2039" s="107"/>
      <c r="J2039" s="108"/>
      <c r="K2039" s="108"/>
      <c r="L2039" s="108"/>
      <c r="M2039" s="108"/>
      <c r="N2039" s="108"/>
      <c r="O2039" s="108"/>
      <c r="P2039" s="108"/>
      <c r="Q2039" s="108"/>
      <c r="R2039" s="108"/>
      <c r="S2039" s="107"/>
      <c r="T2039" s="108"/>
      <c r="U2039" s="108"/>
      <c r="V2039" s="107"/>
      <c r="W2039" s="107"/>
    </row>
    <row r="2040" spans="1:23">
      <c r="A2040" s="107"/>
      <c r="B2040" s="112"/>
      <c r="C2040" s="107"/>
      <c r="D2040" s="112"/>
      <c r="E2040" s="107"/>
      <c r="F2040" s="107"/>
      <c r="G2040" s="107"/>
      <c r="H2040" s="107"/>
      <c r="I2040" s="107"/>
      <c r="J2040" s="108"/>
      <c r="K2040" s="108"/>
      <c r="L2040" s="108"/>
      <c r="M2040" s="108"/>
      <c r="N2040" s="108"/>
      <c r="O2040" s="108"/>
      <c r="P2040" s="108"/>
      <c r="Q2040" s="108"/>
      <c r="R2040" s="108"/>
      <c r="S2040" s="107"/>
      <c r="T2040" s="108"/>
      <c r="U2040" s="108"/>
      <c r="V2040" s="107"/>
      <c r="W2040" s="107"/>
    </row>
    <row r="2041" spans="1:23">
      <c r="A2041" s="107"/>
      <c r="B2041" s="112"/>
      <c r="C2041" s="107"/>
      <c r="D2041" s="112"/>
      <c r="E2041" s="107"/>
      <c r="F2041" s="107"/>
      <c r="G2041" s="107"/>
      <c r="H2041" s="107"/>
      <c r="I2041" s="107"/>
      <c r="J2041" s="108"/>
      <c r="K2041" s="108"/>
      <c r="L2041" s="108"/>
      <c r="M2041" s="108"/>
      <c r="N2041" s="108"/>
      <c r="O2041" s="108"/>
      <c r="P2041" s="108"/>
      <c r="Q2041" s="108"/>
      <c r="R2041" s="108"/>
      <c r="S2041" s="107"/>
      <c r="T2041" s="108"/>
      <c r="U2041" s="108"/>
      <c r="V2041" s="107"/>
      <c r="W2041" s="107"/>
    </row>
    <row r="2042" spans="1:23">
      <c r="A2042" s="107"/>
      <c r="B2042" s="112"/>
      <c r="C2042" s="107"/>
      <c r="D2042" s="112"/>
      <c r="E2042" s="107"/>
      <c r="F2042" s="107"/>
      <c r="G2042" s="107"/>
      <c r="H2042" s="107"/>
      <c r="I2042" s="107"/>
      <c r="J2042" s="108"/>
      <c r="K2042" s="108"/>
      <c r="L2042" s="108"/>
      <c r="M2042" s="108"/>
      <c r="N2042" s="108"/>
      <c r="O2042" s="108"/>
      <c r="P2042" s="108"/>
      <c r="Q2042" s="108"/>
      <c r="R2042" s="108"/>
      <c r="S2042" s="107"/>
      <c r="T2042" s="108"/>
      <c r="U2042" s="108"/>
      <c r="V2042" s="107"/>
      <c r="W2042" s="107"/>
    </row>
    <row r="2043" spans="1:23">
      <c r="A2043" s="107"/>
      <c r="B2043" s="112"/>
      <c r="C2043" s="107"/>
      <c r="D2043" s="112"/>
      <c r="E2043" s="107"/>
      <c r="F2043" s="107"/>
      <c r="G2043" s="107"/>
      <c r="H2043" s="107"/>
      <c r="I2043" s="107"/>
      <c r="J2043" s="108"/>
      <c r="K2043" s="108"/>
      <c r="L2043" s="108"/>
      <c r="M2043" s="108"/>
      <c r="N2043" s="108"/>
      <c r="O2043" s="108"/>
      <c r="P2043" s="108"/>
      <c r="Q2043" s="108"/>
      <c r="R2043" s="108"/>
      <c r="S2043" s="107"/>
      <c r="T2043" s="108"/>
      <c r="U2043" s="108"/>
      <c r="V2043" s="107"/>
      <c r="W2043" s="107"/>
    </row>
    <row r="2044" spans="1:23">
      <c r="A2044" s="107"/>
      <c r="B2044" s="112"/>
      <c r="C2044" s="107"/>
      <c r="D2044" s="112"/>
      <c r="E2044" s="107"/>
      <c r="F2044" s="107"/>
      <c r="G2044" s="107"/>
      <c r="H2044" s="107"/>
      <c r="I2044" s="107"/>
      <c r="J2044" s="108"/>
      <c r="K2044" s="108"/>
      <c r="L2044" s="108"/>
      <c r="M2044" s="108"/>
      <c r="N2044" s="108"/>
      <c r="O2044" s="108"/>
      <c r="P2044" s="108"/>
      <c r="Q2044" s="108"/>
      <c r="R2044" s="108"/>
      <c r="S2044" s="107"/>
      <c r="T2044" s="108"/>
      <c r="U2044" s="108"/>
      <c r="V2044" s="107"/>
      <c r="W2044" s="107"/>
    </row>
    <row r="2045" spans="1:23">
      <c r="A2045" s="107"/>
      <c r="B2045" s="112"/>
      <c r="C2045" s="107"/>
      <c r="D2045" s="112"/>
      <c r="E2045" s="107"/>
      <c r="F2045" s="107"/>
      <c r="G2045" s="107"/>
      <c r="H2045" s="107"/>
      <c r="I2045" s="107"/>
      <c r="J2045" s="108"/>
      <c r="K2045" s="108"/>
      <c r="L2045" s="108"/>
      <c r="M2045" s="108"/>
      <c r="N2045" s="108"/>
      <c r="O2045" s="108"/>
      <c r="P2045" s="108"/>
      <c r="Q2045" s="108"/>
      <c r="R2045" s="108"/>
      <c r="S2045" s="107"/>
      <c r="T2045" s="108"/>
      <c r="U2045" s="108"/>
      <c r="V2045" s="107"/>
      <c r="W2045" s="107"/>
    </row>
    <row r="2046" spans="1:23">
      <c r="A2046" s="107"/>
      <c r="B2046" s="112"/>
      <c r="C2046" s="107"/>
      <c r="D2046" s="112"/>
      <c r="E2046" s="107"/>
      <c r="F2046" s="107"/>
      <c r="G2046" s="107"/>
      <c r="H2046" s="107"/>
      <c r="I2046" s="107"/>
      <c r="J2046" s="108"/>
      <c r="K2046" s="108"/>
      <c r="L2046" s="108"/>
      <c r="M2046" s="108"/>
      <c r="N2046" s="108"/>
      <c r="O2046" s="108"/>
      <c r="P2046" s="108"/>
      <c r="Q2046" s="108"/>
      <c r="R2046" s="108"/>
      <c r="S2046" s="107"/>
      <c r="T2046" s="108"/>
      <c r="U2046" s="108"/>
      <c r="V2046" s="107"/>
      <c r="W2046" s="107"/>
    </row>
    <row r="2047" spans="1:23">
      <c r="A2047" s="107"/>
      <c r="B2047" s="112"/>
      <c r="C2047" s="107"/>
      <c r="D2047" s="112"/>
      <c r="E2047" s="107"/>
      <c r="F2047" s="107"/>
      <c r="G2047" s="107"/>
      <c r="H2047" s="107"/>
      <c r="I2047" s="107"/>
      <c r="J2047" s="108"/>
      <c r="K2047" s="108"/>
      <c r="L2047" s="108"/>
      <c r="M2047" s="108"/>
      <c r="N2047" s="108"/>
      <c r="O2047" s="108"/>
      <c r="P2047" s="108"/>
      <c r="Q2047" s="108"/>
      <c r="R2047" s="108"/>
      <c r="S2047" s="107"/>
      <c r="T2047" s="108"/>
      <c r="U2047" s="108"/>
      <c r="V2047" s="107"/>
      <c r="W2047" s="107"/>
    </row>
    <row r="2048" spans="1:23">
      <c r="A2048" s="107"/>
      <c r="B2048" s="112"/>
      <c r="C2048" s="107"/>
      <c r="D2048" s="112"/>
      <c r="E2048" s="107"/>
      <c r="F2048" s="107"/>
      <c r="G2048" s="107"/>
      <c r="H2048" s="107"/>
      <c r="I2048" s="107"/>
      <c r="J2048" s="108"/>
      <c r="K2048" s="108"/>
      <c r="L2048" s="108"/>
      <c r="M2048" s="108"/>
      <c r="N2048" s="108"/>
      <c r="O2048" s="108"/>
      <c r="P2048" s="108"/>
      <c r="Q2048" s="108"/>
      <c r="R2048" s="108"/>
      <c r="S2048" s="107"/>
      <c r="T2048" s="108"/>
      <c r="U2048" s="108"/>
      <c r="V2048" s="107"/>
      <c r="W2048" s="107"/>
    </row>
    <row r="2049" spans="1:23">
      <c r="A2049" s="107"/>
      <c r="B2049" s="112"/>
      <c r="C2049" s="107"/>
      <c r="D2049" s="112"/>
      <c r="E2049" s="107"/>
      <c r="F2049" s="107"/>
      <c r="G2049" s="107"/>
      <c r="H2049" s="107"/>
      <c r="I2049" s="107"/>
      <c r="J2049" s="108"/>
      <c r="K2049" s="108"/>
      <c r="L2049" s="108"/>
      <c r="M2049" s="108"/>
      <c r="N2049" s="108"/>
      <c r="O2049" s="108"/>
      <c r="P2049" s="108"/>
      <c r="Q2049" s="108"/>
      <c r="R2049" s="108"/>
      <c r="S2049" s="107"/>
      <c r="T2049" s="108"/>
      <c r="U2049" s="108"/>
      <c r="V2049" s="107"/>
      <c r="W2049" s="107"/>
    </row>
    <row r="2050" spans="1:23">
      <c r="A2050" s="107"/>
      <c r="B2050" s="112"/>
      <c r="C2050" s="107"/>
      <c r="D2050" s="112"/>
      <c r="E2050" s="107"/>
      <c r="F2050" s="107"/>
      <c r="G2050" s="107"/>
      <c r="H2050" s="107"/>
      <c r="I2050" s="107"/>
      <c r="J2050" s="108"/>
      <c r="K2050" s="108"/>
      <c r="L2050" s="108"/>
      <c r="M2050" s="108"/>
      <c r="N2050" s="108"/>
      <c r="O2050" s="108"/>
      <c r="P2050" s="108"/>
      <c r="Q2050" s="108"/>
      <c r="R2050" s="108"/>
      <c r="S2050" s="107"/>
      <c r="T2050" s="108"/>
      <c r="U2050" s="108"/>
      <c r="V2050" s="107"/>
      <c r="W2050" s="107"/>
    </row>
    <row r="2051" spans="1:23">
      <c r="A2051" s="107"/>
      <c r="B2051" s="112"/>
      <c r="C2051" s="107"/>
      <c r="D2051" s="112"/>
      <c r="E2051" s="107"/>
      <c r="F2051" s="107"/>
      <c r="G2051" s="107"/>
      <c r="H2051" s="107"/>
      <c r="I2051" s="107"/>
      <c r="J2051" s="108"/>
      <c r="K2051" s="108"/>
      <c r="L2051" s="108"/>
      <c r="M2051" s="108"/>
      <c r="N2051" s="108"/>
      <c r="O2051" s="108"/>
      <c r="P2051" s="108"/>
      <c r="Q2051" s="108"/>
      <c r="R2051" s="108"/>
      <c r="S2051" s="107"/>
      <c r="T2051" s="108"/>
      <c r="U2051" s="108"/>
      <c r="V2051" s="107"/>
      <c r="W2051" s="107"/>
    </row>
    <row r="2052" spans="1:23">
      <c r="A2052" s="107"/>
      <c r="B2052" s="112"/>
      <c r="C2052" s="107"/>
      <c r="D2052" s="112"/>
      <c r="E2052" s="107"/>
      <c r="F2052" s="107"/>
      <c r="G2052" s="107"/>
      <c r="H2052" s="107"/>
      <c r="I2052" s="107"/>
      <c r="J2052" s="108"/>
      <c r="K2052" s="108"/>
      <c r="L2052" s="108"/>
      <c r="M2052" s="108"/>
      <c r="N2052" s="108"/>
      <c r="O2052" s="108"/>
      <c r="P2052" s="108"/>
      <c r="Q2052" s="108"/>
      <c r="R2052" s="108"/>
      <c r="S2052" s="107"/>
      <c r="T2052" s="108"/>
      <c r="U2052" s="108"/>
      <c r="V2052" s="107"/>
      <c r="W2052" s="107"/>
    </row>
    <row r="2053" spans="1:23">
      <c r="A2053" s="107"/>
      <c r="B2053" s="112"/>
      <c r="C2053" s="107"/>
      <c r="D2053" s="112"/>
      <c r="E2053" s="107"/>
      <c r="F2053" s="107"/>
      <c r="G2053" s="107"/>
      <c r="H2053" s="107"/>
      <c r="I2053" s="107"/>
      <c r="J2053" s="108"/>
      <c r="K2053" s="108"/>
      <c r="L2053" s="108"/>
      <c r="M2053" s="108"/>
      <c r="N2053" s="108"/>
      <c r="O2053" s="108"/>
      <c r="P2053" s="108"/>
      <c r="Q2053" s="108"/>
      <c r="R2053" s="108"/>
      <c r="S2053" s="107"/>
      <c r="T2053" s="108"/>
      <c r="U2053" s="108"/>
      <c r="V2053" s="107"/>
      <c r="W2053" s="107"/>
    </row>
    <row r="2054" spans="1:23">
      <c r="A2054" s="107"/>
      <c r="B2054" s="112"/>
      <c r="C2054" s="107"/>
      <c r="D2054" s="112"/>
      <c r="E2054" s="107"/>
      <c r="F2054" s="107"/>
      <c r="G2054" s="107"/>
      <c r="H2054" s="107"/>
      <c r="I2054" s="107"/>
      <c r="J2054" s="108"/>
      <c r="K2054" s="108"/>
      <c r="L2054" s="108"/>
      <c r="M2054" s="108"/>
      <c r="N2054" s="108"/>
      <c r="O2054" s="108"/>
      <c r="P2054" s="108"/>
      <c r="Q2054" s="108"/>
      <c r="R2054" s="108"/>
      <c r="S2054" s="107"/>
      <c r="T2054" s="108"/>
      <c r="U2054" s="108"/>
      <c r="V2054" s="107"/>
      <c r="W2054" s="107"/>
    </row>
    <row r="2055" spans="1:23">
      <c r="A2055" s="107"/>
      <c r="B2055" s="112"/>
      <c r="C2055" s="107"/>
      <c r="D2055" s="112"/>
      <c r="E2055" s="107"/>
      <c r="F2055" s="107"/>
      <c r="G2055" s="107"/>
      <c r="H2055" s="107"/>
      <c r="I2055" s="107"/>
      <c r="J2055" s="108"/>
      <c r="K2055" s="108"/>
      <c r="L2055" s="108"/>
      <c r="M2055" s="108"/>
      <c r="N2055" s="108"/>
      <c r="O2055" s="108"/>
      <c r="P2055" s="108"/>
      <c r="Q2055" s="108"/>
      <c r="R2055" s="108"/>
      <c r="S2055" s="107"/>
      <c r="T2055" s="108"/>
      <c r="U2055" s="108"/>
      <c r="V2055" s="107"/>
      <c r="W2055" s="107"/>
    </row>
    <row r="2056" spans="1:23">
      <c r="A2056" s="107"/>
      <c r="B2056" s="112"/>
      <c r="C2056" s="107"/>
      <c r="D2056" s="112"/>
      <c r="E2056" s="107"/>
      <c r="F2056" s="107"/>
      <c r="G2056" s="107"/>
      <c r="H2056" s="107"/>
      <c r="I2056" s="107"/>
      <c r="J2056" s="108"/>
      <c r="K2056" s="108"/>
      <c r="L2056" s="108"/>
      <c r="M2056" s="108"/>
      <c r="N2056" s="108"/>
      <c r="O2056" s="108"/>
      <c r="P2056" s="108"/>
      <c r="Q2056" s="108"/>
      <c r="R2056" s="108"/>
      <c r="S2056" s="107"/>
      <c r="T2056" s="108"/>
      <c r="U2056" s="108"/>
      <c r="V2056" s="107"/>
      <c r="W2056" s="107"/>
    </row>
    <row r="2057" spans="1:23">
      <c r="A2057" s="107"/>
      <c r="B2057" s="112"/>
      <c r="C2057" s="107"/>
      <c r="D2057" s="112"/>
      <c r="E2057" s="107"/>
      <c r="F2057" s="107"/>
      <c r="G2057" s="107"/>
      <c r="H2057" s="107"/>
      <c r="I2057" s="107"/>
      <c r="J2057" s="108"/>
      <c r="K2057" s="108"/>
      <c r="L2057" s="108"/>
      <c r="M2057" s="108"/>
      <c r="N2057" s="108"/>
      <c r="O2057" s="108"/>
      <c r="P2057" s="108"/>
      <c r="Q2057" s="108"/>
      <c r="R2057" s="108"/>
      <c r="S2057" s="107"/>
      <c r="T2057" s="108"/>
      <c r="U2057" s="108"/>
      <c r="V2057" s="107"/>
      <c r="W2057" s="107"/>
    </row>
    <row r="2058" spans="1:23">
      <c r="A2058" s="107"/>
      <c r="B2058" s="112"/>
      <c r="C2058" s="107"/>
      <c r="D2058" s="112"/>
      <c r="E2058" s="107"/>
      <c r="F2058" s="107"/>
      <c r="G2058" s="107"/>
      <c r="H2058" s="107"/>
      <c r="I2058" s="107"/>
      <c r="J2058" s="108"/>
      <c r="K2058" s="108"/>
      <c r="L2058" s="108"/>
      <c r="M2058" s="108"/>
      <c r="N2058" s="108"/>
      <c r="O2058" s="108"/>
      <c r="P2058" s="108"/>
      <c r="Q2058" s="108"/>
      <c r="R2058" s="108"/>
      <c r="S2058" s="107"/>
      <c r="T2058" s="108"/>
      <c r="U2058" s="108"/>
      <c r="V2058" s="107"/>
      <c r="W2058" s="107"/>
    </row>
    <row r="2059" spans="1:23">
      <c r="A2059" s="107"/>
      <c r="B2059" s="112"/>
      <c r="C2059" s="107"/>
      <c r="D2059" s="112"/>
      <c r="E2059" s="107"/>
      <c r="F2059" s="107"/>
      <c r="G2059" s="107"/>
      <c r="H2059" s="107"/>
      <c r="I2059" s="107"/>
      <c r="J2059" s="108"/>
      <c r="K2059" s="108"/>
      <c r="L2059" s="108"/>
      <c r="M2059" s="108"/>
      <c r="N2059" s="108"/>
      <c r="O2059" s="108"/>
      <c r="P2059" s="108"/>
      <c r="Q2059" s="108"/>
      <c r="R2059" s="108"/>
      <c r="S2059" s="107"/>
      <c r="T2059" s="108"/>
      <c r="U2059" s="108"/>
      <c r="V2059" s="107"/>
      <c r="W2059" s="107"/>
    </row>
    <row r="2060" spans="1:23">
      <c r="A2060" s="107"/>
      <c r="B2060" s="112"/>
      <c r="C2060" s="107"/>
      <c r="D2060" s="112"/>
      <c r="E2060" s="107"/>
      <c r="F2060" s="107"/>
      <c r="G2060" s="107"/>
      <c r="H2060" s="107"/>
      <c r="I2060" s="107"/>
      <c r="J2060" s="108"/>
      <c r="K2060" s="108"/>
      <c r="L2060" s="108"/>
      <c r="M2060" s="108"/>
      <c r="N2060" s="108"/>
      <c r="O2060" s="108"/>
      <c r="P2060" s="108"/>
      <c r="Q2060" s="108"/>
      <c r="R2060" s="108"/>
      <c r="S2060" s="107"/>
      <c r="T2060" s="108"/>
      <c r="U2060" s="108"/>
      <c r="V2060" s="107"/>
      <c r="W2060" s="107"/>
    </row>
    <row r="2061" spans="1:23">
      <c r="A2061" s="107"/>
      <c r="B2061" s="112"/>
      <c r="C2061" s="107"/>
      <c r="D2061" s="112"/>
      <c r="E2061" s="107"/>
      <c r="F2061" s="107"/>
      <c r="G2061" s="107"/>
      <c r="H2061" s="107"/>
      <c r="I2061" s="107"/>
      <c r="J2061" s="108"/>
      <c r="K2061" s="108"/>
      <c r="L2061" s="108"/>
      <c r="M2061" s="108"/>
      <c r="N2061" s="108"/>
      <c r="O2061" s="108"/>
      <c r="P2061" s="108"/>
      <c r="Q2061" s="108"/>
      <c r="R2061" s="108"/>
      <c r="S2061" s="107"/>
      <c r="T2061" s="108"/>
      <c r="U2061" s="108"/>
      <c r="V2061" s="107"/>
      <c r="W2061" s="107"/>
    </row>
    <row r="2062" spans="1:23">
      <c r="A2062" s="107"/>
      <c r="B2062" s="112"/>
      <c r="C2062" s="107"/>
      <c r="D2062" s="112"/>
      <c r="E2062" s="107"/>
      <c r="F2062" s="107"/>
      <c r="G2062" s="107"/>
      <c r="H2062" s="107"/>
      <c r="I2062" s="107"/>
      <c r="J2062" s="108"/>
      <c r="K2062" s="108"/>
      <c r="L2062" s="108"/>
      <c r="M2062" s="108"/>
      <c r="N2062" s="108"/>
      <c r="O2062" s="108"/>
      <c r="P2062" s="108"/>
      <c r="Q2062" s="108"/>
      <c r="R2062" s="108"/>
      <c r="S2062" s="107"/>
      <c r="T2062" s="108"/>
      <c r="U2062" s="108"/>
      <c r="V2062" s="107"/>
      <c r="W2062" s="107"/>
    </row>
    <row r="2063" spans="1:23">
      <c r="A2063" s="107"/>
      <c r="B2063" s="112"/>
      <c r="C2063" s="107"/>
      <c r="D2063" s="112"/>
      <c r="E2063" s="107"/>
      <c r="F2063" s="107"/>
      <c r="G2063" s="107"/>
      <c r="H2063" s="107"/>
      <c r="I2063" s="107"/>
      <c r="J2063" s="108"/>
      <c r="K2063" s="108"/>
      <c r="L2063" s="108"/>
      <c r="M2063" s="108"/>
      <c r="N2063" s="108"/>
      <c r="O2063" s="108"/>
      <c r="P2063" s="108"/>
      <c r="Q2063" s="108"/>
      <c r="R2063" s="108"/>
      <c r="S2063" s="107"/>
      <c r="T2063" s="108"/>
      <c r="U2063" s="108"/>
      <c r="V2063" s="107"/>
      <c r="W2063" s="107"/>
    </row>
    <row r="2064" spans="1:23">
      <c r="A2064" s="107"/>
      <c r="B2064" s="112"/>
      <c r="C2064" s="107"/>
      <c r="D2064" s="112"/>
      <c r="E2064" s="107"/>
      <c r="F2064" s="107"/>
      <c r="G2064" s="107"/>
      <c r="H2064" s="107"/>
      <c r="I2064" s="107"/>
      <c r="J2064" s="108"/>
      <c r="K2064" s="108"/>
      <c r="L2064" s="108"/>
      <c r="M2064" s="108"/>
      <c r="N2064" s="108"/>
      <c r="O2064" s="108"/>
      <c r="P2064" s="108"/>
      <c r="Q2064" s="108"/>
      <c r="R2064" s="108"/>
      <c r="S2064" s="107"/>
      <c r="T2064" s="108"/>
      <c r="U2064" s="108"/>
      <c r="V2064" s="107"/>
      <c r="W2064" s="107"/>
    </row>
    <row r="2065" spans="1:23">
      <c r="A2065" s="107"/>
      <c r="B2065" s="112"/>
      <c r="C2065" s="107"/>
      <c r="D2065" s="112"/>
      <c r="E2065" s="107"/>
      <c r="F2065" s="107"/>
      <c r="G2065" s="107"/>
      <c r="H2065" s="107"/>
      <c r="I2065" s="107"/>
      <c r="J2065" s="108"/>
      <c r="K2065" s="108"/>
      <c r="L2065" s="108"/>
      <c r="M2065" s="108"/>
      <c r="N2065" s="108"/>
      <c r="O2065" s="108"/>
      <c r="P2065" s="108"/>
      <c r="Q2065" s="108"/>
      <c r="R2065" s="108"/>
      <c r="S2065" s="107"/>
      <c r="T2065" s="108"/>
      <c r="U2065" s="108"/>
      <c r="V2065" s="107"/>
      <c r="W2065" s="107"/>
    </row>
    <row r="2066" spans="1:23">
      <c r="A2066" s="107"/>
      <c r="B2066" s="112"/>
      <c r="C2066" s="107"/>
      <c r="D2066" s="112"/>
      <c r="E2066" s="107"/>
      <c r="F2066" s="107"/>
      <c r="G2066" s="107"/>
      <c r="H2066" s="107"/>
      <c r="I2066" s="107"/>
      <c r="J2066" s="108"/>
      <c r="K2066" s="108"/>
      <c r="L2066" s="108"/>
      <c r="M2066" s="108"/>
      <c r="N2066" s="108"/>
      <c r="O2066" s="108"/>
      <c r="P2066" s="108"/>
      <c r="Q2066" s="108"/>
      <c r="R2066" s="108"/>
      <c r="S2066" s="107"/>
      <c r="T2066" s="108"/>
      <c r="U2066" s="108"/>
      <c r="V2066" s="107"/>
      <c r="W2066" s="107"/>
    </row>
    <row r="2067" spans="1:23">
      <c r="A2067" s="107"/>
      <c r="B2067" s="112"/>
      <c r="C2067" s="107"/>
      <c r="D2067" s="112"/>
      <c r="E2067" s="107"/>
      <c r="F2067" s="107"/>
      <c r="G2067" s="107"/>
      <c r="H2067" s="107"/>
      <c r="I2067" s="107"/>
      <c r="J2067" s="108"/>
      <c r="K2067" s="108"/>
      <c r="L2067" s="108"/>
      <c r="M2067" s="108"/>
      <c r="N2067" s="108"/>
      <c r="O2067" s="108"/>
      <c r="P2067" s="108"/>
      <c r="Q2067" s="108"/>
      <c r="R2067" s="108"/>
      <c r="S2067" s="107"/>
      <c r="T2067" s="108"/>
      <c r="U2067" s="108"/>
      <c r="V2067" s="107"/>
      <c r="W2067" s="107"/>
    </row>
    <row r="2068" spans="1:23">
      <c r="A2068" s="107"/>
      <c r="B2068" s="112"/>
      <c r="C2068" s="107"/>
      <c r="D2068" s="112"/>
      <c r="E2068" s="107"/>
      <c r="F2068" s="107"/>
      <c r="G2068" s="107"/>
      <c r="H2068" s="107"/>
      <c r="I2068" s="107"/>
      <c r="J2068" s="108"/>
      <c r="K2068" s="108"/>
      <c r="L2068" s="108"/>
      <c r="M2068" s="108"/>
      <c r="N2068" s="108"/>
      <c r="O2068" s="108"/>
      <c r="P2068" s="108"/>
      <c r="Q2068" s="108"/>
      <c r="R2068" s="108"/>
      <c r="S2068" s="107"/>
      <c r="T2068" s="108"/>
      <c r="U2068" s="108"/>
      <c r="V2068" s="107"/>
      <c r="W2068" s="107"/>
    </row>
    <row r="2069" spans="1:23">
      <c r="A2069" s="107"/>
      <c r="B2069" s="112"/>
      <c r="C2069" s="107"/>
      <c r="D2069" s="112"/>
      <c r="E2069" s="107"/>
      <c r="F2069" s="107"/>
      <c r="G2069" s="107"/>
      <c r="H2069" s="107"/>
      <c r="I2069" s="107"/>
      <c r="J2069" s="108"/>
      <c r="K2069" s="108"/>
      <c r="L2069" s="108"/>
      <c r="M2069" s="108"/>
      <c r="N2069" s="108"/>
      <c r="O2069" s="108"/>
      <c r="P2069" s="108"/>
      <c r="Q2069" s="108"/>
      <c r="R2069" s="108"/>
      <c r="S2069" s="107"/>
      <c r="T2069" s="108"/>
      <c r="U2069" s="108"/>
      <c r="V2069" s="107"/>
      <c r="W2069" s="107"/>
    </row>
    <row r="2070" spans="1:23">
      <c r="A2070" s="107"/>
      <c r="B2070" s="112"/>
      <c r="C2070" s="107"/>
      <c r="D2070" s="112"/>
      <c r="E2070" s="107"/>
      <c r="F2070" s="107"/>
      <c r="G2070" s="107"/>
      <c r="H2070" s="107"/>
      <c r="I2070" s="107"/>
      <c r="J2070" s="108"/>
      <c r="K2070" s="108"/>
      <c r="L2070" s="108"/>
      <c r="M2070" s="108"/>
      <c r="N2070" s="108"/>
      <c r="O2070" s="108"/>
      <c r="P2070" s="108"/>
      <c r="Q2070" s="108"/>
      <c r="R2070" s="108"/>
      <c r="S2070" s="107"/>
      <c r="T2070" s="108"/>
      <c r="U2070" s="108"/>
      <c r="V2070" s="107"/>
      <c r="W2070" s="107"/>
    </row>
    <row r="2071" spans="1:23">
      <c r="A2071" s="107"/>
      <c r="B2071" s="112"/>
      <c r="C2071" s="107"/>
      <c r="D2071" s="112"/>
      <c r="E2071" s="107"/>
      <c r="F2071" s="107"/>
      <c r="G2071" s="107"/>
      <c r="H2071" s="107"/>
      <c r="I2071" s="107"/>
      <c r="J2071" s="108"/>
      <c r="K2071" s="108"/>
      <c r="L2071" s="108"/>
      <c r="M2071" s="108"/>
      <c r="N2071" s="108"/>
      <c r="O2071" s="108"/>
      <c r="P2071" s="108"/>
      <c r="Q2071" s="108"/>
      <c r="R2071" s="108"/>
      <c r="S2071" s="107"/>
      <c r="T2071" s="108"/>
      <c r="U2071" s="108"/>
      <c r="V2071" s="107"/>
      <c r="W2071" s="107"/>
    </row>
    <row r="2072" spans="1:23">
      <c r="A2072" s="107"/>
      <c r="B2072" s="112"/>
      <c r="C2072" s="107"/>
      <c r="D2072" s="112"/>
      <c r="E2072" s="107"/>
      <c r="F2072" s="107"/>
      <c r="G2072" s="107"/>
      <c r="H2072" s="107"/>
      <c r="I2072" s="107"/>
      <c r="J2072" s="108"/>
      <c r="K2072" s="108"/>
      <c r="L2072" s="108"/>
      <c r="M2072" s="108"/>
      <c r="N2072" s="108"/>
      <c r="O2072" s="108"/>
      <c r="P2072" s="108"/>
      <c r="Q2072" s="108"/>
      <c r="R2072" s="108"/>
      <c r="S2072" s="107"/>
      <c r="T2072" s="108"/>
      <c r="U2072" s="108"/>
      <c r="V2072" s="107"/>
      <c r="W2072" s="107"/>
    </row>
    <row r="2073" spans="1:23">
      <c r="A2073" s="107"/>
      <c r="B2073" s="112"/>
      <c r="C2073" s="107"/>
      <c r="D2073" s="112"/>
      <c r="E2073" s="107"/>
      <c r="F2073" s="107"/>
      <c r="G2073" s="107"/>
      <c r="H2073" s="107"/>
      <c r="I2073" s="107"/>
      <c r="J2073" s="108"/>
      <c r="K2073" s="108"/>
      <c r="L2073" s="108"/>
      <c r="M2073" s="108"/>
      <c r="N2073" s="108"/>
      <c r="O2073" s="108"/>
      <c r="P2073" s="108"/>
      <c r="Q2073" s="108"/>
      <c r="R2073" s="108"/>
      <c r="S2073" s="107"/>
      <c r="T2073" s="108"/>
      <c r="U2073" s="108"/>
      <c r="V2073" s="107"/>
      <c r="W2073" s="107"/>
    </row>
    <row r="2074" spans="1:23">
      <c r="A2074" s="107"/>
      <c r="B2074" s="112"/>
      <c r="C2074" s="107"/>
      <c r="D2074" s="112"/>
      <c r="E2074" s="107"/>
      <c r="F2074" s="107"/>
      <c r="G2074" s="107"/>
      <c r="H2074" s="107"/>
      <c r="I2074" s="107"/>
      <c r="J2074" s="108"/>
      <c r="K2074" s="108"/>
      <c r="L2074" s="108"/>
      <c r="M2074" s="108"/>
      <c r="N2074" s="108"/>
      <c r="O2074" s="108"/>
      <c r="P2074" s="108"/>
      <c r="Q2074" s="108"/>
      <c r="R2074" s="108"/>
      <c r="S2074" s="107"/>
      <c r="T2074" s="108"/>
      <c r="U2074" s="108"/>
      <c r="V2074" s="107"/>
      <c r="W2074" s="107"/>
    </row>
    <row r="2075" spans="1:23">
      <c r="A2075" s="107"/>
      <c r="B2075" s="112"/>
      <c r="C2075" s="107"/>
      <c r="D2075" s="112"/>
      <c r="E2075" s="107"/>
      <c r="F2075" s="107"/>
      <c r="G2075" s="107"/>
      <c r="H2075" s="107"/>
      <c r="I2075" s="107"/>
      <c r="J2075" s="108"/>
      <c r="K2075" s="108"/>
      <c r="L2075" s="108"/>
      <c r="M2075" s="108"/>
      <c r="N2075" s="108"/>
      <c r="O2075" s="108"/>
      <c r="P2075" s="108"/>
      <c r="Q2075" s="108"/>
      <c r="R2075" s="108"/>
      <c r="S2075" s="107"/>
      <c r="T2075" s="108"/>
      <c r="U2075" s="108"/>
      <c r="V2075" s="107"/>
      <c r="W2075" s="107"/>
    </row>
    <row r="2076" spans="1:23">
      <c r="A2076" s="107"/>
      <c r="B2076" s="112"/>
      <c r="C2076" s="107"/>
      <c r="D2076" s="112"/>
      <c r="E2076" s="107"/>
      <c r="F2076" s="107"/>
      <c r="G2076" s="107"/>
      <c r="H2076" s="107"/>
      <c r="I2076" s="107"/>
      <c r="J2076" s="108"/>
      <c r="K2076" s="108"/>
      <c r="L2076" s="108"/>
      <c r="M2076" s="108"/>
      <c r="N2076" s="108"/>
      <c r="O2076" s="108"/>
      <c r="P2076" s="108"/>
      <c r="Q2076" s="108"/>
      <c r="R2076" s="108"/>
      <c r="S2076" s="107"/>
      <c r="T2076" s="108"/>
      <c r="U2076" s="108"/>
      <c r="V2076" s="107"/>
      <c r="W2076" s="107"/>
    </row>
    <row r="2077" spans="1:23">
      <c r="A2077" s="107"/>
      <c r="B2077" s="112"/>
      <c r="C2077" s="107"/>
      <c r="D2077" s="112"/>
      <c r="E2077" s="107"/>
      <c r="F2077" s="107"/>
      <c r="G2077" s="107"/>
      <c r="H2077" s="107"/>
      <c r="I2077" s="107"/>
      <c r="J2077" s="108"/>
      <c r="K2077" s="108"/>
      <c r="L2077" s="108"/>
      <c r="M2077" s="108"/>
      <c r="N2077" s="108"/>
      <c r="O2077" s="108"/>
      <c r="P2077" s="108"/>
      <c r="Q2077" s="108"/>
      <c r="R2077" s="108"/>
      <c r="S2077" s="107"/>
      <c r="T2077" s="108"/>
      <c r="U2077" s="108"/>
      <c r="V2077" s="107"/>
      <c r="W2077" s="107"/>
    </row>
    <row r="2078" spans="1:23">
      <c r="A2078" s="107"/>
      <c r="B2078" s="112"/>
      <c r="C2078" s="107"/>
      <c r="D2078" s="112"/>
      <c r="E2078" s="107"/>
      <c r="F2078" s="107"/>
      <c r="G2078" s="107"/>
      <c r="H2078" s="107"/>
      <c r="I2078" s="107"/>
      <c r="J2078" s="108"/>
      <c r="K2078" s="108"/>
      <c r="L2078" s="108"/>
      <c r="M2078" s="108"/>
      <c r="N2078" s="108"/>
      <c r="O2078" s="108"/>
      <c r="P2078" s="108"/>
      <c r="Q2078" s="108"/>
      <c r="R2078" s="108"/>
      <c r="S2078" s="107"/>
      <c r="T2078" s="108"/>
      <c r="U2078" s="108"/>
      <c r="V2078" s="107"/>
      <c r="W2078" s="107"/>
    </row>
    <row r="2079" spans="1:23">
      <c r="A2079" s="107"/>
      <c r="B2079" s="112"/>
      <c r="C2079" s="107"/>
      <c r="D2079" s="112"/>
      <c r="E2079" s="107"/>
      <c r="F2079" s="107"/>
      <c r="G2079" s="107"/>
      <c r="H2079" s="107"/>
      <c r="I2079" s="107"/>
      <c r="J2079" s="108"/>
      <c r="K2079" s="108"/>
      <c r="L2079" s="108"/>
      <c r="M2079" s="108"/>
      <c r="N2079" s="108"/>
      <c r="O2079" s="108"/>
      <c r="P2079" s="108"/>
      <c r="Q2079" s="108"/>
      <c r="R2079" s="108"/>
      <c r="S2079" s="107"/>
      <c r="T2079" s="108"/>
      <c r="U2079" s="108"/>
      <c r="V2079" s="107"/>
      <c r="W2079" s="107"/>
    </row>
    <row r="2080" spans="1:23">
      <c r="A2080" s="107"/>
      <c r="B2080" s="112"/>
      <c r="C2080" s="107"/>
      <c r="D2080" s="112"/>
      <c r="E2080" s="107"/>
      <c r="F2080" s="107"/>
      <c r="G2080" s="107"/>
      <c r="H2080" s="107"/>
      <c r="I2080" s="107"/>
      <c r="J2080" s="108"/>
      <c r="K2080" s="108"/>
      <c r="L2080" s="108"/>
      <c r="M2080" s="108"/>
      <c r="N2080" s="108"/>
      <c r="O2080" s="108"/>
      <c r="P2080" s="108"/>
      <c r="Q2080" s="108"/>
      <c r="R2080" s="108"/>
      <c r="S2080" s="107"/>
      <c r="T2080" s="108"/>
      <c r="U2080" s="108"/>
      <c r="V2080" s="107"/>
      <c r="W2080" s="107"/>
    </row>
    <row r="2081" spans="1:23">
      <c r="A2081" s="107"/>
      <c r="B2081" s="112"/>
      <c r="C2081" s="107"/>
      <c r="D2081" s="112"/>
      <c r="E2081" s="107"/>
      <c r="F2081" s="107"/>
      <c r="G2081" s="107"/>
      <c r="H2081" s="107"/>
      <c r="I2081" s="107"/>
      <c r="J2081" s="108"/>
      <c r="K2081" s="108"/>
      <c r="L2081" s="108"/>
      <c r="M2081" s="108"/>
      <c r="N2081" s="108"/>
      <c r="O2081" s="108"/>
      <c r="P2081" s="108"/>
      <c r="Q2081" s="108"/>
      <c r="R2081" s="108"/>
      <c r="S2081" s="107"/>
      <c r="T2081" s="108"/>
      <c r="U2081" s="108"/>
      <c r="V2081" s="107"/>
      <c r="W2081" s="107"/>
    </row>
    <row r="2082" spans="1:23">
      <c r="A2082" s="107"/>
      <c r="B2082" s="112"/>
      <c r="C2082" s="107"/>
      <c r="D2082" s="112"/>
      <c r="E2082" s="107"/>
      <c r="F2082" s="107"/>
      <c r="G2082" s="107"/>
      <c r="H2082" s="107"/>
      <c r="I2082" s="107"/>
      <c r="J2082" s="108"/>
      <c r="K2082" s="108"/>
      <c r="L2082" s="108"/>
      <c r="M2082" s="108"/>
      <c r="N2082" s="108"/>
      <c r="O2082" s="108"/>
      <c r="P2082" s="108"/>
      <c r="Q2082" s="108"/>
      <c r="R2082" s="108"/>
      <c r="S2082" s="107"/>
      <c r="T2082" s="108"/>
      <c r="U2082" s="108"/>
      <c r="V2082" s="107"/>
      <c r="W2082" s="107"/>
    </row>
    <row r="2083" spans="1:23">
      <c r="A2083" s="107"/>
      <c r="B2083" s="112"/>
      <c r="C2083" s="107"/>
      <c r="D2083" s="112"/>
      <c r="E2083" s="107"/>
      <c r="F2083" s="107"/>
      <c r="G2083" s="107"/>
      <c r="H2083" s="107"/>
      <c r="I2083" s="107"/>
      <c r="J2083" s="108"/>
      <c r="K2083" s="108"/>
      <c r="L2083" s="108"/>
      <c r="M2083" s="108"/>
      <c r="N2083" s="108"/>
      <c r="O2083" s="108"/>
      <c r="P2083" s="108"/>
      <c r="Q2083" s="108"/>
      <c r="R2083" s="108"/>
      <c r="S2083" s="107"/>
      <c r="T2083" s="108"/>
      <c r="U2083" s="108"/>
      <c r="V2083" s="107"/>
      <c r="W2083" s="107"/>
    </row>
    <row r="2084" spans="1:23">
      <c r="A2084" s="107"/>
      <c r="B2084" s="112"/>
      <c r="C2084" s="107"/>
      <c r="D2084" s="112"/>
      <c r="E2084" s="107"/>
      <c r="F2084" s="107"/>
      <c r="G2084" s="107"/>
      <c r="H2084" s="107"/>
      <c r="I2084" s="107"/>
      <c r="J2084" s="108"/>
      <c r="K2084" s="108"/>
      <c r="L2084" s="108"/>
      <c r="M2084" s="108"/>
      <c r="N2084" s="108"/>
      <c r="O2084" s="108"/>
      <c r="P2084" s="108"/>
      <c r="Q2084" s="108"/>
      <c r="R2084" s="108"/>
      <c r="S2084" s="107"/>
      <c r="T2084" s="108"/>
      <c r="U2084" s="108"/>
      <c r="V2084" s="107"/>
      <c r="W2084" s="107"/>
    </row>
    <row r="2085" spans="1:23">
      <c r="A2085" s="107"/>
      <c r="B2085" s="112"/>
      <c r="C2085" s="107"/>
      <c r="D2085" s="112"/>
      <c r="E2085" s="107"/>
      <c r="F2085" s="107"/>
      <c r="G2085" s="107"/>
      <c r="H2085" s="107"/>
      <c r="I2085" s="107"/>
      <c r="J2085" s="108"/>
      <c r="K2085" s="108"/>
      <c r="L2085" s="108"/>
      <c r="M2085" s="108"/>
      <c r="N2085" s="108"/>
      <c r="O2085" s="108"/>
      <c r="P2085" s="108"/>
      <c r="Q2085" s="108"/>
      <c r="R2085" s="108"/>
      <c r="S2085" s="107"/>
      <c r="T2085" s="108"/>
      <c r="U2085" s="108"/>
      <c r="V2085" s="107"/>
      <c r="W2085" s="107"/>
    </row>
    <row r="2086" spans="1:23">
      <c r="A2086" s="107"/>
      <c r="B2086" s="112"/>
      <c r="C2086" s="107"/>
      <c r="D2086" s="112"/>
      <c r="E2086" s="107"/>
      <c r="F2086" s="107"/>
      <c r="G2086" s="107"/>
      <c r="H2086" s="107"/>
      <c r="I2086" s="107"/>
      <c r="J2086" s="108"/>
      <c r="K2086" s="108"/>
      <c r="L2086" s="108"/>
      <c r="M2086" s="108"/>
      <c r="N2086" s="108"/>
      <c r="O2086" s="108"/>
      <c r="P2086" s="108"/>
      <c r="Q2086" s="108"/>
      <c r="R2086" s="108"/>
      <c r="S2086" s="107"/>
      <c r="T2086" s="108"/>
      <c r="U2086" s="108"/>
      <c r="V2086" s="107"/>
      <c r="W2086" s="107"/>
    </row>
    <row r="2087" spans="1:23">
      <c r="A2087" s="107"/>
      <c r="B2087" s="112"/>
      <c r="C2087" s="107"/>
      <c r="D2087" s="112"/>
      <c r="E2087" s="107"/>
      <c r="F2087" s="107"/>
      <c r="G2087" s="107"/>
      <c r="H2087" s="107"/>
      <c r="I2087" s="107"/>
      <c r="J2087" s="108"/>
      <c r="K2087" s="108"/>
      <c r="L2087" s="108"/>
      <c r="M2087" s="108"/>
      <c r="N2087" s="108"/>
      <c r="O2087" s="108"/>
      <c r="P2087" s="108"/>
      <c r="Q2087" s="108"/>
      <c r="R2087" s="108"/>
      <c r="S2087" s="107"/>
      <c r="T2087" s="108"/>
      <c r="U2087" s="108"/>
      <c r="V2087" s="107"/>
      <c r="W2087" s="107"/>
    </row>
    <row r="2088" spans="1:23">
      <c r="A2088" s="107"/>
      <c r="B2088" s="112"/>
      <c r="C2088" s="107"/>
      <c r="D2088" s="112"/>
      <c r="E2088" s="107"/>
      <c r="F2088" s="107"/>
      <c r="G2088" s="107"/>
      <c r="H2088" s="107"/>
      <c r="I2088" s="107"/>
      <c r="J2088" s="108"/>
      <c r="K2088" s="108"/>
      <c r="L2088" s="108"/>
      <c r="M2088" s="108"/>
      <c r="N2088" s="108"/>
      <c r="O2088" s="108"/>
      <c r="P2088" s="108"/>
      <c r="Q2088" s="108"/>
      <c r="R2088" s="108"/>
      <c r="S2088" s="107"/>
      <c r="T2088" s="108"/>
      <c r="U2088" s="108"/>
      <c r="V2088" s="107"/>
      <c r="W2088" s="107"/>
    </row>
    <row r="2089" spans="1:23">
      <c r="A2089" s="107"/>
      <c r="B2089" s="112"/>
      <c r="C2089" s="107"/>
      <c r="D2089" s="112"/>
      <c r="E2089" s="107"/>
      <c r="F2089" s="107"/>
      <c r="G2089" s="107"/>
      <c r="H2089" s="107"/>
      <c r="I2089" s="107"/>
      <c r="J2089" s="108"/>
      <c r="K2089" s="108"/>
      <c r="L2089" s="108"/>
      <c r="M2089" s="108"/>
      <c r="N2089" s="108"/>
      <c r="O2089" s="108"/>
      <c r="P2089" s="108"/>
      <c r="Q2089" s="108"/>
      <c r="R2089" s="108"/>
      <c r="S2089" s="107"/>
      <c r="T2089" s="108"/>
      <c r="U2089" s="108"/>
      <c r="V2089" s="107"/>
      <c r="W2089" s="107"/>
    </row>
    <row r="2090" spans="1:23">
      <c r="A2090" s="107"/>
      <c r="B2090" s="112"/>
      <c r="C2090" s="107"/>
      <c r="D2090" s="112"/>
      <c r="E2090" s="107"/>
      <c r="F2090" s="107"/>
      <c r="G2090" s="107"/>
      <c r="H2090" s="107"/>
      <c r="I2090" s="107"/>
      <c r="J2090" s="108"/>
      <c r="K2090" s="108"/>
      <c r="L2090" s="108"/>
      <c r="M2090" s="108"/>
      <c r="N2090" s="108"/>
      <c r="O2090" s="108"/>
      <c r="P2090" s="108"/>
      <c r="Q2090" s="108"/>
      <c r="R2090" s="108"/>
      <c r="S2090" s="107"/>
      <c r="T2090" s="108"/>
      <c r="U2090" s="108"/>
      <c r="V2090" s="107"/>
      <c r="W2090" s="107"/>
    </row>
    <row r="2091" spans="1:23">
      <c r="A2091" s="107"/>
      <c r="B2091" s="112"/>
      <c r="C2091" s="107"/>
      <c r="D2091" s="112"/>
      <c r="E2091" s="107"/>
      <c r="F2091" s="107"/>
      <c r="G2091" s="107"/>
      <c r="H2091" s="107"/>
      <c r="I2091" s="107"/>
      <c r="J2091" s="108"/>
      <c r="K2091" s="108"/>
      <c r="L2091" s="108"/>
      <c r="M2091" s="108"/>
      <c r="N2091" s="108"/>
      <c r="O2091" s="108"/>
      <c r="P2091" s="108"/>
      <c r="Q2091" s="108"/>
      <c r="R2091" s="108"/>
      <c r="S2091" s="107"/>
      <c r="T2091" s="108"/>
      <c r="U2091" s="108"/>
      <c r="V2091" s="107"/>
      <c r="W2091" s="107"/>
    </row>
    <row r="2092" spans="1:23">
      <c r="A2092" s="107"/>
      <c r="B2092" s="112"/>
      <c r="C2092" s="107"/>
      <c r="D2092" s="112"/>
      <c r="E2092" s="107"/>
      <c r="F2092" s="107"/>
      <c r="G2092" s="107"/>
      <c r="H2092" s="107"/>
      <c r="I2092" s="107"/>
      <c r="J2092" s="108"/>
      <c r="K2092" s="108"/>
      <c r="L2092" s="108"/>
      <c r="M2092" s="108"/>
      <c r="N2092" s="108"/>
      <c r="O2092" s="108"/>
      <c r="P2092" s="108"/>
      <c r="Q2092" s="108"/>
      <c r="R2092" s="108"/>
      <c r="S2092" s="107"/>
      <c r="T2092" s="108"/>
      <c r="U2092" s="108"/>
      <c r="V2092" s="107"/>
      <c r="W2092" s="107"/>
    </row>
    <row r="2093" spans="1:23">
      <c r="A2093" s="107"/>
      <c r="B2093" s="112"/>
      <c r="C2093" s="107"/>
      <c r="D2093" s="112"/>
      <c r="E2093" s="107"/>
      <c r="F2093" s="107"/>
      <c r="G2093" s="107"/>
      <c r="H2093" s="107"/>
      <c r="I2093" s="107"/>
      <c r="J2093" s="108"/>
      <c r="K2093" s="108"/>
      <c r="L2093" s="108"/>
      <c r="M2093" s="108"/>
      <c r="N2093" s="108"/>
      <c r="O2093" s="108"/>
      <c r="P2093" s="108"/>
      <c r="Q2093" s="108"/>
      <c r="R2093" s="108"/>
      <c r="S2093" s="107"/>
      <c r="T2093" s="108"/>
      <c r="U2093" s="108"/>
      <c r="V2093" s="107"/>
      <c r="W2093" s="107"/>
    </row>
    <row r="2094" spans="1:23">
      <c r="A2094" s="107"/>
      <c r="B2094" s="112"/>
      <c r="C2094" s="107"/>
      <c r="D2094" s="112"/>
      <c r="E2094" s="107"/>
      <c r="F2094" s="107"/>
      <c r="G2094" s="107"/>
      <c r="H2094" s="107"/>
      <c r="I2094" s="107"/>
      <c r="J2094" s="108"/>
      <c r="K2094" s="108"/>
      <c r="L2094" s="108"/>
      <c r="M2094" s="108"/>
      <c r="N2094" s="108"/>
      <c r="O2094" s="108"/>
      <c r="P2094" s="108"/>
      <c r="Q2094" s="108"/>
      <c r="R2094" s="108"/>
      <c r="S2094" s="107"/>
      <c r="T2094" s="108"/>
      <c r="U2094" s="108"/>
      <c r="V2094" s="107"/>
      <c r="W2094" s="107"/>
    </row>
    <row r="2095" spans="1:23">
      <c r="A2095" s="107"/>
      <c r="B2095" s="112"/>
      <c r="C2095" s="107"/>
      <c r="D2095" s="112"/>
      <c r="E2095" s="107"/>
      <c r="F2095" s="107"/>
      <c r="G2095" s="107"/>
      <c r="H2095" s="107"/>
      <c r="I2095" s="107"/>
      <c r="J2095" s="108"/>
      <c r="K2095" s="108"/>
      <c r="L2095" s="108"/>
      <c r="M2095" s="108"/>
      <c r="N2095" s="108"/>
      <c r="O2095" s="108"/>
      <c r="P2095" s="108"/>
      <c r="Q2095" s="108"/>
      <c r="R2095" s="108"/>
      <c r="S2095" s="107"/>
      <c r="T2095" s="108"/>
      <c r="U2095" s="108"/>
      <c r="V2095" s="107"/>
      <c r="W2095" s="107"/>
    </row>
    <row r="2096" spans="1:23">
      <c r="A2096" s="107"/>
      <c r="B2096" s="112"/>
      <c r="C2096" s="107"/>
      <c r="D2096" s="112"/>
      <c r="E2096" s="107"/>
      <c r="F2096" s="107"/>
      <c r="G2096" s="107"/>
      <c r="H2096" s="107"/>
      <c r="I2096" s="107"/>
      <c r="J2096" s="108"/>
      <c r="K2096" s="108"/>
      <c r="L2096" s="108"/>
      <c r="M2096" s="108"/>
      <c r="N2096" s="108"/>
      <c r="O2096" s="108"/>
      <c r="P2096" s="108"/>
      <c r="Q2096" s="108"/>
      <c r="R2096" s="108"/>
      <c r="S2096" s="107"/>
      <c r="T2096" s="108"/>
      <c r="U2096" s="108"/>
      <c r="V2096" s="107"/>
      <c r="W2096" s="107"/>
    </row>
    <row r="2097" spans="1:23">
      <c r="A2097" s="107"/>
      <c r="B2097" s="112"/>
      <c r="C2097" s="107"/>
      <c r="D2097" s="112"/>
      <c r="E2097" s="107"/>
      <c r="F2097" s="107"/>
      <c r="G2097" s="107"/>
      <c r="H2097" s="107"/>
      <c r="I2097" s="107"/>
      <c r="J2097" s="108"/>
      <c r="K2097" s="108"/>
      <c r="L2097" s="108"/>
      <c r="M2097" s="108"/>
      <c r="N2097" s="108"/>
      <c r="O2097" s="108"/>
      <c r="P2097" s="108"/>
      <c r="Q2097" s="108"/>
      <c r="R2097" s="108"/>
      <c r="S2097" s="107"/>
      <c r="T2097" s="108"/>
      <c r="U2097" s="108"/>
      <c r="V2097" s="107"/>
      <c r="W2097" s="107"/>
    </row>
    <row r="2098" spans="1:23">
      <c r="A2098" s="107"/>
      <c r="B2098" s="112"/>
      <c r="C2098" s="107"/>
      <c r="D2098" s="112"/>
      <c r="E2098" s="107"/>
      <c r="F2098" s="107"/>
      <c r="G2098" s="107"/>
      <c r="H2098" s="107"/>
      <c r="I2098" s="107"/>
      <c r="J2098" s="108"/>
      <c r="K2098" s="108"/>
      <c r="L2098" s="108"/>
      <c r="M2098" s="108"/>
      <c r="N2098" s="108"/>
      <c r="O2098" s="108"/>
      <c r="P2098" s="108"/>
      <c r="Q2098" s="108"/>
      <c r="R2098" s="108"/>
      <c r="S2098" s="107"/>
      <c r="T2098" s="108"/>
      <c r="U2098" s="108"/>
      <c r="V2098" s="107"/>
      <c r="W2098" s="107"/>
    </row>
    <row r="2099" spans="1:23">
      <c r="A2099" s="107"/>
      <c r="B2099" s="112"/>
      <c r="C2099" s="107"/>
      <c r="D2099" s="112"/>
      <c r="E2099" s="107"/>
      <c r="F2099" s="107"/>
      <c r="G2099" s="107"/>
      <c r="H2099" s="107"/>
      <c r="I2099" s="107"/>
      <c r="J2099" s="108"/>
      <c r="K2099" s="108"/>
      <c r="L2099" s="108"/>
      <c r="M2099" s="108"/>
      <c r="N2099" s="108"/>
      <c r="O2099" s="108"/>
      <c r="P2099" s="108"/>
      <c r="Q2099" s="108"/>
      <c r="R2099" s="108"/>
      <c r="S2099" s="107"/>
      <c r="T2099" s="108"/>
      <c r="U2099" s="108"/>
      <c r="V2099" s="107"/>
      <c r="W2099" s="107"/>
    </row>
    <row r="2100" spans="1:23">
      <c r="A2100" s="107"/>
      <c r="B2100" s="112"/>
      <c r="C2100" s="107"/>
      <c r="D2100" s="112"/>
      <c r="E2100" s="107"/>
      <c r="F2100" s="107"/>
      <c r="G2100" s="107"/>
      <c r="H2100" s="107"/>
      <c r="I2100" s="107"/>
      <c r="J2100" s="108"/>
      <c r="K2100" s="108"/>
      <c r="L2100" s="108"/>
      <c r="M2100" s="108"/>
      <c r="N2100" s="108"/>
      <c r="O2100" s="108"/>
      <c r="P2100" s="108"/>
      <c r="Q2100" s="108"/>
      <c r="R2100" s="108"/>
      <c r="S2100" s="107"/>
      <c r="T2100" s="108"/>
      <c r="U2100" s="108"/>
      <c r="V2100" s="107"/>
      <c r="W2100" s="107"/>
    </row>
    <row r="2101" spans="1:23">
      <c r="A2101" s="107"/>
      <c r="B2101" s="112"/>
      <c r="C2101" s="107"/>
      <c r="D2101" s="112"/>
      <c r="E2101" s="107"/>
      <c r="F2101" s="107"/>
      <c r="G2101" s="107"/>
      <c r="H2101" s="107"/>
      <c r="I2101" s="107"/>
      <c r="J2101" s="108"/>
      <c r="K2101" s="108"/>
      <c r="L2101" s="108"/>
      <c r="M2101" s="108"/>
      <c r="N2101" s="108"/>
      <c r="O2101" s="108"/>
      <c r="P2101" s="108"/>
      <c r="Q2101" s="108"/>
      <c r="R2101" s="108"/>
      <c r="S2101" s="107"/>
      <c r="T2101" s="108"/>
      <c r="U2101" s="108"/>
      <c r="V2101" s="107"/>
      <c r="W2101" s="107"/>
    </row>
    <row r="2102" spans="1:23">
      <c r="A2102" s="107"/>
      <c r="B2102" s="112"/>
      <c r="C2102" s="107"/>
      <c r="D2102" s="112"/>
      <c r="E2102" s="107"/>
      <c r="F2102" s="107"/>
      <c r="G2102" s="107"/>
      <c r="H2102" s="107"/>
      <c r="I2102" s="107"/>
      <c r="J2102" s="108"/>
      <c r="K2102" s="108"/>
      <c r="L2102" s="108"/>
      <c r="M2102" s="108"/>
      <c r="N2102" s="108"/>
      <c r="O2102" s="108"/>
      <c r="P2102" s="108"/>
      <c r="Q2102" s="108"/>
      <c r="R2102" s="108"/>
      <c r="S2102" s="107"/>
      <c r="T2102" s="108"/>
      <c r="U2102" s="108"/>
      <c r="V2102" s="107"/>
      <c r="W2102" s="107"/>
    </row>
    <row r="2103" spans="1:23">
      <c r="A2103" s="107"/>
      <c r="B2103" s="112"/>
      <c r="C2103" s="107"/>
      <c r="D2103" s="112"/>
      <c r="E2103" s="107"/>
      <c r="F2103" s="107"/>
      <c r="G2103" s="107"/>
      <c r="H2103" s="107"/>
      <c r="I2103" s="107"/>
      <c r="J2103" s="108"/>
      <c r="K2103" s="108"/>
      <c r="L2103" s="108"/>
      <c r="M2103" s="108"/>
      <c r="N2103" s="108"/>
      <c r="O2103" s="108"/>
      <c r="P2103" s="108"/>
      <c r="Q2103" s="108"/>
      <c r="R2103" s="108"/>
      <c r="S2103" s="107"/>
      <c r="T2103" s="108"/>
      <c r="U2103" s="108"/>
      <c r="V2103" s="107"/>
      <c r="W2103" s="107"/>
    </row>
    <row r="2104" spans="1:23">
      <c r="A2104" s="107"/>
      <c r="B2104" s="112"/>
      <c r="C2104" s="107"/>
      <c r="D2104" s="112"/>
      <c r="E2104" s="107"/>
      <c r="F2104" s="107"/>
      <c r="G2104" s="107"/>
      <c r="H2104" s="107"/>
      <c r="I2104" s="107"/>
      <c r="J2104" s="108"/>
      <c r="K2104" s="108"/>
      <c r="L2104" s="108"/>
      <c r="M2104" s="108"/>
      <c r="N2104" s="108"/>
      <c r="O2104" s="108"/>
      <c r="P2104" s="108"/>
      <c r="Q2104" s="108"/>
      <c r="R2104" s="108"/>
      <c r="S2104" s="107"/>
      <c r="T2104" s="108"/>
      <c r="U2104" s="108"/>
      <c r="V2104" s="107"/>
      <c r="W2104" s="107"/>
    </row>
    <row r="2105" spans="1:23">
      <c r="A2105" s="107"/>
      <c r="B2105" s="112"/>
      <c r="C2105" s="107"/>
      <c r="D2105" s="112"/>
      <c r="E2105" s="107"/>
      <c r="F2105" s="107"/>
      <c r="G2105" s="107"/>
      <c r="H2105" s="107"/>
      <c r="I2105" s="107"/>
      <c r="J2105" s="108"/>
      <c r="K2105" s="108"/>
      <c r="L2105" s="108"/>
      <c r="M2105" s="108"/>
      <c r="N2105" s="108"/>
      <c r="O2105" s="108"/>
      <c r="P2105" s="108"/>
      <c r="Q2105" s="108"/>
      <c r="R2105" s="108"/>
      <c r="S2105" s="107"/>
      <c r="T2105" s="108"/>
      <c r="U2105" s="108"/>
      <c r="V2105" s="107"/>
      <c r="W2105" s="107"/>
    </row>
    <row r="2106" spans="1:23">
      <c r="A2106" s="107"/>
      <c r="B2106" s="112"/>
      <c r="C2106" s="107"/>
      <c r="D2106" s="112"/>
      <c r="E2106" s="107"/>
      <c r="F2106" s="107"/>
      <c r="G2106" s="107"/>
      <c r="H2106" s="107"/>
      <c r="I2106" s="107"/>
      <c r="J2106" s="108"/>
      <c r="K2106" s="108"/>
      <c r="L2106" s="108"/>
      <c r="M2106" s="108"/>
      <c r="N2106" s="108"/>
      <c r="O2106" s="108"/>
      <c r="P2106" s="108"/>
      <c r="Q2106" s="108"/>
      <c r="R2106" s="108"/>
      <c r="S2106" s="107"/>
      <c r="T2106" s="108"/>
      <c r="U2106" s="108"/>
      <c r="V2106" s="107"/>
      <c r="W2106" s="107"/>
    </row>
    <row r="2107" spans="1:23">
      <c r="A2107" s="107"/>
      <c r="B2107" s="112"/>
      <c r="C2107" s="107"/>
      <c r="D2107" s="112"/>
      <c r="E2107" s="107"/>
      <c r="F2107" s="107"/>
      <c r="G2107" s="107"/>
      <c r="H2107" s="107"/>
      <c r="I2107" s="107"/>
      <c r="J2107" s="108"/>
      <c r="K2107" s="108"/>
      <c r="L2107" s="108"/>
      <c r="M2107" s="108"/>
      <c r="N2107" s="108"/>
      <c r="O2107" s="108"/>
      <c r="P2107" s="108"/>
      <c r="Q2107" s="108"/>
      <c r="R2107" s="108"/>
      <c r="S2107" s="107"/>
      <c r="T2107" s="108"/>
      <c r="U2107" s="108"/>
      <c r="V2107" s="107"/>
      <c r="W2107" s="107"/>
    </row>
    <row r="2108" spans="1:23">
      <c r="A2108" s="107"/>
      <c r="B2108" s="112"/>
      <c r="C2108" s="107"/>
      <c r="D2108" s="112"/>
      <c r="E2108" s="107"/>
      <c r="F2108" s="107"/>
      <c r="G2108" s="107"/>
      <c r="H2108" s="107"/>
      <c r="I2108" s="107"/>
      <c r="J2108" s="108"/>
      <c r="K2108" s="108"/>
      <c r="L2108" s="108"/>
      <c r="M2108" s="108"/>
      <c r="N2108" s="108"/>
      <c r="O2108" s="108"/>
      <c r="P2108" s="108"/>
      <c r="Q2108" s="108"/>
      <c r="R2108" s="108"/>
      <c r="S2108" s="107"/>
      <c r="T2108" s="108"/>
      <c r="U2108" s="108"/>
      <c r="V2108" s="107"/>
      <c r="W2108" s="107"/>
    </row>
    <row r="2109" spans="1:23">
      <c r="A2109" s="107"/>
      <c r="B2109" s="112"/>
      <c r="C2109" s="107"/>
      <c r="D2109" s="112"/>
      <c r="E2109" s="107"/>
      <c r="F2109" s="107"/>
      <c r="G2109" s="107"/>
      <c r="H2109" s="107"/>
      <c r="I2109" s="107"/>
      <c r="J2109" s="108"/>
      <c r="K2109" s="108"/>
      <c r="L2109" s="108"/>
      <c r="M2109" s="108"/>
      <c r="N2109" s="108"/>
      <c r="O2109" s="108"/>
      <c r="P2109" s="108"/>
      <c r="Q2109" s="108"/>
      <c r="R2109" s="108"/>
      <c r="S2109" s="107"/>
      <c r="T2109" s="108"/>
      <c r="U2109" s="108"/>
      <c r="V2109" s="107"/>
      <c r="W2109" s="107"/>
    </row>
    <row r="2110" spans="1:23">
      <c r="A2110" s="107"/>
      <c r="B2110" s="112"/>
      <c r="C2110" s="107"/>
      <c r="D2110" s="112"/>
      <c r="E2110" s="107"/>
      <c r="F2110" s="107"/>
      <c r="G2110" s="107"/>
      <c r="H2110" s="107"/>
      <c r="I2110" s="107"/>
      <c r="J2110" s="108"/>
      <c r="K2110" s="108"/>
      <c r="L2110" s="108"/>
      <c r="M2110" s="108"/>
      <c r="N2110" s="108"/>
      <c r="O2110" s="108"/>
      <c r="P2110" s="108"/>
      <c r="Q2110" s="108"/>
      <c r="R2110" s="108"/>
      <c r="S2110" s="107"/>
      <c r="T2110" s="108"/>
      <c r="U2110" s="108"/>
      <c r="V2110" s="107"/>
      <c r="W2110" s="107"/>
    </row>
    <row r="2111" spans="1:23">
      <c r="A2111" s="107"/>
      <c r="B2111" s="112"/>
      <c r="C2111" s="107"/>
      <c r="D2111" s="112"/>
      <c r="E2111" s="107"/>
      <c r="F2111" s="107"/>
      <c r="G2111" s="107"/>
      <c r="H2111" s="107"/>
      <c r="I2111" s="107"/>
      <c r="J2111" s="108"/>
      <c r="K2111" s="108"/>
      <c r="L2111" s="108"/>
      <c r="M2111" s="108"/>
      <c r="N2111" s="108"/>
      <c r="O2111" s="108"/>
      <c r="P2111" s="108"/>
      <c r="Q2111" s="108"/>
      <c r="R2111" s="108"/>
      <c r="S2111" s="107"/>
      <c r="T2111" s="108"/>
      <c r="U2111" s="108"/>
      <c r="V2111" s="107"/>
      <c r="W2111" s="107"/>
    </row>
    <row r="2112" spans="1:23">
      <c r="A2112" s="107"/>
      <c r="B2112" s="112"/>
      <c r="C2112" s="107"/>
      <c r="D2112" s="112"/>
      <c r="E2112" s="107"/>
      <c r="F2112" s="107"/>
      <c r="G2112" s="107"/>
      <c r="H2112" s="107"/>
      <c r="I2112" s="107"/>
      <c r="J2112" s="108"/>
      <c r="K2112" s="108"/>
      <c r="L2112" s="108"/>
      <c r="M2112" s="108"/>
      <c r="N2112" s="108"/>
      <c r="O2112" s="108"/>
      <c r="P2112" s="108"/>
      <c r="Q2112" s="108"/>
      <c r="R2112" s="108"/>
      <c r="S2112" s="107"/>
      <c r="T2112" s="108"/>
      <c r="U2112" s="108"/>
      <c r="V2112" s="107"/>
      <c r="W2112" s="107"/>
    </row>
    <row r="2113" spans="1:23">
      <c r="A2113" s="107"/>
      <c r="B2113" s="112"/>
      <c r="C2113" s="107"/>
      <c r="D2113" s="112"/>
      <c r="E2113" s="107"/>
      <c r="F2113" s="107"/>
      <c r="G2113" s="107"/>
      <c r="H2113" s="107"/>
      <c r="I2113" s="107"/>
      <c r="J2113" s="108"/>
      <c r="K2113" s="108"/>
      <c r="L2113" s="108"/>
      <c r="M2113" s="108"/>
      <c r="N2113" s="108"/>
      <c r="O2113" s="108"/>
      <c r="P2113" s="108"/>
      <c r="Q2113" s="108"/>
      <c r="R2113" s="108"/>
      <c r="S2113" s="107"/>
      <c r="T2113" s="108"/>
      <c r="U2113" s="108"/>
      <c r="V2113" s="107"/>
      <c r="W2113" s="107"/>
    </row>
    <row r="2114" spans="1:23">
      <c r="A2114" s="107"/>
      <c r="B2114" s="112"/>
      <c r="C2114" s="107"/>
      <c r="D2114" s="112"/>
      <c r="E2114" s="107"/>
      <c r="F2114" s="107"/>
      <c r="G2114" s="107"/>
      <c r="H2114" s="107"/>
      <c r="I2114" s="107"/>
      <c r="J2114" s="108"/>
      <c r="K2114" s="108"/>
      <c r="L2114" s="108"/>
      <c r="M2114" s="108"/>
      <c r="N2114" s="108"/>
      <c r="O2114" s="108"/>
      <c r="P2114" s="108"/>
      <c r="Q2114" s="108"/>
      <c r="R2114" s="108"/>
      <c r="S2114" s="107"/>
      <c r="T2114" s="108"/>
      <c r="U2114" s="108"/>
      <c r="V2114" s="107"/>
      <c r="W2114" s="107"/>
    </row>
    <row r="2115" spans="1:23">
      <c r="A2115" s="107"/>
      <c r="B2115" s="112"/>
      <c r="C2115" s="107"/>
      <c r="D2115" s="112"/>
      <c r="E2115" s="107"/>
      <c r="F2115" s="107"/>
      <c r="G2115" s="107"/>
      <c r="H2115" s="107"/>
      <c r="I2115" s="107"/>
      <c r="J2115" s="108"/>
      <c r="K2115" s="108"/>
      <c r="L2115" s="108"/>
      <c r="M2115" s="108"/>
      <c r="N2115" s="108"/>
      <c r="O2115" s="108"/>
      <c r="P2115" s="108"/>
      <c r="Q2115" s="108"/>
      <c r="R2115" s="108"/>
      <c r="S2115" s="107"/>
      <c r="T2115" s="108"/>
      <c r="U2115" s="108"/>
      <c r="V2115" s="107"/>
      <c r="W2115" s="107"/>
    </row>
    <row r="2116" spans="1:23">
      <c r="A2116" s="107"/>
      <c r="B2116" s="112"/>
      <c r="C2116" s="107"/>
      <c r="D2116" s="112"/>
      <c r="E2116" s="107"/>
      <c r="F2116" s="107"/>
      <c r="G2116" s="107"/>
      <c r="H2116" s="107"/>
      <c r="I2116" s="107"/>
      <c r="J2116" s="108"/>
      <c r="K2116" s="108"/>
      <c r="L2116" s="108"/>
      <c r="M2116" s="108"/>
      <c r="N2116" s="108"/>
      <c r="O2116" s="108"/>
      <c r="P2116" s="108"/>
      <c r="Q2116" s="108"/>
      <c r="R2116" s="108"/>
      <c r="S2116" s="107"/>
      <c r="T2116" s="108"/>
      <c r="U2116" s="108"/>
      <c r="V2116" s="107"/>
      <c r="W2116" s="107"/>
    </row>
    <row r="2117" spans="1:23">
      <c r="A2117" s="107"/>
      <c r="B2117" s="112"/>
      <c r="C2117" s="107"/>
      <c r="D2117" s="112"/>
      <c r="E2117" s="107"/>
      <c r="F2117" s="107"/>
      <c r="G2117" s="107"/>
      <c r="H2117" s="107"/>
      <c r="I2117" s="107"/>
      <c r="J2117" s="108"/>
      <c r="K2117" s="108"/>
      <c r="L2117" s="108"/>
      <c r="M2117" s="108"/>
      <c r="N2117" s="108"/>
      <c r="O2117" s="108"/>
      <c r="P2117" s="108"/>
      <c r="Q2117" s="108"/>
      <c r="R2117" s="108"/>
      <c r="S2117" s="107"/>
      <c r="T2117" s="108"/>
      <c r="U2117" s="108"/>
      <c r="V2117" s="107"/>
      <c r="W2117" s="107"/>
    </row>
    <row r="2118" spans="1:23">
      <c r="A2118" s="107"/>
      <c r="B2118" s="112"/>
      <c r="C2118" s="107"/>
      <c r="D2118" s="112"/>
      <c r="E2118" s="107"/>
      <c r="F2118" s="107"/>
      <c r="G2118" s="107"/>
      <c r="H2118" s="107"/>
      <c r="I2118" s="107"/>
      <c r="J2118" s="108"/>
      <c r="K2118" s="108"/>
      <c r="L2118" s="108"/>
      <c r="M2118" s="108"/>
      <c r="N2118" s="108"/>
      <c r="O2118" s="108"/>
      <c r="P2118" s="108"/>
      <c r="Q2118" s="108"/>
      <c r="R2118" s="108"/>
      <c r="S2118" s="107"/>
      <c r="T2118" s="108"/>
      <c r="U2118" s="108"/>
      <c r="V2118" s="107"/>
      <c r="W2118" s="107"/>
    </row>
    <row r="2119" spans="1:23">
      <c r="A2119" s="107"/>
      <c r="B2119" s="112"/>
      <c r="C2119" s="107"/>
      <c r="D2119" s="112"/>
      <c r="E2119" s="107"/>
      <c r="F2119" s="107"/>
      <c r="G2119" s="107"/>
      <c r="H2119" s="107"/>
      <c r="I2119" s="107"/>
      <c r="J2119" s="108"/>
      <c r="K2119" s="108"/>
      <c r="L2119" s="108"/>
      <c r="M2119" s="108"/>
      <c r="N2119" s="108"/>
      <c r="O2119" s="108"/>
      <c r="P2119" s="108"/>
      <c r="Q2119" s="108"/>
      <c r="R2119" s="108"/>
      <c r="S2119" s="107"/>
      <c r="T2119" s="108"/>
      <c r="U2119" s="108"/>
      <c r="V2119" s="107"/>
      <c r="W2119" s="107"/>
    </row>
    <row r="2120" spans="1:23">
      <c r="A2120" s="107"/>
      <c r="B2120" s="112"/>
      <c r="C2120" s="107"/>
      <c r="D2120" s="112"/>
      <c r="E2120" s="107"/>
      <c r="F2120" s="107"/>
      <c r="G2120" s="107"/>
      <c r="H2120" s="107"/>
      <c r="I2120" s="107"/>
      <c r="J2120" s="108"/>
      <c r="K2120" s="108"/>
      <c r="L2120" s="108"/>
      <c r="M2120" s="108"/>
      <c r="N2120" s="108"/>
      <c r="O2120" s="108"/>
      <c r="P2120" s="108"/>
      <c r="Q2120" s="108"/>
      <c r="R2120" s="108"/>
      <c r="S2120" s="107"/>
      <c r="T2120" s="108"/>
      <c r="U2120" s="108"/>
      <c r="V2120" s="107"/>
      <c r="W2120" s="107"/>
    </row>
    <row r="2121" spans="1:23">
      <c r="A2121" s="107"/>
      <c r="B2121" s="112"/>
      <c r="C2121" s="107"/>
      <c r="D2121" s="112"/>
      <c r="E2121" s="107"/>
      <c r="F2121" s="107"/>
      <c r="G2121" s="107"/>
      <c r="H2121" s="107"/>
      <c r="I2121" s="107"/>
      <c r="J2121" s="108"/>
      <c r="K2121" s="108"/>
      <c r="L2121" s="108"/>
      <c r="M2121" s="108"/>
      <c r="N2121" s="108"/>
      <c r="O2121" s="108"/>
      <c r="P2121" s="108"/>
      <c r="Q2121" s="108"/>
      <c r="R2121" s="108"/>
      <c r="S2121" s="107"/>
      <c r="T2121" s="108"/>
      <c r="U2121" s="108"/>
      <c r="V2121" s="107"/>
      <c r="W2121" s="107"/>
    </row>
    <row r="2122" spans="1:23">
      <c r="A2122" s="107"/>
      <c r="B2122" s="112"/>
      <c r="C2122" s="107"/>
      <c r="D2122" s="112"/>
      <c r="E2122" s="107"/>
      <c r="F2122" s="107"/>
      <c r="G2122" s="107"/>
      <c r="H2122" s="107"/>
      <c r="I2122" s="107"/>
      <c r="J2122" s="108"/>
      <c r="K2122" s="108"/>
      <c r="L2122" s="108"/>
      <c r="M2122" s="108"/>
      <c r="N2122" s="108"/>
      <c r="O2122" s="108"/>
      <c r="P2122" s="108"/>
      <c r="Q2122" s="108"/>
      <c r="R2122" s="108"/>
      <c r="S2122" s="107"/>
      <c r="T2122" s="108"/>
      <c r="U2122" s="108"/>
      <c r="V2122" s="107"/>
      <c r="W2122" s="107"/>
    </row>
    <row r="2123" spans="1:23">
      <c r="A2123" s="107"/>
      <c r="B2123" s="112"/>
      <c r="C2123" s="107"/>
      <c r="D2123" s="112"/>
      <c r="E2123" s="107"/>
      <c r="F2123" s="107"/>
      <c r="G2123" s="107"/>
      <c r="H2123" s="107"/>
      <c r="I2123" s="107"/>
      <c r="J2123" s="108"/>
      <c r="K2123" s="108"/>
      <c r="L2123" s="108"/>
      <c r="M2123" s="108"/>
      <c r="N2123" s="108"/>
      <c r="O2123" s="108"/>
      <c r="P2123" s="108"/>
      <c r="Q2123" s="108"/>
      <c r="R2123" s="108"/>
      <c r="S2123" s="107"/>
      <c r="T2123" s="108"/>
      <c r="U2123" s="108"/>
      <c r="V2123" s="107"/>
      <c r="W2123" s="107"/>
    </row>
    <row r="2124" spans="1:23">
      <c r="A2124" s="107"/>
      <c r="B2124" s="112"/>
      <c r="C2124" s="107"/>
      <c r="D2124" s="112"/>
      <c r="E2124" s="107"/>
      <c r="F2124" s="107"/>
      <c r="G2124" s="107"/>
      <c r="H2124" s="107"/>
      <c r="I2124" s="107"/>
      <c r="J2124" s="108"/>
      <c r="K2124" s="108"/>
      <c r="L2124" s="108"/>
      <c r="M2124" s="108"/>
      <c r="N2124" s="108"/>
      <c r="O2124" s="108"/>
      <c r="P2124" s="108"/>
      <c r="Q2124" s="108"/>
      <c r="R2124" s="108"/>
      <c r="S2124" s="107"/>
      <c r="T2124" s="108"/>
      <c r="U2124" s="108"/>
      <c r="V2124" s="107"/>
      <c r="W2124" s="107"/>
    </row>
    <row r="2125" spans="1:23">
      <c r="A2125" s="107"/>
      <c r="B2125" s="112"/>
      <c r="C2125" s="107"/>
      <c r="D2125" s="112"/>
      <c r="E2125" s="107"/>
      <c r="F2125" s="107"/>
      <c r="G2125" s="107"/>
      <c r="H2125" s="107"/>
      <c r="I2125" s="107"/>
      <c r="J2125" s="108"/>
      <c r="K2125" s="108"/>
      <c r="L2125" s="108"/>
      <c r="M2125" s="108"/>
      <c r="N2125" s="108"/>
      <c r="O2125" s="108"/>
      <c r="P2125" s="108"/>
      <c r="Q2125" s="108"/>
      <c r="R2125" s="108"/>
      <c r="S2125" s="107"/>
      <c r="T2125" s="108"/>
      <c r="U2125" s="108"/>
      <c r="V2125" s="107"/>
      <c r="W2125" s="107"/>
    </row>
    <row r="2126" spans="1:23">
      <c r="A2126" s="107"/>
      <c r="B2126" s="112"/>
      <c r="C2126" s="107"/>
      <c r="D2126" s="112"/>
      <c r="E2126" s="107"/>
      <c r="F2126" s="107"/>
      <c r="G2126" s="107"/>
      <c r="H2126" s="107"/>
      <c r="I2126" s="107"/>
      <c r="J2126" s="108"/>
      <c r="K2126" s="108"/>
      <c r="L2126" s="108"/>
      <c r="M2126" s="108"/>
      <c r="N2126" s="108"/>
      <c r="O2126" s="108"/>
      <c r="P2126" s="108"/>
      <c r="Q2126" s="108"/>
      <c r="R2126" s="108"/>
      <c r="S2126" s="107"/>
      <c r="T2126" s="108"/>
      <c r="U2126" s="108"/>
      <c r="V2126" s="107"/>
      <c r="W2126" s="107"/>
    </row>
    <row r="2127" spans="1:23">
      <c r="A2127" s="107"/>
      <c r="B2127" s="112"/>
      <c r="C2127" s="107"/>
      <c r="D2127" s="112"/>
      <c r="E2127" s="107"/>
      <c r="F2127" s="107"/>
      <c r="G2127" s="107"/>
      <c r="H2127" s="107"/>
      <c r="I2127" s="107"/>
      <c r="J2127" s="108"/>
      <c r="K2127" s="108"/>
      <c r="L2127" s="108"/>
      <c r="M2127" s="108"/>
      <c r="N2127" s="108"/>
      <c r="O2127" s="108"/>
      <c r="P2127" s="108"/>
      <c r="Q2127" s="108"/>
      <c r="R2127" s="108"/>
      <c r="S2127" s="107"/>
      <c r="T2127" s="108"/>
      <c r="U2127" s="108"/>
      <c r="V2127" s="107"/>
      <c r="W2127" s="107"/>
    </row>
    <row r="2128" spans="1:23">
      <c r="A2128" s="107"/>
      <c r="B2128" s="112"/>
      <c r="C2128" s="107"/>
      <c r="D2128" s="112"/>
      <c r="E2128" s="107"/>
      <c r="F2128" s="107"/>
      <c r="G2128" s="107"/>
      <c r="H2128" s="107"/>
      <c r="I2128" s="107"/>
      <c r="J2128" s="108"/>
      <c r="K2128" s="108"/>
      <c r="L2128" s="108"/>
      <c r="M2128" s="108"/>
      <c r="N2128" s="108"/>
      <c r="O2128" s="108"/>
      <c r="P2128" s="108"/>
      <c r="Q2128" s="108"/>
      <c r="R2128" s="108"/>
      <c r="S2128" s="107"/>
      <c r="T2128" s="108"/>
      <c r="U2128" s="108"/>
      <c r="V2128" s="107"/>
      <c r="W2128" s="107"/>
    </row>
    <row r="2129" spans="1:23">
      <c r="A2129" s="107"/>
      <c r="B2129" s="112"/>
      <c r="C2129" s="107"/>
      <c r="D2129" s="112"/>
      <c r="E2129" s="107"/>
      <c r="F2129" s="107"/>
      <c r="G2129" s="107"/>
      <c r="H2129" s="107"/>
      <c r="I2129" s="107"/>
      <c r="J2129" s="108"/>
      <c r="K2129" s="108"/>
      <c r="L2129" s="108"/>
      <c r="M2129" s="108"/>
      <c r="N2129" s="108"/>
      <c r="O2129" s="108"/>
      <c r="P2129" s="108"/>
      <c r="Q2129" s="108"/>
      <c r="R2129" s="108"/>
      <c r="S2129" s="107"/>
      <c r="T2129" s="108"/>
      <c r="U2129" s="108"/>
      <c r="V2129" s="107"/>
      <c r="W2129" s="107"/>
    </row>
    <row r="2130" spans="1:23">
      <c r="A2130" s="107"/>
      <c r="B2130" s="112"/>
      <c r="C2130" s="107"/>
      <c r="D2130" s="112"/>
      <c r="E2130" s="107"/>
      <c r="F2130" s="107"/>
      <c r="G2130" s="107"/>
      <c r="H2130" s="107"/>
      <c r="I2130" s="107"/>
      <c r="J2130" s="108"/>
      <c r="K2130" s="108"/>
      <c r="L2130" s="108"/>
      <c r="M2130" s="108"/>
      <c r="N2130" s="108"/>
      <c r="O2130" s="108"/>
      <c r="P2130" s="108"/>
      <c r="Q2130" s="108"/>
      <c r="R2130" s="108"/>
      <c r="S2130" s="107"/>
      <c r="T2130" s="108"/>
      <c r="U2130" s="108"/>
      <c r="V2130" s="107"/>
      <c r="W2130" s="107"/>
    </row>
    <row r="2131" spans="1:23">
      <c r="A2131" s="107"/>
      <c r="B2131" s="112"/>
      <c r="C2131" s="107"/>
      <c r="D2131" s="112"/>
      <c r="E2131" s="107"/>
      <c r="F2131" s="107"/>
      <c r="G2131" s="107"/>
      <c r="H2131" s="107"/>
      <c r="I2131" s="107"/>
      <c r="J2131" s="108"/>
      <c r="K2131" s="108"/>
      <c r="L2131" s="108"/>
      <c r="M2131" s="108"/>
      <c r="N2131" s="108"/>
      <c r="O2131" s="108"/>
      <c r="P2131" s="108"/>
      <c r="Q2131" s="108"/>
      <c r="R2131" s="108"/>
      <c r="S2131" s="107"/>
      <c r="T2131" s="108"/>
      <c r="U2131" s="108"/>
      <c r="V2131" s="107"/>
      <c r="W2131" s="107"/>
    </row>
    <row r="2132" spans="1:23">
      <c r="A2132" s="107"/>
      <c r="B2132" s="112"/>
      <c r="C2132" s="107"/>
      <c r="D2132" s="112"/>
      <c r="E2132" s="107"/>
      <c r="F2132" s="107"/>
      <c r="G2132" s="107"/>
      <c r="H2132" s="107"/>
      <c r="I2132" s="107"/>
      <c r="J2132" s="108"/>
      <c r="K2132" s="108"/>
      <c r="L2132" s="108"/>
      <c r="M2132" s="108"/>
      <c r="N2132" s="108"/>
      <c r="O2132" s="108"/>
      <c r="P2132" s="108"/>
      <c r="Q2132" s="108"/>
      <c r="R2132" s="108"/>
      <c r="S2132" s="107"/>
      <c r="T2132" s="108"/>
      <c r="U2132" s="108"/>
      <c r="V2132" s="107"/>
      <c r="W2132" s="107"/>
    </row>
    <row r="2133" spans="1:23">
      <c r="A2133" s="107"/>
      <c r="B2133" s="112"/>
      <c r="C2133" s="107"/>
      <c r="D2133" s="112"/>
      <c r="E2133" s="107"/>
      <c r="F2133" s="107"/>
      <c r="G2133" s="107"/>
      <c r="H2133" s="107"/>
      <c r="I2133" s="107"/>
      <c r="J2133" s="108"/>
      <c r="K2133" s="108"/>
      <c r="L2133" s="108"/>
      <c r="M2133" s="108"/>
      <c r="N2133" s="108"/>
      <c r="O2133" s="108"/>
      <c r="P2133" s="108"/>
      <c r="Q2133" s="108"/>
      <c r="R2133" s="108"/>
      <c r="S2133" s="107"/>
      <c r="T2133" s="108"/>
      <c r="U2133" s="108"/>
      <c r="V2133" s="107"/>
      <c r="W2133" s="107"/>
    </row>
    <row r="2134" spans="1:23">
      <c r="A2134" s="107"/>
      <c r="B2134" s="112"/>
      <c r="C2134" s="107"/>
      <c r="D2134" s="112"/>
      <c r="E2134" s="107"/>
      <c r="F2134" s="107"/>
      <c r="G2134" s="107"/>
      <c r="H2134" s="107"/>
      <c r="I2134" s="107"/>
      <c r="J2134" s="108"/>
      <c r="K2134" s="108"/>
      <c r="L2134" s="108"/>
      <c r="M2134" s="108"/>
      <c r="N2134" s="108"/>
      <c r="O2134" s="108"/>
      <c r="P2134" s="108"/>
      <c r="Q2134" s="108"/>
      <c r="R2134" s="108"/>
      <c r="S2134" s="107"/>
      <c r="T2134" s="108"/>
      <c r="U2134" s="108"/>
      <c r="V2134" s="107"/>
      <c r="W2134" s="107"/>
    </row>
    <row r="2135" spans="1:23">
      <c r="A2135" s="107"/>
      <c r="B2135" s="112"/>
      <c r="C2135" s="107"/>
      <c r="D2135" s="112"/>
      <c r="E2135" s="107"/>
      <c r="F2135" s="107"/>
      <c r="G2135" s="107"/>
      <c r="H2135" s="107"/>
      <c r="I2135" s="107"/>
      <c r="J2135" s="108"/>
      <c r="K2135" s="108"/>
      <c r="L2135" s="108"/>
      <c r="M2135" s="108"/>
      <c r="N2135" s="108"/>
      <c r="O2135" s="108"/>
      <c r="P2135" s="108"/>
      <c r="Q2135" s="108"/>
      <c r="R2135" s="108"/>
      <c r="S2135" s="107"/>
      <c r="T2135" s="108"/>
      <c r="U2135" s="108"/>
      <c r="V2135" s="107"/>
      <c r="W2135" s="107"/>
    </row>
    <row r="2136" spans="1:23">
      <c r="A2136" s="107"/>
      <c r="B2136" s="112"/>
      <c r="C2136" s="107"/>
      <c r="D2136" s="112"/>
      <c r="E2136" s="107"/>
      <c r="F2136" s="107"/>
      <c r="G2136" s="107"/>
      <c r="H2136" s="107"/>
      <c r="I2136" s="107"/>
      <c r="J2136" s="108"/>
      <c r="K2136" s="108"/>
      <c r="L2136" s="108"/>
      <c r="M2136" s="108"/>
      <c r="N2136" s="108"/>
      <c r="O2136" s="108"/>
      <c r="P2136" s="108"/>
      <c r="Q2136" s="108"/>
      <c r="R2136" s="108"/>
      <c r="S2136" s="107"/>
      <c r="T2136" s="108"/>
      <c r="U2136" s="108"/>
      <c r="V2136" s="107"/>
      <c r="W2136" s="107"/>
    </row>
    <row r="2137" spans="1:23">
      <c r="A2137" s="107"/>
      <c r="B2137" s="112"/>
      <c r="C2137" s="107"/>
      <c r="D2137" s="112"/>
      <c r="E2137" s="107"/>
      <c r="F2137" s="107"/>
      <c r="G2137" s="107"/>
      <c r="H2137" s="107"/>
      <c r="I2137" s="107"/>
      <c r="J2137" s="108"/>
      <c r="K2137" s="108"/>
      <c r="L2137" s="108"/>
      <c r="M2137" s="108"/>
      <c r="N2137" s="108"/>
      <c r="O2137" s="108"/>
      <c r="P2137" s="108"/>
      <c r="Q2137" s="108"/>
      <c r="R2137" s="108"/>
      <c r="S2137" s="107"/>
      <c r="T2137" s="108"/>
      <c r="U2137" s="108"/>
      <c r="V2137" s="107"/>
      <c r="W2137" s="107"/>
    </row>
    <row r="2138" spans="1:23">
      <c r="A2138" s="107"/>
      <c r="B2138" s="112"/>
      <c r="C2138" s="107"/>
      <c r="D2138" s="112"/>
      <c r="E2138" s="107"/>
      <c r="F2138" s="107"/>
      <c r="G2138" s="107"/>
      <c r="H2138" s="107"/>
      <c r="I2138" s="107"/>
      <c r="J2138" s="108"/>
      <c r="K2138" s="108"/>
      <c r="L2138" s="108"/>
      <c r="M2138" s="108"/>
      <c r="N2138" s="108"/>
      <c r="O2138" s="108"/>
      <c r="P2138" s="108"/>
      <c r="Q2138" s="108"/>
      <c r="R2138" s="108"/>
      <c r="S2138" s="107"/>
      <c r="T2138" s="108"/>
      <c r="U2138" s="108"/>
      <c r="V2138" s="107"/>
      <c r="W2138" s="107"/>
    </row>
    <row r="2139" spans="1:23">
      <c r="A2139" s="107"/>
      <c r="B2139" s="112"/>
      <c r="C2139" s="107"/>
      <c r="D2139" s="112"/>
      <c r="E2139" s="107"/>
      <c r="F2139" s="107"/>
      <c r="G2139" s="107"/>
      <c r="H2139" s="107"/>
      <c r="I2139" s="107"/>
      <c r="J2139" s="108"/>
      <c r="K2139" s="108"/>
      <c r="L2139" s="108"/>
      <c r="M2139" s="108"/>
      <c r="N2139" s="108"/>
      <c r="O2139" s="108"/>
      <c r="P2139" s="108"/>
      <c r="Q2139" s="108"/>
      <c r="R2139" s="108"/>
      <c r="S2139" s="107"/>
      <c r="T2139" s="108"/>
      <c r="U2139" s="108"/>
      <c r="V2139" s="107"/>
      <c r="W2139" s="107"/>
    </row>
    <row r="2140" spans="1:23">
      <c r="A2140" s="107"/>
      <c r="B2140" s="112"/>
      <c r="C2140" s="107"/>
      <c r="D2140" s="112"/>
      <c r="E2140" s="107"/>
      <c r="F2140" s="107"/>
      <c r="G2140" s="107"/>
      <c r="H2140" s="107"/>
      <c r="I2140" s="107"/>
      <c r="J2140" s="108"/>
      <c r="K2140" s="108"/>
      <c r="L2140" s="108"/>
      <c r="M2140" s="108"/>
      <c r="N2140" s="108"/>
      <c r="O2140" s="108"/>
      <c r="P2140" s="108"/>
      <c r="Q2140" s="108"/>
      <c r="R2140" s="108"/>
      <c r="S2140" s="107"/>
      <c r="T2140" s="108"/>
      <c r="U2140" s="108"/>
      <c r="V2140" s="107"/>
      <c r="W2140" s="107"/>
    </row>
    <row r="2141" spans="1:23">
      <c r="A2141" s="107"/>
      <c r="B2141" s="112"/>
      <c r="C2141" s="107"/>
      <c r="D2141" s="112"/>
      <c r="E2141" s="107"/>
      <c r="F2141" s="107"/>
      <c r="G2141" s="107"/>
      <c r="H2141" s="107"/>
      <c r="I2141" s="107"/>
      <c r="J2141" s="108"/>
      <c r="K2141" s="108"/>
      <c r="L2141" s="108"/>
      <c r="M2141" s="108"/>
      <c r="N2141" s="108"/>
      <c r="O2141" s="108"/>
      <c r="P2141" s="108"/>
      <c r="Q2141" s="108"/>
      <c r="R2141" s="108"/>
      <c r="S2141" s="107"/>
      <c r="T2141" s="108"/>
      <c r="U2141" s="108"/>
      <c r="V2141" s="107"/>
      <c r="W2141" s="107"/>
    </row>
    <row r="2142" spans="1:23">
      <c r="A2142" s="107"/>
      <c r="B2142" s="112"/>
      <c r="C2142" s="107"/>
      <c r="D2142" s="112"/>
      <c r="E2142" s="107"/>
      <c r="F2142" s="107"/>
      <c r="G2142" s="107"/>
      <c r="H2142" s="107"/>
      <c r="I2142" s="107"/>
      <c r="J2142" s="108"/>
      <c r="K2142" s="108"/>
      <c r="L2142" s="108"/>
      <c r="M2142" s="108"/>
      <c r="N2142" s="108"/>
      <c r="O2142" s="108"/>
      <c r="P2142" s="108"/>
      <c r="Q2142" s="108"/>
      <c r="R2142" s="108"/>
      <c r="S2142" s="107"/>
      <c r="T2142" s="108"/>
      <c r="U2142" s="108"/>
      <c r="V2142" s="107"/>
      <c r="W2142" s="107"/>
    </row>
    <row r="2143" spans="1:23">
      <c r="A2143" s="107"/>
      <c r="B2143" s="112"/>
      <c r="C2143" s="107"/>
      <c r="D2143" s="112"/>
      <c r="E2143" s="107"/>
      <c r="F2143" s="107"/>
      <c r="G2143" s="107"/>
      <c r="H2143" s="107"/>
      <c r="I2143" s="107"/>
      <c r="J2143" s="108"/>
      <c r="K2143" s="108"/>
      <c r="L2143" s="108"/>
      <c r="M2143" s="108"/>
      <c r="N2143" s="108"/>
      <c r="O2143" s="108"/>
      <c r="P2143" s="108"/>
      <c r="Q2143" s="108"/>
      <c r="R2143" s="108"/>
      <c r="S2143" s="107"/>
      <c r="T2143" s="108"/>
      <c r="U2143" s="108"/>
      <c r="V2143" s="107"/>
      <c r="W2143" s="107"/>
    </row>
    <row r="2144" spans="1:23">
      <c r="A2144" s="107"/>
      <c r="B2144" s="112"/>
      <c r="C2144" s="107"/>
      <c r="D2144" s="112"/>
      <c r="E2144" s="107"/>
      <c r="F2144" s="107"/>
      <c r="G2144" s="107"/>
      <c r="H2144" s="107"/>
      <c r="I2144" s="107"/>
      <c r="J2144" s="108"/>
      <c r="K2144" s="108"/>
      <c r="L2144" s="108"/>
      <c r="M2144" s="108"/>
      <c r="N2144" s="108"/>
      <c r="O2144" s="108"/>
      <c r="P2144" s="108"/>
      <c r="Q2144" s="108"/>
      <c r="R2144" s="108"/>
      <c r="S2144" s="107"/>
      <c r="T2144" s="108"/>
      <c r="U2144" s="108"/>
      <c r="V2144" s="107"/>
      <c r="W2144" s="107"/>
    </row>
    <row r="2145" spans="1:23">
      <c r="A2145" s="107"/>
      <c r="B2145" s="112"/>
      <c r="C2145" s="107"/>
      <c r="D2145" s="112"/>
      <c r="E2145" s="107"/>
      <c r="F2145" s="107"/>
      <c r="G2145" s="107"/>
      <c r="H2145" s="107"/>
      <c r="I2145" s="107"/>
      <c r="J2145" s="108"/>
      <c r="K2145" s="108"/>
      <c r="L2145" s="108"/>
      <c r="M2145" s="108"/>
      <c r="N2145" s="108"/>
      <c r="O2145" s="108"/>
      <c r="P2145" s="108"/>
      <c r="Q2145" s="108"/>
      <c r="R2145" s="108"/>
      <c r="S2145" s="107"/>
      <c r="T2145" s="108"/>
      <c r="U2145" s="108"/>
      <c r="V2145" s="107"/>
      <c r="W2145" s="107"/>
    </row>
    <row r="2146" spans="1:23">
      <c r="A2146" s="107"/>
      <c r="B2146" s="112"/>
      <c r="C2146" s="107"/>
      <c r="D2146" s="112"/>
      <c r="E2146" s="107"/>
      <c r="F2146" s="107"/>
      <c r="G2146" s="107"/>
      <c r="H2146" s="107"/>
      <c r="I2146" s="107"/>
      <c r="J2146" s="108"/>
      <c r="K2146" s="108"/>
      <c r="L2146" s="108"/>
      <c r="M2146" s="108"/>
      <c r="N2146" s="108"/>
      <c r="O2146" s="108"/>
      <c r="P2146" s="108"/>
      <c r="Q2146" s="108"/>
      <c r="R2146" s="108"/>
      <c r="S2146" s="107"/>
      <c r="T2146" s="108"/>
      <c r="U2146" s="108"/>
      <c r="V2146" s="107"/>
      <c r="W2146" s="107"/>
    </row>
    <row r="2147" spans="1:23">
      <c r="A2147" s="107"/>
      <c r="B2147" s="112"/>
      <c r="C2147" s="107"/>
      <c r="D2147" s="112"/>
      <c r="E2147" s="107"/>
      <c r="F2147" s="107"/>
      <c r="G2147" s="107"/>
      <c r="H2147" s="107"/>
      <c r="I2147" s="107"/>
      <c r="J2147" s="108"/>
      <c r="K2147" s="108"/>
      <c r="L2147" s="108"/>
      <c r="M2147" s="108"/>
      <c r="N2147" s="108"/>
      <c r="O2147" s="108"/>
      <c r="P2147" s="108"/>
      <c r="Q2147" s="108"/>
      <c r="R2147" s="108"/>
      <c r="S2147" s="107"/>
      <c r="T2147" s="108"/>
      <c r="U2147" s="108"/>
      <c r="V2147" s="107"/>
      <c r="W2147" s="107"/>
    </row>
    <row r="2148" spans="1:23">
      <c r="A2148" s="107"/>
      <c r="B2148" s="112"/>
      <c r="C2148" s="107"/>
      <c r="D2148" s="112"/>
      <c r="E2148" s="107"/>
      <c r="F2148" s="107"/>
      <c r="G2148" s="107"/>
      <c r="H2148" s="107"/>
      <c r="I2148" s="107"/>
      <c r="J2148" s="108"/>
      <c r="K2148" s="108"/>
      <c r="L2148" s="108"/>
      <c r="M2148" s="108"/>
      <c r="N2148" s="108"/>
      <c r="O2148" s="108"/>
      <c r="P2148" s="108"/>
      <c r="Q2148" s="108"/>
      <c r="R2148" s="108"/>
      <c r="S2148" s="107"/>
      <c r="T2148" s="108"/>
      <c r="U2148" s="108"/>
      <c r="V2148" s="107"/>
      <c r="W2148" s="107"/>
    </row>
    <row r="2149" spans="1:23">
      <c r="A2149" s="107"/>
      <c r="B2149" s="112"/>
      <c r="C2149" s="107"/>
      <c r="D2149" s="112"/>
      <c r="E2149" s="107"/>
      <c r="F2149" s="107"/>
      <c r="G2149" s="107"/>
      <c r="H2149" s="107"/>
      <c r="I2149" s="107"/>
      <c r="J2149" s="108"/>
      <c r="K2149" s="108"/>
      <c r="L2149" s="108"/>
      <c r="M2149" s="108"/>
      <c r="N2149" s="108"/>
      <c r="O2149" s="108"/>
      <c r="P2149" s="108"/>
      <c r="Q2149" s="108"/>
      <c r="R2149" s="108"/>
      <c r="S2149" s="107"/>
      <c r="T2149" s="108"/>
      <c r="U2149" s="108"/>
      <c r="V2149" s="107"/>
      <c r="W2149" s="107"/>
    </row>
    <row r="2150" spans="1:23">
      <c r="A2150" s="107"/>
      <c r="B2150" s="112"/>
      <c r="C2150" s="107"/>
      <c r="D2150" s="112"/>
      <c r="E2150" s="107"/>
      <c r="F2150" s="107"/>
      <c r="G2150" s="107"/>
      <c r="H2150" s="107"/>
      <c r="I2150" s="107"/>
      <c r="J2150" s="108"/>
      <c r="K2150" s="108"/>
      <c r="L2150" s="108"/>
      <c r="M2150" s="108"/>
      <c r="N2150" s="108"/>
      <c r="O2150" s="108"/>
      <c r="P2150" s="108"/>
      <c r="Q2150" s="108"/>
      <c r="R2150" s="108"/>
      <c r="S2150" s="107"/>
      <c r="T2150" s="108"/>
      <c r="U2150" s="108"/>
      <c r="V2150" s="107"/>
      <c r="W2150" s="107"/>
    </row>
    <row r="2151" spans="1:23">
      <c r="A2151" s="107"/>
      <c r="B2151" s="112"/>
      <c r="C2151" s="107"/>
      <c r="D2151" s="112"/>
      <c r="E2151" s="107"/>
      <c r="F2151" s="107"/>
      <c r="G2151" s="107"/>
      <c r="H2151" s="107"/>
      <c r="I2151" s="107"/>
      <c r="J2151" s="108"/>
      <c r="K2151" s="108"/>
      <c r="L2151" s="108"/>
      <c r="M2151" s="108"/>
      <c r="N2151" s="108"/>
      <c r="O2151" s="108"/>
      <c r="P2151" s="108"/>
      <c r="Q2151" s="108"/>
      <c r="R2151" s="108"/>
      <c r="S2151" s="107"/>
      <c r="T2151" s="108"/>
      <c r="U2151" s="108"/>
      <c r="V2151" s="107"/>
      <c r="W2151" s="107"/>
    </row>
    <row r="2152" spans="1:23">
      <c r="A2152" s="107"/>
      <c r="B2152" s="112"/>
      <c r="C2152" s="107"/>
      <c r="D2152" s="112"/>
      <c r="E2152" s="107"/>
      <c r="F2152" s="107"/>
      <c r="G2152" s="107"/>
      <c r="H2152" s="107"/>
      <c r="I2152" s="107"/>
      <c r="J2152" s="108"/>
      <c r="K2152" s="108"/>
      <c r="L2152" s="108"/>
      <c r="M2152" s="108"/>
      <c r="N2152" s="108"/>
      <c r="O2152" s="108"/>
      <c r="P2152" s="108"/>
      <c r="Q2152" s="108"/>
      <c r="R2152" s="108"/>
      <c r="S2152" s="107"/>
      <c r="T2152" s="108"/>
      <c r="U2152" s="108"/>
      <c r="V2152" s="107"/>
      <c r="W2152" s="107"/>
    </row>
    <row r="2153" spans="1:23">
      <c r="A2153" s="107"/>
      <c r="B2153" s="112"/>
      <c r="C2153" s="107"/>
      <c r="D2153" s="112"/>
      <c r="E2153" s="107"/>
      <c r="F2153" s="107"/>
      <c r="G2153" s="107"/>
      <c r="H2153" s="107"/>
      <c r="I2153" s="107"/>
      <c r="J2153" s="108"/>
      <c r="K2153" s="108"/>
      <c r="L2153" s="108"/>
      <c r="M2153" s="108"/>
      <c r="N2153" s="108"/>
      <c r="O2153" s="108"/>
      <c r="P2153" s="108"/>
      <c r="Q2153" s="108"/>
      <c r="R2153" s="108"/>
      <c r="S2153" s="107"/>
      <c r="T2153" s="108"/>
      <c r="U2153" s="108"/>
      <c r="V2153" s="107"/>
      <c r="W2153" s="107"/>
    </row>
    <row r="2154" spans="1:23">
      <c r="A2154" s="107"/>
      <c r="B2154" s="112"/>
      <c r="C2154" s="107"/>
      <c r="D2154" s="112"/>
      <c r="E2154" s="107"/>
      <c r="F2154" s="107"/>
      <c r="G2154" s="107"/>
      <c r="H2154" s="107"/>
      <c r="I2154" s="107"/>
      <c r="J2154" s="108"/>
      <c r="K2154" s="108"/>
      <c r="L2154" s="108"/>
      <c r="M2154" s="108"/>
      <c r="N2154" s="108"/>
      <c r="O2154" s="108"/>
      <c r="P2154" s="108"/>
      <c r="Q2154" s="108"/>
      <c r="R2154" s="108"/>
      <c r="S2154" s="107"/>
      <c r="T2154" s="108"/>
      <c r="U2154" s="108"/>
      <c r="V2154" s="107"/>
      <c r="W2154" s="107"/>
    </row>
    <row r="2155" spans="1:23">
      <c r="A2155" s="107"/>
      <c r="B2155" s="112"/>
      <c r="C2155" s="107"/>
      <c r="D2155" s="112"/>
      <c r="E2155" s="107"/>
      <c r="F2155" s="107"/>
      <c r="G2155" s="107"/>
      <c r="H2155" s="107"/>
      <c r="I2155" s="107"/>
      <c r="J2155" s="108"/>
      <c r="K2155" s="108"/>
      <c r="L2155" s="108"/>
      <c r="M2155" s="108"/>
      <c r="N2155" s="108"/>
      <c r="O2155" s="108"/>
      <c r="P2155" s="108"/>
      <c r="Q2155" s="108"/>
      <c r="R2155" s="108"/>
      <c r="S2155" s="107"/>
      <c r="T2155" s="108"/>
      <c r="U2155" s="108"/>
      <c r="V2155" s="107"/>
      <c r="W2155" s="107"/>
    </row>
    <row r="2156" spans="1:23">
      <c r="A2156" s="107"/>
      <c r="B2156" s="112"/>
      <c r="C2156" s="107"/>
      <c r="D2156" s="112"/>
      <c r="E2156" s="107"/>
      <c r="F2156" s="107"/>
      <c r="G2156" s="107"/>
      <c r="H2156" s="107"/>
      <c r="I2156" s="107"/>
      <c r="J2156" s="108"/>
      <c r="K2156" s="108"/>
      <c r="L2156" s="108"/>
      <c r="M2156" s="108"/>
      <c r="N2156" s="108"/>
      <c r="O2156" s="108"/>
      <c r="P2156" s="108"/>
      <c r="Q2156" s="108"/>
      <c r="R2156" s="108"/>
      <c r="S2156" s="107"/>
      <c r="T2156" s="108"/>
      <c r="U2156" s="108"/>
      <c r="V2156" s="107"/>
      <c r="W2156" s="107"/>
    </row>
    <row r="2157" spans="1:23">
      <c r="A2157" s="107"/>
      <c r="B2157" s="112"/>
      <c r="C2157" s="107"/>
      <c r="D2157" s="112"/>
      <c r="E2157" s="107"/>
      <c r="F2157" s="107"/>
      <c r="G2157" s="107"/>
      <c r="H2157" s="107"/>
      <c r="I2157" s="107"/>
      <c r="J2157" s="108"/>
      <c r="K2157" s="108"/>
      <c r="L2157" s="108"/>
      <c r="M2157" s="108"/>
      <c r="N2157" s="108"/>
      <c r="O2157" s="108"/>
      <c r="P2157" s="108"/>
      <c r="Q2157" s="108"/>
      <c r="R2157" s="108"/>
      <c r="S2157" s="107"/>
      <c r="T2157" s="108"/>
      <c r="U2157" s="108"/>
      <c r="V2157" s="107"/>
      <c r="W2157" s="107"/>
    </row>
    <row r="2158" spans="1:23">
      <c r="A2158" s="107"/>
      <c r="B2158" s="112"/>
      <c r="C2158" s="107"/>
      <c r="D2158" s="112"/>
      <c r="E2158" s="107"/>
      <c r="F2158" s="107"/>
      <c r="G2158" s="107"/>
      <c r="H2158" s="107"/>
      <c r="I2158" s="107"/>
      <c r="J2158" s="108"/>
      <c r="K2158" s="108"/>
      <c r="L2158" s="108"/>
      <c r="M2158" s="108"/>
      <c r="N2158" s="108"/>
      <c r="O2158" s="108"/>
      <c r="P2158" s="108"/>
      <c r="Q2158" s="108"/>
      <c r="R2158" s="108"/>
      <c r="S2158" s="107"/>
      <c r="T2158" s="108"/>
      <c r="U2158" s="108"/>
      <c r="V2158" s="107"/>
      <c r="W2158" s="107"/>
    </row>
    <row r="2159" spans="1:23">
      <c r="A2159" s="107"/>
      <c r="B2159" s="112"/>
      <c r="C2159" s="107"/>
      <c r="D2159" s="112"/>
      <c r="E2159" s="107"/>
      <c r="F2159" s="107"/>
      <c r="G2159" s="107"/>
      <c r="H2159" s="107"/>
      <c r="I2159" s="107"/>
      <c r="J2159" s="108"/>
      <c r="K2159" s="108"/>
      <c r="L2159" s="108"/>
      <c r="M2159" s="108"/>
      <c r="N2159" s="108"/>
      <c r="O2159" s="108"/>
      <c r="P2159" s="108"/>
      <c r="Q2159" s="108"/>
      <c r="R2159" s="108"/>
      <c r="S2159" s="107"/>
      <c r="T2159" s="108"/>
      <c r="U2159" s="108"/>
      <c r="V2159" s="107"/>
      <c r="W2159" s="107"/>
    </row>
    <row r="2160" spans="1:23">
      <c r="A2160" s="107"/>
      <c r="B2160" s="112"/>
      <c r="C2160" s="107"/>
      <c r="D2160" s="112"/>
      <c r="E2160" s="107"/>
      <c r="F2160" s="107"/>
      <c r="G2160" s="107"/>
      <c r="H2160" s="107"/>
      <c r="I2160" s="107"/>
      <c r="J2160" s="108"/>
      <c r="K2160" s="108"/>
      <c r="L2160" s="108"/>
      <c r="M2160" s="108"/>
      <c r="N2160" s="108"/>
      <c r="O2160" s="108"/>
      <c r="P2160" s="108"/>
      <c r="Q2160" s="108"/>
      <c r="R2160" s="108"/>
      <c r="S2160" s="107"/>
      <c r="T2160" s="108"/>
      <c r="U2160" s="108"/>
      <c r="V2160" s="107"/>
      <c r="W2160" s="107"/>
    </row>
    <row r="2161" spans="1:23">
      <c r="A2161" s="107"/>
      <c r="B2161" s="112"/>
      <c r="C2161" s="107"/>
      <c r="D2161" s="112"/>
      <c r="E2161" s="107"/>
      <c r="F2161" s="107"/>
      <c r="G2161" s="107"/>
      <c r="H2161" s="107"/>
      <c r="I2161" s="107"/>
      <c r="J2161" s="108"/>
      <c r="K2161" s="108"/>
      <c r="L2161" s="108"/>
      <c r="M2161" s="108"/>
      <c r="N2161" s="108"/>
      <c r="O2161" s="108"/>
      <c r="P2161" s="108"/>
      <c r="Q2161" s="108"/>
      <c r="R2161" s="108"/>
      <c r="S2161" s="107"/>
      <c r="T2161" s="108"/>
      <c r="U2161" s="108"/>
      <c r="V2161" s="107"/>
      <c r="W2161" s="107"/>
    </row>
    <row r="2162" spans="1:23">
      <c r="A2162" s="107"/>
      <c r="B2162" s="112"/>
      <c r="C2162" s="107"/>
      <c r="D2162" s="112"/>
      <c r="E2162" s="107"/>
      <c r="F2162" s="107"/>
      <c r="G2162" s="107"/>
      <c r="H2162" s="107"/>
      <c r="I2162" s="107"/>
      <c r="J2162" s="108"/>
      <c r="K2162" s="108"/>
      <c r="L2162" s="108"/>
      <c r="M2162" s="108"/>
      <c r="N2162" s="108"/>
      <c r="O2162" s="108"/>
      <c r="P2162" s="108"/>
      <c r="Q2162" s="108"/>
      <c r="R2162" s="108"/>
      <c r="S2162" s="107"/>
      <c r="T2162" s="108"/>
      <c r="U2162" s="108"/>
      <c r="V2162" s="107"/>
      <c r="W2162" s="107"/>
    </row>
    <row r="2163" spans="1:23">
      <c r="A2163" s="107"/>
      <c r="B2163" s="112"/>
      <c r="C2163" s="107"/>
      <c r="D2163" s="112"/>
      <c r="E2163" s="107"/>
      <c r="F2163" s="107"/>
      <c r="G2163" s="107"/>
      <c r="H2163" s="107"/>
      <c r="I2163" s="107"/>
      <c r="J2163" s="108"/>
      <c r="K2163" s="108"/>
      <c r="L2163" s="108"/>
      <c r="M2163" s="108"/>
      <c r="N2163" s="108"/>
      <c r="O2163" s="108"/>
      <c r="P2163" s="108"/>
      <c r="Q2163" s="108"/>
      <c r="R2163" s="108"/>
      <c r="S2163" s="107"/>
      <c r="T2163" s="108"/>
      <c r="U2163" s="108"/>
      <c r="V2163" s="107"/>
      <c r="W2163" s="107"/>
    </row>
    <row r="2164" spans="1:23">
      <c r="A2164" s="107"/>
      <c r="B2164" s="112"/>
      <c r="C2164" s="107"/>
      <c r="D2164" s="112"/>
      <c r="E2164" s="107"/>
      <c r="F2164" s="107"/>
      <c r="G2164" s="107"/>
      <c r="H2164" s="107"/>
      <c r="I2164" s="107"/>
      <c r="J2164" s="108"/>
      <c r="K2164" s="108"/>
      <c r="L2164" s="108"/>
      <c r="M2164" s="108"/>
      <c r="N2164" s="108"/>
      <c r="O2164" s="108"/>
      <c r="P2164" s="108"/>
      <c r="Q2164" s="108"/>
      <c r="R2164" s="108"/>
      <c r="S2164" s="107"/>
      <c r="T2164" s="108"/>
      <c r="U2164" s="108"/>
      <c r="V2164" s="107"/>
      <c r="W2164" s="107"/>
    </row>
    <row r="2165" spans="1:23">
      <c r="A2165" s="107"/>
      <c r="B2165" s="112"/>
      <c r="C2165" s="107"/>
      <c r="D2165" s="112"/>
      <c r="E2165" s="107"/>
      <c r="F2165" s="107"/>
      <c r="G2165" s="107"/>
      <c r="H2165" s="107"/>
      <c r="I2165" s="107"/>
      <c r="J2165" s="108"/>
      <c r="K2165" s="108"/>
      <c r="L2165" s="108"/>
      <c r="M2165" s="108"/>
      <c r="N2165" s="108"/>
      <c r="O2165" s="108"/>
      <c r="P2165" s="108"/>
      <c r="Q2165" s="108"/>
      <c r="R2165" s="108"/>
      <c r="S2165" s="107"/>
      <c r="T2165" s="108"/>
      <c r="U2165" s="108"/>
      <c r="V2165" s="107"/>
      <c r="W2165" s="107"/>
    </row>
    <row r="2166" spans="1:23">
      <c r="A2166" s="107"/>
      <c r="B2166" s="112"/>
      <c r="C2166" s="107"/>
      <c r="D2166" s="112"/>
      <c r="E2166" s="107"/>
      <c r="F2166" s="107"/>
      <c r="G2166" s="107"/>
      <c r="H2166" s="107"/>
      <c r="I2166" s="107"/>
      <c r="J2166" s="108"/>
      <c r="K2166" s="108"/>
      <c r="L2166" s="108"/>
      <c r="M2166" s="108"/>
      <c r="N2166" s="108"/>
      <c r="O2166" s="108"/>
      <c r="P2166" s="108"/>
      <c r="Q2166" s="108"/>
      <c r="R2166" s="108"/>
      <c r="S2166" s="107"/>
      <c r="T2166" s="108"/>
      <c r="U2166" s="108"/>
      <c r="V2166" s="107"/>
      <c r="W2166" s="107"/>
    </row>
    <row r="2167" spans="1:23">
      <c r="A2167" s="107"/>
      <c r="B2167" s="112"/>
      <c r="C2167" s="107"/>
      <c r="D2167" s="112"/>
      <c r="E2167" s="107"/>
      <c r="F2167" s="107"/>
      <c r="G2167" s="107"/>
      <c r="H2167" s="107"/>
      <c r="I2167" s="107"/>
      <c r="J2167" s="108"/>
      <c r="K2167" s="108"/>
      <c r="L2167" s="108"/>
      <c r="M2167" s="108"/>
      <c r="N2167" s="108"/>
      <c r="O2167" s="108"/>
      <c r="P2167" s="108"/>
      <c r="Q2167" s="108"/>
      <c r="R2167" s="108"/>
      <c r="S2167" s="107"/>
      <c r="T2167" s="108"/>
      <c r="U2167" s="108"/>
      <c r="V2167" s="107"/>
      <c r="W2167" s="107"/>
    </row>
    <row r="2168" spans="1:23">
      <c r="A2168" s="107"/>
      <c r="B2168" s="112"/>
      <c r="C2168" s="107"/>
      <c r="D2168" s="112"/>
      <c r="E2168" s="107"/>
      <c r="F2168" s="107"/>
      <c r="G2168" s="107"/>
      <c r="H2168" s="107"/>
      <c r="I2168" s="107"/>
      <c r="J2168" s="108"/>
      <c r="K2168" s="108"/>
      <c r="L2168" s="108"/>
      <c r="M2168" s="108"/>
      <c r="N2168" s="108"/>
      <c r="O2168" s="108"/>
      <c r="P2168" s="108"/>
      <c r="Q2168" s="108"/>
      <c r="R2168" s="108"/>
      <c r="S2168" s="107"/>
      <c r="T2168" s="108"/>
      <c r="U2168" s="108"/>
      <c r="V2168" s="107"/>
      <c r="W2168" s="107"/>
    </row>
    <row r="2169" spans="1:23">
      <c r="A2169" s="107"/>
      <c r="B2169" s="112"/>
      <c r="C2169" s="107"/>
      <c r="D2169" s="112"/>
      <c r="E2169" s="107"/>
      <c r="F2169" s="107"/>
      <c r="G2169" s="107"/>
      <c r="H2169" s="107"/>
      <c r="I2169" s="107"/>
      <c r="J2169" s="108"/>
      <c r="K2169" s="108"/>
      <c r="L2169" s="108"/>
      <c r="M2169" s="108"/>
      <c r="N2169" s="108"/>
      <c r="O2169" s="108"/>
      <c r="P2169" s="108"/>
      <c r="Q2169" s="108"/>
      <c r="R2169" s="108"/>
      <c r="S2169" s="107"/>
      <c r="T2169" s="108"/>
      <c r="U2169" s="108"/>
      <c r="V2169" s="107"/>
      <c r="W2169" s="107"/>
    </row>
    <row r="2170" spans="1:23">
      <c r="A2170" s="107"/>
      <c r="B2170" s="112"/>
      <c r="C2170" s="107"/>
      <c r="D2170" s="112"/>
      <c r="E2170" s="107"/>
      <c r="F2170" s="107"/>
      <c r="G2170" s="107"/>
      <c r="H2170" s="107"/>
      <c r="I2170" s="107"/>
      <c r="J2170" s="108"/>
      <c r="K2170" s="108"/>
      <c r="L2170" s="108"/>
      <c r="M2170" s="108"/>
      <c r="N2170" s="108"/>
      <c r="O2170" s="108"/>
      <c r="P2170" s="108"/>
      <c r="Q2170" s="108"/>
      <c r="R2170" s="108"/>
      <c r="S2170" s="107"/>
      <c r="T2170" s="108"/>
      <c r="U2170" s="108"/>
      <c r="V2170" s="107"/>
      <c r="W2170" s="107"/>
    </row>
    <row r="2171" spans="1:23">
      <c r="A2171" s="107"/>
      <c r="B2171" s="112"/>
      <c r="C2171" s="107"/>
      <c r="D2171" s="112"/>
      <c r="E2171" s="107"/>
      <c r="F2171" s="107"/>
      <c r="G2171" s="107"/>
      <c r="H2171" s="107"/>
      <c r="I2171" s="107"/>
      <c r="J2171" s="108"/>
      <c r="K2171" s="108"/>
      <c r="L2171" s="108"/>
      <c r="M2171" s="108"/>
      <c r="N2171" s="108"/>
      <c r="O2171" s="108"/>
      <c r="P2171" s="108"/>
      <c r="Q2171" s="108"/>
      <c r="R2171" s="108"/>
      <c r="S2171" s="107"/>
      <c r="T2171" s="108"/>
      <c r="U2171" s="108"/>
      <c r="V2171" s="107"/>
      <c r="W2171" s="107"/>
    </row>
    <row r="2172" spans="1:23">
      <c r="A2172" s="107"/>
      <c r="B2172" s="112"/>
      <c r="C2172" s="107"/>
      <c r="D2172" s="112"/>
      <c r="E2172" s="107"/>
      <c r="F2172" s="107"/>
      <c r="G2172" s="107"/>
      <c r="H2172" s="107"/>
      <c r="I2172" s="107"/>
      <c r="J2172" s="108"/>
      <c r="K2172" s="108"/>
      <c r="L2172" s="108"/>
      <c r="M2172" s="108"/>
      <c r="N2172" s="108"/>
      <c r="O2172" s="108"/>
      <c r="P2172" s="108"/>
      <c r="Q2172" s="108"/>
      <c r="R2172" s="108"/>
      <c r="S2172" s="107"/>
      <c r="T2172" s="108"/>
      <c r="U2172" s="108"/>
      <c r="V2172" s="107"/>
      <c r="W2172" s="107"/>
    </row>
    <row r="2173" spans="1:23">
      <c r="A2173" s="107"/>
      <c r="B2173" s="112"/>
      <c r="C2173" s="107"/>
      <c r="D2173" s="112"/>
      <c r="E2173" s="107"/>
      <c r="F2173" s="107"/>
      <c r="G2173" s="107"/>
      <c r="H2173" s="107"/>
      <c r="I2173" s="107"/>
      <c r="J2173" s="108"/>
      <c r="K2173" s="108"/>
      <c r="L2173" s="108"/>
      <c r="M2173" s="108"/>
      <c r="N2173" s="108"/>
      <c r="O2173" s="108"/>
      <c r="P2173" s="108"/>
      <c r="Q2173" s="108"/>
      <c r="R2173" s="108"/>
      <c r="S2173" s="107"/>
      <c r="T2173" s="108"/>
      <c r="U2173" s="108"/>
      <c r="V2173" s="107"/>
      <c r="W2173" s="107"/>
    </row>
    <row r="2174" spans="1:23">
      <c r="A2174" s="107"/>
      <c r="B2174" s="112"/>
      <c r="C2174" s="107"/>
      <c r="D2174" s="112"/>
      <c r="E2174" s="107"/>
      <c r="F2174" s="107"/>
      <c r="G2174" s="107"/>
      <c r="H2174" s="107"/>
      <c r="I2174" s="107"/>
      <c r="J2174" s="108"/>
      <c r="K2174" s="108"/>
      <c r="L2174" s="108"/>
      <c r="M2174" s="108"/>
      <c r="N2174" s="108"/>
      <c r="O2174" s="108"/>
      <c r="P2174" s="108"/>
      <c r="Q2174" s="108"/>
      <c r="R2174" s="108"/>
      <c r="S2174" s="107"/>
      <c r="T2174" s="108"/>
      <c r="U2174" s="108"/>
      <c r="V2174" s="107"/>
      <c r="W2174" s="107"/>
    </row>
    <row r="2175" spans="1:23">
      <c r="A2175" s="107"/>
      <c r="B2175" s="112"/>
      <c r="C2175" s="107"/>
      <c r="D2175" s="112"/>
      <c r="E2175" s="107"/>
      <c r="F2175" s="107"/>
      <c r="G2175" s="107"/>
      <c r="H2175" s="107"/>
      <c r="I2175" s="107"/>
      <c r="J2175" s="108"/>
      <c r="K2175" s="108"/>
      <c r="L2175" s="108"/>
      <c r="M2175" s="108"/>
      <c r="N2175" s="108"/>
      <c r="O2175" s="108"/>
      <c r="P2175" s="108"/>
      <c r="Q2175" s="108"/>
      <c r="R2175" s="108"/>
      <c r="S2175" s="107"/>
      <c r="T2175" s="108"/>
      <c r="U2175" s="108"/>
      <c r="V2175" s="107"/>
      <c r="W2175" s="107"/>
    </row>
    <row r="2176" spans="1:23">
      <c r="A2176" s="107"/>
      <c r="B2176" s="112"/>
      <c r="C2176" s="107"/>
      <c r="D2176" s="112"/>
      <c r="E2176" s="107"/>
      <c r="F2176" s="107"/>
      <c r="G2176" s="107"/>
      <c r="H2176" s="107"/>
      <c r="I2176" s="107"/>
      <c r="J2176" s="108"/>
      <c r="K2176" s="108"/>
      <c r="L2176" s="108"/>
      <c r="M2176" s="108"/>
      <c r="N2176" s="108"/>
      <c r="O2176" s="108"/>
      <c r="P2176" s="108"/>
      <c r="Q2176" s="108"/>
      <c r="R2176" s="108"/>
      <c r="S2176" s="107"/>
      <c r="T2176" s="108"/>
      <c r="U2176" s="108"/>
      <c r="V2176" s="107"/>
      <c r="W2176" s="107"/>
    </row>
    <row r="2177" spans="1:23">
      <c r="A2177" s="107"/>
      <c r="B2177" s="112"/>
      <c r="C2177" s="107"/>
      <c r="D2177" s="112"/>
      <c r="E2177" s="107"/>
      <c r="F2177" s="107"/>
      <c r="G2177" s="107"/>
      <c r="H2177" s="107"/>
      <c r="I2177" s="107"/>
      <c r="J2177" s="108"/>
      <c r="K2177" s="108"/>
      <c r="L2177" s="108"/>
      <c r="M2177" s="108"/>
      <c r="N2177" s="108"/>
      <c r="O2177" s="108"/>
      <c r="P2177" s="108"/>
      <c r="Q2177" s="108"/>
      <c r="R2177" s="108"/>
      <c r="S2177" s="107"/>
      <c r="T2177" s="108"/>
      <c r="U2177" s="108"/>
      <c r="V2177" s="107"/>
      <c r="W2177" s="107"/>
    </row>
    <row r="2178" spans="1:23">
      <c r="A2178" s="107"/>
      <c r="B2178" s="112"/>
      <c r="C2178" s="107"/>
      <c r="D2178" s="112"/>
      <c r="E2178" s="107"/>
      <c r="F2178" s="107"/>
      <c r="G2178" s="107"/>
      <c r="H2178" s="107"/>
      <c r="I2178" s="107"/>
      <c r="J2178" s="108"/>
      <c r="K2178" s="108"/>
      <c r="L2178" s="108"/>
      <c r="M2178" s="108"/>
      <c r="N2178" s="108"/>
      <c r="O2178" s="108"/>
      <c r="P2178" s="108"/>
      <c r="Q2178" s="108"/>
      <c r="R2178" s="108"/>
      <c r="S2178" s="107"/>
      <c r="T2178" s="108"/>
      <c r="U2178" s="108"/>
      <c r="V2178" s="107"/>
      <c r="W2178" s="107"/>
    </row>
    <row r="2179" spans="1:23">
      <c r="A2179" s="107"/>
      <c r="B2179" s="112"/>
      <c r="C2179" s="107"/>
      <c r="D2179" s="112"/>
      <c r="E2179" s="107"/>
      <c r="F2179" s="107"/>
      <c r="G2179" s="107"/>
      <c r="H2179" s="107"/>
      <c r="I2179" s="107"/>
      <c r="J2179" s="108"/>
      <c r="K2179" s="108"/>
      <c r="L2179" s="108"/>
      <c r="M2179" s="108"/>
      <c r="N2179" s="108"/>
      <c r="O2179" s="108"/>
      <c r="P2179" s="108"/>
      <c r="Q2179" s="108"/>
      <c r="R2179" s="108"/>
      <c r="S2179" s="107"/>
      <c r="T2179" s="108"/>
      <c r="U2179" s="108"/>
      <c r="V2179" s="107"/>
      <c r="W2179" s="107"/>
    </row>
    <row r="2180" spans="1:23">
      <c r="A2180" s="107"/>
      <c r="B2180" s="112"/>
      <c r="C2180" s="107"/>
      <c r="D2180" s="112"/>
      <c r="E2180" s="107"/>
      <c r="F2180" s="107"/>
      <c r="G2180" s="107"/>
      <c r="H2180" s="107"/>
      <c r="I2180" s="107"/>
      <c r="J2180" s="108"/>
      <c r="K2180" s="108"/>
      <c r="L2180" s="108"/>
      <c r="M2180" s="108"/>
      <c r="N2180" s="108"/>
      <c r="O2180" s="108"/>
      <c r="P2180" s="108"/>
      <c r="Q2180" s="108"/>
      <c r="R2180" s="108"/>
      <c r="S2180" s="107"/>
      <c r="T2180" s="108"/>
      <c r="U2180" s="108"/>
      <c r="V2180" s="107"/>
      <c r="W2180" s="107"/>
    </row>
    <row r="2181" spans="1:23">
      <c r="A2181" s="107"/>
      <c r="B2181" s="112"/>
      <c r="C2181" s="107"/>
      <c r="D2181" s="112"/>
      <c r="E2181" s="107"/>
      <c r="F2181" s="107"/>
      <c r="G2181" s="107"/>
      <c r="H2181" s="107"/>
      <c r="I2181" s="107"/>
      <c r="J2181" s="108"/>
      <c r="K2181" s="108"/>
      <c r="L2181" s="108"/>
      <c r="M2181" s="108"/>
      <c r="N2181" s="108"/>
      <c r="O2181" s="108"/>
      <c r="P2181" s="108"/>
      <c r="Q2181" s="108"/>
      <c r="R2181" s="108"/>
      <c r="S2181" s="107"/>
      <c r="T2181" s="108"/>
      <c r="U2181" s="108"/>
      <c r="V2181" s="107"/>
      <c r="W2181" s="107"/>
    </row>
    <row r="2182" spans="1:23">
      <c r="A2182" s="107"/>
      <c r="B2182" s="112"/>
      <c r="C2182" s="107"/>
      <c r="D2182" s="112"/>
      <c r="E2182" s="107"/>
      <c r="F2182" s="107"/>
      <c r="G2182" s="107"/>
      <c r="H2182" s="107"/>
      <c r="I2182" s="107"/>
      <c r="J2182" s="108"/>
      <c r="K2182" s="108"/>
      <c r="L2182" s="108"/>
      <c r="M2182" s="108"/>
      <c r="N2182" s="108"/>
      <c r="O2182" s="108"/>
      <c r="P2182" s="108"/>
      <c r="Q2182" s="108"/>
      <c r="R2182" s="108"/>
      <c r="S2182" s="107"/>
      <c r="T2182" s="108"/>
      <c r="U2182" s="108"/>
      <c r="V2182" s="107"/>
      <c r="W2182" s="107"/>
    </row>
    <row r="2183" spans="1:23">
      <c r="A2183" s="107"/>
      <c r="B2183" s="112"/>
      <c r="C2183" s="107"/>
      <c r="D2183" s="112"/>
      <c r="E2183" s="107"/>
      <c r="F2183" s="107"/>
      <c r="G2183" s="107"/>
      <c r="H2183" s="107"/>
      <c r="I2183" s="107"/>
      <c r="J2183" s="108"/>
      <c r="K2183" s="108"/>
      <c r="L2183" s="108"/>
      <c r="M2183" s="108"/>
      <c r="N2183" s="108"/>
      <c r="O2183" s="108"/>
      <c r="P2183" s="108"/>
      <c r="Q2183" s="108"/>
      <c r="R2183" s="108"/>
      <c r="S2183" s="107"/>
      <c r="T2183" s="108"/>
      <c r="U2183" s="108"/>
      <c r="V2183" s="107"/>
      <c r="W2183" s="107"/>
    </row>
    <row r="2184" spans="1:23">
      <c r="A2184" s="107"/>
      <c r="B2184" s="112"/>
      <c r="C2184" s="107"/>
      <c r="D2184" s="112"/>
      <c r="E2184" s="107"/>
      <c r="F2184" s="107"/>
      <c r="G2184" s="107"/>
      <c r="H2184" s="107"/>
      <c r="I2184" s="107"/>
      <c r="J2184" s="108"/>
      <c r="K2184" s="108"/>
      <c r="L2184" s="108"/>
      <c r="M2184" s="108"/>
      <c r="N2184" s="108"/>
      <c r="O2184" s="108"/>
      <c r="P2184" s="108"/>
      <c r="Q2184" s="108"/>
      <c r="R2184" s="108"/>
      <c r="S2184" s="107"/>
      <c r="T2184" s="108"/>
      <c r="U2184" s="108"/>
      <c r="V2184" s="107"/>
      <c r="W2184" s="107"/>
    </row>
    <row r="2185" spans="1:23">
      <c r="A2185" s="107"/>
      <c r="B2185" s="112"/>
      <c r="C2185" s="107"/>
      <c r="D2185" s="112"/>
      <c r="E2185" s="107"/>
      <c r="F2185" s="107"/>
      <c r="G2185" s="107"/>
      <c r="H2185" s="107"/>
      <c r="I2185" s="107"/>
      <c r="J2185" s="108"/>
      <c r="K2185" s="108"/>
      <c r="L2185" s="108"/>
      <c r="M2185" s="108"/>
      <c r="N2185" s="108"/>
      <c r="O2185" s="108"/>
      <c r="P2185" s="108"/>
      <c r="Q2185" s="108"/>
      <c r="R2185" s="108"/>
      <c r="S2185" s="107"/>
      <c r="T2185" s="108"/>
      <c r="U2185" s="108"/>
      <c r="V2185" s="107"/>
      <c r="W2185" s="107"/>
    </row>
    <row r="2186" spans="1:23">
      <c r="A2186" s="107"/>
      <c r="B2186" s="112"/>
      <c r="C2186" s="107"/>
      <c r="D2186" s="112"/>
      <c r="E2186" s="107"/>
      <c r="F2186" s="107"/>
      <c r="G2186" s="107"/>
      <c r="H2186" s="107"/>
      <c r="I2186" s="107"/>
      <c r="J2186" s="108"/>
      <c r="K2186" s="108"/>
      <c r="L2186" s="108"/>
      <c r="M2186" s="108"/>
      <c r="N2186" s="108"/>
      <c r="O2186" s="108"/>
      <c r="P2186" s="108"/>
      <c r="Q2186" s="108"/>
      <c r="R2186" s="108"/>
      <c r="S2186" s="107"/>
      <c r="T2186" s="108"/>
      <c r="U2186" s="108"/>
      <c r="V2186" s="107"/>
      <c r="W2186" s="107"/>
    </row>
    <row r="2187" spans="1:23">
      <c r="A2187" s="107"/>
      <c r="B2187" s="112"/>
      <c r="C2187" s="107"/>
      <c r="D2187" s="112"/>
      <c r="E2187" s="107"/>
      <c r="F2187" s="107"/>
      <c r="G2187" s="107"/>
      <c r="H2187" s="107"/>
      <c r="I2187" s="107"/>
      <c r="J2187" s="108"/>
      <c r="K2187" s="108"/>
      <c r="L2187" s="108"/>
      <c r="M2187" s="108"/>
      <c r="N2187" s="108"/>
      <c r="O2187" s="108"/>
      <c r="P2187" s="108"/>
      <c r="Q2187" s="108"/>
      <c r="R2187" s="108"/>
      <c r="S2187" s="107"/>
      <c r="T2187" s="108"/>
      <c r="U2187" s="108"/>
      <c r="V2187" s="107"/>
      <c r="W2187" s="107"/>
    </row>
    <row r="2188" spans="1:23">
      <c r="A2188" s="107"/>
      <c r="B2188" s="112"/>
      <c r="C2188" s="107"/>
      <c r="D2188" s="112"/>
      <c r="E2188" s="107"/>
      <c r="F2188" s="107"/>
      <c r="G2188" s="107"/>
      <c r="H2188" s="107"/>
      <c r="I2188" s="107"/>
      <c r="J2188" s="108"/>
      <c r="K2188" s="108"/>
      <c r="L2188" s="108"/>
      <c r="M2188" s="108"/>
      <c r="N2188" s="108"/>
      <c r="O2188" s="108"/>
      <c r="P2188" s="108"/>
      <c r="Q2188" s="108"/>
      <c r="R2188" s="108"/>
      <c r="S2188" s="107"/>
      <c r="T2188" s="108"/>
      <c r="U2188" s="108"/>
      <c r="V2188" s="107"/>
      <c r="W2188" s="107"/>
    </row>
    <row r="2189" spans="1:23">
      <c r="A2189" s="107"/>
      <c r="B2189" s="112"/>
      <c r="C2189" s="107"/>
      <c r="D2189" s="112"/>
      <c r="E2189" s="107"/>
      <c r="F2189" s="107"/>
      <c r="G2189" s="107"/>
      <c r="H2189" s="107"/>
      <c r="I2189" s="107"/>
      <c r="J2189" s="108"/>
      <c r="K2189" s="108"/>
      <c r="L2189" s="108"/>
      <c r="M2189" s="108"/>
      <c r="N2189" s="108"/>
      <c r="O2189" s="108"/>
      <c r="P2189" s="108"/>
      <c r="Q2189" s="108"/>
      <c r="R2189" s="108"/>
      <c r="S2189" s="107"/>
      <c r="T2189" s="108"/>
      <c r="U2189" s="108"/>
      <c r="V2189" s="107"/>
      <c r="W2189" s="107"/>
    </row>
    <row r="2190" spans="1:23">
      <c r="A2190" s="107"/>
      <c r="B2190" s="112"/>
      <c r="C2190" s="107"/>
      <c r="D2190" s="112"/>
      <c r="E2190" s="107"/>
      <c r="F2190" s="107"/>
      <c r="G2190" s="107"/>
      <c r="H2190" s="107"/>
      <c r="I2190" s="107"/>
      <c r="J2190" s="108"/>
      <c r="K2190" s="108"/>
      <c r="L2190" s="108"/>
      <c r="M2190" s="108"/>
      <c r="N2190" s="108"/>
      <c r="O2190" s="108"/>
      <c r="P2190" s="108"/>
      <c r="Q2190" s="108"/>
      <c r="R2190" s="108"/>
      <c r="S2190" s="107"/>
      <c r="T2190" s="108"/>
      <c r="U2190" s="108"/>
      <c r="V2190" s="107"/>
      <c r="W2190" s="107"/>
    </row>
    <row r="2191" spans="1:23">
      <c r="A2191" s="107"/>
      <c r="B2191" s="112"/>
      <c r="C2191" s="107"/>
      <c r="D2191" s="112"/>
      <c r="E2191" s="107"/>
      <c r="F2191" s="107"/>
      <c r="G2191" s="107"/>
      <c r="H2191" s="107"/>
      <c r="I2191" s="107"/>
      <c r="J2191" s="108"/>
      <c r="K2191" s="108"/>
      <c r="L2191" s="108"/>
      <c r="M2191" s="108"/>
      <c r="N2191" s="108"/>
      <c r="O2191" s="108"/>
      <c r="P2191" s="108"/>
      <c r="Q2191" s="108"/>
      <c r="R2191" s="108"/>
      <c r="S2191" s="107"/>
      <c r="T2191" s="108"/>
      <c r="U2191" s="108"/>
      <c r="V2191" s="107"/>
      <c r="W2191" s="107"/>
    </row>
    <row r="2192" spans="1:23">
      <c r="A2192" s="107"/>
      <c r="B2192" s="112"/>
      <c r="C2192" s="107"/>
      <c r="D2192" s="112"/>
      <c r="E2192" s="107"/>
      <c r="F2192" s="107"/>
      <c r="G2192" s="107"/>
      <c r="H2192" s="107"/>
      <c r="I2192" s="107"/>
      <c r="J2192" s="108"/>
      <c r="K2192" s="108"/>
      <c r="L2192" s="108"/>
      <c r="M2192" s="108"/>
      <c r="N2192" s="108"/>
      <c r="O2192" s="108"/>
      <c r="P2192" s="108"/>
      <c r="Q2192" s="108"/>
      <c r="R2192" s="108"/>
      <c r="S2192" s="107"/>
      <c r="T2192" s="108"/>
      <c r="U2192" s="108"/>
      <c r="V2192" s="107"/>
      <c r="W2192" s="107"/>
    </row>
    <row r="2193" spans="1:23">
      <c r="A2193" s="107"/>
      <c r="B2193" s="112"/>
      <c r="C2193" s="107"/>
      <c r="D2193" s="112"/>
      <c r="E2193" s="107"/>
      <c r="F2193" s="107"/>
      <c r="G2193" s="107"/>
      <c r="H2193" s="107"/>
      <c r="I2193" s="107"/>
      <c r="J2193" s="108"/>
      <c r="K2193" s="108"/>
      <c r="L2193" s="108"/>
      <c r="M2193" s="108"/>
      <c r="N2193" s="108"/>
      <c r="O2193" s="108"/>
      <c r="P2193" s="108"/>
      <c r="Q2193" s="108"/>
      <c r="R2193" s="108"/>
      <c r="S2193" s="107"/>
      <c r="T2193" s="108"/>
      <c r="U2193" s="108"/>
      <c r="V2193" s="107"/>
      <c r="W2193" s="107"/>
    </row>
    <row r="2194" spans="1:23">
      <c r="A2194" s="107"/>
      <c r="B2194" s="112"/>
      <c r="C2194" s="107"/>
      <c r="D2194" s="112"/>
      <c r="E2194" s="107"/>
      <c r="F2194" s="107"/>
      <c r="G2194" s="107"/>
      <c r="H2194" s="107"/>
      <c r="I2194" s="107"/>
      <c r="J2194" s="108"/>
      <c r="K2194" s="108"/>
      <c r="L2194" s="108"/>
      <c r="M2194" s="108"/>
      <c r="N2194" s="108"/>
      <c r="O2194" s="108"/>
      <c r="P2194" s="108"/>
      <c r="Q2194" s="108"/>
      <c r="R2194" s="108"/>
      <c r="S2194" s="107"/>
      <c r="T2194" s="108"/>
      <c r="U2194" s="108"/>
      <c r="V2194" s="107"/>
      <c r="W2194" s="107"/>
    </row>
    <row r="2195" spans="1:23">
      <c r="A2195" s="107"/>
      <c r="B2195" s="112"/>
      <c r="C2195" s="107"/>
      <c r="D2195" s="112"/>
      <c r="E2195" s="107"/>
      <c r="F2195" s="107"/>
      <c r="G2195" s="107"/>
      <c r="H2195" s="107"/>
      <c r="I2195" s="107"/>
      <c r="J2195" s="108"/>
      <c r="K2195" s="108"/>
      <c r="L2195" s="108"/>
      <c r="M2195" s="108"/>
      <c r="N2195" s="108"/>
      <c r="O2195" s="108"/>
      <c r="P2195" s="108"/>
      <c r="Q2195" s="108"/>
      <c r="R2195" s="108"/>
      <c r="S2195" s="107"/>
      <c r="T2195" s="108"/>
      <c r="U2195" s="108"/>
      <c r="V2195" s="107"/>
      <c r="W2195" s="107"/>
    </row>
    <row r="2196" spans="1:23">
      <c r="A2196" s="107"/>
      <c r="B2196" s="112"/>
      <c r="C2196" s="107"/>
      <c r="D2196" s="112"/>
      <c r="E2196" s="107"/>
      <c r="F2196" s="107"/>
      <c r="G2196" s="107"/>
      <c r="H2196" s="107"/>
      <c r="I2196" s="107"/>
      <c r="J2196" s="108"/>
      <c r="K2196" s="108"/>
      <c r="L2196" s="108"/>
      <c r="M2196" s="108"/>
      <c r="N2196" s="108"/>
      <c r="O2196" s="108"/>
      <c r="P2196" s="108"/>
      <c r="Q2196" s="108"/>
      <c r="R2196" s="108"/>
      <c r="S2196" s="107"/>
      <c r="T2196" s="108"/>
      <c r="U2196" s="108"/>
      <c r="V2196" s="107"/>
      <c r="W2196" s="107"/>
    </row>
    <row r="2197" spans="1:23">
      <c r="A2197" s="107"/>
      <c r="B2197" s="112"/>
      <c r="C2197" s="107"/>
      <c r="D2197" s="112"/>
      <c r="E2197" s="107"/>
      <c r="F2197" s="107"/>
      <c r="G2197" s="107"/>
      <c r="H2197" s="107"/>
      <c r="I2197" s="107"/>
      <c r="J2197" s="108"/>
      <c r="K2197" s="108"/>
      <c r="L2197" s="108"/>
      <c r="M2197" s="108"/>
      <c r="N2197" s="108"/>
      <c r="O2197" s="108"/>
      <c r="P2197" s="108"/>
      <c r="Q2197" s="108"/>
      <c r="R2197" s="108"/>
      <c r="S2197" s="107"/>
      <c r="T2197" s="108"/>
      <c r="U2197" s="108"/>
      <c r="V2197" s="107"/>
      <c r="W2197" s="107"/>
    </row>
    <row r="2198" spans="1:23">
      <c r="A2198" s="107"/>
      <c r="B2198" s="112"/>
      <c r="C2198" s="107"/>
      <c r="D2198" s="112"/>
      <c r="E2198" s="107"/>
      <c r="F2198" s="107"/>
      <c r="G2198" s="107"/>
      <c r="H2198" s="107"/>
      <c r="I2198" s="107"/>
      <c r="J2198" s="108"/>
      <c r="K2198" s="108"/>
      <c r="L2198" s="108"/>
      <c r="M2198" s="108"/>
      <c r="N2198" s="108"/>
      <c r="O2198" s="108"/>
      <c r="P2198" s="108"/>
      <c r="Q2198" s="108"/>
      <c r="R2198" s="108"/>
      <c r="S2198" s="107"/>
      <c r="T2198" s="108"/>
      <c r="U2198" s="108"/>
      <c r="V2198" s="107"/>
      <c r="W2198" s="107"/>
    </row>
    <row r="2199" spans="1:23">
      <c r="A2199" s="107"/>
      <c r="B2199" s="112"/>
      <c r="C2199" s="107"/>
      <c r="D2199" s="112"/>
      <c r="E2199" s="107"/>
      <c r="F2199" s="107"/>
      <c r="G2199" s="107"/>
      <c r="H2199" s="107"/>
      <c r="I2199" s="107"/>
      <c r="J2199" s="108"/>
      <c r="K2199" s="108"/>
      <c r="L2199" s="108"/>
      <c r="M2199" s="108"/>
      <c r="N2199" s="108"/>
      <c r="O2199" s="108"/>
      <c r="P2199" s="108"/>
      <c r="Q2199" s="108"/>
      <c r="R2199" s="108"/>
      <c r="S2199" s="107"/>
      <c r="T2199" s="108"/>
      <c r="U2199" s="108"/>
      <c r="V2199" s="107"/>
      <c r="W2199" s="107"/>
    </row>
    <row r="2200" spans="1:23">
      <c r="A2200" s="107"/>
      <c r="B2200" s="112"/>
      <c r="C2200" s="107"/>
      <c r="D2200" s="112"/>
      <c r="E2200" s="107"/>
      <c r="F2200" s="107"/>
      <c r="G2200" s="107"/>
      <c r="H2200" s="107"/>
      <c r="I2200" s="107"/>
      <c r="J2200" s="108"/>
      <c r="K2200" s="108"/>
      <c r="L2200" s="108"/>
      <c r="M2200" s="108"/>
      <c r="N2200" s="108"/>
      <c r="O2200" s="108"/>
      <c r="P2200" s="108"/>
      <c r="Q2200" s="108"/>
      <c r="R2200" s="108"/>
      <c r="S2200" s="107"/>
      <c r="T2200" s="108"/>
      <c r="U2200" s="108"/>
      <c r="V2200" s="107"/>
      <c r="W2200" s="107"/>
    </row>
    <row r="2201" spans="1:23">
      <c r="A2201" s="107"/>
      <c r="B2201" s="112"/>
      <c r="C2201" s="107"/>
      <c r="D2201" s="112"/>
      <c r="E2201" s="107"/>
      <c r="F2201" s="107"/>
      <c r="G2201" s="107"/>
      <c r="H2201" s="107"/>
      <c r="I2201" s="107"/>
      <c r="J2201" s="108"/>
      <c r="K2201" s="108"/>
      <c r="L2201" s="108"/>
      <c r="M2201" s="108"/>
      <c r="N2201" s="108"/>
      <c r="O2201" s="108"/>
      <c r="P2201" s="108"/>
      <c r="Q2201" s="108"/>
      <c r="R2201" s="108"/>
      <c r="S2201" s="107"/>
      <c r="T2201" s="108"/>
      <c r="U2201" s="108"/>
      <c r="V2201" s="107"/>
      <c r="W2201" s="107"/>
    </row>
    <row r="2202" spans="1:23">
      <c r="A2202" s="107"/>
      <c r="B2202" s="112"/>
      <c r="C2202" s="107"/>
      <c r="D2202" s="112"/>
      <c r="E2202" s="107"/>
      <c r="F2202" s="107"/>
      <c r="G2202" s="107"/>
      <c r="H2202" s="107"/>
      <c r="I2202" s="107"/>
      <c r="J2202" s="108"/>
      <c r="K2202" s="108"/>
      <c r="L2202" s="108"/>
      <c r="M2202" s="108"/>
      <c r="N2202" s="108"/>
      <c r="O2202" s="108"/>
      <c r="P2202" s="108"/>
      <c r="Q2202" s="108"/>
      <c r="R2202" s="108"/>
      <c r="S2202" s="107"/>
      <c r="T2202" s="108"/>
      <c r="U2202" s="108"/>
      <c r="V2202" s="107"/>
      <c r="W2202" s="107"/>
    </row>
    <row r="2203" spans="1:23">
      <c r="A2203" s="107"/>
      <c r="B2203" s="112"/>
      <c r="C2203" s="107"/>
      <c r="D2203" s="112"/>
      <c r="E2203" s="107"/>
      <c r="F2203" s="107"/>
      <c r="G2203" s="107"/>
      <c r="H2203" s="107"/>
      <c r="I2203" s="107"/>
      <c r="J2203" s="108"/>
      <c r="K2203" s="108"/>
      <c r="L2203" s="108"/>
      <c r="M2203" s="108"/>
      <c r="N2203" s="108"/>
      <c r="O2203" s="108"/>
      <c r="P2203" s="108"/>
      <c r="Q2203" s="108"/>
      <c r="R2203" s="108"/>
      <c r="S2203" s="107"/>
      <c r="T2203" s="108"/>
      <c r="U2203" s="108"/>
      <c r="V2203" s="107"/>
      <c r="W2203" s="107"/>
    </row>
    <row r="2204" spans="1:23">
      <c r="A2204" s="107"/>
      <c r="B2204" s="112"/>
      <c r="C2204" s="107"/>
      <c r="D2204" s="112"/>
      <c r="E2204" s="107"/>
      <c r="F2204" s="107"/>
      <c r="G2204" s="107"/>
      <c r="H2204" s="107"/>
      <c r="I2204" s="107"/>
      <c r="J2204" s="108"/>
      <c r="K2204" s="108"/>
      <c r="L2204" s="108"/>
      <c r="M2204" s="108"/>
      <c r="N2204" s="108"/>
      <c r="O2204" s="108"/>
      <c r="P2204" s="108"/>
      <c r="Q2204" s="108"/>
      <c r="R2204" s="108"/>
      <c r="S2204" s="107"/>
      <c r="T2204" s="108"/>
      <c r="U2204" s="108"/>
      <c r="V2204" s="107"/>
      <c r="W2204" s="107"/>
    </row>
    <row r="2205" spans="1:23">
      <c r="A2205" s="107"/>
      <c r="B2205" s="112"/>
      <c r="C2205" s="107"/>
      <c r="D2205" s="112"/>
      <c r="E2205" s="107"/>
      <c r="F2205" s="107"/>
      <c r="G2205" s="107"/>
      <c r="H2205" s="107"/>
      <c r="I2205" s="107"/>
      <c r="J2205" s="108"/>
      <c r="K2205" s="108"/>
      <c r="L2205" s="108"/>
      <c r="M2205" s="108"/>
      <c r="N2205" s="108"/>
      <c r="O2205" s="108"/>
      <c r="P2205" s="108"/>
      <c r="Q2205" s="108"/>
      <c r="R2205" s="108"/>
      <c r="S2205" s="107"/>
      <c r="T2205" s="108"/>
      <c r="U2205" s="108"/>
      <c r="V2205" s="107"/>
      <c r="W2205" s="107"/>
    </row>
    <row r="2206" spans="1:23">
      <c r="A2206" s="107"/>
      <c r="B2206" s="112"/>
      <c r="C2206" s="107"/>
      <c r="D2206" s="112"/>
      <c r="E2206" s="107"/>
      <c r="F2206" s="107"/>
      <c r="G2206" s="107"/>
      <c r="H2206" s="107"/>
      <c r="I2206" s="107"/>
      <c r="J2206" s="108"/>
      <c r="K2206" s="108"/>
      <c r="L2206" s="108"/>
      <c r="M2206" s="108"/>
      <c r="N2206" s="108"/>
      <c r="O2206" s="108"/>
      <c r="P2206" s="108"/>
      <c r="Q2206" s="108"/>
      <c r="R2206" s="108"/>
      <c r="S2206" s="107"/>
      <c r="T2206" s="108"/>
      <c r="U2206" s="108"/>
      <c r="V2206" s="107"/>
      <c r="W2206" s="107"/>
    </row>
    <row r="2207" spans="1:23">
      <c r="A2207" s="107"/>
      <c r="B2207" s="112"/>
      <c r="C2207" s="107"/>
      <c r="D2207" s="112"/>
      <c r="E2207" s="107"/>
      <c r="F2207" s="107"/>
      <c r="G2207" s="107"/>
      <c r="H2207" s="107"/>
      <c r="I2207" s="107"/>
      <c r="J2207" s="108"/>
      <c r="K2207" s="108"/>
      <c r="L2207" s="108"/>
      <c r="M2207" s="108"/>
      <c r="N2207" s="108"/>
      <c r="O2207" s="108"/>
      <c r="P2207" s="108"/>
      <c r="Q2207" s="108"/>
      <c r="R2207" s="108"/>
      <c r="S2207" s="107"/>
      <c r="T2207" s="108"/>
      <c r="U2207" s="108"/>
      <c r="V2207" s="107"/>
      <c r="W2207" s="107"/>
    </row>
    <row r="2208" spans="1:23">
      <c r="A2208" s="107"/>
      <c r="B2208" s="112"/>
      <c r="C2208" s="107"/>
      <c r="D2208" s="112"/>
      <c r="E2208" s="107"/>
      <c r="F2208" s="107"/>
      <c r="G2208" s="107"/>
      <c r="H2208" s="107"/>
      <c r="I2208" s="107"/>
      <c r="J2208" s="108"/>
      <c r="K2208" s="108"/>
      <c r="L2208" s="108"/>
      <c r="M2208" s="108"/>
      <c r="N2208" s="108"/>
      <c r="O2208" s="108"/>
      <c r="P2208" s="108"/>
      <c r="Q2208" s="108"/>
      <c r="R2208" s="108"/>
      <c r="S2208" s="107"/>
      <c r="T2208" s="108"/>
      <c r="U2208" s="108"/>
      <c r="V2208" s="107"/>
      <c r="W2208" s="107"/>
    </row>
    <row r="2209" spans="1:23">
      <c r="A2209" s="107"/>
      <c r="B2209" s="112"/>
      <c r="C2209" s="107"/>
      <c r="D2209" s="112"/>
      <c r="E2209" s="107"/>
      <c r="F2209" s="107"/>
      <c r="G2209" s="107"/>
      <c r="H2209" s="107"/>
      <c r="I2209" s="107"/>
      <c r="J2209" s="108"/>
      <c r="K2209" s="108"/>
      <c r="L2209" s="108"/>
      <c r="M2209" s="108"/>
      <c r="N2209" s="108"/>
      <c r="O2209" s="108"/>
      <c r="P2209" s="108"/>
      <c r="Q2209" s="108"/>
      <c r="R2209" s="108"/>
      <c r="S2209" s="107"/>
      <c r="T2209" s="108"/>
      <c r="U2209" s="108"/>
      <c r="V2209" s="107"/>
      <c r="W2209" s="107"/>
    </row>
    <row r="2210" spans="1:23">
      <c r="A2210" s="107"/>
      <c r="B2210" s="112"/>
      <c r="C2210" s="107"/>
      <c r="D2210" s="112"/>
      <c r="E2210" s="107"/>
      <c r="F2210" s="107"/>
      <c r="G2210" s="107"/>
      <c r="H2210" s="107"/>
      <c r="I2210" s="107"/>
      <c r="J2210" s="108"/>
      <c r="K2210" s="108"/>
      <c r="L2210" s="108"/>
      <c r="M2210" s="108"/>
      <c r="N2210" s="108"/>
      <c r="O2210" s="108"/>
      <c r="P2210" s="108"/>
      <c r="Q2210" s="108"/>
      <c r="R2210" s="108"/>
      <c r="S2210" s="107"/>
      <c r="T2210" s="108"/>
      <c r="U2210" s="108"/>
      <c r="V2210" s="107"/>
      <c r="W2210" s="107"/>
    </row>
    <row r="2211" spans="1:23">
      <c r="A2211" s="107"/>
      <c r="B2211" s="112"/>
      <c r="C2211" s="107"/>
      <c r="D2211" s="112"/>
      <c r="E2211" s="107"/>
      <c r="F2211" s="107"/>
      <c r="G2211" s="107"/>
      <c r="H2211" s="107"/>
      <c r="I2211" s="107"/>
      <c r="J2211" s="108"/>
      <c r="K2211" s="108"/>
      <c r="L2211" s="108"/>
      <c r="M2211" s="108"/>
      <c r="N2211" s="108"/>
      <c r="O2211" s="108"/>
      <c r="P2211" s="108"/>
      <c r="Q2211" s="108"/>
      <c r="R2211" s="108"/>
      <c r="S2211" s="107"/>
      <c r="T2211" s="108"/>
      <c r="U2211" s="108"/>
      <c r="V2211" s="107"/>
      <c r="W2211" s="107"/>
    </row>
    <row r="2212" spans="1:23">
      <c r="A2212" s="107"/>
      <c r="B2212" s="112"/>
      <c r="C2212" s="107"/>
      <c r="D2212" s="112"/>
      <c r="E2212" s="107"/>
      <c r="F2212" s="107"/>
      <c r="G2212" s="107"/>
      <c r="H2212" s="107"/>
      <c r="I2212" s="107"/>
      <c r="J2212" s="108"/>
      <c r="K2212" s="108"/>
      <c r="L2212" s="108"/>
      <c r="M2212" s="108"/>
      <c r="N2212" s="108"/>
      <c r="O2212" s="108"/>
      <c r="P2212" s="108"/>
      <c r="Q2212" s="108"/>
      <c r="R2212" s="108"/>
      <c r="S2212" s="107"/>
      <c r="T2212" s="108"/>
      <c r="U2212" s="108"/>
      <c r="V2212" s="107"/>
      <c r="W2212" s="107"/>
    </row>
    <row r="2213" spans="1:23">
      <c r="A2213" s="107"/>
      <c r="B2213" s="112"/>
      <c r="C2213" s="107"/>
      <c r="D2213" s="112"/>
      <c r="E2213" s="107"/>
      <c r="F2213" s="107"/>
      <c r="G2213" s="107"/>
      <c r="H2213" s="107"/>
      <c r="I2213" s="107"/>
      <c r="J2213" s="108"/>
      <c r="K2213" s="108"/>
      <c r="L2213" s="108"/>
      <c r="M2213" s="108"/>
      <c r="N2213" s="108"/>
      <c r="O2213" s="108"/>
      <c r="P2213" s="108"/>
      <c r="Q2213" s="108"/>
      <c r="R2213" s="108"/>
      <c r="S2213" s="107"/>
      <c r="T2213" s="108"/>
      <c r="U2213" s="108"/>
      <c r="V2213" s="107"/>
      <c r="W2213" s="107"/>
    </row>
    <row r="2214" spans="1:23">
      <c r="A2214" s="107"/>
      <c r="B2214" s="112"/>
      <c r="C2214" s="107"/>
      <c r="D2214" s="112"/>
      <c r="E2214" s="107"/>
      <c r="F2214" s="107"/>
      <c r="G2214" s="107"/>
      <c r="H2214" s="107"/>
      <c r="I2214" s="107"/>
      <c r="J2214" s="108"/>
      <c r="K2214" s="108"/>
      <c r="L2214" s="108"/>
      <c r="M2214" s="108"/>
      <c r="N2214" s="108"/>
      <c r="O2214" s="108"/>
      <c r="P2214" s="108"/>
      <c r="Q2214" s="108"/>
      <c r="R2214" s="108"/>
      <c r="S2214" s="107"/>
      <c r="T2214" s="108"/>
      <c r="U2214" s="108"/>
      <c r="V2214" s="107"/>
      <c r="W2214" s="107"/>
    </row>
    <row r="2215" spans="1:23">
      <c r="A2215" s="107"/>
      <c r="B2215" s="112"/>
      <c r="C2215" s="107"/>
      <c r="D2215" s="112"/>
      <c r="E2215" s="107"/>
      <c r="F2215" s="107"/>
      <c r="G2215" s="107"/>
      <c r="H2215" s="107"/>
      <c r="I2215" s="107"/>
      <c r="J2215" s="108"/>
      <c r="K2215" s="108"/>
      <c r="L2215" s="108"/>
      <c r="M2215" s="108"/>
      <c r="N2215" s="108"/>
      <c r="O2215" s="108"/>
      <c r="P2215" s="108"/>
      <c r="Q2215" s="108"/>
      <c r="R2215" s="108"/>
      <c r="S2215" s="107"/>
      <c r="T2215" s="108"/>
      <c r="U2215" s="108"/>
      <c r="V2215" s="107"/>
      <c r="W2215" s="107"/>
    </row>
    <row r="2216" spans="1:23">
      <c r="A2216" s="107"/>
      <c r="B2216" s="112"/>
      <c r="C2216" s="107"/>
      <c r="D2216" s="112"/>
      <c r="E2216" s="107"/>
      <c r="F2216" s="107"/>
      <c r="G2216" s="107"/>
      <c r="H2216" s="107"/>
      <c r="I2216" s="107"/>
      <c r="J2216" s="108"/>
      <c r="K2216" s="108"/>
      <c r="L2216" s="108"/>
      <c r="M2216" s="108"/>
      <c r="N2216" s="108"/>
      <c r="O2216" s="108"/>
      <c r="P2216" s="108"/>
      <c r="Q2216" s="108"/>
      <c r="R2216" s="108"/>
      <c r="S2216" s="107"/>
      <c r="T2216" s="108"/>
      <c r="U2216" s="108"/>
      <c r="V2216" s="107"/>
      <c r="W2216" s="107"/>
    </row>
    <row r="2217" spans="1:23">
      <c r="A2217" s="107"/>
      <c r="B2217" s="112"/>
      <c r="C2217" s="107"/>
      <c r="D2217" s="112"/>
      <c r="E2217" s="107"/>
      <c r="F2217" s="107"/>
      <c r="G2217" s="107"/>
      <c r="H2217" s="107"/>
      <c r="I2217" s="107"/>
      <c r="J2217" s="108"/>
      <c r="K2217" s="108"/>
      <c r="L2217" s="108"/>
      <c r="M2217" s="108"/>
      <c r="N2217" s="108"/>
      <c r="O2217" s="108"/>
      <c r="P2217" s="108"/>
      <c r="Q2217" s="108"/>
      <c r="R2217" s="108"/>
      <c r="S2217" s="107"/>
      <c r="T2217" s="108"/>
      <c r="U2217" s="108"/>
      <c r="V2217" s="107"/>
      <c r="W2217" s="107"/>
    </row>
    <row r="2218" spans="1:23">
      <c r="A2218" s="107"/>
      <c r="B2218" s="112"/>
      <c r="C2218" s="107"/>
      <c r="D2218" s="112"/>
      <c r="E2218" s="107"/>
      <c r="F2218" s="107"/>
      <c r="G2218" s="107"/>
      <c r="H2218" s="107"/>
      <c r="I2218" s="107"/>
      <c r="J2218" s="108"/>
      <c r="K2218" s="108"/>
      <c r="L2218" s="108"/>
      <c r="M2218" s="108"/>
      <c r="N2218" s="108"/>
      <c r="O2218" s="108"/>
      <c r="P2218" s="108"/>
      <c r="Q2218" s="108"/>
      <c r="R2218" s="108"/>
      <c r="S2218" s="107"/>
      <c r="T2218" s="108"/>
      <c r="U2218" s="108"/>
      <c r="V2218" s="107"/>
      <c r="W2218" s="107"/>
    </row>
    <row r="2219" spans="1:23">
      <c r="A2219" s="107"/>
      <c r="B2219" s="112"/>
      <c r="C2219" s="107"/>
      <c r="D2219" s="112"/>
      <c r="E2219" s="107"/>
      <c r="F2219" s="107"/>
      <c r="G2219" s="107"/>
      <c r="H2219" s="107"/>
      <c r="I2219" s="107"/>
      <c r="J2219" s="108"/>
      <c r="K2219" s="108"/>
      <c r="L2219" s="108"/>
      <c r="M2219" s="108"/>
      <c r="N2219" s="108"/>
      <c r="O2219" s="108"/>
      <c r="P2219" s="108"/>
      <c r="Q2219" s="108"/>
      <c r="R2219" s="108"/>
      <c r="S2219" s="107"/>
      <c r="T2219" s="108"/>
      <c r="U2219" s="108"/>
      <c r="V2219" s="107"/>
      <c r="W2219" s="107"/>
    </row>
    <row r="2220" spans="1:23">
      <c r="A2220" s="107"/>
      <c r="B2220" s="112"/>
      <c r="C2220" s="107"/>
      <c r="D2220" s="112"/>
      <c r="E2220" s="107"/>
      <c r="F2220" s="107"/>
      <c r="G2220" s="107"/>
      <c r="H2220" s="107"/>
      <c r="I2220" s="107"/>
      <c r="J2220" s="108"/>
      <c r="K2220" s="108"/>
      <c r="L2220" s="108"/>
      <c r="M2220" s="108"/>
      <c r="N2220" s="108"/>
      <c r="O2220" s="108"/>
      <c r="P2220" s="108"/>
      <c r="Q2220" s="108"/>
      <c r="R2220" s="108"/>
      <c r="S2220" s="107"/>
      <c r="T2220" s="108"/>
      <c r="U2220" s="108"/>
      <c r="V2220" s="107"/>
      <c r="W2220" s="107"/>
    </row>
    <row r="2221" spans="1:23">
      <c r="A2221" s="107"/>
      <c r="B2221" s="112"/>
      <c r="C2221" s="107"/>
      <c r="D2221" s="112"/>
      <c r="E2221" s="107"/>
      <c r="F2221" s="107"/>
      <c r="G2221" s="107"/>
      <c r="H2221" s="107"/>
      <c r="I2221" s="107"/>
      <c r="J2221" s="108"/>
      <c r="K2221" s="108"/>
      <c r="L2221" s="108"/>
      <c r="M2221" s="108"/>
      <c r="N2221" s="108"/>
      <c r="O2221" s="108"/>
      <c r="P2221" s="108"/>
      <c r="Q2221" s="108"/>
      <c r="R2221" s="108"/>
      <c r="S2221" s="107"/>
      <c r="T2221" s="108"/>
      <c r="U2221" s="108"/>
      <c r="V2221" s="107"/>
      <c r="W2221" s="107"/>
    </row>
    <row r="2222" spans="1:23">
      <c r="A2222" s="107"/>
      <c r="B2222" s="112"/>
      <c r="C2222" s="107"/>
      <c r="D2222" s="112"/>
      <c r="E2222" s="107"/>
      <c r="F2222" s="107"/>
      <c r="G2222" s="107"/>
      <c r="H2222" s="107"/>
      <c r="I2222" s="107"/>
      <c r="J2222" s="108"/>
      <c r="K2222" s="108"/>
      <c r="L2222" s="108"/>
      <c r="M2222" s="108"/>
      <c r="N2222" s="108"/>
      <c r="O2222" s="108"/>
      <c r="P2222" s="108"/>
      <c r="Q2222" s="108"/>
      <c r="R2222" s="108"/>
      <c r="S2222" s="107"/>
      <c r="T2222" s="108"/>
      <c r="U2222" s="108"/>
      <c r="V2222" s="107"/>
      <c r="W2222" s="107"/>
    </row>
    <row r="2223" spans="1:23">
      <c r="A2223" s="107"/>
      <c r="B2223" s="112"/>
      <c r="C2223" s="107"/>
      <c r="D2223" s="112"/>
      <c r="E2223" s="107"/>
      <c r="F2223" s="107"/>
      <c r="G2223" s="107"/>
      <c r="H2223" s="107"/>
      <c r="I2223" s="107"/>
      <c r="J2223" s="108"/>
      <c r="K2223" s="108"/>
      <c r="L2223" s="108"/>
      <c r="M2223" s="108"/>
      <c r="N2223" s="108"/>
      <c r="O2223" s="108"/>
      <c r="P2223" s="108"/>
      <c r="Q2223" s="108"/>
      <c r="R2223" s="108"/>
      <c r="S2223" s="107"/>
      <c r="T2223" s="108"/>
      <c r="U2223" s="108"/>
      <c r="V2223" s="107"/>
      <c r="W2223" s="107"/>
    </row>
    <row r="2224" spans="1:23">
      <c r="A2224" s="107"/>
      <c r="B2224" s="112"/>
      <c r="C2224" s="107"/>
      <c r="D2224" s="112"/>
      <c r="E2224" s="107"/>
      <c r="F2224" s="107"/>
      <c r="G2224" s="107"/>
      <c r="H2224" s="107"/>
      <c r="I2224" s="107"/>
      <c r="J2224" s="108"/>
      <c r="K2224" s="108"/>
      <c r="L2224" s="108"/>
      <c r="M2224" s="108"/>
      <c r="N2224" s="108"/>
      <c r="O2224" s="108"/>
      <c r="P2224" s="108"/>
      <c r="Q2224" s="108"/>
      <c r="R2224" s="108"/>
      <c r="S2224" s="107"/>
      <c r="T2224" s="108"/>
      <c r="U2224" s="108"/>
      <c r="V2224" s="107"/>
      <c r="W2224" s="107"/>
    </row>
    <row r="2225" spans="1:23">
      <c r="A2225" s="107"/>
      <c r="B2225" s="112"/>
      <c r="C2225" s="107"/>
      <c r="D2225" s="112"/>
      <c r="E2225" s="107"/>
      <c r="F2225" s="107"/>
      <c r="G2225" s="107"/>
      <c r="H2225" s="107"/>
      <c r="I2225" s="107"/>
      <c r="J2225" s="108"/>
      <c r="K2225" s="108"/>
      <c r="L2225" s="108"/>
      <c r="M2225" s="108"/>
      <c r="N2225" s="108"/>
      <c r="O2225" s="108"/>
      <c r="P2225" s="108"/>
      <c r="Q2225" s="108"/>
      <c r="R2225" s="108"/>
      <c r="S2225" s="107"/>
      <c r="T2225" s="108"/>
      <c r="U2225" s="108"/>
      <c r="V2225" s="107"/>
      <c r="W2225" s="107"/>
    </row>
    <row r="2226" spans="1:23">
      <c r="A2226" s="107"/>
      <c r="B2226" s="112"/>
      <c r="C2226" s="107"/>
      <c r="D2226" s="112"/>
      <c r="E2226" s="107"/>
      <c r="F2226" s="107"/>
      <c r="G2226" s="107"/>
      <c r="H2226" s="107"/>
      <c r="I2226" s="107"/>
      <c r="J2226" s="108"/>
      <c r="K2226" s="108"/>
      <c r="L2226" s="108"/>
      <c r="M2226" s="108"/>
      <c r="N2226" s="108"/>
      <c r="O2226" s="108"/>
      <c r="P2226" s="108"/>
      <c r="Q2226" s="108"/>
      <c r="R2226" s="108"/>
      <c r="S2226" s="107"/>
      <c r="T2226" s="108"/>
      <c r="U2226" s="108"/>
      <c r="V2226" s="107"/>
      <c r="W2226" s="107"/>
    </row>
    <row r="2227" spans="1:23">
      <c r="A2227" s="107"/>
      <c r="B2227" s="112"/>
      <c r="C2227" s="107"/>
      <c r="D2227" s="112"/>
      <c r="E2227" s="107"/>
      <c r="F2227" s="107"/>
      <c r="G2227" s="107"/>
      <c r="H2227" s="107"/>
      <c r="I2227" s="107"/>
      <c r="J2227" s="108"/>
      <c r="K2227" s="108"/>
      <c r="L2227" s="108"/>
      <c r="M2227" s="108"/>
      <c r="N2227" s="108"/>
      <c r="O2227" s="108"/>
      <c r="P2227" s="108"/>
      <c r="Q2227" s="108"/>
      <c r="R2227" s="108"/>
      <c r="S2227" s="107"/>
      <c r="T2227" s="108"/>
      <c r="U2227" s="108"/>
      <c r="V2227" s="107"/>
      <c r="W2227" s="107"/>
    </row>
    <row r="2228" spans="1:23">
      <c r="A2228" s="107"/>
      <c r="B2228" s="112"/>
      <c r="C2228" s="107"/>
      <c r="D2228" s="112"/>
      <c r="E2228" s="107"/>
      <c r="F2228" s="107"/>
      <c r="G2228" s="107"/>
      <c r="H2228" s="107"/>
      <c r="I2228" s="107"/>
      <c r="J2228" s="108"/>
      <c r="K2228" s="108"/>
      <c r="L2228" s="108"/>
      <c r="M2228" s="108"/>
      <c r="N2228" s="108"/>
      <c r="O2228" s="108"/>
      <c r="P2228" s="108"/>
      <c r="Q2228" s="108"/>
      <c r="R2228" s="108"/>
      <c r="S2228" s="107"/>
      <c r="T2228" s="108"/>
      <c r="U2228" s="108"/>
      <c r="V2228" s="107"/>
      <c r="W2228" s="107"/>
    </row>
    <row r="2229" spans="1:23">
      <c r="A2229" s="107"/>
      <c r="B2229" s="112"/>
      <c r="C2229" s="107"/>
      <c r="D2229" s="112"/>
      <c r="E2229" s="107"/>
      <c r="F2229" s="107"/>
      <c r="G2229" s="107"/>
      <c r="H2229" s="107"/>
      <c r="I2229" s="107"/>
      <c r="J2229" s="108"/>
      <c r="K2229" s="108"/>
      <c r="L2229" s="108"/>
      <c r="M2229" s="108"/>
      <c r="N2229" s="108"/>
      <c r="O2229" s="108"/>
      <c r="P2229" s="108"/>
      <c r="Q2229" s="108"/>
      <c r="R2229" s="108"/>
      <c r="S2229" s="107"/>
      <c r="T2229" s="108"/>
      <c r="U2229" s="108"/>
      <c r="V2229" s="107"/>
      <c r="W2229" s="107"/>
    </row>
    <row r="2230" spans="1:23">
      <c r="A2230" s="107"/>
      <c r="B2230" s="112"/>
      <c r="C2230" s="107"/>
      <c r="D2230" s="112"/>
      <c r="E2230" s="107"/>
      <c r="F2230" s="107"/>
      <c r="G2230" s="107"/>
      <c r="H2230" s="107"/>
      <c r="I2230" s="107"/>
      <c r="J2230" s="108"/>
      <c r="K2230" s="108"/>
      <c r="L2230" s="108"/>
      <c r="M2230" s="108"/>
      <c r="N2230" s="108"/>
      <c r="O2230" s="108"/>
      <c r="P2230" s="108"/>
      <c r="Q2230" s="108"/>
      <c r="R2230" s="108"/>
      <c r="S2230" s="107"/>
      <c r="T2230" s="108"/>
      <c r="U2230" s="108"/>
      <c r="V2230" s="107"/>
      <c r="W2230" s="107"/>
    </row>
    <row r="2231" spans="1:23">
      <c r="A2231" s="107"/>
      <c r="B2231" s="112"/>
      <c r="C2231" s="107"/>
      <c r="D2231" s="112"/>
      <c r="E2231" s="107"/>
      <c r="F2231" s="107"/>
      <c r="G2231" s="107"/>
      <c r="H2231" s="107"/>
      <c r="I2231" s="107"/>
      <c r="J2231" s="108"/>
      <c r="K2231" s="108"/>
      <c r="L2231" s="108"/>
      <c r="M2231" s="108"/>
      <c r="N2231" s="108"/>
      <c r="O2231" s="108"/>
      <c r="P2231" s="108"/>
      <c r="Q2231" s="108"/>
      <c r="R2231" s="108"/>
      <c r="S2231" s="107"/>
      <c r="T2231" s="108"/>
      <c r="U2231" s="108"/>
      <c r="V2231" s="107"/>
      <c r="W2231" s="107"/>
    </row>
    <row r="2232" spans="1:23">
      <c r="A2232" s="107"/>
      <c r="B2232" s="112"/>
      <c r="C2232" s="107"/>
      <c r="D2232" s="112"/>
      <c r="E2232" s="107"/>
      <c r="F2232" s="107"/>
      <c r="G2232" s="107"/>
      <c r="H2232" s="107"/>
      <c r="I2232" s="107"/>
      <c r="J2232" s="108"/>
      <c r="K2232" s="108"/>
      <c r="L2232" s="108"/>
      <c r="M2232" s="108"/>
      <c r="N2232" s="108"/>
      <c r="O2232" s="108"/>
      <c r="P2232" s="108"/>
      <c r="Q2232" s="108"/>
      <c r="R2232" s="108"/>
      <c r="S2232" s="107"/>
      <c r="T2232" s="108"/>
      <c r="U2232" s="108"/>
      <c r="V2232" s="107"/>
      <c r="W2232" s="107"/>
    </row>
    <row r="2233" spans="1:23">
      <c r="A2233" s="107"/>
      <c r="B2233" s="112"/>
      <c r="C2233" s="107"/>
      <c r="D2233" s="112"/>
      <c r="E2233" s="107"/>
      <c r="F2233" s="107"/>
      <c r="G2233" s="107"/>
      <c r="H2233" s="107"/>
      <c r="I2233" s="107"/>
      <c r="J2233" s="108"/>
      <c r="K2233" s="108"/>
      <c r="L2233" s="108"/>
      <c r="M2233" s="108"/>
      <c r="N2233" s="108"/>
      <c r="O2233" s="108"/>
      <c r="P2233" s="108"/>
      <c r="Q2233" s="108"/>
      <c r="R2233" s="108"/>
      <c r="S2233" s="107"/>
      <c r="T2233" s="108"/>
      <c r="U2233" s="108"/>
      <c r="V2233" s="107"/>
      <c r="W2233" s="107"/>
    </row>
    <row r="2234" spans="1:23">
      <c r="A2234" s="107"/>
      <c r="B2234" s="112"/>
      <c r="C2234" s="107"/>
      <c r="D2234" s="112"/>
      <c r="E2234" s="107"/>
      <c r="F2234" s="107"/>
      <c r="G2234" s="107"/>
      <c r="H2234" s="107"/>
      <c r="I2234" s="107"/>
      <c r="J2234" s="108"/>
      <c r="K2234" s="108"/>
      <c r="L2234" s="108"/>
      <c r="M2234" s="108"/>
      <c r="N2234" s="108"/>
      <c r="O2234" s="108"/>
      <c r="P2234" s="108"/>
      <c r="Q2234" s="108"/>
      <c r="R2234" s="108"/>
      <c r="S2234" s="107"/>
      <c r="T2234" s="108"/>
      <c r="U2234" s="108"/>
      <c r="V2234" s="107"/>
      <c r="W2234" s="107"/>
    </row>
    <row r="2235" spans="1:23">
      <c r="A2235" s="107"/>
      <c r="B2235" s="112"/>
      <c r="C2235" s="107"/>
      <c r="D2235" s="112"/>
      <c r="E2235" s="107"/>
      <c r="F2235" s="107"/>
      <c r="G2235" s="107"/>
      <c r="H2235" s="107"/>
      <c r="I2235" s="107"/>
      <c r="J2235" s="108"/>
      <c r="K2235" s="108"/>
      <c r="L2235" s="108"/>
      <c r="M2235" s="108"/>
      <c r="N2235" s="108"/>
      <c r="O2235" s="108"/>
      <c r="P2235" s="108"/>
      <c r="Q2235" s="108"/>
      <c r="R2235" s="108"/>
      <c r="S2235" s="107"/>
      <c r="T2235" s="108"/>
      <c r="U2235" s="108"/>
      <c r="V2235" s="107"/>
      <c r="W2235" s="107"/>
    </row>
    <row r="2236" spans="1:23">
      <c r="A2236" s="107"/>
      <c r="B2236" s="112"/>
      <c r="C2236" s="107"/>
      <c r="D2236" s="112"/>
      <c r="E2236" s="107"/>
      <c r="F2236" s="107"/>
      <c r="G2236" s="107"/>
      <c r="H2236" s="107"/>
      <c r="I2236" s="107"/>
      <c r="J2236" s="108"/>
      <c r="K2236" s="108"/>
      <c r="L2236" s="108"/>
      <c r="M2236" s="108"/>
      <c r="N2236" s="108"/>
      <c r="O2236" s="108"/>
      <c r="P2236" s="108"/>
      <c r="Q2236" s="108"/>
      <c r="R2236" s="108"/>
      <c r="S2236" s="107"/>
      <c r="T2236" s="108"/>
      <c r="U2236" s="108"/>
      <c r="V2236" s="107"/>
      <c r="W2236" s="107"/>
    </row>
    <row r="2237" spans="1:23">
      <c r="A2237" s="107"/>
      <c r="B2237" s="112"/>
      <c r="C2237" s="107"/>
      <c r="D2237" s="112"/>
      <c r="E2237" s="107"/>
      <c r="F2237" s="107"/>
      <c r="G2237" s="107"/>
      <c r="H2237" s="107"/>
      <c r="I2237" s="107"/>
      <c r="J2237" s="108"/>
      <c r="K2237" s="108"/>
      <c r="L2237" s="108"/>
      <c r="M2237" s="108"/>
      <c r="N2237" s="108"/>
      <c r="O2237" s="108"/>
      <c r="P2237" s="108"/>
      <c r="Q2237" s="108"/>
      <c r="R2237" s="108"/>
      <c r="S2237" s="107"/>
      <c r="T2237" s="108"/>
      <c r="U2237" s="108"/>
      <c r="V2237" s="107"/>
      <c r="W2237" s="107"/>
    </row>
    <row r="2238" spans="1:23">
      <c r="A2238" s="107"/>
      <c r="B2238" s="112"/>
      <c r="C2238" s="107"/>
      <c r="D2238" s="112"/>
      <c r="E2238" s="107"/>
      <c r="F2238" s="107"/>
      <c r="G2238" s="107"/>
      <c r="H2238" s="107"/>
      <c r="I2238" s="107"/>
      <c r="J2238" s="108"/>
      <c r="K2238" s="108"/>
      <c r="L2238" s="108"/>
      <c r="M2238" s="108"/>
      <c r="N2238" s="108"/>
      <c r="O2238" s="108"/>
      <c r="P2238" s="108"/>
      <c r="Q2238" s="108"/>
      <c r="R2238" s="108"/>
      <c r="S2238" s="107"/>
      <c r="T2238" s="108"/>
      <c r="U2238" s="108"/>
      <c r="V2238" s="107"/>
      <c r="W2238" s="107"/>
    </row>
    <row r="2239" spans="1:23">
      <c r="A2239" s="107"/>
      <c r="B2239" s="112"/>
      <c r="C2239" s="107"/>
      <c r="D2239" s="112"/>
      <c r="E2239" s="107"/>
      <c r="F2239" s="107"/>
      <c r="G2239" s="107"/>
      <c r="H2239" s="107"/>
      <c r="I2239" s="107"/>
      <c r="J2239" s="108"/>
      <c r="K2239" s="108"/>
      <c r="L2239" s="108"/>
      <c r="M2239" s="108"/>
      <c r="N2239" s="108"/>
      <c r="O2239" s="108"/>
      <c r="P2239" s="108"/>
      <c r="Q2239" s="108"/>
      <c r="R2239" s="108"/>
      <c r="S2239" s="107"/>
      <c r="T2239" s="108"/>
      <c r="U2239" s="108"/>
      <c r="V2239" s="107"/>
      <c r="W2239" s="107"/>
    </row>
    <row r="2240" spans="1:23">
      <c r="A2240" s="107"/>
      <c r="B2240" s="112"/>
      <c r="C2240" s="107"/>
      <c r="D2240" s="112"/>
      <c r="E2240" s="107"/>
      <c r="F2240" s="107"/>
      <c r="G2240" s="107"/>
      <c r="H2240" s="107"/>
      <c r="I2240" s="107"/>
      <c r="J2240" s="108"/>
      <c r="K2240" s="108"/>
      <c r="L2240" s="108"/>
      <c r="M2240" s="108"/>
      <c r="N2240" s="108"/>
      <c r="O2240" s="108"/>
      <c r="P2240" s="108"/>
      <c r="Q2240" s="108"/>
      <c r="R2240" s="108"/>
      <c r="S2240" s="107"/>
      <c r="T2240" s="108"/>
      <c r="U2240" s="108"/>
      <c r="V2240" s="107"/>
      <c r="W2240" s="107"/>
    </row>
    <row r="2241" spans="1:23">
      <c r="A2241" s="107"/>
      <c r="B2241" s="112"/>
      <c r="C2241" s="107"/>
      <c r="D2241" s="112"/>
      <c r="E2241" s="107"/>
      <c r="F2241" s="107"/>
      <c r="G2241" s="107"/>
      <c r="H2241" s="107"/>
      <c r="I2241" s="107"/>
      <c r="J2241" s="108"/>
      <c r="K2241" s="108"/>
      <c r="L2241" s="108"/>
      <c r="M2241" s="108"/>
      <c r="N2241" s="108"/>
      <c r="O2241" s="108"/>
      <c r="P2241" s="108"/>
      <c r="Q2241" s="108"/>
      <c r="R2241" s="108"/>
      <c r="S2241" s="107"/>
      <c r="T2241" s="108"/>
      <c r="U2241" s="108"/>
      <c r="V2241" s="107"/>
      <c r="W2241" s="107"/>
    </row>
    <row r="2242" spans="1:23">
      <c r="A2242" s="107"/>
      <c r="B2242" s="112"/>
      <c r="C2242" s="107"/>
      <c r="D2242" s="112"/>
      <c r="E2242" s="107"/>
      <c r="F2242" s="107"/>
      <c r="G2242" s="107"/>
      <c r="H2242" s="107"/>
      <c r="I2242" s="107"/>
      <c r="J2242" s="108"/>
      <c r="K2242" s="108"/>
      <c r="L2242" s="108"/>
      <c r="M2242" s="108"/>
      <c r="N2242" s="108"/>
      <c r="O2242" s="108"/>
      <c r="P2242" s="108"/>
      <c r="Q2242" s="108"/>
      <c r="R2242" s="108"/>
      <c r="S2242" s="107"/>
      <c r="T2242" s="108"/>
      <c r="U2242" s="108"/>
      <c r="V2242" s="107"/>
      <c r="W2242" s="107"/>
    </row>
    <row r="2243" spans="1:23">
      <c r="A2243" s="107"/>
      <c r="B2243" s="112"/>
      <c r="C2243" s="107"/>
      <c r="D2243" s="112"/>
      <c r="E2243" s="107"/>
      <c r="F2243" s="107"/>
      <c r="G2243" s="107"/>
      <c r="H2243" s="107"/>
      <c r="I2243" s="107"/>
      <c r="J2243" s="108"/>
      <c r="K2243" s="108"/>
      <c r="L2243" s="108"/>
      <c r="M2243" s="108"/>
      <c r="N2243" s="108"/>
      <c r="O2243" s="108"/>
      <c r="P2243" s="108"/>
      <c r="Q2243" s="108"/>
      <c r="R2243" s="108"/>
      <c r="S2243" s="107"/>
      <c r="T2243" s="108"/>
      <c r="U2243" s="108"/>
      <c r="V2243" s="107"/>
      <c r="W2243" s="107"/>
    </row>
    <row r="2244" spans="1:23">
      <c r="A2244" s="107"/>
      <c r="B2244" s="112"/>
      <c r="C2244" s="107"/>
      <c r="D2244" s="112"/>
      <c r="E2244" s="107"/>
      <c r="F2244" s="107"/>
      <c r="G2244" s="107"/>
      <c r="H2244" s="107"/>
      <c r="I2244" s="107"/>
      <c r="J2244" s="108"/>
      <c r="K2244" s="108"/>
      <c r="L2244" s="108"/>
      <c r="M2244" s="108"/>
      <c r="N2244" s="108"/>
      <c r="O2244" s="108"/>
      <c r="P2244" s="108"/>
      <c r="Q2244" s="108"/>
      <c r="R2244" s="108"/>
      <c r="S2244" s="107"/>
      <c r="T2244" s="108"/>
      <c r="U2244" s="108"/>
      <c r="V2244" s="107"/>
      <c r="W2244" s="107"/>
    </row>
    <row r="2245" spans="1:23">
      <c r="A2245" s="107"/>
      <c r="B2245" s="112"/>
      <c r="C2245" s="107"/>
      <c r="D2245" s="112"/>
      <c r="E2245" s="107"/>
      <c r="F2245" s="107"/>
      <c r="G2245" s="107"/>
      <c r="H2245" s="107"/>
      <c r="I2245" s="107"/>
      <c r="J2245" s="108"/>
      <c r="K2245" s="108"/>
      <c r="L2245" s="108"/>
      <c r="M2245" s="108"/>
      <c r="N2245" s="108"/>
      <c r="O2245" s="108"/>
      <c r="P2245" s="108"/>
      <c r="Q2245" s="108"/>
      <c r="R2245" s="108"/>
      <c r="S2245" s="107"/>
      <c r="T2245" s="108"/>
      <c r="U2245" s="108"/>
      <c r="V2245" s="107"/>
      <c r="W2245" s="107"/>
    </row>
    <row r="2246" spans="1:23">
      <c r="A2246" s="107"/>
      <c r="B2246" s="112"/>
      <c r="C2246" s="107"/>
      <c r="D2246" s="112"/>
      <c r="E2246" s="107"/>
      <c r="F2246" s="107"/>
      <c r="G2246" s="107"/>
      <c r="H2246" s="107"/>
      <c r="I2246" s="107"/>
      <c r="J2246" s="108"/>
      <c r="K2246" s="108"/>
      <c r="L2246" s="108"/>
      <c r="M2246" s="108"/>
      <c r="N2246" s="108"/>
      <c r="O2246" s="108"/>
      <c r="P2246" s="108"/>
      <c r="Q2246" s="108"/>
      <c r="R2246" s="108"/>
      <c r="S2246" s="107"/>
      <c r="T2246" s="108"/>
      <c r="U2246" s="108"/>
      <c r="V2246" s="107"/>
      <c r="W2246" s="107"/>
    </row>
    <row r="2247" spans="1:23">
      <c r="A2247" s="107"/>
      <c r="B2247" s="112"/>
      <c r="C2247" s="107"/>
      <c r="D2247" s="112"/>
      <c r="E2247" s="107"/>
      <c r="F2247" s="107"/>
      <c r="G2247" s="107"/>
      <c r="H2247" s="107"/>
      <c r="I2247" s="107"/>
      <c r="J2247" s="108"/>
      <c r="K2247" s="108"/>
      <c r="L2247" s="108"/>
      <c r="M2247" s="108"/>
      <c r="N2247" s="108"/>
      <c r="O2247" s="108"/>
      <c r="P2247" s="108"/>
      <c r="Q2247" s="108"/>
      <c r="R2247" s="108"/>
      <c r="S2247" s="107"/>
      <c r="T2247" s="108"/>
      <c r="U2247" s="108"/>
      <c r="V2247" s="107"/>
      <c r="W2247" s="107"/>
    </row>
    <row r="2248" spans="1:23">
      <c r="A2248" s="107"/>
      <c r="B2248" s="112"/>
      <c r="C2248" s="107"/>
      <c r="D2248" s="112"/>
      <c r="E2248" s="107"/>
      <c r="F2248" s="107"/>
      <c r="G2248" s="107"/>
      <c r="H2248" s="107"/>
      <c r="I2248" s="107"/>
      <c r="J2248" s="108"/>
      <c r="K2248" s="108"/>
      <c r="L2248" s="108"/>
      <c r="M2248" s="108"/>
      <c r="N2248" s="108"/>
      <c r="O2248" s="108"/>
      <c r="P2248" s="108"/>
      <c r="Q2248" s="108"/>
      <c r="R2248" s="108"/>
      <c r="S2248" s="107"/>
      <c r="T2248" s="108"/>
      <c r="U2248" s="108"/>
      <c r="V2248" s="107"/>
      <c r="W2248" s="107"/>
    </row>
    <row r="2249" spans="1:23">
      <c r="A2249" s="107"/>
      <c r="B2249" s="112"/>
      <c r="C2249" s="107"/>
      <c r="D2249" s="112"/>
      <c r="E2249" s="107"/>
      <c r="F2249" s="107"/>
      <c r="G2249" s="107"/>
      <c r="H2249" s="107"/>
      <c r="I2249" s="107"/>
      <c r="J2249" s="108"/>
      <c r="K2249" s="108"/>
      <c r="L2249" s="108"/>
      <c r="M2249" s="108"/>
      <c r="N2249" s="108"/>
      <c r="O2249" s="108"/>
      <c r="P2249" s="108"/>
      <c r="Q2249" s="108"/>
      <c r="R2249" s="108"/>
      <c r="S2249" s="107"/>
      <c r="T2249" s="108"/>
      <c r="U2249" s="108"/>
      <c r="V2249" s="107"/>
      <c r="W2249" s="107"/>
    </row>
    <row r="2250" spans="1:23">
      <c r="A2250" s="107"/>
      <c r="B2250" s="112"/>
      <c r="C2250" s="107"/>
      <c r="D2250" s="112"/>
      <c r="E2250" s="107"/>
      <c r="F2250" s="107"/>
      <c r="G2250" s="107"/>
      <c r="H2250" s="107"/>
      <c r="I2250" s="107"/>
      <c r="J2250" s="108"/>
      <c r="K2250" s="108"/>
      <c r="L2250" s="108"/>
      <c r="M2250" s="108"/>
      <c r="N2250" s="108"/>
      <c r="O2250" s="108"/>
      <c r="P2250" s="108"/>
      <c r="Q2250" s="108"/>
      <c r="R2250" s="108"/>
      <c r="S2250" s="107"/>
      <c r="T2250" s="108"/>
      <c r="U2250" s="108"/>
      <c r="V2250" s="107"/>
      <c r="W2250" s="107"/>
    </row>
    <row r="2251" spans="1:23">
      <c r="A2251" s="107"/>
      <c r="B2251" s="112"/>
      <c r="C2251" s="107"/>
      <c r="D2251" s="112"/>
      <c r="E2251" s="107"/>
      <c r="F2251" s="107"/>
      <c r="G2251" s="107"/>
      <c r="H2251" s="107"/>
      <c r="I2251" s="107"/>
      <c r="J2251" s="108"/>
      <c r="K2251" s="108"/>
      <c r="L2251" s="108"/>
      <c r="M2251" s="108"/>
      <c r="N2251" s="108"/>
      <c r="O2251" s="108"/>
      <c r="P2251" s="108"/>
      <c r="Q2251" s="108"/>
      <c r="R2251" s="108"/>
      <c r="S2251" s="107"/>
      <c r="T2251" s="108"/>
      <c r="U2251" s="108"/>
      <c r="V2251" s="107"/>
      <c r="W2251" s="107"/>
    </row>
    <row r="2252" spans="1:23">
      <c r="A2252" s="107"/>
      <c r="B2252" s="112"/>
      <c r="C2252" s="107"/>
      <c r="D2252" s="112"/>
      <c r="E2252" s="107"/>
      <c r="F2252" s="107"/>
      <c r="G2252" s="107"/>
      <c r="H2252" s="107"/>
      <c r="I2252" s="107"/>
      <c r="J2252" s="108"/>
      <c r="K2252" s="108"/>
      <c r="L2252" s="108"/>
      <c r="M2252" s="108"/>
      <c r="N2252" s="108"/>
      <c r="O2252" s="108"/>
      <c r="P2252" s="108"/>
      <c r="Q2252" s="108"/>
      <c r="R2252" s="108"/>
      <c r="S2252" s="107"/>
      <c r="T2252" s="108"/>
      <c r="U2252" s="108"/>
      <c r="V2252" s="107"/>
      <c r="W2252" s="107"/>
    </row>
    <row r="2253" spans="1:23">
      <c r="A2253" s="107"/>
      <c r="B2253" s="112"/>
      <c r="C2253" s="107"/>
      <c r="D2253" s="112"/>
      <c r="E2253" s="107"/>
      <c r="F2253" s="107"/>
      <c r="G2253" s="107"/>
      <c r="H2253" s="107"/>
      <c r="I2253" s="107"/>
      <c r="J2253" s="108"/>
      <c r="K2253" s="108"/>
      <c r="L2253" s="108"/>
      <c r="M2253" s="108"/>
      <c r="N2253" s="108"/>
      <c r="O2253" s="108"/>
      <c r="P2253" s="108"/>
      <c r="Q2253" s="108"/>
      <c r="R2253" s="108"/>
      <c r="S2253" s="107"/>
      <c r="T2253" s="108"/>
      <c r="U2253" s="108"/>
      <c r="V2253" s="107"/>
      <c r="W2253" s="107"/>
    </row>
    <row r="2254" spans="1:23">
      <c r="A2254" s="107"/>
      <c r="B2254" s="112"/>
      <c r="C2254" s="107"/>
      <c r="D2254" s="112"/>
      <c r="E2254" s="107"/>
      <c r="F2254" s="107"/>
      <c r="G2254" s="107"/>
      <c r="H2254" s="107"/>
      <c r="I2254" s="107"/>
      <c r="J2254" s="108"/>
      <c r="K2254" s="108"/>
      <c r="L2254" s="108"/>
      <c r="M2254" s="108"/>
      <c r="N2254" s="108"/>
      <c r="O2254" s="108"/>
      <c r="P2254" s="108"/>
      <c r="Q2254" s="108"/>
      <c r="R2254" s="108"/>
      <c r="S2254" s="107"/>
      <c r="T2254" s="108"/>
      <c r="U2254" s="108"/>
      <c r="V2254" s="107"/>
      <c r="W2254" s="107"/>
    </row>
    <row r="2255" spans="1:23">
      <c r="A2255" s="107"/>
      <c r="B2255" s="112"/>
      <c r="C2255" s="107"/>
      <c r="D2255" s="112"/>
      <c r="E2255" s="107"/>
      <c r="F2255" s="107"/>
      <c r="G2255" s="107"/>
      <c r="H2255" s="107"/>
      <c r="I2255" s="107"/>
      <c r="J2255" s="108"/>
      <c r="K2255" s="108"/>
      <c r="L2255" s="108"/>
      <c r="M2255" s="108"/>
      <c r="N2255" s="108"/>
      <c r="O2255" s="108"/>
      <c r="P2255" s="108"/>
      <c r="Q2255" s="108"/>
      <c r="R2255" s="108"/>
      <c r="S2255" s="107"/>
      <c r="T2255" s="108"/>
      <c r="U2255" s="108"/>
      <c r="V2255" s="107"/>
      <c r="W2255" s="107"/>
    </row>
    <row r="2256" spans="1:23">
      <c r="A2256" s="107"/>
      <c r="B2256" s="112"/>
      <c r="C2256" s="107"/>
      <c r="D2256" s="112"/>
      <c r="E2256" s="107"/>
      <c r="F2256" s="107"/>
      <c r="G2256" s="107"/>
      <c r="H2256" s="107"/>
      <c r="I2256" s="107"/>
      <c r="J2256" s="108"/>
      <c r="K2256" s="108"/>
      <c r="L2256" s="108"/>
      <c r="M2256" s="108"/>
      <c r="N2256" s="108"/>
      <c r="O2256" s="108"/>
      <c r="P2256" s="108"/>
      <c r="Q2256" s="108"/>
      <c r="R2256" s="108"/>
      <c r="S2256" s="107"/>
      <c r="T2256" s="108"/>
      <c r="U2256" s="108"/>
      <c r="V2256" s="107"/>
      <c r="W2256" s="107"/>
    </row>
    <row r="2257" spans="1:23">
      <c r="A2257" s="107"/>
      <c r="B2257" s="112"/>
      <c r="C2257" s="107"/>
      <c r="D2257" s="112"/>
      <c r="E2257" s="107"/>
      <c r="F2257" s="107"/>
      <c r="G2257" s="107"/>
      <c r="H2257" s="107"/>
      <c r="I2257" s="107"/>
      <c r="J2257" s="108"/>
      <c r="K2257" s="108"/>
      <c r="L2257" s="108"/>
      <c r="M2257" s="108"/>
      <c r="N2257" s="108"/>
      <c r="O2257" s="108"/>
      <c r="P2257" s="108"/>
      <c r="Q2257" s="108"/>
      <c r="R2257" s="108"/>
      <c r="S2257" s="107"/>
      <c r="T2257" s="108"/>
      <c r="U2257" s="108"/>
      <c r="V2257" s="107"/>
      <c r="W2257" s="107"/>
    </row>
    <row r="2258" spans="1:23">
      <c r="A2258" s="107"/>
      <c r="B2258" s="112"/>
      <c r="C2258" s="107"/>
      <c r="D2258" s="112"/>
      <c r="E2258" s="107"/>
      <c r="F2258" s="107"/>
      <c r="G2258" s="107"/>
      <c r="H2258" s="107"/>
      <c r="I2258" s="107"/>
      <c r="J2258" s="108"/>
      <c r="K2258" s="108"/>
      <c r="L2258" s="108"/>
      <c r="M2258" s="108"/>
      <c r="N2258" s="108"/>
      <c r="O2258" s="108"/>
      <c r="P2258" s="108"/>
      <c r="Q2258" s="108"/>
      <c r="R2258" s="108"/>
      <c r="S2258" s="107"/>
      <c r="T2258" s="108"/>
      <c r="U2258" s="108"/>
      <c r="V2258" s="107"/>
      <c r="W2258" s="107"/>
    </row>
    <row r="2259" spans="1:23">
      <c r="A2259" s="107"/>
      <c r="B2259" s="112"/>
      <c r="C2259" s="107"/>
      <c r="D2259" s="112"/>
      <c r="E2259" s="107"/>
      <c r="F2259" s="107"/>
      <c r="G2259" s="107"/>
      <c r="H2259" s="107"/>
      <c r="I2259" s="107"/>
      <c r="J2259" s="108"/>
      <c r="K2259" s="108"/>
      <c r="L2259" s="108"/>
      <c r="M2259" s="108"/>
      <c r="N2259" s="108"/>
      <c r="O2259" s="108"/>
      <c r="P2259" s="108"/>
      <c r="Q2259" s="108"/>
      <c r="R2259" s="108"/>
      <c r="S2259" s="107"/>
      <c r="T2259" s="108"/>
      <c r="U2259" s="108"/>
      <c r="V2259" s="107"/>
      <c r="W2259" s="107"/>
    </row>
    <row r="2260" spans="1:23">
      <c r="A2260" s="107"/>
      <c r="B2260" s="112"/>
      <c r="C2260" s="107"/>
      <c r="D2260" s="112"/>
      <c r="E2260" s="107"/>
      <c r="F2260" s="107"/>
      <c r="G2260" s="107"/>
      <c r="H2260" s="107"/>
      <c r="I2260" s="107"/>
      <c r="J2260" s="108"/>
      <c r="K2260" s="108"/>
      <c r="L2260" s="108"/>
      <c r="M2260" s="108"/>
      <c r="N2260" s="108"/>
      <c r="O2260" s="108"/>
      <c r="P2260" s="108"/>
      <c r="Q2260" s="108"/>
      <c r="R2260" s="108"/>
      <c r="S2260" s="107"/>
      <c r="T2260" s="108"/>
      <c r="U2260" s="108"/>
      <c r="V2260" s="107"/>
      <c r="W2260" s="107"/>
    </row>
    <row r="2261" spans="1:23">
      <c r="A2261" s="107"/>
      <c r="B2261" s="112"/>
      <c r="C2261" s="107"/>
      <c r="D2261" s="112"/>
      <c r="E2261" s="107"/>
      <c r="F2261" s="107"/>
      <c r="G2261" s="107"/>
      <c r="H2261" s="107"/>
      <c r="I2261" s="107"/>
      <c r="J2261" s="108"/>
      <c r="K2261" s="108"/>
      <c r="L2261" s="108"/>
      <c r="M2261" s="108"/>
      <c r="N2261" s="108"/>
      <c r="O2261" s="108"/>
      <c r="P2261" s="108"/>
      <c r="Q2261" s="108"/>
      <c r="R2261" s="108"/>
      <c r="S2261" s="107"/>
      <c r="T2261" s="108"/>
      <c r="U2261" s="108"/>
      <c r="V2261" s="107"/>
      <c r="W2261" s="107"/>
    </row>
    <row r="2262" spans="1:23">
      <c r="A2262" s="107"/>
      <c r="B2262" s="112"/>
      <c r="C2262" s="107"/>
      <c r="D2262" s="112"/>
      <c r="E2262" s="107"/>
      <c r="F2262" s="107"/>
      <c r="G2262" s="107"/>
      <c r="H2262" s="107"/>
      <c r="I2262" s="107"/>
      <c r="J2262" s="108"/>
      <c r="K2262" s="108"/>
      <c r="L2262" s="108"/>
      <c r="M2262" s="108"/>
      <c r="N2262" s="108"/>
      <c r="O2262" s="108"/>
      <c r="P2262" s="108"/>
      <c r="Q2262" s="108"/>
      <c r="R2262" s="108"/>
      <c r="S2262" s="107"/>
      <c r="T2262" s="108"/>
      <c r="U2262" s="108"/>
      <c r="V2262" s="107"/>
      <c r="W2262" s="107"/>
    </row>
    <row r="2263" spans="1:23">
      <c r="A2263" s="107"/>
      <c r="B2263" s="112"/>
      <c r="C2263" s="107"/>
      <c r="D2263" s="112"/>
      <c r="E2263" s="107"/>
      <c r="F2263" s="107"/>
      <c r="G2263" s="107"/>
      <c r="H2263" s="107"/>
      <c r="I2263" s="107"/>
      <c r="J2263" s="108"/>
      <c r="K2263" s="108"/>
      <c r="L2263" s="108"/>
      <c r="M2263" s="108"/>
      <c r="N2263" s="108"/>
      <c r="O2263" s="108"/>
      <c r="P2263" s="108"/>
      <c r="Q2263" s="108"/>
      <c r="R2263" s="108"/>
      <c r="S2263" s="107"/>
      <c r="T2263" s="108"/>
      <c r="U2263" s="108"/>
      <c r="V2263" s="107"/>
      <c r="W2263" s="107"/>
    </row>
    <row r="2264" spans="1:23">
      <c r="A2264" s="107"/>
      <c r="B2264" s="112"/>
      <c r="C2264" s="107"/>
      <c r="D2264" s="112"/>
      <c r="E2264" s="107"/>
      <c r="F2264" s="107"/>
      <c r="G2264" s="107"/>
      <c r="H2264" s="107"/>
      <c r="I2264" s="107"/>
      <c r="J2264" s="108"/>
      <c r="K2264" s="108"/>
      <c r="L2264" s="108"/>
      <c r="M2264" s="108"/>
      <c r="N2264" s="108"/>
      <c r="O2264" s="108"/>
      <c r="P2264" s="108"/>
      <c r="Q2264" s="108"/>
      <c r="R2264" s="108"/>
      <c r="S2264" s="107"/>
      <c r="T2264" s="108"/>
      <c r="U2264" s="108"/>
      <c r="V2264" s="107"/>
      <c r="W2264" s="107"/>
    </row>
    <row r="2265" spans="1:23">
      <c r="A2265" s="107"/>
      <c r="B2265" s="112"/>
      <c r="C2265" s="107"/>
      <c r="D2265" s="112"/>
      <c r="E2265" s="107"/>
      <c r="F2265" s="107"/>
      <c r="G2265" s="107"/>
      <c r="H2265" s="107"/>
      <c r="I2265" s="107"/>
      <c r="J2265" s="108"/>
      <c r="K2265" s="108"/>
      <c r="L2265" s="108"/>
      <c r="M2265" s="108"/>
      <c r="N2265" s="108"/>
      <c r="O2265" s="108"/>
      <c r="P2265" s="108"/>
      <c r="Q2265" s="108"/>
      <c r="R2265" s="108"/>
      <c r="S2265" s="107"/>
      <c r="T2265" s="108"/>
      <c r="U2265" s="108"/>
      <c r="V2265" s="107"/>
      <c r="W2265" s="107"/>
    </row>
    <row r="2266" spans="1:23">
      <c r="A2266" s="107"/>
      <c r="B2266" s="112"/>
      <c r="C2266" s="107"/>
      <c r="D2266" s="112"/>
      <c r="E2266" s="107"/>
      <c r="F2266" s="107"/>
      <c r="G2266" s="107"/>
      <c r="H2266" s="107"/>
      <c r="I2266" s="107"/>
      <c r="J2266" s="108"/>
      <c r="K2266" s="108"/>
      <c r="L2266" s="108"/>
      <c r="M2266" s="108"/>
      <c r="N2266" s="108"/>
      <c r="O2266" s="108"/>
      <c r="P2266" s="108"/>
      <c r="Q2266" s="108"/>
      <c r="R2266" s="108"/>
      <c r="S2266" s="107"/>
      <c r="T2266" s="108"/>
      <c r="U2266" s="108"/>
      <c r="V2266" s="107"/>
      <c r="W2266" s="107"/>
    </row>
    <row r="2267" spans="1:23">
      <c r="A2267" s="107"/>
      <c r="B2267" s="112"/>
      <c r="C2267" s="107"/>
      <c r="D2267" s="112"/>
      <c r="E2267" s="107"/>
      <c r="F2267" s="107"/>
      <c r="G2267" s="107"/>
      <c r="H2267" s="107"/>
      <c r="I2267" s="107"/>
      <c r="J2267" s="108"/>
      <c r="K2267" s="108"/>
      <c r="L2267" s="108"/>
      <c r="M2267" s="108"/>
      <c r="N2267" s="108"/>
      <c r="O2267" s="108"/>
      <c r="P2267" s="108"/>
      <c r="Q2267" s="108"/>
      <c r="R2267" s="108"/>
      <c r="S2267" s="107"/>
      <c r="T2267" s="108"/>
      <c r="U2267" s="108"/>
      <c r="V2267" s="107"/>
      <c r="W2267" s="107"/>
    </row>
    <row r="2268" spans="1:23">
      <c r="A2268" s="107"/>
      <c r="B2268" s="112"/>
      <c r="C2268" s="107"/>
      <c r="D2268" s="112"/>
      <c r="E2268" s="107"/>
      <c r="F2268" s="107"/>
      <c r="G2268" s="107"/>
      <c r="H2268" s="107"/>
      <c r="I2268" s="107"/>
      <c r="J2268" s="108"/>
      <c r="K2268" s="108"/>
      <c r="L2268" s="108"/>
      <c r="M2268" s="108"/>
      <c r="N2268" s="108"/>
      <c r="O2268" s="108"/>
      <c r="P2268" s="108"/>
      <c r="Q2268" s="108"/>
      <c r="R2268" s="108"/>
      <c r="S2268" s="107"/>
      <c r="T2268" s="108"/>
      <c r="U2268" s="108"/>
      <c r="V2268" s="107"/>
      <c r="W2268" s="107"/>
    </row>
    <row r="2269" spans="1:23">
      <c r="A2269" s="107"/>
      <c r="B2269" s="112"/>
      <c r="C2269" s="107"/>
      <c r="D2269" s="112"/>
      <c r="E2269" s="107"/>
      <c r="F2269" s="107"/>
      <c r="G2269" s="107"/>
      <c r="H2269" s="107"/>
      <c r="I2269" s="107"/>
      <c r="J2269" s="108"/>
      <c r="K2269" s="108"/>
      <c r="L2269" s="108"/>
      <c r="M2269" s="108"/>
      <c r="N2269" s="108"/>
      <c r="O2269" s="108"/>
      <c r="P2269" s="108"/>
      <c r="Q2269" s="108"/>
      <c r="R2269" s="108"/>
      <c r="S2269" s="107"/>
      <c r="T2269" s="108"/>
      <c r="U2269" s="108"/>
      <c r="V2269" s="107"/>
      <c r="W2269" s="107"/>
    </row>
    <row r="2270" spans="1:23">
      <c r="A2270" s="107"/>
      <c r="B2270" s="112"/>
      <c r="C2270" s="107"/>
      <c r="D2270" s="112"/>
      <c r="E2270" s="107"/>
      <c r="F2270" s="107"/>
      <c r="G2270" s="107"/>
      <c r="H2270" s="107"/>
      <c r="I2270" s="107"/>
      <c r="J2270" s="108"/>
      <c r="K2270" s="108"/>
      <c r="L2270" s="108"/>
      <c r="M2270" s="108"/>
      <c r="N2270" s="108"/>
      <c r="O2270" s="108"/>
      <c r="P2270" s="108"/>
      <c r="Q2270" s="108"/>
      <c r="R2270" s="108"/>
      <c r="S2270" s="107"/>
      <c r="T2270" s="108"/>
      <c r="U2270" s="108"/>
      <c r="V2270" s="107"/>
      <c r="W2270" s="107"/>
    </row>
    <row r="2271" spans="1:23">
      <c r="A2271" s="107"/>
      <c r="B2271" s="112"/>
      <c r="C2271" s="107"/>
      <c r="D2271" s="112"/>
      <c r="E2271" s="107"/>
      <c r="F2271" s="107"/>
      <c r="G2271" s="107"/>
      <c r="H2271" s="107"/>
      <c r="I2271" s="107"/>
      <c r="J2271" s="108"/>
      <c r="K2271" s="108"/>
      <c r="L2271" s="108"/>
      <c r="M2271" s="108"/>
      <c r="N2271" s="108"/>
      <c r="O2271" s="108"/>
      <c r="P2271" s="108"/>
      <c r="Q2271" s="108"/>
      <c r="R2271" s="108"/>
      <c r="S2271" s="107"/>
      <c r="T2271" s="108"/>
      <c r="U2271" s="108"/>
      <c r="V2271" s="107"/>
      <c r="W2271" s="107"/>
    </row>
    <row r="2272" spans="1:23">
      <c r="A2272" s="107"/>
      <c r="B2272" s="112"/>
      <c r="C2272" s="107"/>
      <c r="D2272" s="112"/>
      <c r="E2272" s="107"/>
      <c r="F2272" s="107"/>
      <c r="G2272" s="107"/>
      <c r="H2272" s="107"/>
      <c r="I2272" s="107"/>
      <c r="J2272" s="108"/>
      <c r="K2272" s="108"/>
      <c r="L2272" s="108"/>
      <c r="M2272" s="108"/>
      <c r="N2272" s="108"/>
      <c r="O2272" s="108"/>
      <c r="P2272" s="108"/>
      <c r="Q2272" s="108"/>
      <c r="R2272" s="108"/>
      <c r="S2272" s="107"/>
      <c r="T2272" s="108"/>
      <c r="U2272" s="108"/>
      <c r="V2272" s="107"/>
      <c r="W2272" s="107"/>
    </row>
    <row r="2273" spans="1:23">
      <c r="A2273" s="107"/>
      <c r="B2273" s="112"/>
      <c r="C2273" s="107"/>
      <c r="D2273" s="112"/>
      <c r="E2273" s="107"/>
      <c r="F2273" s="107"/>
      <c r="G2273" s="107"/>
      <c r="H2273" s="107"/>
      <c r="I2273" s="107"/>
      <c r="J2273" s="108"/>
      <c r="K2273" s="108"/>
      <c r="L2273" s="108"/>
      <c r="M2273" s="108"/>
      <c r="N2273" s="108"/>
      <c r="O2273" s="108"/>
      <c r="P2273" s="108"/>
      <c r="Q2273" s="108"/>
      <c r="R2273" s="108"/>
      <c r="S2273" s="107"/>
      <c r="T2273" s="108"/>
      <c r="U2273" s="108"/>
      <c r="V2273" s="107"/>
      <c r="W2273" s="107"/>
    </row>
    <row r="2274" spans="1:23">
      <c r="A2274" s="107"/>
      <c r="B2274" s="112"/>
      <c r="C2274" s="107"/>
      <c r="D2274" s="112"/>
      <c r="E2274" s="107"/>
      <c r="F2274" s="107"/>
      <c r="G2274" s="107"/>
      <c r="H2274" s="107"/>
      <c r="I2274" s="107"/>
      <c r="J2274" s="108"/>
      <c r="K2274" s="108"/>
      <c r="L2274" s="108"/>
      <c r="M2274" s="108"/>
      <c r="N2274" s="108"/>
      <c r="O2274" s="108"/>
      <c r="P2274" s="108"/>
      <c r="Q2274" s="108"/>
      <c r="R2274" s="108"/>
      <c r="S2274" s="107"/>
      <c r="T2274" s="108"/>
      <c r="U2274" s="108"/>
      <c r="V2274" s="107"/>
      <c r="W2274" s="107"/>
    </row>
    <row r="2275" spans="1:23">
      <c r="A2275" s="107"/>
      <c r="B2275" s="112"/>
      <c r="C2275" s="107"/>
      <c r="D2275" s="112"/>
      <c r="E2275" s="107"/>
      <c r="F2275" s="107"/>
      <c r="G2275" s="107"/>
      <c r="H2275" s="107"/>
      <c r="I2275" s="107"/>
      <c r="J2275" s="108"/>
      <c r="K2275" s="108"/>
      <c r="L2275" s="108"/>
      <c r="M2275" s="108"/>
      <c r="N2275" s="108"/>
      <c r="O2275" s="108"/>
      <c r="P2275" s="108"/>
      <c r="Q2275" s="108"/>
      <c r="R2275" s="108"/>
      <c r="S2275" s="107"/>
      <c r="T2275" s="108"/>
      <c r="U2275" s="108"/>
      <c r="V2275" s="107"/>
      <c r="W2275" s="107"/>
    </row>
    <row r="2276" spans="1:23">
      <c r="A2276" s="107"/>
      <c r="B2276" s="112"/>
      <c r="C2276" s="107"/>
      <c r="D2276" s="112"/>
      <c r="E2276" s="107"/>
      <c r="F2276" s="107"/>
      <c r="G2276" s="107"/>
      <c r="H2276" s="107"/>
      <c r="I2276" s="107"/>
      <c r="J2276" s="108"/>
      <c r="K2276" s="108"/>
      <c r="L2276" s="108"/>
      <c r="M2276" s="108"/>
      <c r="N2276" s="108"/>
      <c r="O2276" s="108"/>
      <c r="P2276" s="108"/>
      <c r="Q2276" s="108"/>
      <c r="R2276" s="108"/>
      <c r="S2276" s="107"/>
      <c r="T2276" s="108"/>
      <c r="U2276" s="108"/>
      <c r="V2276" s="107"/>
      <c r="W2276" s="107"/>
    </row>
    <row r="2277" spans="1:23">
      <c r="A2277" s="107"/>
      <c r="B2277" s="112"/>
      <c r="C2277" s="107"/>
      <c r="D2277" s="112"/>
      <c r="E2277" s="107"/>
      <c r="F2277" s="107"/>
      <c r="G2277" s="107"/>
      <c r="H2277" s="107"/>
      <c r="I2277" s="107"/>
      <c r="J2277" s="108"/>
      <c r="K2277" s="108"/>
      <c r="L2277" s="108"/>
      <c r="M2277" s="108"/>
      <c r="N2277" s="108"/>
      <c r="O2277" s="108"/>
      <c r="P2277" s="108"/>
      <c r="Q2277" s="108"/>
      <c r="R2277" s="108"/>
      <c r="S2277" s="107"/>
      <c r="T2277" s="108"/>
      <c r="U2277" s="108"/>
      <c r="V2277" s="107"/>
      <c r="W2277" s="107"/>
    </row>
    <row r="2278" spans="1:23">
      <c r="A2278" s="107"/>
      <c r="B2278" s="112"/>
      <c r="C2278" s="107"/>
      <c r="D2278" s="112"/>
      <c r="E2278" s="107"/>
      <c r="F2278" s="107"/>
      <c r="G2278" s="107"/>
      <c r="H2278" s="107"/>
      <c r="I2278" s="107"/>
      <c r="J2278" s="108"/>
      <c r="K2278" s="108"/>
      <c r="L2278" s="108"/>
      <c r="M2278" s="108"/>
      <c r="N2278" s="108"/>
      <c r="O2278" s="108"/>
      <c r="P2278" s="108"/>
      <c r="Q2278" s="108"/>
      <c r="R2278" s="108"/>
      <c r="S2278" s="107"/>
      <c r="T2278" s="108"/>
      <c r="U2278" s="108"/>
      <c r="V2278" s="107"/>
      <c r="W2278" s="107"/>
    </row>
    <row r="2279" spans="1:23">
      <c r="A2279" s="107"/>
      <c r="B2279" s="112"/>
      <c r="C2279" s="107"/>
      <c r="D2279" s="112"/>
      <c r="E2279" s="107"/>
      <c r="F2279" s="107"/>
      <c r="G2279" s="107"/>
      <c r="H2279" s="107"/>
      <c r="I2279" s="107"/>
      <c r="J2279" s="108"/>
      <c r="K2279" s="108"/>
      <c r="L2279" s="108"/>
      <c r="M2279" s="108"/>
      <c r="N2279" s="108"/>
      <c r="O2279" s="108"/>
      <c r="P2279" s="108"/>
      <c r="Q2279" s="108"/>
      <c r="R2279" s="108"/>
      <c r="S2279" s="107"/>
      <c r="T2279" s="108"/>
      <c r="U2279" s="108"/>
      <c r="V2279" s="107"/>
      <c r="W2279" s="107"/>
    </row>
    <row r="2280" spans="1:23">
      <c r="A2280" s="107"/>
      <c r="B2280" s="112"/>
      <c r="C2280" s="107"/>
      <c r="D2280" s="112"/>
      <c r="E2280" s="107"/>
      <c r="F2280" s="107"/>
      <c r="G2280" s="107"/>
      <c r="H2280" s="107"/>
      <c r="I2280" s="107"/>
      <c r="J2280" s="108"/>
      <c r="K2280" s="108"/>
      <c r="L2280" s="108"/>
      <c r="M2280" s="108"/>
      <c r="N2280" s="108"/>
      <c r="O2280" s="108"/>
      <c r="P2280" s="108"/>
      <c r="Q2280" s="108"/>
      <c r="R2280" s="108"/>
      <c r="S2280" s="107"/>
      <c r="T2280" s="108"/>
      <c r="U2280" s="108"/>
      <c r="V2280" s="107"/>
      <c r="W2280" s="107"/>
    </row>
    <row r="2281" spans="1:23">
      <c r="A2281" s="107"/>
      <c r="B2281" s="112"/>
      <c r="C2281" s="107"/>
      <c r="D2281" s="112"/>
      <c r="E2281" s="107"/>
      <c r="F2281" s="107"/>
      <c r="G2281" s="107"/>
      <c r="H2281" s="107"/>
      <c r="I2281" s="107"/>
      <c r="J2281" s="108"/>
      <c r="K2281" s="108"/>
      <c r="L2281" s="108"/>
      <c r="M2281" s="108"/>
      <c r="N2281" s="108"/>
      <c r="O2281" s="108"/>
      <c r="P2281" s="108"/>
      <c r="Q2281" s="108"/>
      <c r="R2281" s="108"/>
      <c r="S2281" s="107"/>
      <c r="T2281" s="108"/>
      <c r="U2281" s="108"/>
      <c r="V2281" s="107"/>
      <c r="W2281" s="107"/>
    </row>
    <row r="2282" spans="1:23">
      <c r="A2282" s="107"/>
      <c r="B2282" s="112"/>
      <c r="C2282" s="107"/>
      <c r="D2282" s="112"/>
      <c r="E2282" s="107"/>
      <c r="F2282" s="107"/>
      <c r="G2282" s="107"/>
      <c r="H2282" s="107"/>
      <c r="I2282" s="107"/>
      <c r="J2282" s="108"/>
      <c r="K2282" s="108"/>
      <c r="L2282" s="108"/>
      <c r="M2282" s="108"/>
      <c r="N2282" s="108"/>
      <c r="O2282" s="108"/>
      <c r="P2282" s="108"/>
      <c r="Q2282" s="108"/>
      <c r="R2282" s="108"/>
      <c r="S2282" s="107"/>
      <c r="T2282" s="108"/>
      <c r="U2282" s="108"/>
      <c r="V2282" s="107"/>
      <c r="W2282" s="107"/>
    </row>
    <row r="2283" spans="1:23">
      <c r="A2283" s="107"/>
      <c r="B2283" s="112"/>
      <c r="C2283" s="107"/>
      <c r="D2283" s="112"/>
      <c r="E2283" s="107"/>
      <c r="F2283" s="107"/>
      <c r="G2283" s="107"/>
      <c r="H2283" s="107"/>
      <c r="I2283" s="107"/>
      <c r="J2283" s="108"/>
      <c r="K2283" s="108"/>
      <c r="L2283" s="108"/>
      <c r="M2283" s="108"/>
      <c r="N2283" s="108"/>
      <c r="O2283" s="108"/>
      <c r="P2283" s="108"/>
      <c r="Q2283" s="108"/>
      <c r="R2283" s="108"/>
      <c r="S2283" s="107"/>
      <c r="T2283" s="108"/>
      <c r="U2283" s="108"/>
      <c r="V2283" s="107"/>
      <c r="W2283" s="107"/>
    </row>
    <row r="2284" spans="1:23">
      <c r="A2284" s="107"/>
      <c r="B2284" s="112"/>
      <c r="C2284" s="107"/>
      <c r="D2284" s="112"/>
      <c r="E2284" s="107"/>
      <c r="F2284" s="107"/>
      <c r="G2284" s="107"/>
      <c r="H2284" s="107"/>
      <c r="I2284" s="107"/>
      <c r="J2284" s="108"/>
      <c r="K2284" s="108"/>
      <c r="L2284" s="108"/>
      <c r="M2284" s="108"/>
      <c r="N2284" s="108"/>
      <c r="O2284" s="108"/>
      <c r="P2284" s="108"/>
      <c r="Q2284" s="108"/>
      <c r="R2284" s="108"/>
      <c r="S2284" s="107"/>
      <c r="T2284" s="108"/>
      <c r="U2284" s="108"/>
      <c r="V2284" s="107"/>
      <c r="W2284" s="107"/>
    </row>
    <row r="2285" spans="1:23">
      <c r="A2285" s="107"/>
      <c r="B2285" s="112"/>
      <c r="C2285" s="107"/>
      <c r="D2285" s="112"/>
      <c r="E2285" s="107"/>
      <c r="F2285" s="107"/>
      <c r="G2285" s="107"/>
      <c r="H2285" s="107"/>
      <c r="I2285" s="107"/>
      <c r="J2285" s="108"/>
      <c r="K2285" s="108"/>
      <c r="L2285" s="108"/>
      <c r="M2285" s="108"/>
      <c r="N2285" s="108"/>
      <c r="O2285" s="108"/>
      <c r="P2285" s="108"/>
      <c r="Q2285" s="108"/>
      <c r="R2285" s="108"/>
      <c r="S2285" s="107"/>
      <c r="T2285" s="108"/>
      <c r="U2285" s="108"/>
      <c r="V2285" s="107"/>
      <c r="W2285" s="107"/>
    </row>
    <row r="2286" spans="1:23">
      <c r="A2286" s="107"/>
      <c r="B2286" s="112"/>
      <c r="C2286" s="107"/>
      <c r="D2286" s="112"/>
      <c r="E2286" s="107"/>
      <c r="F2286" s="107"/>
      <c r="G2286" s="107"/>
      <c r="H2286" s="107"/>
      <c r="I2286" s="107"/>
      <c r="J2286" s="108"/>
      <c r="K2286" s="108"/>
      <c r="L2286" s="108"/>
      <c r="M2286" s="108"/>
      <c r="N2286" s="108"/>
      <c r="O2286" s="108"/>
      <c r="P2286" s="108"/>
      <c r="Q2286" s="108"/>
      <c r="R2286" s="108"/>
      <c r="S2286" s="107"/>
      <c r="T2286" s="108"/>
      <c r="U2286" s="108"/>
      <c r="V2286" s="107"/>
      <c r="W2286" s="107"/>
    </row>
    <row r="2287" spans="1:23">
      <c r="A2287" s="107"/>
      <c r="B2287" s="112"/>
      <c r="C2287" s="107"/>
      <c r="D2287" s="112"/>
      <c r="E2287" s="107"/>
      <c r="F2287" s="107"/>
      <c r="G2287" s="107"/>
      <c r="H2287" s="107"/>
      <c r="I2287" s="107"/>
      <c r="J2287" s="108"/>
      <c r="K2287" s="108"/>
      <c r="L2287" s="108"/>
      <c r="M2287" s="108"/>
      <c r="N2287" s="108"/>
      <c r="O2287" s="108"/>
      <c r="P2287" s="108"/>
      <c r="Q2287" s="108"/>
      <c r="R2287" s="108"/>
      <c r="S2287" s="107"/>
      <c r="T2287" s="108"/>
      <c r="U2287" s="108"/>
      <c r="V2287" s="107"/>
      <c r="W2287" s="107"/>
    </row>
    <row r="2288" spans="1:23">
      <c r="A2288" s="107"/>
      <c r="B2288" s="112"/>
      <c r="C2288" s="107"/>
      <c r="D2288" s="112"/>
      <c r="E2288" s="107"/>
      <c r="F2288" s="107"/>
      <c r="G2288" s="107"/>
      <c r="H2288" s="107"/>
      <c r="I2288" s="107"/>
      <c r="J2288" s="108"/>
      <c r="K2288" s="108"/>
      <c r="L2288" s="108"/>
      <c r="M2288" s="108"/>
      <c r="N2288" s="108"/>
      <c r="O2288" s="108"/>
      <c r="P2288" s="108"/>
      <c r="Q2288" s="108"/>
      <c r="R2288" s="108"/>
      <c r="S2288" s="107"/>
      <c r="T2288" s="108"/>
      <c r="U2288" s="108"/>
      <c r="V2288" s="107"/>
      <c r="W2288" s="107"/>
    </row>
    <row r="2289" spans="1:23">
      <c r="A2289" s="107"/>
      <c r="B2289" s="112"/>
      <c r="C2289" s="107"/>
      <c r="D2289" s="112"/>
      <c r="E2289" s="107"/>
      <c r="F2289" s="107"/>
      <c r="G2289" s="107"/>
      <c r="H2289" s="107"/>
      <c r="I2289" s="107"/>
      <c r="J2289" s="108"/>
      <c r="K2289" s="108"/>
      <c r="L2289" s="108"/>
      <c r="M2289" s="108"/>
      <c r="N2289" s="108"/>
      <c r="O2289" s="108"/>
      <c r="P2289" s="108"/>
      <c r="Q2289" s="108"/>
      <c r="R2289" s="108"/>
      <c r="S2289" s="107"/>
      <c r="T2289" s="108"/>
      <c r="U2289" s="108"/>
      <c r="V2289" s="107"/>
      <c r="W2289" s="107"/>
    </row>
    <row r="2290" spans="1:23">
      <c r="A2290" s="107"/>
      <c r="B2290" s="112"/>
      <c r="C2290" s="107"/>
      <c r="D2290" s="112"/>
      <c r="E2290" s="107"/>
      <c r="F2290" s="107"/>
      <c r="G2290" s="107"/>
      <c r="H2290" s="107"/>
      <c r="I2290" s="107"/>
      <c r="J2290" s="108"/>
      <c r="K2290" s="108"/>
      <c r="L2290" s="108"/>
      <c r="M2290" s="108"/>
      <c r="N2290" s="108"/>
      <c r="O2290" s="108"/>
      <c r="P2290" s="108"/>
      <c r="Q2290" s="108"/>
      <c r="R2290" s="108"/>
      <c r="S2290" s="107"/>
      <c r="T2290" s="108"/>
      <c r="U2290" s="108"/>
      <c r="V2290" s="107"/>
      <c r="W2290" s="107"/>
    </row>
    <row r="2291" spans="1:23">
      <c r="A2291" s="107"/>
      <c r="B2291" s="112"/>
      <c r="C2291" s="107"/>
      <c r="D2291" s="112"/>
      <c r="E2291" s="107"/>
      <c r="F2291" s="107"/>
      <c r="G2291" s="107"/>
      <c r="H2291" s="107"/>
      <c r="I2291" s="107"/>
      <c r="J2291" s="108"/>
      <c r="K2291" s="108"/>
      <c r="L2291" s="108"/>
      <c r="M2291" s="108"/>
      <c r="N2291" s="108"/>
      <c r="O2291" s="108"/>
      <c r="P2291" s="108"/>
      <c r="Q2291" s="108"/>
      <c r="R2291" s="108"/>
      <c r="S2291" s="107"/>
      <c r="T2291" s="108"/>
      <c r="U2291" s="108"/>
      <c r="V2291" s="107"/>
      <c r="W2291" s="107"/>
    </row>
    <row r="2292" spans="1:23">
      <c r="A2292" s="107"/>
      <c r="B2292" s="112"/>
      <c r="C2292" s="107"/>
      <c r="D2292" s="112"/>
      <c r="E2292" s="107"/>
      <c r="F2292" s="107"/>
      <c r="G2292" s="107"/>
      <c r="H2292" s="107"/>
      <c r="I2292" s="107"/>
      <c r="J2292" s="108"/>
      <c r="K2292" s="108"/>
      <c r="L2292" s="108"/>
      <c r="M2292" s="108"/>
      <c r="N2292" s="108"/>
      <c r="O2292" s="108"/>
      <c r="P2292" s="108"/>
      <c r="Q2292" s="108"/>
      <c r="R2292" s="108"/>
      <c r="S2292" s="107"/>
      <c r="T2292" s="108"/>
      <c r="U2292" s="108"/>
      <c r="V2292" s="107"/>
      <c r="W2292" s="107"/>
    </row>
    <row r="2293" spans="1:23">
      <c r="A2293" s="107"/>
      <c r="B2293" s="112"/>
      <c r="C2293" s="107"/>
      <c r="D2293" s="112"/>
      <c r="E2293" s="107"/>
      <c r="F2293" s="107"/>
      <c r="G2293" s="107"/>
      <c r="H2293" s="107"/>
      <c r="I2293" s="107"/>
      <c r="J2293" s="108"/>
      <c r="K2293" s="108"/>
      <c r="L2293" s="108"/>
      <c r="M2293" s="108"/>
      <c r="N2293" s="108"/>
      <c r="O2293" s="108"/>
      <c r="P2293" s="108"/>
      <c r="Q2293" s="108"/>
      <c r="R2293" s="108"/>
      <c r="S2293" s="107"/>
      <c r="T2293" s="108"/>
      <c r="U2293" s="108"/>
      <c r="V2293" s="107"/>
      <c r="W2293" s="107"/>
    </row>
    <row r="2294" spans="1:23">
      <c r="A2294" s="107"/>
      <c r="B2294" s="112"/>
      <c r="C2294" s="107"/>
      <c r="D2294" s="112"/>
      <c r="E2294" s="107"/>
      <c r="F2294" s="107"/>
      <c r="G2294" s="107"/>
      <c r="H2294" s="107"/>
      <c r="I2294" s="107"/>
      <c r="J2294" s="108"/>
      <c r="K2294" s="108"/>
      <c r="L2294" s="108"/>
      <c r="M2294" s="108"/>
      <c r="N2294" s="108"/>
      <c r="O2294" s="108"/>
      <c r="P2294" s="108"/>
      <c r="Q2294" s="108"/>
      <c r="R2294" s="108"/>
      <c r="S2294" s="107"/>
      <c r="T2294" s="108"/>
      <c r="U2294" s="108"/>
      <c r="V2294" s="107"/>
      <c r="W2294" s="107"/>
    </row>
    <row r="2295" spans="1:23">
      <c r="A2295" s="107"/>
      <c r="B2295" s="112"/>
      <c r="C2295" s="107"/>
      <c r="D2295" s="112"/>
      <c r="E2295" s="107"/>
      <c r="F2295" s="107"/>
      <c r="G2295" s="107"/>
      <c r="H2295" s="107"/>
      <c r="I2295" s="107"/>
      <c r="J2295" s="108"/>
      <c r="K2295" s="108"/>
      <c r="L2295" s="108"/>
      <c r="M2295" s="108"/>
      <c r="N2295" s="108"/>
      <c r="O2295" s="108"/>
      <c r="P2295" s="108"/>
      <c r="Q2295" s="108"/>
      <c r="R2295" s="108"/>
      <c r="S2295" s="107"/>
      <c r="T2295" s="108"/>
      <c r="U2295" s="108"/>
      <c r="V2295" s="107"/>
      <c r="W2295" s="107"/>
    </row>
    <row r="2296" spans="1:23">
      <c r="A2296" s="107"/>
      <c r="B2296" s="112"/>
      <c r="C2296" s="107"/>
      <c r="D2296" s="112"/>
      <c r="E2296" s="107"/>
      <c r="F2296" s="107"/>
      <c r="G2296" s="107"/>
      <c r="H2296" s="107"/>
      <c r="I2296" s="107"/>
      <c r="J2296" s="108"/>
      <c r="K2296" s="108"/>
      <c r="L2296" s="108"/>
      <c r="M2296" s="108"/>
      <c r="N2296" s="108"/>
      <c r="O2296" s="108"/>
      <c r="P2296" s="108"/>
      <c r="Q2296" s="108"/>
      <c r="R2296" s="108"/>
      <c r="S2296" s="107"/>
      <c r="T2296" s="108"/>
      <c r="U2296" s="108"/>
      <c r="V2296" s="107"/>
      <c r="W2296" s="107"/>
    </row>
    <row r="2297" spans="1:23">
      <c r="A2297" s="107"/>
      <c r="B2297" s="112"/>
      <c r="C2297" s="107"/>
      <c r="D2297" s="112"/>
      <c r="E2297" s="107"/>
      <c r="F2297" s="107"/>
      <c r="G2297" s="107"/>
      <c r="H2297" s="107"/>
      <c r="I2297" s="107"/>
      <c r="J2297" s="108"/>
      <c r="K2297" s="108"/>
      <c r="L2297" s="108"/>
      <c r="M2297" s="108"/>
      <c r="N2297" s="108"/>
      <c r="O2297" s="108"/>
      <c r="P2297" s="108"/>
      <c r="Q2297" s="108"/>
      <c r="R2297" s="108"/>
      <c r="S2297" s="107"/>
      <c r="T2297" s="108"/>
      <c r="U2297" s="108"/>
      <c r="V2297" s="107"/>
      <c r="W2297" s="107"/>
    </row>
    <row r="2298" spans="1:23">
      <c r="A2298" s="107"/>
      <c r="B2298" s="112"/>
      <c r="C2298" s="107"/>
      <c r="D2298" s="112"/>
      <c r="E2298" s="107"/>
      <c r="F2298" s="107"/>
      <c r="G2298" s="107"/>
      <c r="H2298" s="107"/>
      <c r="I2298" s="107"/>
      <c r="J2298" s="108"/>
      <c r="K2298" s="108"/>
      <c r="L2298" s="108"/>
      <c r="M2298" s="108"/>
      <c r="N2298" s="108"/>
      <c r="O2298" s="108"/>
      <c r="P2298" s="108"/>
      <c r="Q2298" s="108"/>
      <c r="R2298" s="108"/>
      <c r="S2298" s="107"/>
      <c r="T2298" s="108"/>
      <c r="U2298" s="108"/>
      <c r="V2298" s="107"/>
      <c r="W2298" s="107"/>
    </row>
    <row r="2299" spans="1:23">
      <c r="A2299" s="107"/>
      <c r="B2299" s="112"/>
      <c r="C2299" s="107"/>
      <c r="D2299" s="112"/>
      <c r="E2299" s="107"/>
      <c r="F2299" s="107"/>
      <c r="G2299" s="107"/>
      <c r="H2299" s="107"/>
      <c r="I2299" s="107"/>
      <c r="J2299" s="108"/>
      <c r="K2299" s="108"/>
      <c r="L2299" s="108"/>
      <c r="M2299" s="108"/>
      <c r="N2299" s="108"/>
      <c r="O2299" s="108"/>
      <c r="P2299" s="108"/>
      <c r="Q2299" s="108"/>
      <c r="R2299" s="108"/>
      <c r="S2299" s="107"/>
      <c r="T2299" s="108"/>
      <c r="U2299" s="108"/>
      <c r="V2299" s="107"/>
      <c r="W2299" s="107"/>
    </row>
    <row r="2300" spans="1:23">
      <c r="A2300" s="107"/>
      <c r="B2300" s="112"/>
      <c r="C2300" s="107"/>
      <c r="D2300" s="112"/>
      <c r="E2300" s="107"/>
      <c r="F2300" s="107"/>
      <c r="G2300" s="107"/>
      <c r="H2300" s="107"/>
      <c r="I2300" s="107"/>
      <c r="J2300" s="108"/>
      <c r="K2300" s="108"/>
      <c r="L2300" s="108"/>
      <c r="M2300" s="108"/>
      <c r="N2300" s="108"/>
      <c r="O2300" s="108"/>
      <c r="P2300" s="108"/>
      <c r="Q2300" s="108"/>
      <c r="R2300" s="108"/>
      <c r="S2300" s="107"/>
      <c r="T2300" s="108"/>
      <c r="U2300" s="108"/>
      <c r="V2300" s="107"/>
      <c r="W2300" s="107"/>
    </row>
    <row r="2301" spans="1:23">
      <c r="A2301" s="107"/>
      <c r="B2301" s="112"/>
      <c r="C2301" s="107"/>
      <c r="D2301" s="112"/>
      <c r="E2301" s="107"/>
      <c r="F2301" s="107"/>
      <c r="G2301" s="107"/>
      <c r="H2301" s="107"/>
      <c r="I2301" s="107"/>
      <c r="J2301" s="108"/>
      <c r="K2301" s="108"/>
      <c r="L2301" s="108"/>
      <c r="M2301" s="108"/>
      <c r="N2301" s="108"/>
      <c r="O2301" s="108"/>
      <c r="P2301" s="108"/>
      <c r="Q2301" s="108"/>
      <c r="R2301" s="108"/>
      <c r="S2301" s="107"/>
      <c r="T2301" s="108"/>
      <c r="U2301" s="108"/>
      <c r="V2301" s="107"/>
      <c r="W2301" s="107"/>
    </row>
    <row r="2302" spans="1:23">
      <c r="A2302" s="107"/>
      <c r="B2302" s="112"/>
      <c r="C2302" s="107"/>
      <c r="D2302" s="112"/>
      <c r="E2302" s="107"/>
      <c r="F2302" s="107"/>
      <c r="G2302" s="107"/>
      <c r="H2302" s="107"/>
      <c r="I2302" s="107"/>
      <c r="J2302" s="108"/>
      <c r="K2302" s="108"/>
      <c r="L2302" s="108"/>
      <c r="M2302" s="108"/>
      <c r="N2302" s="108"/>
      <c r="O2302" s="108"/>
      <c r="P2302" s="108"/>
      <c r="Q2302" s="108"/>
      <c r="R2302" s="108"/>
      <c r="S2302" s="107"/>
      <c r="T2302" s="108"/>
      <c r="U2302" s="108"/>
      <c r="V2302" s="107"/>
      <c r="W2302" s="107"/>
    </row>
    <row r="2303" spans="1:23">
      <c r="A2303" s="107"/>
      <c r="B2303" s="112"/>
      <c r="C2303" s="107"/>
      <c r="D2303" s="112"/>
      <c r="E2303" s="107"/>
      <c r="F2303" s="107"/>
      <c r="G2303" s="107"/>
      <c r="H2303" s="107"/>
      <c r="I2303" s="107"/>
      <c r="J2303" s="108"/>
      <c r="K2303" s="108"/>
      <c r="L2303" s="108"/>
      <c r="M2303" s="108"/>
      <c r="N2303" s="108"/>
      <c r="O2303" s="108"/>
      <c r="P2303" s="108"/>
      <c r="Q2303" s="108"/>
      <c r="R2303" s="108"/>
      <c r="S2303" s="107"/>
      <c r="T2303" s="108"/>
      <c r="U2303" s="108"/>
      <c r="V2303" s="107"/>
      <c r="W2303" s="107"/>
    </row>
    <row r="2304" spans="1:23">
      <c r="A2304" s="107"/>
      <c r="B2304" s="112"/>
      <c r="C2304" s="107"/>
      <c r="D2304" s="112"/>
      <c r="E2304" s="107"/>
      <c r="F2304" s="107"/>
      <c r="G2304" s="107"/>
      <c r="H2304" s="107"/>
      <c r="I2304" s="107"/>
      <c r="J2304" s="108"/>
      <c r="K2304" s="108"/>
      <c r="L2304" s="108"/>
      <c r="M2304" s="108"/>
      <c r="N2304" s="108"/>
      <c r="O2304" s="108"/>
      <c r="P2304" s="108"/>
      <c r="Q2304" s="108"/>
      <c r="R2304" s="108"/>
      <c r="S2304" s="107"/>
      <c r="T2304" s="108"/>
      <c r="U2304" s="108"/>
      <c r="V2304" s="107"/>
      <c r="W2304" s="107"/>
    </row>
    <row r="2305" spans="1:23">
      <c r="A2305" s="107"/>
      <c r="B2305" s="112"/>
      <c r="C2305" s="107"/>
      <c r="D2305" s="112"/>
      <c r="E2305" s="107"/>
      <c r="F2305" s="107"/>
      <c r="G2305" s="107"/>
      <c r="H2305" s="107"/>
      <c r="I2305" s="107"/>
      <c r="J2305" s="108"/>
      <c r="K2305" s="108"/>
      <c r="L2305" s="108"/>
      <c r="M2305" s="108"/>
      <c r="N2305" s="108"/>
      <c r="O2305" s="108"/>
      <c r="P2305" s="108"/>
      <c r="Q2305" s="108"/>
      <c r="R2305" s="108"/>
      <c r="S2305" s="107"/>
      <c r="T2305" s="108"/>
      <c r="U2305" s="108"/>
      <c r="V2305" s="107"/>
      <c r="W2305" s="107"/>
    </row>
    <row r="2306" spans="1:23">
      <c r="A2306" s="107"/>
      <c r="B2306" s="112"/>
      <c r="C2306" s="107"/>
      <c r="D2306" s="112"/>
      <c r="E2306" s="107"/>
      <c r="F2306" s="107"/>
      <c r="G2306" s="107"/>
      <c r="H2306" s="107"/>
      <c r="I2306" s="107"/>
      <c r="J2306" s="108"/>
      <c r="K2306" s="108"/>
      <c r="L2306" s="108"/>
      <c r="M2306" s="108"/>
      <c r="N2306" s="108"/>
      <c r="O2306" s="108"/>
      <c r="P2306" s="108"/>
      <c r="Q2306" s="108"/>
      <c r="R2306" s="108"/>
      <c r="S2306" s="107"/>
      <c r="T2306" s="108"/>
      <c r="U2306" s="108"/>
      <c r="V2306" s="107"/>
      <c r="W2306" s="107"/>
    </row>
    <row r="2307" spans="1:23">
      <c r="A2307" s="107"/>
      <c r="B2307" s="112"/>
      <c r="C2307" s="107"/>
      <c r="D2307" s="112"/>
      <c r="E2307" s="107"/>
      <c r="F2307" s="107"/>
      <c r="G2307" s="107"/>
      <c r="H2307" s="107"/>
      <c r="I2307" s="107"/>
      <c r="J2307" s="108"/>
      <c r="K2307" s="108"/>
      <c r="L2307" s="108"/>
      <c r="M2307" s="108"/>
      <c r="N2307" s="108"/>
      <c r="O2307" s="108"/>
      <c r="P2307" s="108"/>
      <c r="Q2307" s="108"/>
      <c r="R2307" s="108"/>
      <c r="S2307" s="107"/>
      <c r="T2307" s="108"/>
      <c r="U2307" s="108"/>
      <c r="V2307" s="107"/>
      <c r="W2307" s="107"/>
    </row>
    <row r="2308" spans="1:23">
      <c r="A2308" s="107"/>
      <c r="B2308" s="112"/>
      <c r="C2308" s="107"/>
      <c r="D2308" s="112"/>
      <c r="E2308" s="107"/>
      <c r="F2308" s="107"/>
      <c r="G2308" s="107"/>
      <c r="H2308" s="107"/>
      <c r="I2308" s="107"/>
      <c r="J2308" s="108"/>
      <c r="K2308" s="108"/>
      <c r="L2308" s="108"/>
      <c r="M2308" s="108"/>
      <c r="N2308" s="108"/>
      <c r="O2308" s="108"/>
      <c r="P2308" s="108"/>
      <c r="Q2308" s="108"/>
      <c r="R2308" s="108"/>
      <c r="S2308" s="107"/>
      <c r="T2308" s="108"/>
      <c r="U2308" s="108"/>
      <c r="V2308" s="107"/>
      <c r="W2308" s="107"/>
    </row>
    <row r="2309" spans="1:23">
      <c r="A2309" s="107"/>
      <c r="B2309" s="112"/>
      <c r="C2309" s="107"/>
      <c r="D2309" s="112"/>
      <c r="E2309" s="107"/>
      <c r="F2309" s="107"/>
      <c r="G2309" s="107"/>
      <c r="H2309" s="107"/>
      <c r="I2309" s="107"/>
      <c r="J2309" s="108"/>
      <c r="K2309" s="108"/>
      <c r="L2309" s="108"/>
      <c r="M2309" s="108"/>
      <c r="N2309" s="108"/>
      <c r="O2309" s="108"/>
      <c r="P2309" s="108"/>
      <c r="Q2309" s="108"/>
      <c r="R2309" s="108"/>
      <c r="S2309" s="107"/>
      <c r="T2309" s="108"/>
      <c r="U2309" s="108"/>
      <c r="V2309" s="107"/>
      <c r="W2309" s="107"/>
    </row>
    <row r="2310" spans="1:23">
      <c r="A2310" s="107"/>
      <c r="B2310" s="112"/>
      <c r="C2310" s="107"/>
      <c r="D2310" s="112"/>
      <c r="E2310" s="107"/>
      <c r="F2310" s="107"/>
      <c r="G2310" s="107"/>
      <c r="H2310" s="107"/>
      <c r="I2310" s="107"/>
      <c r="J2310" s="108"/>
      <c r="K2310" s="108"/>
      <c r="L2310" s="108"/>
      <c r="M2310" s="108"/>
      <c r="N2310" s="108"/>
      <c r="O2310" s="108"/>
      <c r="P2310" s="108"/>
      <c r="Q2310" s="108"/>
      <c r="R2310" s="108"/>
      <c r="S2310" s="107"/>
      <c r="T2310" s="108"/>
      <c r="U2310" s="108"/>
      <c r="V2310" s="107"/>
      <c r="W2310" s="107"/>
    </row>
    <row r="2311" spans="1:23">
      <c r="A2311" s="107"/>
      <c r="B2311" s="112"/>
      <c r="C2311" s="107"/>
      <c r="D2311" s="112"/>
      <c r="E2311" s="107"/>
      <c r="F2311" s="107"/>
      <c r="G2311" s="107"/>
      <c r="H2311" s="107"/>
      <c r="I2311" s="107"/>
      <c r="J2311" s="108"/>
      <c r="K2311" s="108"/>
      <c r="L2311" s="108"/>
      <c r="M2311" s="108"/>
      <c r="N2311" s="108"/>
      <c r="O2311" s="108"/>
      <c r="P2311" s="108"/>
      <c r="Q2311" s="108"/>
      <c r="R2311" s="108"/>
      <c r="S2311" s="107"/>
      <c r="T2311" s="108"/>
      <c r="U2311" s="108"/>
      <c r="V2311" s="107"/>
      <c r="W2311" s="107"/>
    </row>
    <row r="2312" spans="1:23">
      <c r="A2312" s="107"/>
      <c r="B2312" s="112"/>
      <c r="C2312" s="107"/>
      <c r="D2312" s="112"/>
      <c r="E2312" s="107"/>
      <c r="F2312" s="107"/>
      <c r="G2312" s="107"/>
      <c r="H2312" s="107"/>
      <c r="I2312" s="107"/>
      <c r="J2312" s="108"/>
      <c r="K2312" s="108"/>
      <c r="L2312" s="108"/>
      <c r="M2312" s="108"/>
      <c r="N2312" s="108"/>
      <c r="O2312" s="108"/>
      <c r="P2312" s="108"/>
      <c r="Q2312" s="108"/>
      <c r="R2312" s="108"/>
      <c r="S2312" s="107"/>
      <c r="T2312" s="108"/>
      <c r="U2312" s="108"/>
      <c r="V2312" s="107"/>
      <c r="W2312" s="107"/>
    </row>
    <row r="2313" spans="1:23">
      <c r="A2313" s="107"/>
      <c r="B2313" s="112"/>
      <c r="C2313" s="107"/>
      <c r="D2313" s="112"/>
      <c r="E2313" s="107"/>
      <c r="F2313" s="107"/>
      <c r="G2313" s="107"/>
      <c r="H2313" s="107"/>
      <c r="I2313" s="107"/>
      <c r="J2313" s="108"/>
      <c r="K2313" s="108"/>
      <c r="L2313" s="108"/>
      <c r="M2313" s="108"/>
      <c r="N2313" s="108"/>
      <c r="O2313" s="108"/>
      <c r="P2313" s="108"/>
      <c r="Q2313" s="108"/>
      <c r="R2313" s="108"/>
      <c r="S2313" s="107"/>
      <c r="T2313" s="108"/>
      <c r="U2313" s="108"/>
      <c r="V2313" s="107"/>
      <c r="W2313" s="107"/>
    </row>
    <row r="2314" spans="1:23">
      <c r="A2314" s="107"/>
      <c r="B2314" s="112"/>
      <c r="C2314" s="107"/>
      <c r="D2314" s="112"/>
      <c r="E2314" s="107"/>
      <c r="F2314" s="107"/>
      <c r="G2314" s="107"/>
      <c r="H2314" s="107"/>
      <c r="I2314" s="107"/>
      <c r="J2314" s="108"/>
      <c r="K2314" s="108"/>
      <c r="L2314" s="108"/>
      <c r="M2314" s="108"/>
      <c r="N2314" s="108"/>
      <c r="O2314" s="108"/>
      <c r="P2314" s="108"/>
      <c r="Q2314" s="108"/>
      <c r="R2314" s="108"/>
      <c r="S2314" s="107"/>
      <c r="T2314" s="108"/>
      <c r="U2314" s="108"/>
      <c r="V2314" s="107"/>
      <c r="W2314" s="107"/>
    </row>
    <row r="2315" spans="1:23">
      <c r="A2315" s="107"/>
      <c r="B2315" s="112"/>
      <c r="C2315" s="107"/>
      <c r="D2315" s="112"/>
      <c r="E2315" s="107"/>
      <c r="F2315" s="107"/>
      <c r="G2315" s="107"/>
      <c r="H2315" s="107"/>
      <c r="I2315" s="107"/>
      <c r="J2315" s="108"/>
      <c r="K2315" s="108"/>
      <c r="L2315" s="108"/>
      <c r="M2315" s="108"/>
      <c r="N2315" s="108"/>
      <c r="O2315" s="108"/>
      <c r="P2315" s="108"/>
      <c r="Q2315" s="108"/>
      <c r="R2315" s="108"/>
      <c r="S2315" s="107"/>
      <c r="T2315" s="108"/>
      <c r="U2315" s="108"/>
      <c r="V2315" s="107"/>
      <c r="W2315" s="107"/>
    </row>
    <row r="2316" spans="1:23">
      <c r="A2316" s="107"/>
      <c r="B2316" s="112"/>
      <c r="C2316" s="107"/>
      <c r="D2316" s="112"/>
      <c r="E2316" s="107"/>
      <c r="F2316" s="107"/>
      <c r="G2316" s="107"/>
      <c r="H2316" s="107"/>
      <c r="I2316" s="107"/>
      <c r="J2316" s="108"/>
      <c r="K2316" s="108"/>
      <c r="L2316" s="108"/>
      <c r="M2316" s="108"/>
      <c r="N2316" s="108"/>
      <c r="O2316" s="108"/>
      <c r="P2316" s="108"/>
      <c r="Q2316" s="108"/>
      <c r="R2316" s="108"/>
      <c r="S2316" s="107"/>
      <c r="T2316" s="108"/>
      <c r="U2316" s="108"/>
      <c r="V2316" s="107"/>
      <c r="W2316" s="107"/>
    </row>
    <row r="2317" spans="1:23">
      <c r="A2317" s="107"/>
      <c r="B2317" s="112"/>
      <c r="C2317" s="107"/>
      <c r="D2317" s="112"/>
      <c r="E2317" s="107"/>
      <c r="F2317" s="107"/>
      <c r="G2317" s="107"/>
      <c r="H2317" s="107"/>
      <c r="I2317" s="107"/>
      <c r="J2317" s="108"/>
      <c r="K2317" s="108"/>
      <c r="L2317" s="108"/>
      <c r="M2317" s="108"/>
      <c r="N2317" s="108"/>
      <c r="O2317" s="108"/>
      <c r="P2317" s="108"/>
      <c r="Q2317" s="108"/>
      <c r="R2317" s="108"/>
      <c r="S2317" s="107"/>
      <c r="T2317" s="108"/>
      <c r="U2317" s="108"/>
      <c r="V2317" s="107"/>
      <c r="W2317" s="107"/>
    </row>
    <row r="2318" spans="1:23">
      <c r="A2318" s="107"/>
      <c r="B2318" s="112"/>
      <c r="C2318" s="107"/>
      <c r="D2318" s="112"/>
      <c r="E2318" s="107"/>
      <c r="F2318" s="107"/>
      <c r="G2318" s="107"/>
      <c r="H2318" s="107"/>
      <c r="I2318" s="107"/>
      <c r="J2318" s="108"/>
      <c r="K2318" s="108"/>
      <c r="L2318" s="108"/>
      <c r="M2318" s="108"/>
      <c r="N2318" s="108"/>
      <c r="O2318" s="108"/>
      <c r="P2318" s="108"/>
      <c r="Q2318" s="108"/>
      <c r="R2318" s="108"/>
      <c r="S2318" s="107"/>
      <c r="T2318" s="108"/>
      <c r="U2318" s="108"/>
      <c r="V2318" s="107"/>
      <c r="W2318" s="107"/>
    </row>
    <row r="2319" spans="1:23">
      <c r="A2319" s="107"/>
      <c r="B2319" s="112"/>
      <c r="C2319" s="107"/>
      <c r="D2319" s="112"/>
      <c r="E2319" s="107"/>
      <c r="F2319" s="107"/>
      <c r="G2319" s="107"/>
      <c r="H2319" s="107"/>
      <c r="I2319" s="107"/>
      <c r="J2319" s="108"/>
      <c r="K2319" s="108"/>
      <c r="L2319" s="108"/>
      <c r="M2319" s="108"/>
      <c r="N2319" s="108"/>
      <c r="O2319" s="108"/>
      <c r="P2319" s="108"/>
      <c r="Q2319" s="108"/>
      <c r="R2319" s="108"/>
      <c r="S2319" s="107"/>
      <c r="T2319" s="108"/>
      <c r="U2319" s="108"/>
      <c r="V2319" s="107"/>
      <c r="W2319" s="107"/>
    </row>
    <row r="2320" spans="1:23">
      <c r="A2320" s="107"/>
      <c r="B2320" s="112"/>
      <c r="C2320" s="107"/>
      <c r="D2320" s="112"/>
      <c r="E2320" s="107"/>
      <c r="F2320" s="107"/>
      <c r="G2320" s="107"/>
      <c r="H2320" s="107"/>
      <c r="I2320" s="107"/>
      <c r="J2320" s="108"/>
      <c r="K2320" s="108"/>
      <c r="L2320" s="108"/>
      <c r="M2320" s="108"/>
      <c r="N2320" s="108"/>
      <c r="O2320" s="108"/>
      <c r="P2320" s="108"/>
      <c r="Q2320" s="108"/>
      <c r="R2320" s="108"/>
      <c r="S2320" s="107"/>
      <c r="T2320" s="108"/>
      <c r="U2320" s="108"/>
      <c r="V2320" s="107"/>
      <c r="W2320" s="107"/>
    </row>
    <row r="2321" spans="1:23">
      <c r="A2321" s="107"/>
      <c r="B2321" s="112"/>
      <c r="C2321" s="107"/>
      <c r="D2321" s="112"/>
      <c r="E2321" s="107"/>
      <c r="F2321" s="107"/>
      <c r="G2321" s="107"/>
      <c r="H2321" s="107"/>
      <c r="I2321" s="107"/>
      <c r="J2321" s="108"/>
      <c r="K2321" s="108"/>
      <c r="L2321" s="108"/>
      <c r="M2321" s="108"/>
      <c r="N2321" s="108"/>
      <c r="O2321" s="108"/>
      <c r="P2321" s="108"/>
      <c r="Q2321" s="108"/>
      <c r="R2321" s="108"/>
      <c r="S2321" s="107"/>
      <c r="T2321" s="108"/>
      <c r="U2321" s="108"/>
      <c r="V2321" s="107"/>
      <c r="W2321" s="107"/>
    </row>
    <row r="2322" spans="1:23">
      <c r="A2322" s="107"/>
      <c r="B2322" s="112"/>
      <c r="C2322" s="107"/>
      <c r="D2322" s="112"/>
      <c r="E2322" s="107"/>
      <c r="F2322" s="107"/>
      <c r="G2322" s="107"/>
      <c r="H2322" s="107"/>
      <c r="I2322" s="107"/>
      <c r="J2322" s="108"/>
      <c r="K2322" s="108"/>
      <c r="L2322" s="108"/>
      <c r="M2322" s="108"/>
      <c r="N2322" s="108"/>
      <c r="O2322" s="108"/>
      <c r="P2322" s="108"/>
      <c r="Q2322" s="108"/>
      <c r="R2322" s="108"/>
      <c r="S2322" s="107"/>
      <c r="T2322" s="108"/>
      <c r="U2322" s="108"/>
      <c r="V2322" s="107"/>
      <c r="W2322" s="107"/>
    </row>
    <row r="2323" spans="1:23">
      <c r="A2323" s="107"/>
      <c r="B2323" s="112"/>
      <c r="C2323" s="107"/>
      <c r="D2323" s="112"/>
      <c r="E2323" s="107"/>
      <c r="F2323" s="107"/>
      <c r="G2323" s="107"/>
      <c r="H2323" s="107"/>
      <c r="I2323" s="107"/>
      <c r="J2323" s="108"/>
      <c r="K2323" s="108"/>
      <c r="L2323" s="108"/>
      <c r="M2323" s="108"/>
      <c r="N2323" s="108"/>
      <c r="O2323" s="108"/>
      <c r="P2323" s="108"/>
      <c r="Q2323" s="108"/>
      <c r="R2323" s="108"/>
      <c r="S2323" s="107"/>
      <c r="T2323" s="108"/>
      <c r="U2323" s="108"/>
      <c r="V2323" s="107"/>
      <c r="W2323" s="107"/>
    </row>
    <row r="2324" spans="1:23">
      <c r="A2324" s="107"/>
      <c r="B2324" s="112"/>
      <c r="C2324" s="107"/>
      <c r="D2324" s="112"/>
      <c r="E2324" s="107"/>
      <c r="F2324" s="107"/>
      <c r="G2324" s="107"/>
      <c r="H2324" s="107"/>
      <c r="I2324" s="107"/>
      <c r="J2324" s="108"/>
      <c r="K2324" s="108"/>
      <c r="L2324" s="108"/>
      <c r="M2324" s="108"/>
      <c r="N2324" s="108"/>
      <c r="O2324" s="108"/>
      <c r="P2324" s="108"/>
      <c r="Q2324" s="108"/>
      <c r="R2324" s="108"/>
      <c r="S2324" s="107"/>
      <c r="T2324" s="108"/>
      <c r="U2324" s="108"/>
      <c r="V2324" s="107"/>
      <c r="W2324" s="107"/>
    </row>
    <row r="2325" spans="1:23">
      <c r="A2325" s="107"/>
      <c r="B2325" s="112"/>
      <c r="C2325" s="107"/>
      <c r="D2325" s="112"/>
      <c r="E2325" s="107"/>
      <c r="F2325" s="107"/>
      <c r="G2325" s="107"/>
      <c r="H2325" s="107"/>
      <c r="I2325" s="107"/>
      <c r="J2325" s="108"/>
      <c r="K2325" s="108"/>
      <c r="L2325" s="108"/>
      <c r="M2325" s="108"/>
      <c r="N2325" s="108"/>
      <c r="O2325" s="108"/>
      <c r="P2325" s="108"/>
      <c r="Q2325" s="108"/>
      <c r="R2325" s="108"/>
      <c r="S2325" s="107"/>
      <c r="T2325" s="108"/>
      <c r="U2325" s="108"/>
      <c r="V2325" s="107"/>
      <c r="W2325" s="107"/>
    </row>
    <row r="2326" spans="1:23">
      <c r="A2326" s="107"/>
      <c r="B2326" s="112"/>
      <c r="C2326" s="107"/>
      <c r="D2326" s="112"/>
      <c r="E2326" s="107"/>
      <c r="F2326" s="107"/>
      <c r="G2326" s="107"/>
      <c r="H2326" s="107"/>
      <c r="I2326" s="107"/>
      <c r="J2326" s="108"/>
      <c r="K2326" s="108"/>
      <c r="L2326" s="108"/>
      <c r="M2326" s="108"/>
      <c r="N2326" s="108"/>
      <c r="O2326" s="108"/>
      <c r="P2326" s="108"/>
      <c r="Q2326" s="108"/>
      <c r="R2326" s="108"/>
      <c r="S2326" s="107"/>
      <c r="T2326" s="108"/>
      <c r="U2326" s="108"/>
      <c r="V2326" s="107"/>
      <c r="W2326" s="107"/>
    </row>
    <row r="2327" spans="1:23">
      <c r="A2327" s="107"/>
      <c r="B2327" s="112"/>
      <c r="C2327" s="107"/>
      <c r="D2327" s="112"/>
      <c r="E2327" s="107"/>
      <c r="F2327" s="107"/>
      <c r="G2327" s="107"/>
      <c r="H2327" s="107"/>
      <c r="I2327" s="107"/>
      <c r="J2327" s="108"/>
      <c r="K2327" s="108"/>
      <c r="L2327" s="108"/>
      <c r="M2327" s="108"/>
      <c r="N2327" s="108"/>
      <c r="O2327" s="108"/>
      <c r="P2327" s="108"/>
      <c r="Q2327" s="108"/>
      <c r="R2327" s="108"/>
      <c r="S2327" s="107"/>
      <c r="T2327" s="108"/>
      <c r="U2327" s="108"/>
      <c r="V2327" s="107"/>
      <c r="W2327" s="107"/>
    </row>
    <row r="2328" spans="1:23">
      <c r="A2328" s="107"/>
      <c r="B2328" s="112"/>
      <c r="C2328" s="107"/>
      <c r="D2328" s="112"/>
      <c r="E2328" s="107"/>
      <c r="F2328" s="107"/>
      <c r="G2328" s="107"/>
      <c r="H2328" s="107"/>
      <c r="I2328" s="107"/>
      <c r="J2328" s="108"/>
      <c r="K2328" s="108"/>
      <c r="L2328" s="108"/>
      <c r="M2328" s="108"/>
      <c r="N2328" s="108"/>
      <c r="O2328" s="108"/>
      <c r="P2328" s="108"/>
      <c r="Q2328" s="108"/>
      <c r="R2328" s="108"/>
      <c r="S2328" s="107"/>
      <c r="T2328" s="108"/>
      <c r="U2328" s="108"/>
      <c r="V2328" s="107"/>
      <c r="W2328" s="107"/>
    </row>
    <row r="2329" spans="1:23">
      <c r="A2329" s="107"/>
      <c r="B2329" s="112"/>
      <c r="C2329" s="107"/>
      <c r="D2329" s="112"/>
      <c r="E2329" s="107"/>
      <c r="F2329" s="107"/>
      <c r="G2329" s="107"/>
      <c r="H2329" s="107"/>
      <c r="I2329" s="107"/>
      <c r="J2329" s="108"/>
      <c r="K2329" s="108"/>
      <c r="L2329" s="108"/>
      <c r="M2329" s="108"/>
      <c r="N2329" s="108"/>
      <c r="O2329" s="108"/>
      <c r="P2329" s="108"/>
      <c r="Q2329" s="108"/>
      <c r="R2329" s="108"/>
      <c r="S2329" s="107"/>
      <c r="T2329" s="108"/>
      <c r="U2329" s="108"/>
      <c r="V2329" s="107"/>
      <c r="W2329" s="107"/>
    </row>
    <row r="2330" spans="1:23">
      <c r="A2330" s="107"/>
      <c r="B2330" s="112"/>
      <c r="C2330" s="107"/>
      <c r="D2330" s="112"/>
      <c r="E2330" s="107"/>
      <c r="F2330" s="107"/>
      <c r="G2330" s="107"/>
      <c r="H2330" s="107"/>
      <c r="I2330" s="107"/>
      <c r="J2330" s="108"/>
      <c r="K2330" s="108"/>
      <c r="L2330" s="108"/>
      <c r="M2330" s="108"/>
      <c r="N2330" s="108"/>
      <c r="O2330" s="108"/>
      <c r="P2330" s="108"/>
      <c r="Q2330" s="108"/>
      <c r="R2330" s="108"/>
      <c r="S2330" s="107"/>
      <c r="T2330" s="108"/>
      <c r="U2330" s="108"/>
      <c r="V2330" s="107"/>
      <c r="W2330" s="107"/>
    </row>
    <row r="2331" spans="1:23">
      <c r="A2331" s="107"/>
      <c r="B2331" s="112"/>
      <c r="C2331" s="107"/>
      <c r="D2331" s="112"/>
      <c r="E2331" s="107"/>
      <c r="F2331" s="107"/>
      <c r="G2331" s="107"/>
      <c r="H2331" s="107"/>
      <c r="I2331" s="107"/>
      <c r="J2331" s="108"/>
      <c r="K2331" s="108"/>
      <c r="L2331" s="108"/>
      <c r="M2331" s="108"/>
      <c r="N2331" s="108"/>
      <c r="O2331" s="108"/>
      <c r="P2331" s="108"/>
      <c r="Q2331" s="108"/>
      <c r="R2331" s="108"/>
      <c r="S2331" s="107"/>
      <c r="T2331" s="108"/>
      <c r="U2331" s="108"/>
      <c r="V2331" s="107"/>
      <c r="W2331" s="107"/>
    </row>
    <row r="2332" spans="1:23">
      <c r="A2332" s="107"/>
      <c r="B2332" s="112"/>
      <c r="C2332" s="107"/>
      <c r="D2332" s="112"/>
      <c r="E2332" s="107"/>
      <c r="F2332" s="107"/>
      <c r="G2332" s="107"/>
      <c r="H2332" s="107"/>
      <c r="I2332" s="107"/>
      <c r="J2332" s="108"/>
      <c r="K2332" s="108"/>
      <c r="L2332" s="108"/>
      <c r="M2332" s="108"/>
      <c r="N2332" s="108"/>
      <c r="O2332" s="108"/>
      <c r="P2332" s="108"/>
      <c r="Q2332" s="108"/>
      <c r="R2332" s="108"/>
      <c r="S2332" s="107"/>
      <c r="T2332" s="108"/>
      <c r="U2332" s="108"/>
      <c r="V2332" s="107"/>
      <c r="W2332" s="107"/>
    </row>
    <row r="2333" spans="1:23">
      <c r="A2333" s="107"/>
      <c r="B2333" s="112"/>
      <c r="C2333" s="107"/>
      <c r="D2333" s="112"/>
      <c r="E2333" s="107"/>
      <c r="F2333" s="107"/>
      <c r="G2333" s="107"/>
      <c r="H2333" s="107"/>
      <c r="I2333" s="107"/>
      <c r="J2333" s="108"/>
      <c r="K2333" s="108"/>
      <c r="L2333" s="108"/>
      <c r="M2333" s="108"/>
      <c r="N2333" s="108"/>
      <c r="O2333" s="108"/>
      <c r="P2333" s="108"/>
      <c r="Q2333" s="108"/>
      <c r="R2333" s="108"/>
      <c r="S2333" s="107"/>
      <c r="T2333" s="108"/>
      <c r="U2333" s="108"/>
      <c r="V2333" s="107"/>
      <c r="W2333" s="107"/>
    </row>
    <row r="2334" spans="1:23">
      <c r="A2334" s="107"/>
      <c r="B2334" s="112"/>
      <c r="C2334" s="107"/>
      <c r="D2334" s="112"/>
      <c r="E2334" s="107"/>
      <c r="F2334" s="107"/>
      <c r="G2334" s="107"/>
      <c r="H2334" s="107"/>
      <c r="I2334" s="107"/>
      <c r="J2334" s="108"/>
      <c r="K2334" s="108"/>
      <c r="L2334" s="108"/>
      <c r="M2334" s="108"/>
      <c r="N2334" s="108"/>
      <c r="O2334" s="108"/>
      <c r="P2334" s="108"/>
      <c r="Q2334" s="108"/>
      <c r="R2334" s="108"/>
      <c r="S2334" s="107"/>
      <c r="T2334" s="108"/>
      <c r="U2334" s="108"/>
      <c r="V2334" s="107"/>
      <c r="W2334" s="107"/>
    </row>
    <row r="2335" spans="1:23">
      <c r="A2335" s="107"/>
      <c r="B2335" s="112"/>
      <c r="C2335" s="107"/>
      <c r="D2335" s="112"/>
      <c r="E2335" s="107"/>
      <c r="F2335" s="107"/>
      <c r="G2335" s="107"/>
      <c r="H2335" s="107"/>
      <c r="I2335" s="107"/>
      <c r="J2335" s="108"/>
      <c r="K2335" s="108"/>
      <c r="L2335" s="108"/>
      <c r="M2335" s="108"/>
      <c r="N2335" s="108"/>
      <c r="O2335" s="108"/>
      <c r="P2335" s="108"/>
      <c r="Q2335" s="108"/>
      <c r="R2335" s="108"/>
      <c r="S2335" s="107"/>
      <c r="T2335" s="108"/>
      <c r="U2335" s="108"/>
      <c r="V2335" s="107"/>
      <c r="W2335" s="107"/>
    </row>
    <row r="2336" spans="1:23">
      <c r="A2336" s="107"/>
      <c r="B2336" s="112"/>
      <c r="C2336" s="107"/>
      <c r="D2336" s="112"/>
      <c r="E2336" s="107"/>
      <c r="F2336" s="107"/>
      <c r="G2336" s="107"/>
      <c r="H2336" s="107"/>
      <c r="I2336" s="107"/>
      <c r="J2336" s="108"/>
      <c r="K2336" s="108"/>
      <c r="L2336" s="108"/>
      <c r="M2336" s="108"/>
      <c r="N2336" s="108"/>
      <c r="O2336" s="108"/>
      <c r="P2336" s="108"/>
      <c r="Q2336" s="108"/>
      <c r="R2336" s="108"/>
      <c r="S2336" s="107"/>
      <c r="T2336" s="108"/>
      <c r="U2336" s="108"/>
      <c r="V2336" s="107"/>
      <c r="W2336" s="107"/>
    </row>
    <row r="2337" spans="1:23">
      <c r="A2337" s="107"/>
      <c r="B2337" s="112"/>
      <c r="C2337" s="107"/>
      <c r="D2337" s="112"/>
      <c r="E2337" s="107"/>
      <c r="F2337" s="107"/>
      <c r="G2337" s="107"/>
      <c r="H2337" s="107"/>
      <c r="I2337" s="107"/>
      <c r="J2337" s="108"/>
      <c r="K2337" s="108"/>
      <c r="L2337" s="108"/>
      <c r="M2337" s="108"/>
      <c r="N2337" s="108"/>
      <c r="O2337" s="108"/>
      <c r="P2337" s="108"/>
      <c r="Q2337" s="108"/>
      <c r="R2337" s="108"/>
      <c r="S2337" s="107"/>
      <c r="T2337" s="108"/>
      <c r="U2337" s="108"/>
      <c r="V2337" s="107"/>
      <c r="W2337" s="107"/>
    </row>
    <row r="2338" spans="1:23">
      <c r="A2338" s="107"/>
      <c r="B2338" s="112"/>
      <c r="C2338" s="107"/>
      <c r="D2338" s="112"/>
      <c r="E2338" s="107"/>
      <c r="F2338" s="107"/>
      <c r="G2338" s="107"/>
      <c r="H2338" s="107"/>
      <c r="I2338" s="107"/>
      <c r="J2338" s="108"/>
      <c r="K2338" s="108"/>
      <c r="L2338" s="108"/>
      <c r="M2338" s="108"/>
      <c r="N2338" s="108"/>
      <c r="O2338" s="108"/>
      <c r="P2338" s="108"/>
      <c r="Q2338" s="108"/>
      <c r="R2338" s="108"/>
      <c r="S2338" s="107"/>
      <c r="T2338" s="108"/>
      <c r="U2338" s="108"/>
      <c r="V2338" s="107"/>
      <c r="W2338" s="107"/>
    </row>
    <row r="2339" spans="1:23">
      <c r="A2339" s="107"/>
      <c r="B2339" s="112"/>
      <c r="C2339" s="107"/>
      <c r="D2339" s="112"/>
      <c r="E2339" s="107"/>
      <c r="F2339" s="107"/>
      <c r="G2339" s="107"/>
      <c r="H2339" s="107"/>
      <c r="I2339" s="107"/>
      <c r="J2339" s="108"/>
      <c r="K2339" s="108"/>
      <c r="L2339" s="108"/>
      <c r="M2339" s="108"/>
      <c r="N2339" s="108"/>
      <c r="O2339" s="108"/>
      <c r="P2339" s="108"/>
      <c r="Q2339" s="108"/>
      <c r="R2339" s="108"/>
      <c r="S2339" s="107"/>
      <c r="T2339" s="108"/>
      <c r="U2339" s="108"/>
      <c r="V2339" s="107"/>
      <c r="W2339" s="107"/>
    </row>
    <row r="2340" spans="1:23">
      <c r="A2340" s="107"/>
      <c r="B2340" s="112"/>
      <c r="C2340" s="107"/>
      <c r="D2340" s="112"/>
      <c r="E2340" s="107"/>
      <c r="F2340" s="107"/>
      <c r="G2340" s="107"/>
      <c r="H2340" s="107"/>
      <c r="I2340" s="107"/>
      <c r="J2340" s="108"/>
      <c r="K2340" s="108"/>
      <c r="L2340" s="108"/>
      <c r="M2340" s="108"/>
      <c r="N2340" s="108"/>
      <c r="O2340" s="108"/>
      <c r="P2340" s="108"/>
      <c r="Q2340" s="108"/>
      <c r="R2340" s="108"/>
      <c r="S2340" s="107"/>
      <c r="T2340" s="108"/>
      <c r="U2340" s="108"/>
      <c r="V2340" s="107"/>
      <c r="W2340" s="107"/>
    </row>
    <row r="2341" spans="1:23">
      <c r="A2341" s="107"/>
      <c r="B2341" s="112"/>
      <c r="C2341" s="107"/>
      <c r="D2341" s="112"/>
      <c r="E2341" s="107"/>
      <c r="F2341" s="107"/>
      <c r="G2341" s="107"/>
      <c r="H2341" s="107"/>
      <c r="I2341" s="107"/>
      <c r="J2341" s="108"/>
      <c r="K2341" s="108"/>
      <c r="L2341" s="108"/>
      <c r="M2341" s="108"/>
      <c r="N2341" s="108"/>
      <c r="O2341" s="108"/>
      <c r="P2341" s="108"/>
      <c r="Q2341" s="108"/>
      <c r="R2341" s="108"/>
      <c r="S2341" s="107"/>
      <c r="T2341" s="108"/>
      <c r="U2341" s="108"/>
      <c r="V2341" s="107"/>
      <c r="W2341" s="107"/>
    </row>
    <row r="2342" spans="1:23">
      <c r="A2342" s="107"/>
      <c r="B2342" s="112"/>
      <c r="C2342" s="107"/>
      <c r="D2342" s="112"/>
      <c r="E2342" s="107"/>
      <c r="F2342" s="107"/>
      <c r="G2342" s="107"/>
      <c r="H2342" s="107"/>
      <c r="I2342" s="107"/>
      <c r="J2342" s="108"/>
      <c r="K2342" s="108"/>
      <c r="L2342" s="108"/>
      <c r="M2342" s="108"/>
      <c r="N2342" s="108"/>
      <c r="O2342" s="108"/>
      <c r="P2342" s="108"/>
      <c r="Q2342" s="108"/>
      <c r="R2342" s="108"/>
      <c r="S2342" s="107"/>
      <c r="T2342" s="108"/>
      <c r="U2342" s="108"/>
      <c r="V2342" s="107"/>
      <c r="W2342" s="107"/>
    </row>
    <row r="2343" spans="1:23">
      <c r="A2343" s="107"/>
      <c r="B2343" s="112"/>
      <c r="C2343" s="107"/>
      <c r="D2343" s="112"/>
      <c r="E2343" s="107"/>
      <c r="F2343" s="107"/>
      <c r="G2343" s="107"/>
      <c r="H2343" s="107"/>
      <c r="I2343" s="107"/>
      <c r="J2343" s="108"/>
      <c r="K2343" s="108"/>
      <c r="L2343" s="108"/>
      <c r="M2343" s="108"/>
      <c r="N2343" s="108"/>
      <c r="O2343" s="108"/>
      <c r="P2343" s="108"/>
      <c r="Q2343" s="108"/>
      <c r="R2343" s="108"/>
      <c r="S2343" s="107"/>
      <c r="T2343" s="108"/>
      <c r="U2343" s="108"/>
      <c r="V2343" s="107"/>
      <c r="W2343" s="107"/>
    </row>
    <row r="2344" spans="1:23">
      <c r="A2344" s="107"/>
      <c r="B2344" s="112"/>
      <c r="C2344" s="107"/>
      <c r="D2344" s="112"/>
      <c r="E2344" s="107"/>
      <c r="F2344" s="107"/>
      <c r="G2344" s="107"/>
      <c r="H2344" s="107"/>
      <c r="I2344" s="107"/>
      <c r="J2344" s="108"/>
      <c r="K2344" s="108"/>
      <c r="L2344" s="108"/>
      <c r="M2344" s="108"/>
      <c r="N2344" s="108"/>
      <c r="O2344" s="108"/>
      <c r="P2344" s="108"/>
      <c r="Q2344" s="108"/>
      <c r="R2344" s="108"/>
      <c r="S2344" s="107"/>
      <c r="T2344" s="108"/>
      <c r="U2344" s="108"/>
      <c r="V2344" s="107"/>
      <c r="W2344" s="107"/>
    </row>
    <row r="2345" spans="1:23">
      <c r="A2345" s="107"/>
      <c r="B2345" s="112"/>
      <c r="C2345" s="107"/>
      <c r="D2345" s="112"/>
      <c r="E2345" s="107"/>
      <c r="F2345" s="107"/>
      <c r="G2345" s="107"/>
      <c r="H2345" s="107"/>
      <c r="I2345" s="107"/>
      <c r="J2345" s="108"/>
      <c r="K2345" s="108"/>
      <c r="L2345" s="108"/>
      <c r="M2345" s="108"/>
      <c r="N2345" s="108"/>
      <c r="O2345" s="108"/>
      <c r="P2345" s="108"/>
      <c r="Q2345" s="108"/>
      <c r="R2345" s="108"/>
      <c r="S2345" s="107"/>
      <c r="T2345" s="108"/>
      <c r="U2345" s="108"/>
      <c r="V2345" s="107"/>
      <c r="W2345" s="107"/>
    </row>
    <row r="2346" spans="1:23">
      <c r="A2346" s="107"/>
      <c r="B2346" s="112"/>
      <c r="C2346" s="107"/>
      <c r="D2346" s="112"/>
      <c r="E2346" s="107"/>
      <c r="F2346" s="107"/>
      <c r="G2346" s="107"/>
      <c r="H2346" s="107"/>
      <c r="I2346" s="107"/>
      <c r="J2346" s="108"/>
      <c r="K2346" s="108"/>
      <c r="L2346" s="108"/>
      <c r="M2346" s="108"/>
      <c r="N2346" s="108"/>
      <c r="O2346" s="108"/>
      <c r="P2346" s="108"/>
      <c r="Q2346" s="108"/>
      <c r="R2346" s="108"/>
      <c r="S2346" s="107"/>
      <c r="T2346" s="108"/>
      <c r="U2346" s="108"/>
      <c r="V2346" s="107"/>
      <c r="W2346" s="107"/>
    </row>
    <row r="2347" spans="1:23">
      <c r="A2347" s="107"/>
      <c r="B2347" s="112"/>
      <c r="C2347" s="107"/>
      <c r="D2347" s="112"/>
      <c r="E2347" s="107"/>
      <c r="F2347" s="107"/>
      <c r="G2347" s="107"/>
      <c r="H2347" s="107"/>
      <c r="I2347" s="107"/>
      <c r="J2347" s="108"/>
      <c r="K2347" s="108"/>
      <c r="L2347" s="108"/>
      <c r="M2347" s="108"/>
      <c r="N2347" s="108"/>
      <c r="O2347" s="108"/>
      <c r="P2347" s="108"/>
      <c r="Q2347" s="108"/>
      <c r="R2347" s="108"/>
      <c r="S2347" s="107"/>
      <c r="T2347" s="108"/>
      <c r="U2347" s="108"/>
      <c r="V2347" s="107"/>
      <c r="W2347" s="107"/>
    </row>
    <row r="2348" spans="1:23">
      <c r="A2348" s="107"/>
      <c r="B2348" s="112"/>
      <c r="C2348" s="107"/>
      <c r="D2348" s="112"/>
      <c r="E2348" s="107"/>
      <c r="F2348" s="107"/>
      <c r="G2348" s="107"/>
      <c r="H2348" s="107"/>
      <c r="I2348" s="107"/>
      <c r="J2348" s="108"/>
      <c r="K2348" s="108"/>
      <c r="L2348" s="108"/>
      <c r="M2348" s="108"/>
      <c r="N2348" s="108"/>
      <c r="O2348" s="108"/>
      <c r="P2348" s="108"/>
      <c r="Q2348" s="108"/>
      <c r="R2348" s="108"/>
      <c r="S2348" s="107"/>
      <c r="T2348" s="108"/>
      <c r="U2348" s="108"/>
      <c r="V2348" s="107"/>
      <c r="W2348" s="107"/>
    </row>
    <row r="2349" spans="1:23">
      <c r="A2349" s="107"/>
      <c r="B2349" s="112"/>
      <c r="C2349" s="107"/>
      <c r="D2349" s="112"/>
      <c r="E2349" s="107"/>
      <c r="F2349" s="107"/>
      <c r="G2349" s="107"/>
      <c r="H2349" s="107"/>
      <c r="I2349" s="107"/>
      <c r="J2349" s="108"/>
      <c r="K2349" s="108"/>
      <c r="L2349" s="108"/>
      <c r="M2349" s="108"/>
      <c r="N2349" s="108"/>
      <c r="O2349" s="108"/>
      <c r="P2349" s="108"/>
      <c r="Q2349" s="108"/>
      <c r="R2349" s="108"/>
      <c r="S2349" s="107"/>
      <c r="T2349" s="108"/>
      <c r="U2349" s="108"/>
      <c r="V2349" s="107"/>
      <c r="W2349" s="107"/>
    </row>
    <row r="2350" spans="1:23">
      <c r="A2350" s="107"/>
      <c r="B2350" s="112"/>
      <c r="C2350" s="107"/>
      <c r="D2350" s="112"/>
      <c r="E2350" s="107"/>
      <c r="F2350" s="107"/>
      <c r="G2350" s="107"/>
      <c r="H2350" s="107"/>
      <c r="I2350" s="107"/>
      <c r="J2350" s="108"/>
      <c r="K2350" s="108"/>
      <c r="L2350" s="108"/>
      <c r="M2350" s="108"/>
      <c r="N2350" s="108"/>
      <c r="O2350" s="108"/>
      <c r="P2350" s="108"/>
      <c r="Q2350" s="108"/>
      <c r="R2350" s="108"/>
      <c r="S2350" s="107"/>
      <c r="T2350" s="108"/>
      <c r="U2350" s="108"/>
      <c r="V2350" s="107"/>
      <c r="W2350" s="107"/>
    </row>
    <row r="2351" spans="1:23">
      <c r="A2351" s="107"/>
      <c r="B2351" s="112"/>
      <c r="C2351" s="107"/>
      <c r="D2351" s="112"/>
      <c r="E2351" s="107"/>
      <c r="F2351" s="107"/>
      <c r="G2351" s="107"/>
      <c r="H2351" s="107"/>
      <c r="I2351" s="107"/>
      <c r="J2351" s="108"/>
      <c r="K2351" s="108"/>
      <c r="L2351" s="108"/>
      <c r="M2351" s="108"/>
      <c r="N2351" s="108"/>
      <c r="O2351" s="108"/>
      <c r="P2351" s="108"/>
      <c r="Q2351" s="108"/>
      <c r="R2351" s="108"/>
      <c r="S2351" s="107"/>
      <c r="T2351" s="108"/>
      <c r="U2351" s="108"/>
      <c r="V2351" s="107"/>
      <c r="W2351" s="107"/>
    </row>
    <row r="2352" spans="1:23">
      <c r="A2352" s="107"/>
      <c r="B2352" s="112"/>
      <c r="C2352" s="107"/>
      <c r="D2352" s="112"/>
      <c r="E2352" s="107"/>
      <c r="F2352" s="107"/>
      <c r="G2352" s="107"/>
      <c r="H2352" s="107"/>
      <c r="I2352" s="107"/>
      <c r="J2352" s="108"/>
      <c r="K2352" s="108"/>
      <c r="L2352" s="108"/>
      <c r="M2352" s="108"/>
      <c r="N2352" s="108"/>
      <c r="O2352" s="108"/>
      <c r="P2352" s="108"/>
      <c r="Q2352" s="108"/>
      <c r="R2352" s="108"/>
      <c r="S2352" s="107"/>
      <c r="T2352" s="108"/>
      <c r="U2352" s="108"/>
      <c r="V2352" s="107"/>
      <c r="W2352" s="107"/>
    </row>
    <row r="2353" spans="1:23">
      <c r="A2353" s="107"/>
      <c r="B2353" s="112"/>
      <c r="C2353" s="107"/>
      <c r="D2353" s="112"/>
      <c r="E2353" s="107"/>
      <c r="F2353" s="107"/>
      <c r="G2353" s="107"/>
      <c r="H2353" s="107"/>
      <c r="I2353" s="107"/>
      <c r="J2353" s="108"/>
      <c r="K2353" s="108"/>
      <c r="L2353" s="108"/>
      <c r="M2353" s="108"/>
      <c r="N2353" s="108"/>
      <c r="O2353" s="108"/>
      <c r="P2353" s="108"/>
      <c r="Q2353" s="108"/>
      <c r="R2353" s="108"/>
      <c r="S2353" s="107"/>
      <c r="T2353" s="108"/>
      <c r="U2353" s="108"/>
      <c r="V2353" s="107"/>
      <c r="W2353" s="107"/>
    </row>
    <row r="2354" spans="1:23">
      <c r="A2354" s="107"/>
      <c r="B2354" s="112"/>
      <c r="C2354" s="107"/>
      <c r="D2354" s="112"/>
      <c r="E2354" s="107"/>
      <c r="F2354" s="107"/>
      <c r="G2354" s="107"/>
      <c r="H2354" s="107"/>
      <c r="I2354" s="107"/>
      <c r="J2354" s="108"/>
      <c r="K2354" s="108"/>
      <c r="L2354" s="108"/>
      <c r="M2354" s="108"/>
      <c r="N2354" s="108"/>
      <c r="O2354" s="108"/>
      <c r="P2354" s="108"/>
      <c r="Q2354" s="108"/>
      <c r="R2354" s="108"/>
      <c r="S2354" s="107"/>
      <c r="T2354" s="108"/>
      <c r="U2354" s="108"/>
      <c r="V2354" s="107"/>
      <c r="W2354" s="107"/>
    </row>
    <row r="2355" spans="1:23">
      <c r="A2355" s="107"/>
      <c r="B2355" s="112"/>
      <c r="C2355" s="107"/>
      <c r="D2355" s="112"/>
      <c r="E2355" s="107"/>
      <c r="F2355" s="107"/>
      <c r="G2355" s="107"/>
      <c r="H2355" s="107"/>
      <c r="I2355" s="107"/>
      <c r="J2355" s="108"/>
      <c r="K2355" s="108"/>
      <c r="L2355" s="108"/>
      <c r="M2355" s="108"/>
      <c r="N2355" s="108"/>
      <c r="O2355" s="108"/>
      <c r="P2355" s="108"/>
      <c r="Q2355" s="108"/>
      <c r="R2355" s="108"/>
      <c r="S2355" s="107"/>
      <c r="T2355" s="108"/>
      <c r="U2355" s="108"/>
      <c r="V2355" s="107"/>
      <c r="W2355" s="107"/>
    </row>
    <row r="2356" spans="1:23">
      <c r="A2356" s="107"/>
      <c r="B2356" s="112"/>
      <c r="C2356" s="107"/>
      <c r="D2356" s="112"/>
      <c r="E2356" s="107"/>
      <c r="F2356" s="107"/>
      <c r="G2356" s="107"/>
      <c r="H2356" s="107"/>
      <c r="I2356" s="107"/>
      <c r="J2356" s="108"/>
      <c r="K2356" s="108"/>
      <c r="L2356" s="108"/>
      <c r="M2356" s="108"/>
      <c r="N2356" s="108"/>
      <c r="O2356" s="108"/>
      <c r="P2356" s="108"/>
      <c r="Q2356" s="108"/>
      <c r="R2356" s="108"/>
      <c r="S2356" s="107"/>
      <c r="T2356" s="108"/>
      <c r="U2356" s="108"/>
      <c r="V2356" s="107"/>
      <c r="W2356" s="107"/>
    </row>
    <row r="2357" spans="1:23">
      <c r="A2357" s="107"/>
      <c r="B2357" s="112"/>
      <c r="C2357" s="107"/>
      <c r="D2357" s="112"/>
      <c r="E2357" s="107"/>
      <c r="F2357" s="107"/>
      <c r="G2357" s="107"/>
      <c r="H2357" s="107"/>
      <c r="I2357" s="107"/>
      <c r="J2357" s="108"/>
      <c r="K2357" s="108"/>
      <c r="L2357" s="108"/>
      <c r="M2357" s="108"/>
      <c r="N2357" s="108"/>
      <c r="O2357" s="108"/>
      <c r="P2357" s="108"/>
      <c r="Q2357" s="108"/>
      <c r="R2357" s="108"/>
      <c r="S2357" s="107"/>
      <c r="T2357" s="108"/>
      <c r="U2357" s="108"/>
      <c r="V2357" s="107"/>
      <c r="W2357" s="107"/>
    </row>
    <row r="2358" spans="1:23">
      <c r="A2358" s="107"/>
      <c r="B2358" s="112"/>
      <c r="C2358" s="107"/>
      <c r="D2358" s="112"/>
      <c r="E2358" s="107"/>
      <c r="F2358" s="107"/>
      <c r="G2358" s="107"/>
      <c r="H2358" s="107"/>
      <c r="I2358" s="107"/>
      <c r="J2358" s="108"/>
      <c r="K2358" s="108"/>
      <c r="L2358" s="108"/>
      <c r="M2358" s="108"/>
      <c r="N2358" s="108"/>
      <c r="O2358" s="108"/>
      <c r="P2358" s="108"/>
      <c r="Q2358" s="108"/>
      <c r="R2358" s="108"/>
      <c r="S2358" s="107"/>
      <c r="T2358" s="108"/>
      <c r="U2358" s="108"/>
      <c r="V2358" s="107"/>
      <c r="W2358" s="107"/>
    </row>
    <row r="2359" spans="1:23">
      <c r="A2359" s="107"/>
      <c r="B2359" s="112"/>
      <c r="C2359" s="107"/>
      <c r="D2359" s="112"/>
      <c r="E2359" s="107"/>
      <c r="F2359" s="107"/>
      <c r="G2359" s="107"/>
      <c r="H2359" s="107"/>
      <c r="I2359" s="107"/>
      <c r="J2359" s="108"/>
      <c r="K2359" s="108"/>
      <c r="L2359" s="108"/>
      <c r="M2359" s="108"/>
      <c r="N2359" s="108"/>
      <c r="O2359" s="108"/>
      <c r="P2359" s="108"/>
      <c r="Q2359" s="108"/>
      <c r="R2359" s="108"/>
      <c r="S2359" s="107"/>
      <c r="T2359" s="108"/>
      <c r="U2359" s="108"/>
      <c r="V2359" s="107"/>
      <c r="W2359" s="107"/>
    </row>
    <row r="2360" spans="1:23">
      <c r="A2360" s="107"/>
      <c r="B2360" s="112"/>
      <c r="C2360" s="107"/>
      <c r="D2360" s="112"/>
      <c r="E2360" s="107"/>
      <c r="F2360" s="107"/>
      <c r="G2360" s="107"/>
      <c r="H2360" s="107"/>
      <c r="I2360" s="107"/>
      <c r="J2360" s="108"/>
      <c r="K2360" s="108"/>
      <c r="L2360" s="108"/>
      <c r="M2360" s="108"/>
      <c r="N2360" s="108"/>
      <c r="O2360" s="108"/>
      <c r="P2360" s="108"/>
      <c r="Q2360" s="108"/>
      <c r="R2360" s="108"/>
      <c r="S2360" s="107"/>
      <c r="T2360" s="108"/>
      <c r="U2360" s="108"/>
      <c r="V2360" s="107"/>
      <c r="W2360" s="107"/>
    </row>
    <row r="2361" spans="1:23">
      <c r="A2361" s="107"/>
      <c r="B2361" s="112"/>
      <c r="C2361" s="107"/>
      <c r="D2361" s="112"/>
      <c r="E2361" s="107"/>
      <c r="F2361" s="107"/>
      <c r="G2361" s="107"/>
      <c r="H2361" s="107"/>
      <c r="I2361" s="107"/>
      <c r="J2361" s="108"/>
      <c r="K2361" s="108"/>
      <c r="L2361" s="108"/>
      <c r="M2361" s="108"/>
      <c r="N2361" s="108"/>
      <c r="O2361" s="108"/>
      <c r="P2361" s="108"/>
      <c r="Q2361" s="108"/>
      <c r="R2361" s="108"/>
      <c r="S2361" s="107"/>
      <c r="T2361" s="108"/>
      <c r="U2361" s="108"/>
      <c r="V2361" s="107"/>
      <c r="W2361" s="107"/>
    </row>
    <row r="2362" spans="1:23">
      <c r="A2362" s="107"/>
      <c r="B2362" s="112"/>
      <c r="C2362" s="107"/>
      <c r="D2362" s="112"/>
      <c r="E2362" s="107"/>
      <c r="F2362" s="107"/>
      <c r="G2362" s="107"/>
      <c r="H2362" s="107"/>
      <c r="I2362" s="107"/>
      <c r="J2362" s="108"/>
      <c r="K2362" s="108"/>
      <c r="L2362" s="108"/>
      <c r="M2362" s="108"/>
      <c r="N2362" s="108"/>
      <c r="O2362" s="108"/>
      <c r="P2362" s="108"/>
      <c r="Q2362" s="108"/>
      <c r="R2362" s="108"/>
      <c r="S2362" s="107"/>
      <c r="T2362" s="108"/>
      <c r="U2362" s="108"/>
      <c r="V2362" s="107"/>
      <c r="W2362" s="107"/>
    </row>
    <row r="2363" spans="1:23">
      <c r="A2363" s="107"/>
      <c r="B2363" s="112"/>
      <c r="C2363" s="107"/>
      <c r="D2363" s="112"/>
      <c r="E2363" s="107"/>
      <c r="F2363" s="107"/>
      <c r="G2363" s="107"/>
      <c r="H2363" s="107"/>
      <c r="I2363" s="107"/>
      <c r="J2363" s="108"/>
      <c r="K2363" s="108"/>
      <c r="L2363" s="108"/>
      <c r="M2363" s="108"/>
      <c r="N2363" s="108"/>
      <c r="O2363" s="108"/>
      <c r="P2363" s="108"/>
      <c r="Q2363" s="108"/>
      <c r="R2363" s="108"/>
      <c r="S2363" s="107"/>
      <c r="T2363" s="108"/>
      <c r="U2363" s="108"/>
      <c r="V2363" s="107"/>
      <c r="W2363" s="107"/>
    </row>
    <row r="2364" spans="1:23">
      <c r="A2364" s="107"/>
      <c r="B2364" s="112"/>
      <c r="C2364" s="107"/>
      <c r="D2364" s="112"/>
      <c r="E2364" s="107"/>
      <c r="F2364" s="107"/>
      <c r="G2364" s="107"/>
      <c r="H2364" s="107"/>
      <c r="I2364" s="107"/>
      <c r="J2364" s="108"/>
      <c r="K2364" s="108"/>
      <c r="L2364" s="108"/>
      <c r="M2364" s="108"/>
      <c r="N2364" s="108"/>
      <c r="O2364" s="108"/>
      <c r="P2364" s="108"/>
      <c r="Q2364" s="108"/>
      <c r="R2364" s="108"/>
      <c r="S2364" s="107"/>
      <c r="T2364" s="108"/>
      <c r="U2364" s="108"/>
      <c r="V2364" s="107"/>
      <c r="W2364" s="107"/>
    </row>
    <row r="2365" spans="1:23">
      <c r="A2365" s="107"/>
      <c r="B2365" s="112"/>
      <c r="C2365" s="107"/>
      <c r="D2365" s="112"/>
      <c r="E2365" s="107"/>
      <c r="F2365" s="107"/>
      <c r="G2365" s="107"/>
      <c r="H2365" s="107"/>
      <c r="I2365" s="107"/>
      <c r="J2365" s="108"/>
      <c r="K2365" s="108"/>
      <c r="L2365" s="108"/>
      <c r="M2365" s="108"/>
      <c r="N2365" s="108"/>
      <c r="O2365" s="108"/>
      <c r="P2365" s="108"/>
      <c r="Q2365" s="108"/>
      <c r="R2365" s="108"/>
      <c r="S2365" s="107"/>
      <c r="T2365" s="108"/>
      <c r="U2365" s="108"/>
      <c r="V2365" s="107"/>
      <c r="W2365" s="107"/>
    </row>
    <row r="2366" spans="1:23">
      <c r="A2366" s="107"/>
      <c r="B2366" s="112"/>
      <c r="C2366" s="107"/>
      <c r="D2366" s="112"/>
      <c r="E2366" s="107"/>
      <c r="F2366" s="107"/>
      <c r="G2366" s="107"/>
      <c r="H2366" s="107"/>
      <c r="I2366" s="107"/>
      <c r="J2366" s="108"/>
      <c r="K2366" s="108"/>
      <c r="L2366" s="108"/>
      <c r="M2366" s="108"/>
      <c r="N2366" s="108"/>
      <c r="O2366" s="108"/>
      <c r="P2366" s="108"/>
      <c r="Q2366" s="108"/>
      <c r="R2366" s="108"/>
      <c r="S2366" s="107"/>
      <c r="T2366" s="108"/>
      <c r="U2366" s="108"/>
      <c r="V2366" s="107"/>
      <c r="W2366" s="107"/>
    </row>
    <row r="2367" spans="1:23">
      <c r="A2367" s="107"/>
      <c r="B2367" s="112"/>
      <c r="C2367" s="107"/>
      <c r="D2367" s="112"/>
      <c r="E2367" s="107"/>
      <c r="F2367" s="107"/>
      <c r="G2367" s="107"/>
      <c r="H2367" s="107"/>
      <c r="I2367" s="107"/>
      <c r="J2367" s="108"/>
      <c r="K2367" s="108"/>
      <c r="L2367" s="108"/>
      <c r="M2367" s="108"/>
      <c r="N2367" s="108"/>
      <c r="O2367" s="108"/>
      <c r="P2367" s="108"/>
      <c r="Q2367" s="108"/>
      <c r="R2367" s="108"/>
      <c r="S2367" s="107"/>
      <c r="T2367" s="108"/>
      <c r="U2367" s="108"/>
      <c r="V2367" s="107"/>
      <c r="W2367" s="107"/>
    </row>
    <row r="2368" spans="1:23">
      <c r="A2368" s="107"/>
      <c r="B2368" s="112"/>
      <c r="C2368" s="107"/>
      <c r="D2368" s="112"/>
      <c r="E2368" s="107"/>
      <c r="F2368" s="107"/>
      <c r="G2368" s="107"/>
      <c r="H2368" s="107"/>
      <c r="I2368" s="107"/>
      <c r="J2368" s="108"/>
      <c r="K2368" s="108"/>
      <c r="L2368" s="108"/>
      <c r="M2368" s="108"/>
      <c r="N2368" s="108"/>
      <c r="O2368" s="108"/>
      <c r="P2368" s="108"/>
      <c r="Q2368" s="108"/>
      <c r="R2368" s="108"/>
      <c r="S2368" s="107"/>
      <c r="T2368" s="108"/>
      <c r="U2368" s="108"/>
      <c r="V2368" s="107"/>
      <c r="W2368" s="107"/>
    </row>
    <row r="2369" spans="1:23">
      <c r="A2369" s="107"/>
      <c r="B2369" s="112"/>
      <c r="C2369" s="107"/>
      <c r="D2369" s="112"/>
      <c r="E2369" s="107"/>
      <c r="F2369" s="107"/>
      <c r="G2369" s="107"/>
      <c r="H2369" s="107"/>
      <c r="I2369" s="107"/>
      <c r="J2369" s="108"/>
      <c r="K2369" s="108"/>
      <c r="L2369" s="108"/>
      <c r="M2369" s="108"/>
      <c r="N2369" s="108"/>
      <c r="O2369" s="108"/>
      <c r="P2369" s="108"/>
      <c r="Q2369" s="108"/>
      <c r="R2369" s="108"/>
      <c r="S2369" s="107"/>
      <c r="T2369" s="108"/>
      <c r="U2369" s="108"/>
      <c r="V2369" s="107"/>
      <c r="W2369" s="107"/>
    </row>
    <row r="2370" spans="1:23">
      <c r="A2370" s="107"/>
      <c r="B2370" s="112"/>
      <c r="C2370" s="107"/>
      <c r="D2370" s="112"/>
      <c r="E2370" s="107"/>
      <c r="F2370" s="107"/>
      <c r="G2370" s="107"/>
      <c r="H2370" s="107"/>
      <c r="I2370" s="107"/>
      <c r="J2370" s="108"/>
      <c r="K2370" s="108"/>
      <c r="L2370" s="108"/>
      <c r="M2370" s="108"/>
      <c r="N2370" s="108"/>
      <c r="O2370" s="108"/>
      <c r="P2370" s="108"/>
      <c r="Q2370" s="108"/>
      <c r="R2370" s="108"/>
      <c r="S2370" s="107"/>
      <c r="T2370" s="108"/>
      <c r="U2370" s="108"/>
      <c r="V2370" s="107"/>
      <c r="W2370" s="107"/>
    </row>
    <row r="2371" spans="1:23">
      <c r="A2371" s="107"/>
      <c r="B2371" s="112"/>
      <c r="C2371" s="107"/>
      <c r="D2371" s="112"/>
      <c r="E2371" s="107"/>
      <c r="F2371" s="107"/>
      <c r="G2371" s="107"/>
      <c r="H2371" s="107"/>
      <c r="I2371" s="107"/>
      <c r="J2371" s="108"/>
      <c r="K2371" s="108"/>
      <c r="L2371" s="108"/>
      <c r="M2371" s="108"/>
      <c r="N2371" s="108"/>
      <c r="O2371" s="108"/>
      <c r="P2371" s="108"/>
      <c r="Q2371" s="108"/>
      <c r="R2371" s="108"/>
      <c r="S2371" s="107"/>
      <c r="T2371" s="108"/>
      <c r="U2371" s="108"/>
      <c r="V2371" s="107"/>
      <c r="W2371" s="107"/>
    </row>
    <row r="2372" spans="1:23">
      <c r="A2372" s="107"/>
      <c r="B2372" s="112"/>
      <c r="C2372" s="107"/>
      <c r="D2372" s="112"/>
      <c r="E2372" s="107"/>
      <c r="F2372" s="107"/>
      <c r="G2372" s="107"/>
      <c r="H2372" s="107"/>
      <c r="I2372" s="107"/>
      <c r="J2372" s="108"/>
      <c r="K2372" s="108"/>
      <c r="L2372" s="108"/>
      <c r="M2372" s="108"/>
      <c r="N2372" s="108"/>
      <c r="O2372" s="108"/>
      <c r="P2372" s="108"/>
      <c r="Q2372" s="108"/>
      <c r="R2372" s="108"/>
      <c r="S2372" s="107"/>
      <c r="T2372" s="108"/>
      <c r="U2372" s="108"/>
      <c r="V2372" s="107"/>
      <c r="W2372" s="107"/>
    </row>
    <row r="2373" spans="1:23">
      <c r="A2373" s="107"/>
      <c r="B2373" s="112"/>
      <c r="C2373" s="107"/>
      <c r="D2373" s="112"/>
      <c r="E2373" s="107"/>
      <c r="F2373" s="107"/>
      <c r="G2373" s="107"/>
      <c r="H2373" s="107"/>
      <c r="I2373" s="107"/>
      <c r="J2373" s="108"/>
      <c r="K2373" s="108"/>
      <c r="L2373" s="108"/>
      <c r="M2373" s="108"/>
      <c r="N2373" s="108"/>
      <c r="O2373" s="108"/>
      <c r="P2373" s="108"/>
      <c r="Q2373" s="108"/>
      <c r="R2373" s="108"/>
      <c r="S2373" s="107"/>
      <c r="T2373" s="108"/>
      <c r="U2373" s="108"/>
      <c r="V2373" s="107"/>
      <c r="W2373" s="107"/>
    </row>
    <row r="2374" spans="1:23">
      <c r="A2374" s="107"/>
      <c r="B2374" s="112"/>
      <c r="C2374" s="107"/>
      <c r="D2374" s="112"/>
      <c r="E2374" s="107"/>
      <c r="F2374" s="107"/>
      <c r="G2374" s="107"/>
      <c r="H2374" s="107"/>
      <c r="I2374" s="107"/>
      <c r="J2374" s="108"/>
      <c r="K2374" s="108"/>
      <c r="L2374" s="108"/>
      <c r="M2374" s="108"/>
      <c r="N2374" s="108"/>
      <c r="O2374" s="108"/>
      <c r="P2374" s="108"/>
      <c r="Q2374" s="108"/>
      <c r="R2374" s="108"/>
      <c r="S2374" s="107"/>
      <c r="T2374" s="108"/>
      <c r="U2374" s="108"/>
      <c r="V2374" s="107"/>
      <c r="W2374" s="107"/>
    </row>
    <row r="2375" spans="1:23">
      <c r="A2375" s="107"/>
      <c r="B2375" s="112"/>
      <c r="C2375" s="107"/>
      <c r="D2375" s="112"/>
      <c r="E2375" s="107"/>
      <c r="F2375" s="107"/>
      <c r="G2375" s="107"/>
      <c r="H2375" s="107"/>
      <c r="I2375" s="107"/>
      <c r="J2375" s="108"/>
      <c r="K2375" s="108"/>
      <c r="L2375" s="108"/>
      <c r="M2375" s="108"/>
      <c r="N2375" s="108"/>
      <c r="O2375" s="108"/>
      <c r="P2375" s="108"/>
      <c r="Q2375" s="108"/>
      <c r="R2375" s="108"/>
      <c r="S2375" s="107"/>
      <c r="T2375" s="108"/>
      <c r="U2375" s="108"/>
      <c r="V2375" s="107"/>
      <c r="W2375" s="107"/>
    </row>
    <row r="2376" spans="1:23">
      <c r="A2376" s="107"/>
      <c r="B2376" s="112"/>
      <c r="C2376" s="107"/>
      <c r="D2376" s="112"/>
      <c r="E2376" s="107"/>
      <c r="F2376" s="107"/>
      <c r="G2376" s="107"/>
      <c r="H2376" s="107"/>
      <c r="I2376" s="107"/>
      <c r="J2376" s="108"/>
      <c r="K2376" s="108"/>
      <c r="L2376" s="108"/>
      <c r="M2376" s="108"/>
      <c r="N2376" s="108"/>
      <c r="O2376" s="108"/>
      <c r="P2376" s="108"/>
      <c r="Q2376" s="108"/>
      <c r="R2376" s="108"/>
      <c r="S2376" s="107"/>
      <c r="T2376" s="108"/>
      <c r="U2376" s="108"/>
      <c r="V2376" s="107"/>
      <c r="W2376" s="107"/>
    </row>
    <row r="2377" spans="1:23">
      <c r="A2377" s="107"/>
      <c r="B2377" s="112"/>
      <c r="C2377" s="107"/>
      <c r="D2377" s="112"/>
      <c r="E2377" s="107"/>
      <c r="F2377" s="107"/>
      <c r="G2377" s="107"/>
      <c r="H2377" s="107"/>
      <c r="I2377" s="107"/>
      <c r="J2377" s="108"/>
      <c r="K2377" s="108"/>
      <c r="L2377" s="108"/>
      <c r="M2377" s="108"/>
      <c r="N2377" s="108"/>
      <c r="O2377" s="108"/>
      <c r="P2377" s="108"/>
      <c r="Q2377" s="108"/>
      <c r="R2377" s="108"/>
      <c r="S2377" s="107"/>
      <c r="T2377" s="108"/>
      <c r="U2377" s="108"/>
      <c r="V2377" s="107"/>
      <c r="W2377" s="107"/>
    </row>
    <row r="2378" spans="1:23">
      <c r="A2378" s="107"/>
      <c r="B2378" s="112"/>
      <c r="C2378" s="107"/>
      <c r="D2378" s="112"/>
      <c r="E2378" s="107"/>
      <c r="F2378" s="107"/>
      <c r="G2378" s="107"/>
      <c r="H2378" s="107"/>
      <c r="I2378" s="107"/>
      <c r="J2378" s="108"/>
      <c r="K2378" s="108"/>
      <c r="L2378" s="108"/>
      <c r="M2378" s="108"/>
      <c r="N2378" s="108"/>
      <c r="O2378" s="108"/>
      <c r="P2378" s="108"/>
      <c r="Q2378" s="108"/>
      <c r="R2378" s="108"/>
      <c r="S2378" s="107"/>
      <c r="T2378" s="108"/>
      <c r="U2378" s="108"/>
      <c r="V2378" s="107"/>
      <c r="W2378" s="107"/>
    </row>
    <row r="2379" spans="1:23">
      <c r="A2379" s="107"/>
      <c r="B2379" s="112"/>
      <c r="C2379" s="107"/>
      <c r="D2379" s="112"/>
      <c r="E2379" s="107"/>
      <c r="F2379" s="107"/>
      <c r="G2379" s="107"/>
      <c r="H2379" s="107"/>
      <c r="I2379" s="107"/>
      <c r="J2379" s="108"/>
      <c r="K2379" s="108"/>
      <c r="L2379" s="108"/>
      <c r="M2379" s="108"/>
      <c r="N2379" s="108"/>
      <c r="O2379" s="108"/>
      <c r="P2379" s="108"/>
      <c r="Q2379" s="108"/>
      <c r="R2379" s="108"/>
      <c r="S2379" s="107"/>
      <c r="T2379" s="108"/>
      <c r="U2379" s="108"/>
      <c r="V2379" s="107"/>
      <c r="W2379" s="107"/>
    </row>
    <row r="2380" spans="1:23">
      <c r="A2380" s="107"/>
      <c r="B2380" s="112"/>
      <c r="C2380" s="107"/>
      <c r="D2380" s="112"/>
      <c r="E2380" s="107"/>
      <c r="F2380" s="107"/>
      <c r="G2380" s="107"/>
      <c r="H2380" s="107"/>
      <c r="I2380" s="107"/>
      <c r="J2380" s="108"/>
      <c r="K2380" s="108"/>
      <c r="L2380" s="108"/>
      <c r="M2380" s="108"/>
      <c r="N2380" s="108"/>
      <c r="O2380" s="108"/>
      <c r="P2380" s="108"/>
      <c r="Q2380" s="108"/>
      <c r="R2380" s="108"/>
      <c r="S2380" s="107"/>
      <c r="T2380" s="108"/>
      <c r="U2380" s="108"/>
      <c r="V2380" s="107"/>
      <c r="W2380" s="107"/>
    </row>
    <row r="2381" spans="1:23">
      <c r="A2381" s="107"/>
      <c r="B2381" s="112"/>
      <c r="C2381" s="107"/>
      <c r="D2381" s="112"/>
      <c r="E2381" s="107"/>
      <c r="F2381" s="107"/>
      <c r="G2381" s="107"/>
      <c r="H2381" s="107"/>
      <c r="I2381" s="107"/>
      <c r="J2381" s="108"/>
      <c r="K2381" s="108"/>
      <c r="L2381" s="108"/>
      <c r="M2381" s="108"/>
      <c r="N2381" s="108"/>
      <c r="O2381" s="108"/>
      <c r="P2381" s="108"/>
      <c r="Q2381" s="108"/>
      <c r="R2381" s="108"/>
      <c r="S2381" s="107"/>
      <c r="T2381" s="108"/>
      <c r="U2381" s="108"/>
      <c r="V2381" s="107"/>
      <c r="W2381" s="107"/>
    </row>
    <row r="2382" spans="1:23">
      <c r="A2382" s="107"/>
      <c r="B2382" s="112"/>
      <c r="C2382" s="107"/>
      <c r="D2382" s="112"/>
      <c r="E2382" s="107"/>
      <c r="F2382" s="107"/>
      <c r="G2382" s="107"/>
      <c r="H2382" s="107"/>
      <c r="I2382" s="107"/>
      <c r="J2382" s="108"/>
      <c r="K2382" s="108"/>
      <c r="L2382" s="108"/>
      <c r="M2382" s="108"/>
      <c r="N2382" s="108"/>
      <c r="O2382" s="108"/>
      <c r="P2382" s="108"/>
      <c r="Q2382" s="108"/>
      <c r="R2382" s="108"/>
      <c r="S2382" s="107"/>
      <c r="T2382" s="108"/>
      <c r="U2382" s="108"/>
      <c r="V2382" s="107"/>
      <c r="W2382" s="107"/>
    </row>
    <row r="2383" spans="1:23">
      <c r="A2383" s="107"/>
      <c r="B2383" s="112"/>
      <c r="C2383" s="107"/>
      <c r="D2383" s="112"/>
      <c r="E2383" s="107"/>
      <c r="F2383" s="107"/>
      <c r="G2383" s="107"/>
      <c r="H2383" s="107"/>
      <c r="I2383" s="107"/>
      <c r="J2383" s="108"/>
      <c r="K2383" s="108"/>
      <c r="L2383" s="108"/>
      <c r="M2383" s="108"/>
      <c r="N2383" s="108"/>
      <c r="O2383" s="108"/>
      <c r="P2383" s="108"/>
      <c r="Q2383" s="108"/>
      <c r="R2383" s="108"/>
      <c r="S2383" s="107"/>
      <c r="T2383" s="108"/>
      <c r="U2383" s="108"/>
      <c r="V2383" s="107"/>
      <c r="W2383" s="107"/>
    </row>
    <row r="2384" spans="1:23">
      <c r="A2384" s="107"/>
      <c r="B2384" s="112"/>
      <c r="C2384" s="107"/>
      <c r="D2384" s="112"/>
      <c r="E2384" s="107"/>
      <c r="F2384" s="107"/>
      <c r="G2384" s="107"/>
      <c r="H2384" s="107"/>
      <c r="I2384" s="107"/>
      <c r="J2384" s="108"/>
      <c r="K2384" s="108"/>
      <c r="L2384" s="108"/>
      <c r="M2384" s="108"/>
      <c r="N2384" s="108"/>
      <c r="O2384" s="108"/>
      <c r="P2384" s="108"/>
      <c r="Q2384" s="108"/>
      <c r="R2384" s="108"/>
      <c r="S2384" s="107"/>
      <c r="T2384" s="108"/>
      <c r="U2384" s="108"/>
      <c r="V2384" s="107"/>
      <c r="W2384" s="107"/>
    </row>
    <row r="2385" spans="1:23">
      <c r="A2385" s="107"/>
      <c r="B2385" s="112"/>
      <c r="C2385" s="107"/>
      <c r="D2385" s="112"/>
      <c r="E2385" s="107"/>
      <c r="F2385" s="107"/>
      <c r="G2385" s="107"/>
      <c r="H2385" s="107"/>
      <c r="I2385" s="107"/>
      <c r="J2385" s="108"/>
      <c r="K2385" s="108"/>
      <c r="L2385" s="108"/>
      <c r="M2385" s="108"/>
      <c r="N2385" s="108"/>
      <c r="O2385" s="108"/>
      <c r="P2385" s="108"/>
      <c r="Q2385" s="108"/>
      <c r="R2385" s="108"/>
      <c r="S2385" s="107"/>
      <c r="T2385" s="108"/>
      <c r="U2385" s="108"/>
      <c r="V2385" s="107"/>
      <c r="W2385" s="107"/>
    </row>
    <row r="2386" spans="1:23">
      <c r="A2386" s="107"/>
      <c r="B2386" s="112"/>
      <c r="C2386" s="107"/>
      <c r="D2386" s="112"/>
      <c r="E2386" s="107"/>
      <c r="F2386" s="107"/>
      <c r="G2386" s="107"/>
      <c r="H2386" s="107"/>
      <c r="I2386" s="107"/>
      <c r="J2386" s="108"/>
      <c r="K2386" s="108"/>
      <c r="L2386" s="108"/>
      <c r="M2386" s="108"/>
      <c r="N2386" s="108"/>
      <c r="O2386" s="108"/>
      <c r="P2386" s="108"/>
      <c r="Q2386" s="108"/>
      <c r="R2386" s="108"/>
      <c r="S2386" s="107"/>
      <c r="T2386" s="108"/>
      <c r="U2386" s="108"/>
      <c r="V2386" s="107"/>
      <c r="W2386" s="107"/>
    </row>
    <row r="2387" spans="1:23">
      <c r="A2387" s="107"/>
      <c r="B2387" s="112"/>
      <c r="C2387" s="107"/>
      <c r="D2387" s="112"/>
      <c r="E2387" s="107"/>
      <c r="F2387" s="107"/>
      <c r="G2387" s="107"/>
      <c r="H2387" s="107"/>
      <c r="I2387" s="107"/>
      <c r="J2387" s="108"/>
      <c r="K2387" s="108"/>
      <c r="L2387" s="108"/>
      <c r="M2387" s="108"/>
      <c r="N2387" s="108"/>
      <c r="O2387" s="108"/>
      <c r="P2387" s="108"/>
      <c r="Q2387" s="108"/>
      <c r="R2387" s="108"/>
      <c r="S2387" s="107"/>
      <c r="T2387" s="108"/>
      <c r="U2387" s="108"/>
      <c r="V2387" s="107"/>
      <c r="W2387" s="107"/>
    </row>
    <row r="2388" spans="1:23">
      <c r="A2388" s="107"/>
      <c r="B2388" s="112"/>
      <c r="C2388" s="107"/>
      <c r="D2388" s="112"/>
      <c r="E2388" s="107"/>
      <c r="F2388" s="107"/>
      <c r="G2388" s="107"/>
      <c r="H2388" s="107"/>
      <c r="I2388" s="107"/>
      <c r="J2388" s="108"/>
      <c r="K2388" s="108"/>
      <c r="L2388" s="108"/>
      <c r="M2388" s="108"/>
      <c r="N2388" s="108"/>
      <c r="O2388" s="108"/>
      <c r="P2388" s="108"/>
      <c r="Q2388" s="108"/>
      <c r="R2388" s="108"/>
      <c r="S2388" s="107"/>
      <c r="T2388" s="108"/>
      <c r="U2388" s="108"/>
      <c r="V2388" s="107"/>
      <c r="W2388" s="107"/>
    </row>
    <row r="2389" spans="1:23">
      <c r="A2389" s="107"/>
      <c r="B2389" s="112"/>
      <c r="C2389" s="107"/>
      <c r="D2389" s="112"/>
      <c r="E2389" s="107"/>
      <c r="F2389" s="107"/>
      <c r="G2389" s="107"/>
      <c r="H2389" s="107"/>
      <c r="I2389" s="107"/>
      <c r="J2389" s="108"/>
      <c r="K2389" s="108"/>
      <c r="L2389" s="108"/>
      <c r="M2389" s="108"/>
      <c r="N2389" s="108"/>
      <c r="O2389" s="108"/>
      <c r="P2389" s="108"/>
      <c r="Q2389" s="108"/>
      <c r="R2389" s="108"/>
      <c r="S2389" s="107"/>
      <c r="T2389" s="108"/>
      <c r="U2389" s="108"/>
      <c r="V2389" s="107"/>
      <c r="W2389" s="107"/>
    </row>
    <row r="2390" spans="1:23">
      <c r="A2390" s="107"/>
      <c r="B2390" s="112"/>
      <c r="C2390" s="107"/>
      <c r="D2390" s="112"/>
      <c r="E2390" s="107"/>
      <c r="F2390" s="107"/>
      <c r="G2390" s="107"/>
      <c r="H2390" s="107"/>
      <c r="I2390" s="107"/>
      <c r="J2390" s="108"/>
      <c r="K2390" s="108"/>
      <c r="L2390" s="108"/>
      <c r="M2390" s="108"/>
      <c r="N2390" s="108"/>
      <c r="O2390" s="108"/>
      <c r="P2390" s="108"/>
      <c r="Q2390" s="108"/>
      <c r="R2390" s="108"/>
      <c r="S2390" s="107"/>
      <c r="T2390" s="108"/>
      <c r="U2390" s="108"/>
      <c r="V2390" s="107"/>
      <c r="W2390" s="107"/>
    </row>
    <row r="2391" spans="1:23">
      <c r="A2391" s="107"/>
      <c r="B2391" s="112"/>
      <c r="C2391" s="107"/>
      <c r="D2391" s="112"/>
      <c r="E2391" s="107"/>
      <c r="F2391" s="107"/>
      <c r="G2391" s="107"/>
      <c r="H2391" s="107"/>
      <c r="I2391" s="107"/>
      <c r="J2391" s="108"/>
      <c r="K2391" s="108"/>
      <c r="L2391" s="108"/>
      <c r="M2391" s="108"/>
      <c r="N2391" s="108"/>
      <c r="O2391" s="108"/>
      <c r="P2391" s="108"/>
      <c r="Q2391" s="108"/>
      <c r="R2391" s="108"/>
      <c r="S2391" s="107"/>
      <c r="T2391" s="108"/>
      <c r="U2391" s="108"/>
      <c r="V2391" s="107"/>
      <c r="W2391" s="107"/>
    </row>
    <row r="2392" spans="1:23">
      <c r="A2392" s="107"/>
      <c r="B2392" s="112"/>
      <c r="C2392" s="107"/>
      <c r="D2392" s="112"/>
      <c r="E2392" s="107"/>
      <c r="F2392" s="107"/>
      <c r="G2392" s="107"/>
      <c r="H2392" s="107"/>
      <c r="I2392" s="107"/>
      <c r="J2392" s="108"/>
      <c r="K2392" s="108"/>
      <c r="L2392" s="108"/>
      <c r="M2392" s="108"/>
      <c r="N2392" s="108"/>
      <c r="O2392" s="108"/>
      <c r="P2392" s="108"/>
      <c r="Q2392" s="108"/>
      <c r="R2392" s="108"/>
      <c r="S2392" s="107"/>
      <c r="T2392" s="108"/>
      <c r="U2392" s="108"/>
      <c r="V2392" s="107"/>
      <c r="W2392" s="107"/>
    </row>
    <row r="2393" spans="1:23">
      <c r="A2393" s="107"/>
      <c r="B2393" s="112"/>
      <c r="C2393" s="107"/>
      <c r="D2393" s="112"/>
      <c r="E2393" s="107"/>
      <c r="F2393" s="107"/>
      <c r="G2393" s="107"/>
      <c r="H2393" s="107"/>
      <c r="I2393" s="107"/>
      <c r="J2393" s="108"/>
      <c r="K2393" s="108"/>
      <c r="L2393" s="108"/>
      <c r="M2393" s="108"/>
      <c r="N2393" s="108"/>
      <c r="O2393" s="108"/>
      <c r="P2393" s="108"/>
      <c r="Q2393" s="108"/>
      <c r="R2393" s="108"/>
      <c r="S2393" s="107"/>
      <c r="T2393" s="108"/>
      <c r="U2393" s="108"/>
      <c r="V2393" s="107"/>
      <c r="W2393" s="107"/>
    </row>
    <row r="2394" spans="1:23">
      <c r="A2394" s="107"/>
      <c r="B2394" s="112"/>
      <c r="C2394" s="107"/>
      <c r="D2394" s="112"/>
      <c r="E2394" s="107"/>
      <c r="F2394" s="107"/>
      <c r="G2394" s="107"/>
      <c r="H2394" s="107"/>
      <c r="I2394" s="107"/>
      <c r="J2394" s="108"/>
      <c r="K2394" s="108"/>
      <c r="L2394" s="108"/>
      <c r="M2394" s="108"/>
      <c r="N2394" s="108"/>
      <c r="O2394" s="108"/>
      <c r="P2394" s="108"/>
      <c r="Q2394" s="108"/>
      <c r="R2394" s="108"/>
      <c r="S2394" s="107"/>
      <c r="T2394" s="108"/>
      <c r="U2394" s="108"/>
      <c r="V2394" s="107"/>
      <c r="W2394" s="107"/>
    </row>
    <row r="2395" spans="1:23">
      <c r="A2395" s="107"/>
      <c r="B2395" s="112"/>
      <c r="C2395" s="107"/>
      <c r="D2395" s="112"/>
      <c r="E2395" s="107"/>
      <c r="F2395" s="107"/>
      <c r="G2395" s="107"/>
      <c r="H2395" s="107"/>
      <c r="I2395" s="107"/>
      <c r="J2395" s="108"/>
      <c r="K2395" s="108"/>
      <c r="L2395" s="108"/>
      <c r="M2395" s="108"/>
      <c r="N2395" s="108"/>
      <c r="O2395" s="108"/>
      <c r="P2395" s="108"/>
      <c r="Q2395" s="108"/>
      <c r="R2395" s="108"/>
      <c r="S2395" s="107"/>
      <c r="T2395" s="108"/>
      <c r="U2395" s="108"/>
      <c r="V2395" s="107"/>
      <c r="W2395" s="107"/>
    </row>
    <row r="2396" spans="1:23">
      <c r="A2396" s="107"/>
      <c r="B2396" s="112"/>
      <c r="C2396" s="107"/>
      <c r="D2396" s="112"/>
      <c r="E2396" s="107"/>
      <c r="F2396" s="107"/>
      <c r="G2396" s="107"/>
      <c r="H2396" s="107"/>
      <c r="I2396" s="107"/>
      <c r="J2396" s="108"/>
      <c r="K2396" s="108"/>
      <c r="L2396" s="108"/>
      <c r="M2396" s="108"/>
      <c r="N2396" s="108"/>
      <c r="O2396" s="108"/>
      <c r="P2396" s="108"/>
      <c r="Q2396" s="108"/>
      <c r="R2396" s="108"/>
      <c r="S2396" s="107"/>
      <c r="T2396" s="108"/>
      <c r="U2396" s="108"/>
      <c r="V2396" s="107"/>
      <c r="W2396" s="107"/>
    </row>
    <row r="2397" spans="1:23">
      <c r="A2397" s="107"/>
      <c r="B2397" s="112"/>
      <c r="C2397" s="107"/>
      <c r="D2397" s="112"/>
      <c r="E2397" s="107"/>
      <c r="F2397" s="107"/>
      <c r="G2397" s="107"/>
      <c r="H2397" s="107"/>
      <c r="I2397" s="107"/>
      <c r="J2397" s="108"/>
      <c r="K2397" s="108"/>
      <c r="L2397" s="108"/>
      <c r="M2397" s="108"/>
      <c r="N2397" s="108"/>
      <c r="O2397" s="108"/>
      <c r="P2397" s="108"/>
      <c r="Q2397" s="108"/>
      <c r="R2397" s="108"/>
      <c r="S2397" s="107"/>
      <c r="T2397" s="108"/>
      <c r="U2397" s="108"/>
      <c r="V2397" s="107"/>
      <c r="W2397" s="107"/>
    </row>
    <row r="2398" spans="1:23">
      <c r="A2398" s="107"/>
      <c r="B2398" s="112"/>
      <c r="C2398" s="107"/>
      <c r="D2398" s="112"/>
      <c r="E2398" s="107"/>
      <c r="F2398" s="107"/>
      <c r="G2398" s="107"/>
      <c r="H2398" s="107"/>
      <c r="I2398" s="107"/>
      <c r="J2398" s="108"/>
      <c r="K2398" s="108"/>
      <c r="L2398" s="108"/>
      <c r="M2398" s="108"/>
      <c r="N2398" s="108"/>
      <c r="O2398" s="108"/>
      <c r="P2398" s="108"/>
      <c r="Q2398" s="108"/>
      <c r="R2398" s="108"/>
      <c r="S2398" s="107"/>
      <c r="T2398" s="108"/>
      <c r="U2398" s="108"/>
      <c r="V2398" s="107"/>
      <c r="W2398" s="107"/>
    </row>
    <row r="2399" spans="1:23">
      <c r="A2399" s="107"/>
      <c r="B2399" s="112"/>
      <c r="C2399" s="107"/>
      <c r="D2399" s="112"/>
      <c r="E2399" s="107"/>
      <c r="F2399" s="107"/>
      <c r="G2399" s="107"/>
      <c r="H2399" s="107"/>
      <c r="I2399" s="107"/>
      <c r="J2399" s="108"/>
      <c r="K2399" s="108"/>
      <c r="L2399" s="108"/>
      <c r="M2399" s="108"/>
      <c r="N2399" s="108"/>
      <c r="O2399" s="108"/>
      <c r="P2399" s="108"/>
      <c r="Q2399" s="108"/>
      <c r="R2399" s="108"/>
      <c r="S2399" s="107"/>
      <c r="T2399" s="108"/>
      <c r="U2399" s="108"/>
      <c r="V2399" s="107"/>
      <c r="W2399" s="107"/>
    </row>
    <row r="2400" spans="1:23">
      <c r="A2400" s="107"/>
      <c r="B2400" s="112"/>
      <c r="C2400" s="107"/>
      <c r="D2400" s="112"/>
      <c r="E2400" s="107"/>
      <c r="F2400" s="107"/>
      <c r="G2400" s="107"/>
      <c r="H2400" s="107"/>
      <c r="I2400" s="107"/>
      <c r="J2400" s="108"/>
      <c r="K2400" s="108"/>
      <c r="L2400" s="108"/>
      <c r="M2400" s="108"/>
      <c r="N2400" s="108"/>
      <c r="O2400" s="108"/>
      <c r="P2400" s="108"/>
      <c r="Q2400" s="108"/>
      <c r="R2400" s="108"/>
      <c r="S2400" s="107"/>
      <c r="T2400" s="108"/>
      <c r="U2400" s="108"/>
      <c r="V2400" s="107"/>
      <c r="W2400" s="107"/>
    </row>
    <row r="2401" spans="1:23">
      <c r="A2401" s="107"/>
      <c r="B2401" s="112"/>
      <c r="C2401" s="107"/>
      <c r="D2401" s="112"/>
      <c r="E2401" s="107"/>
      <c r="F2401" s="107"/>
      <c r="G2401" s="107"/>
      <c r="H2401" s="107"/>
      <c r="I2401" s="107"/>
      <c r="J2401" s="108"/>
      <c r="K2401" s="108"/>
      <c r="L2401" s="108"/>
      <c r="M2401" s="108"/>
      <c r="N2401" s="108"/>
      <c r="O2401" s="108"/>
      <c r="P2401" s="108"/>
      <c r="Q2401" s="108"/>
      <c r="R2401" s="108"/>
      <c r="S2401" s="107"/>
      <c r="T2401" s="108"/>
      <c r="U2401" s="108"/>
      <c r="V2401" s="107"/>
      <c r="W2401" s="107"/>
    </row>
    <row r="2402" spans="1:23">
      <c r="A2402" s="107"/>
      <c r="B2402" s="112"/>
      <c r="C2402" s="107"/>
      <c r="D2402" s="112"/>
      <c r="E2402" s="107"/>
      <c r="F2402" s="107"/>
      <c r="G2402" s="107"/>
      <c r="H2402" s="107"/>
      <c r="I2402" s="107"/>
      <c r="J2402" s="108"/>
      <c r="K2402" s="108"/>
      <c r="L2402" s="108"/>
      <c r="M2402" s="108"/>
      <c r="N2402" s="108"/>
      <c r="O2402" s="108"/>
      <c r="P2402" s="108"/>
      <c r="Q2402" s="108"/>
      <c r="R2402" s="108"/>
      <c r="S2402" s="107"/>
      <c r="T2402" s="108"/>
      <c r="U2402" s="108"/>
      <c r="V2402" s="107"/>
      <c r="W2402" s="107"/>
    </row>
    <row r="2403" spans="1:23">
      <c r="A2403" s="107"/>
      <c r="B2403" s="112"/>
      <c r="C2403" s="107"/>
      <c r="D2403" s="112"/>
      <c r="E2403" s="107"/>
      <c r="F2403" s="107"/>
      <c r="G2403" s="107"/>
      <c r="H2403" s="107"/>
      <c r="I2403" s="107"/>
      <c r="J2403" s="108"/>
      <c r="K2403" s="108"/>
      <c r="L2403" s="108"/>
      <c r="M2403" s="108"/>
      <c r="N2403" s="108"/>
      <c r="O2403" s="108"/>
      <c r="P2403" s="108"/>
      <c r="Q2403" s="108"/>
      <c r="R2403" s="108"/>
      <c r="S2403" s="107"/>
      <c r="T2403" s="108"/>
      <c r="U2403" s="108"/>
      <c r="V2403" s="107"/>
      <c r="W2403" s="107"/>
    </row>
    <row r="2404" spans="1:23">
      <c r="A2404" s="107"/>
      <c r="B2404" s="112"/>
      <c r="C2404" s="107"/>
      <c r="D2404" s="112"/>
      <c r="E2404" s="107"/>
      <c r="F2404" s="107"/>
      <c r="G2404" s="107"/>
      <c r="H2404" s="107"/>
      <c r="I2404" s="107"/>
      <c r="J2404" s="108"/>
      <c r="K2404" s="108"/>
      <c r="L2404" s="108"/>
      <c r="M2404" s="108"/>
      <c r="N2404" s="108"/>
      <c r="O2404" s="108"/>
      <c r="P2404" s="108"/>
      <c r="Q2404" s="108"/>
      <c r="R2404" s="108"/>
      <c r="S2404" s="107"/>
      <c r="T2404" s="108"/>
      <c r="U2404" s="108"/>
      <c r="V2404" s="107"/>
      <c r="W2404" s="107"/>
    </row>
    <row r="2405" spans="1:23">
      <c r="A2405" s="107"/>
      <c r="B2405" s="112"/>
      <c r="C2405" s="107"/>
      <c r="D2405" s="112"/>
      <c r="E2405" s="107"/>
      <c r="F2405" s="107"/>
      <c r="G2405" s="107"/>
      <c r="H2405" s="107"/>
      <c r="I2405" s="107"/>
      <c r="J2405" s="108"/>
      <c r="K2405" s="108"/>
      <c r="L2405" s="108"/>
      <c r="M2405" s="108"/>
      <c r="N2405" s="108"/>
      <c r="O2405" s="108"/>
      <c r="P2405" s="108"/>
      <c r="Q2405" s="108"/>
      <c r="R2405" s="108"/>
      <c r="S2405" s="107"/>
      <c r="T2405" s="108"/>
      <c r="U2405" s="108"/>
      <c r="V2405" s="107"/>
      <c r="W2405" s="107"/>
    </row>
    <row r="2406" spans="1:23">
      <c r="A2406" s="107"/>
      <c r="B2406" s="112"/>
      <c r="C2406" s="107"/>
      <c r="D2406" s="112"/>
      <c r="E2406" s="107"/>
      <c r="F2406" s="107"/>
      <c r="G2406" s="107"/>
      <c r="H2406" s="107"/>
      <c r="I2406" s="107"/>
      <c r="J2406" s="108"/>
      <c r="K2406" s="108"/>
      <c r="L2406" s="108"/>
      <c r="M2406" s="108"/>
      <c r="N2406" s="108"/>
      <c r="O2406" s="108"/>
      <c r="P2406" s="108"/>
      <c r="Q2406" s="108"/>
      <c r="R2406" s="108"/>
      <c r="S2406" s="107"/>
      <c r="T2406" s="108"/>
      <c r="U2406" s="108"/>
      <c r="V2406" s="107"/>
      <c r="W2406" s="107"/>
    </row>
    <row r="2407" spans="1:23">
      <c r="A2407" s="107"/>
      <c r="B2407" s="112"/>
      <c r="C2407" s="107"/>
      <c r="D2407" s="112"/>
      <c r="E2407" s="107"/>
      <c r="F2407" s="107"/>
      <c r="G2407" s="107"/>
      <c r="H2407" s="107"/>
      <c r="I2407" s="107"/>
      <c r="J2407" s="108"/>
      <c r="K2407" s="108"/>
      <c r="L2407" s="108"/>
      <c r="M2407" s="108"/>
      <c r="N2407" s="108"/>
      <c r="O2407" s="108"/>
      <c r="P2407" s="108"/>
      <c r="Q2407" s="108"/>
      <c r="R2407" s="108"/>
      <c r="S2407" s="107"/>
      <c r="T2407" s="108"/>
      <c r="U2407" s="108"/>
      <c r="V2407" s="107"/>
      <c r="W2407" s="107"/>
    </row>
    <row r="2408" spans="1:23">
      <c r="A2408" s="107"/>
      <c r="B2408" s="112"/>
      <c r="C2408" s="107"/>
      <c r="D2408" s="112"/>
      <c r="E2408" s="107"/>
      <c r="F2408" s="107"/>
      <c r="G2408" s="107"/>
      <c r="H2408" s="107"/>
      <c r="I2408" s="107"/>
      <c r="J2408" s="108"/>
      <c r="K2408" s="108"/>
      <c r="L2408" s="108"/>
      <c r="M2408" s="108"/>
      <c r="N2408" s="108"/>
      <c r="O2408" s="108"/>
      <c r="P2408" s="108"/>
      <c r="Q2408" s="108"/>
      <c r="R2408" s="108"/>
      <c r="S2408" s="107"/>
      <c r="T2408" s="108"/>
      <c r="U2408" s="108"/>
      <c r="V2408" s="107"/>
      <c r="W2408" s="107"/>
    </row>
    <row r="2409" spans="1:23">
      <c r="A2409" s="107"/>
      <c r="B2409" s="112"/>
      <c r="C2409" s="107"/>
      <c r="D2409" s="112"/>
      <c r="E2409" s="107"/>
      <c r="F2409" s="107"/>
      <c r="G2409" s="107"/>
      <c r="H2409" s="107"/>
      <c r="I2409" s="107"/>
      <c r="J2409" s="108"/>
      <c r="K2409" s="108"/>
      <c r="L2409" s="108"/>
      <c r="M2409" s="108"/>
      <c r="N2409" s="108"/>
      <c r="O2409" s="108"/>
      <c r="P2409" s="108"/>
      <c r="Q2409" s="108"/>
      <c r="R2409" s="108"/>
      <c r="S2409" s="107"/>
      <c r="T2409" s="108"/>
      <c r="U2409" s="108"/>
      <c r="V2409" s="107"/>
      <c r="W2409" s="107"/>
    </row>
    <row r="2410" spans="1:23">
      <c r="A2410" s="107"/>
      <c r="B2410" s="112"/>
      <c r="C2410" s="107"/>
      <c r="D2410" s="112"/>
      <c r="E2410" s="107"/>
      <c r="F2410" s="107"/>
      <c r="G2410" s="107"/>
      <c r="H2410" s="107"/>
      <c r="I2410" s="107"/>
      <c r="J2410" s="108"/>
      <c r="K2410" s="108"/>
      <c r="L2410" s="108"/>
      <c r="M2410" s="108"/>
      <c r="N2410" s="108"/>
      <c r="O2410" s="108"/>
      <c r="P2410" s="108"/>
      <c r="Q2410" s="108"/>
      <c r="R2410" s="108"/>
      <c r="S2410" s="107"/>
      <c r="T2410" s="108"/>
      <c r="U2410" s="108"/>
      <c r="V2410" s="107"/>
      <c r="W2410" s="107"/>
    </row>
    <row r="2411" spans="1:23">
      <c r="A2411" s="107"/>
      <c r="B2411" s="112"/>
      <c r="C2411" s="107"/>
      <c r="D2411" s="112"/>
      <c r="E2411" s="107"/>
      <c r="F2411" s="107"/>
      <c r="G2411" s="107"/>
      <c r="H2411" s="107"/>
      <c r="I2411" s="107"/>
      <c r="J2411" s="108"/>
      <c r="K2411" s="108"/>
      <c r="L2411" s="108"/>
      <c r="M2411" s="108"/>
      <c r="N2411" s="108"/>
      <c r="O2411" s="108"/>
      <c r="P2411" s="108"/>
      <c r="Q2411" s="108"/>
      <c r="R2411" s="108"/>
      <c r="S2411" s="107"/>
      <c r="T2411" s="108"/>
      <c r="U2411" s="108"/>
      <c r="V2411" s="107"/>
      <c r="W2411" s="107"/>
    </row>
    <row r="2412" spans="1:23">
      <c r="A2412" s="107"/>
      <c r="B2412" s="112"/>
      <c r="C2412" s="107"/>
      <c r="D2412" s="112"/>
      <c r="E2412" s="107"/>
      <c r="F2412" s="107"/>
      <c r="G2412" s="107"/>
      <c r="H2412" s="107"/>
      <c r="I2412" s="107"/>
      <c r="J2412" s="108"/>
      <c r="K2412" s="108"/>
      <c r="L2412" s="108"/>
      <c r="M2412" s="108"/>
      <c r="N2412" s="108"/>
      <c r="O2412" s="108"/>
      <c r="P2412" s="108"/>
      <c r="Q2412" s="108"/>
      <c r="R2412" s="108"/>
      <c r="S2412" s="107"/>
      <c r="T2412" s="108"/>
      <c r="U2412" s="108"/>
      <c r="V2412" s="107"/>
      <c r="W2412" s="107"/>
    </row>
    <row r="2413" spans="1:23">
      <c r="A2413" s="107"/>
      <c r="B2413" s="112"/>
      <c r="C2413" s="107"/>
      <c r="D2413" s="112"/>
      <c r="E2413" s="107"/>
      <c r="F2413" s="107"/>
      <c r="G2413" s="107"/>
      <c r="H2413" s="107"/>
      <c r="I2413" s="107"/>
      <c r="J2413" s="108"/>
      <c r="K2413" s="108"/>
      <c r="L2413" s="108"/>
      <c r="M2413" s="108"/>
      <c r="N2413" s="108"/>
      <c r="O2413" s="108"/>
      <c r="P2413" s="108"/>
      <c r="Q2413" s="108"/>
      <c r="R2413" s="108"/>
      <c r="S2413" s="107"/>
      <c r="T2413" s="108"/>
      <c r="U2413" s="108"/>
      <c r="V2413" s="107"/>
      <c r="W2413" s="107"/>
    </row>
    <row r="2414" spans="1:23">
      <c r="A2414" s="107"/>
      <c r="B2414" s="112"/>
      <c r="C2414" s="107"/>
      <c r="D2414" s="112"/>
      <c r="E2414" s="107"/>
      <c r="F2414" s="107"/>
      <c r="G2414" s="107"/>
      <c r="H2414" s="107"/>
      <c r="I2414" s="107"/>
      <c r="J2414" s="108"/>
      <c r="K2414" s="108"/>
      <c r="L2414" s="108"/>
      <c r="M2414" s="108"/>
      <c r="N2414" s="108"/>
      <c r="O2414" s="108"/>
      <c r="P2414" s="108"/>
      <c r="Q2414" s="108"/>
      <c r="R2414" s="108"/>
      <c r="S2414" s="107"/>
      <c r="T2414" s="108"/>
      <c r="U2414" s="108"/>
      <c r="V2414" s="107"/>
      <c r="W2414" s="107"/>
    </row>
    <row r="2415" spans="1:23">
      <c r="A2415" s="107"/>
      <c r="B2415" s="112"/>
      <c r="C2415" s="107"/>
      <c r="D2415" s="112"/>
      <c r="E2415" s="107"/>
      <c r="F2415" s="107"/>
      <c r="G2415" s="107"/>
      <c r="H2415" s="107"/>
      <c r="I2415" s="107"/>
      <c r="J2415" s="108"/>
      <c r="K2415" s="108"/>
      <c r="L2415" s="108"/>
      <c r="M2415" s="108"/>
      <c r="N2415" s="108"/>
      <c r="O2415" s="108"/>
      <c r="P2415" s="108"/>
      <c r="Q2415" s="108"/>
      <c r="R2415" s="108"/>
      <c r="S2415" s="107"/>
      <c r="T2415" s="108"/>
      <c r="U2415" s="108"/>
      <c r="V2415" s="107"/>
      <c r="W2415" s="107"/>
    </row>
    <row r="2416" spans="1:23">
      <c r="A2416" s="107"/>
      <c r="B2416" s="112"/>
      <c r="C2416" s="107"/>
      <c r="D2416" s="112"/>
      <c r="E2416" s="107"/>
      <c r="F2416" s="107"/>
      <c r="G2416" s="107"/>
      <c r="H2416" s="107"/>
      <c r="I2416" s="107"/>
      <c r="J2416" s="108"/>
      <c r="K2416" s="108"/>
      <c r="L2416" s="108"/>
      <c r="M2416" s="108"/>
      <c r="N2416" s="108"/>
      <c r="O2416" s="108"/>
      <c r="P2416" s="108"/>
      <c r="Q2416" s="108"/>
      <c r="R2416" s="108"/>
      <c r="S2416" s="107"/>
      <c r="T2416" s="108"/>
      <c r="U2416" s="108"/>
      <c r="V2416" s="107"/>
      <c r="W2416" s="107"/>
    </row>
    <row r="2417" spans="1:23">
      <c r="A2417" s="107"/>
      <c r="B2417" s="112"/>
      <c r="C2417" s="107"/>
      <c r="D2417" s="112"/>
      <c r="E2417" s="107"/>
      <c r="F2417" s="107"/>
      <c r="G2417" s="107"/>
      <c r="H2417" s="107"/>
      <c r="I2417" s="107"/>
      <c r="J2417" s="108"/>
      <c r="K2417" s="108"/>
      <c r="L2417" s="108"/>
      <c r="M2417" s="108"/>
      <c r="N2417" s="108"/>
      <c r="O2417" s="108"/>
      <c r="P2417" s="108"/>
      <c r="Q2417" s="108"/>
      <c r="R2417" s="108"/>
      <c r="S2417" s="107"/>
      <c r="T2417" s="108"/>
      <c r="U2417" s="108"/>
      <c r="V2417" s="107"/>
      <c r="W2417" s="107"/>
    </row>
    <row r="2418" spans="1:23">
      <c r="A2418" s="107"/>
      <c r="B2418" s="112"/>
      <c r="C2418" s="107"/>
      <c r="D2418" s="112"/>
      <c r="E2418" s="107"/>
      <c r="F2418" s="107"/>
      <c r="G2418" s="107"/>
      <c r="H2418" s="107"/>
      <c r="I2418" s="107"/>
      <c r="J2418" s="108"/>
      <c r="K2418" s="108"/>
      <c r="L2418" s="108"/>
      <c r="M2418" s="108"/>
      <c r="N2418" s="108"/>
      <c r="O2418" s="108"/>
      <c r="P2418" s="108"/>
      <c r="Q2418" s="108"/>
      <c r="R2418" s="108"/>
      <c r="S2418" s="107"/>
      <c r="T2418" s="108"/>
      <c r="U2418" s="108"/>
      <c r="V2418" s="107"/>
      <c r="W2418" s="107"/>
    </row>
    <row r="2419" spans="1:23">
      <c r="A2419" s="107"/>
      <c r="B2419" s="112"/>
      <c r="C2419" s="107"/>
      <c r="D2419" s="112"/>
      <c r="E2419" s="107"/>
      <c r="F2419" s="107"/>
      <c r="G2419" s="107"/>
      <c r="H2419" s="107"/>
      <c r="I2419" s="107"/>
      <c r="J2419" s="108"/>
      <c r="K2419" s="108"/>
      <c r="L2419" s="108"/>
      <c r="M2419" s="108"/>
      <c r="N2419" s="108"/>
      <c r="O2419" s="108"/>
      <c r="P2419" s="108"/>
      <c r="Q2419" s="108"/>
      <c r="R2419" s="108"/>
      <c r="S2419" s="107"/>
      <c r="T2419" s="108"/>
      <c r="U2419" s="108"/>
      <c r="V2419" s="107"/>
      <c r="W2419" s="107"/>
    </row>
    <row r="2420" spans="1:23">
      <c r="A2420" s="107"/>
      <c r="B2420" s="112"/>
      <c r="C2420" s="107"/>
      <c r="D2420" s="112"/>
      <c r="E2420" s="107"/>
      <c r="F2420" s="107"/>
      <c r="G2420" s="107"/>
      <c r="H2420" s="107"/>
      <c r="I2420" s="107"/>
      <c r="J2420" s="108"/>
      <c r="K2420" s="108"/>
      <c r="L2420" s="108"/>
      <c r="M2420" s="108"/>
      <c r="N2420" s="108"/>
      <c r="O2420" s="108"/>
      <c r="P2420" s="108"/>
      <c r="Q2420" s="108"/>
      <c r="R2420" s="108"/>
      <c r="S2420" s="107"/>
      <c r="T2420" s="108"/>
      <c r="U2420" s="108"/>
      <c r="V2420" s="107"/>
      <c r="W2420" s="107"/>
    </row>
    <row r="2421" spans="1:23">
      <c r="A2421" s="107"/>
      <c r="B2421" s="112"/>
      <c r="C2421" s="107"/>
      <c r="D2421" s="112"/>
      <c r="E2421" s="107"/>
      <c r="F2421" s="107"/>
      <c r="G2421" s="107"/>
      <c r="H2421" s="107"/>
      <c r="I2421" s="107"/>
      <c r="J2421" s="108"/>
      <c r="K2421" s="108"/>
      <c r="L2421" s="108"/>
      <c r="M2421" s="108"/>
      <c r="N2421" s="108"/>
      <c r="O2421" s="108"/>
      <c r="P2421" s="108"/>
      <c r="Q2421" s="108"/>
      <c r="R2421" s="108"/>
      <c r="S2421" s="107"/>
      <c r="T2421" s="108"/>
      <c r="U2421" s="108"/>
      <c r="V2421" s="107"/>
      <c r="W2421" s="107"/>
    </row>
    <row r="2422" spans="1:23">
      <c r="A2422" s="107"/>
      <c r="B2422" s="112"/>
      <c r="C2422" s="107"/>
      <c r="D2422" s="112"/>
      <c r="E2422" s="107"/>
      <c r="F2422" s="107"/>
      <c r="G2422" s="107"/>
      <c r="H2422" s="107"/>
      <c r="I2422" s="107"/>
      <c r="J2422" s="108"/>
      <c r="K2422" s="108"/>
      <c r="L2422" s="108"/>
      <c r="M2422" s="108"/>
      <c r="N2422" s="108"/>
      <c r="O2422" s="108"/>
      <c r="P2422" s="108"/>
      <c r="Q2422" s="108"/>
      <c r="R2422" s="108"/>
      <c r="S2422" s="107"/>
      <c r="T2422" s="108"/>
      <c r="U2422" s="108"/>
      <c r="V2422" s="107"/>
      <c r="W2422" s="107"/>
    </row>
    <row r="2423" spans="1:23">
      <c r="A2423" s="107"/>
      <c r="B2423" s="112"/>
      <c r="C2423" s="107"/>
      <c r="D2423" s="112"/>
      <c r="E2423" s="107"/>
      <c r="F2423" s="107"/>
      <c r="G2423" s="107"/>
      <c r="H2423" s="107"/>
      <c r="I2423" s="107"/>
      <c r="J2423" s="108"/>
      <c r="K2423" s="108"/>
      <c r="L2423" s="108"/>
      <c r="M2423" s="108"/>
      <c r="N2423" s="108"/>
      <c r="O2423" s="108"/>
      <c r="P2423" s="108"/>
      <c r="Q2423" s="108"/>
      <c r="R2423" s="108"/>
      <c r="S2423" s="107"/>
      <c r="T2423" s="108"/>
      <c r="U2423" s="108"/>
      <c r="V2423" s="107"/>
      <c r="W2423" s="107"/>
    </row>
    <row r="2424" spans="1:23">
      <c r="A2424" s="107"/>
      <c r="B2424" s="112"/>
      <c r="C2424" s="107"/>
      <c r="D2424" s="112"/>
      <c r="E2424" s="107"/>
      <c r="F2424" s="107"/>
      <c r="G2424" s="107"/>
      <c r="H2424" s="107"/>
      <c r="I2424" s="107"/>
      <c r="J2424" s="108"/>
      <c r="K2424" s="108"/>
      <c r="L2424" s="108"/>
      <c r="M2424" s="108"/>
      <c r="N2424" s="108"/>
      <c r="O2424" s="108"/>
      <c r="P2424" s="108"/>
      <c r="Q2424" s="108"/>
      <c r="R2424" s="108"/>
      <c r="S2424" s="107"/>
      <c r="T2424" s="108"/>
      <c r="U2424" s="108"/>
      <c r="V2424" s="107"/>
      <c r="W2424" s="107"/>
    </row>
    <row r="2425" spans="1:23">
      <c r="A2425" s="107"/>
      <c r="B2425" s="112"/>
      <c r="C2425" s="107"/>
      <c r="D2425" s="112"/>
      <c r="E2425" s="107"/>
      <c r="F2425" s="107"/>
      <c r="G2425" s="107"/>
      <c r="H2425" s="107"/>
      <c r="I2425" s="107"/>
      <c r="J2425" s="108"/>
      <c r="K2425" s="108"/>
      <c r="L2425" s="108"/>
      <c r="M2425" s="108"/>
      <c r="N2425" s="108"/>
      <c r="O2425" s="108"/>
      <c r="P2425" s="108"/>
      <c r="Q2425" s="108"/>
      <c r="R2425" s="108"/>
      <c r="S2425" s="107"/>
      <c r="T2425" s="108"/>
      <c r="U2425" s="108"/>
      <c r="V2425" s="107"/>
      <c r="W2425" s="107"/>
    </row>
    <row r="2426" spans="1:23">
      <c r="A2426" s="107"/>
      <c r="B2426" s="112"/>
      <c r="C2426" s="107"/>
      <c r="D2426" s="112"/>
      <c r="E2426" s="107"/>
      <c r="F2426" s="107"/>
      <c r="G2426" s="107"/>
      <c r="H2426" s="107"/>
      <c r="I2426" s="107"/>
      <c r="J2426" s="108"/>
      <c r="K2426" s="108"/>
      <c r="L2426" s="108"/>
      <c r="M2426" s="108"/>
      <c r="N2426" s="108"/>
      <c r="O2426" s="108"/>
      <c r="P2426" s="108"/>
      <c r="Q2426" s="108"/>
      <c r="R2426" s="108"/>
      <c r="S2426" s="107"/>
      <c r="T2426" s="108"/>
      <c r="U2426" s="108"/>
      <c r="V2426" s="107"/>
      <c r="W2426" s="107"/>
    </row>
    <row r="2427" spans="1:23">
      <c r="A2427" s="107"/>
      <c r="B2427" s="112"/>
      <c r="C2427" s="107"/>
      <c r="D2427" s="112"/>
      <c r="E2427" s="107"/>
      <c r="F2427" s="107"/>
      <c r="G2427" s="107"/>
      <c r="H2427" s="107"/>
      <c r="I2427" s="107"/>
      <c r="J2427" s="108"/>
      <c r="K2427" s="108"/>
      <c r="L2427" s="108"/>
      <c r="M2427" s="108"/>
      <c r="N2427" s="108"/>
      <c r="O2427" s="108"/>
      <c r="P2427" s="108"/>
      <c r="Q2427" s="108"/>
      <c r="R2427" s="108"/>
      <c r="S2427" s="107"/>
      <c r="T2427" s="108"/>
      <c r="U2427" s="108"/>
      <c r="V2427" s="107"/>
      <c r="W2427" s="107"/>
    </row>
    <row r="2428" spans="1:23">
      <c r="A2428" s="107"/>
      <c r="B2428" s="112"/>
      <c r="C2428" s="107"/>
      <c r="D2428" s="112"/>
      <c r="E2428" s="107"/>
      <c r="F2428" s="107"/>
      <c r="G2428" s="107"/>
      <c r="H2428" s="107"/>
      <c r="I2428" s="107"/>
      <c r="J2428" s="108"/>
      <c r="K2428" s="108"/>
      <c r="L2428" s="108"/>
      <c r="M2428" s="108"/>
      <c r="N2428" s="108"/>
      <c r="O2428" s="108"/>
      <c r="P2428" s="108"/>
      <c r="Q2428" s="108"/>
      <c r="R2428" s="108"/>
      <c r="S2428" s="107"/>
      <c r="T2428" s="108"/>
      <c r="U2428" s="108"/>
      <c r="V2428" s="107"/>
      <c r="W2428" s="107"/>
    </row>
    <row r="2429" spans="1:23">
      <c r="A2429" s="107"/>
      <c r="B2429" s="112"/>
      <c r="C2429" s="107"/>
      <c r="D2429" s="112"/>
      <c r="E2429" s="107"/>
      <c r="F2429" s="107"/>
      <c r="G2429" s="107"/>
      <c r="H2429" s="107"/>
      <c r="I2429" s="107"/>
      <c r="J2429" s="108"/>
      <c r="K2429" s="108"/>
      <c r="L2429" s="108"/>
      <c r="M2429" s="108"/>
      <c r="N2429" s="108"/>
      <c r="O2429" s="108"/>
      <c r="P2429" s="108"/>
      <c r="Q2429" s="108"/>
      <c r="R2429" s="108"/>
      <c r="S2429" s="107"/>
      <c r="T2429" s="108"/>
      <c r="U2429" s="108"/>
      <c r="V2429" s="107"/>
      <c r="W2429" s="107"/>
    </row>
    <row r="2430" spans="1:23">
      <c r="A2430" s="107"/>
      <c r="B2430" s="112"/>
      <c r="C2430" s="107"/>
      <c r="D2430" s="112"/>
      <c r="E2430" s="107"/>
      <c r="F2430" s="107"/>
      <c r="G2430" s="107"/>
      <c r="H2430" s="107"/>
      <c r="I2430" s="107"/>
      <c r="J2430" s="108"/>
      <c r="K2430" s="108"/>
      <c r="L2430" s="108"/>
      <c r="M2430" s="108"/>
      <c r="N2430" s="108"/>
      <c r="O2430" s="108"/>
      <c r="P2430" s="108"/>
      <c r="Q2430" s="108"/>
      <c r="R2430" s="108"/>
      <c r="S2430" s="107"/>
      <c r="T2430" s="108"/>
      <c r="U2430" s="108"/>
      <c r="V2430" s="107"/>
      <c r="W2430" s="107"/>
    </row>
    <row r="2431" spans="1:23">
      <c r="A2431" s="107"/>
      <c r="B2431" s="112"/>
      <c r="C2431" s="107"/>
      <c r="D2431" s="112"/>
      <c r="E2431" s="107"/>
      <c r="F2431" s="107"/>
      <c r="G2431" s="107"/>
      <c r="H2431" s="107"/>
      <c r="I2431" s="107"/>
      <c r="J2431" s="108"/>
      <c r="K2431" s="108"/>
      <c r="L2431" s="108"/>
      <c r="M2431" s="108"/>
      <c r="N2431" s="108"/>
      <c r="O2431" s="108"/>
      <c r="P2431" s="108"/>
      <c r="Q2431" s="108"/>
      <c r="R2431" s="108"/>
      <c r="S2431" s="107"/>
      <c r="T2431" s="108"/>
      <c r="U2431" s="108"/>
      <c r="V2431" s="107"/>
      <c r="W2431" s="107"/>
    </row>
    <row r="2432" spans="1:23">
      <c r="A2432" s="107"/>
      <c r="B2432" s="112"/>
      <c r="C2432" s="107"/>
      <c r="D2432" s="112"/>
      <c r="E2432" s="107"/>
      <c r="F2432" s="107"/>
      <c r="G2432" s="107"/>
      <c r="H2432" s="107"/>
      <c r="I2432" s="107"/>
      <c r="J2432" s="108"/>
      <c r="K2432" s="108"/>
      <c r="L2432" s="108"/>
      <c r="M2432" s="108"/>
      <c r="N2432" s="108"/>
      <c r="O2432" s="108"/>
      <c r="P2432" s="108"/>
      <c r="Q2432" s="108"/>
      <c r="R2432" s="108"/>
      <c r="S2432" s="107"/>
      <c r="T2432" s="108"/>
      <c r="U2432" s="108"/>
      <c r="V2432" s="107"/>
      <c r="W2432" s="107"/>
    </row>
    <row r="2433" spans="1:23">
      <c r="A2433" s="107"/>
      <c r="B2433" s="112"/>
      <c r="C2433" s="107"/>
      <c r="D2433" s="112"/>
      <c r="E2433" s="107"/>
      <c r="F2433" s="107"/>
      <c r="G2433" s="107"/>
      <c r="H2433" s="107"/>
      <c r="I2433" s="107"/>
      <c r="J2433" s="108"/>
      <c r="K2433" s="108"/>
      <c r="L2433" s="108"/>
      <c r="M2433" s="108"/>
      <c r="N2433" s="108"/>
      <c r="O2433" s="108"/>
      <c r="P2433" s="108"/>
      <c r="Q2433" s="108"/>
      <c r="R2433" s="108"/>
      <c r="S2433" s="107"/>
      <c r="T2433" s="108"/>
      <c r="U2433" s="108"/>
      <c r="V2433" s="107"/>
      <c r="W2433" s="107"/>
    </row>
    <row r="2434" spans="1:23">
      <c r="A2434" s="107"/>
      <c r="B2434" s="112"/>
      <c r="C2434" s="107"/>
      <c r="D2434" s="112"/>
      <c r="E2434" s="107"/>
      <c r="F2434" s="107"/>
      <c r="G2434" s="107"/>
      <c r="H2434" s="107"/>
      <c r="I2434" s="107"/>
      <c r="J2434" s="108"/>
      <c r="K2434" s="108"/>
      <c r="L2434" s="108"/>
      <c r="M2434" s="108"/>
      <c r="N2434" s="108"/>
      <c r="O2434" s="108"/>
      <c r="P2434" s="108"/>
      <c r="Q2434" s="108"/>
      <c r="R2434" s="108"/>
      <c r="S2434" s="107"/>
      <c r="T2434" s="108"/>
      <c r="U2434" s="108"/>
      <c r="V2434" s="107"/>
      <c r="W2434" s="107"/>
    </row>
    <row r="2435" spans="1:23">
      <c r="A2435" s="107"/>
      <c r="B2435" s="112"/>
      <c r="C2435" s="107"/>
      <c r="D2435" s="112"/>
      <c r="E2435" s="107"/>
      <c r="F2435" s="107"/>
      <c r="G2435" s="107"/>
      <c r="H2435" s="107"/>
      <c r="I2435" s="107"/>
      <c r="J2435" s="108"/>
      <c r="K2435" s="108"/>
      <c r="L2435" s="108"/>
      <c r="M2435" s="108"/>
      <c r="N2435" s="108"/>
      <c r="O2435" s="108"/>
      <c r="P2435" s="108"/>
      <c r="Q2435" s="108"/>
      <c r="R2435" s="108"/>
      <c r="S2435" s="107"/>
      <c r="T2435" s="108"/>
      <c r="U2435" s="108"/>
      <c r="V2435" s="107"/>
      <c r="W2435" s="107"/>
    </row>
    <row r="2436" spans="1:23">
      <c r="A2436" s="107"/>
      <c r="B2436" s="112"/>
      <c r="C2436" s="107"/>
      <c r="D2436" s="112"/>
      <c r="E2436" s="107"/>
      <c r="F2436" s="107"/>
      <c r="G2436" s="107"/>
      <c r="H2436" s="107"/>
      <c r="I2436" s="107"/>
      <c r="J2436" s="108"/>
      <c r="K2436" s="108"/>
      <c r="L2436" s="108"/>
      <c r="M2436" s="108"/>
      <c r="N2436" s="108"/>
      <c r="O2436" s="108"/>
      <c r="P2436" s="108"/>
      <c r="Q2436" s="108"/>
      <c r="R2436" s="108"/>
      <c r="S2436" s="107"/>
      <c r="T2436" s="108"/>
      <c r="U2436" s="108"/>
      <c r="V2436" s="107"/>
      <c r="W2436" s="107"/>
    </row>
    <row r="2437" spans="1:23">
      <c r="A2437" s="107"/>
      <c r="B2437" s="112"/>
      <c r="C2437" s="107"/>
      <c r="D2437" s="112"/>
      <c r="E2437" s="107"/>
      <c r="F2437" s="107"/>
      <c r="G2437" s="107"/>
      <c r="H2437" s="107"/>
      <c r="I2437" s="107"/>
      <c r="J2437" s="108"/>
      <c r="K2437" s="108"/>
      <c r="L2437" s="108"/>
      <c r="M2437" s="108"/>
      <c r="N2437" s="108"/>
      <c r="O2437" s="108"/>
      <c r="P2437" s="108"/>
      <c r="Q2437" s="108"/>
      <c r="R2437" s="108"/>
      <c r="S2437" s="107"/>
      <c r="T2437" s="108"/>
      <c r="U2437" s="108"/>
      <c r="V2437" s="107"/>
      <c r="W2437" s="107"/>
    </row>
    <row r="2438" spans="1:23">
      <c r="A2438" s="107"/>
      <c r="B2438" s="112"/>
      <c r="C2438" s="107"/>
      <c r="D2438" s="112"/>
      <c r="E2438" s="107"/>
      <c r="F2438" s="107"/>
      <c r="G2438" s="107"/>
      <c r="H2438" s="107"/>
      <c r="I2438" s="107"/>
      <c r="J2438" s="108"/>
      <c r="K2438" s="108"/>
      <c r="L2438" s="108"/>
      <c r="M2438" s="108"/>
      <c r="N2438" s="108"/>
      <c r="O2438" s="108"/>
      <c r="P2438" s="108"/>
      <c r="Q2438" s="108"/>
      <c r="R2438" s="108"/>
      <c r="S2438" s="107"/>
      <c r="T2438" s="108"/>
      <c r="U2438" s="108"/>
      <c r="V2438" s="107"/>
      <c r="W2438" s="107"/>
    </row>
    <row r="2439" spans="1:23">
      <c r="A2439" s="107"/>
      <c r="B2439" s="112"/>
      <c r="C2439" s="107"/>
      <c r="D2439" s="112"/>
      <c r="E2439" s="107"/>
      <c r="F2439" s="107"/>
      <c r="G2439" s="107"/>
      <c r="H2439" s="107"/>
      <c r="I2439" s="107"/>
      <c r="J2439" s="108"/>
      <c r="K2439" s="108"/>
      <c r="L2439" s="108"/>
      <c r="M2439" s="108"/>
      <c r="N2439" s="108"/>
      <c r="O2439" s="108"/>
      <c r="P2439" s="108"/>
      <c r="Q2439" s="108"/>
      <c r="R2439" s="108"/>
      <c r="S2439" s="107"/>
      <c r="T2439" s="108"/>
      <c r="U2439" s="108"/>
      <c r="V2439" s="107"/>
      <c r="W2439" s="107"/>
    </row>
    <row r="2440" spans="1:23">
      <c r="A2440" s="107"/>
      <c r="B2440" s="112"/>
      <c r="C2440" s="107"/>
      <c r="D2440" s="112"/>
      <c r="E2440" s="107"/>
      <c r="F2440" s="107"/>
      <c r="G2440" s="107"/>
      <c r="H2440" s="107"/>
      <c r="I2440" s="107"/>
      <c r="J2440" s="108"/>
      <c r="K2440" s="108"/>
      <c r="L2440" s="108"/>
      <c r="M2440" s="108"/>
      <c r="N2440" s="108"/>
      <c r="O2440" s="108"/>
      <c r="P2440" s="108"/>
      <c r="Q2440" s="108"/>
      <c r="R2440" s="108"/>
      <c r="S2440" s="107"/>
      <c r="T2440" s="108"/>
      <c r="U2440" s="108"/>
      <c r="V2440" s="107"/>
      <c r="W2440" s="107"/>
    </row>
    <row r="2441" spans="1:23">
      <c r="A2441" s="107"/>
      <c r="B2441" s="112"/>
      <c r="C2441" s="107"/>
      <c r="D2441" s="112"/>
      <c r="E2441" s="107"/>
      <c r="F2441" s="107"/>
      <c r="G2441" s="107"/>
      <c r="H2441" s="107"/>
      <c r="I2441" s="107"/>
      <c r="J2441" s="108"/>
      <c r="K2441" s="108"/>
      <c r="L2441" s="108"/>
      <c r="M2441" s="108"/>
      <c r="N2441" s="108"/>
      <c r="O2441" s="108"/>
      <c r="P2441" s="108"/>
      <c r="Q2441" s="108"/>
      <c r="R2441" s="108"/>
      <c r="S2441" s="107"/>
      <c r="T2441" s="108"/>
      <c r="U2441" s="108"/>
      <c r="V2441" s="107"/>
      <c r="W2441" s="107"/>
    </row>
    <row r="2442" spans="1:23">
      <c r="A2442" s="107"/>
      <c r="B2442" s="112"/>
      <c r="C2442" s="107"/>
      <c r="D2442" s="112"/>
      <c r="E2442" s="107"/>
      <c r="F2442" s="107"/>
      <c r="G2442" s="107"/>
      <c r="H2442" s="107"/>
      <c r="I2442" s="107"/>
      <c r="J2442" s="108"/>
      <c r="K2442" s="108"/>
      <c r="L2442" s="108"/>
      <c r="M2442" s="108"/>
      <c r="N2442" s="108"/>
      <c r="O2442" s="108"/>
      <c r="P2442" s="108"/>
      <c r="Q2442" s="108"/>
      <c r="R2442" s="108"/>
      <c r="S2442" s="107"/>
      <c r="T2442" s="108"/>
      <c r="U2442" s="108"/>
      <c r="V2442" s="107"/>
      <c r="W2442" s="107"/>
    </row>
    <row r="2443" spans="1:23">
      <c r="A2443" s="107"/>
      <c r="B2443" s="112"/>
      <c r="C2443" s="107"/>
      <c r="D2443" s="112"/>
      <c r="E2443" s="107"/>
      <c r="F2443" s="107"/>
      <c r="G2443" s="107"/>
      <c r="H2443" s="107"/>
      <c r="I2443" s="107"/>
      <c r="J2443" s="108"/>
      <c r="K2443" s="108"/>
      <c r="L2443" s="108"/>
      <c r="M2443" s="108"/>
      <c r="N2443" s="108"/>
      <c r="O2443" s="108"/>
      <c r="P2443" s="108"/>
      <c r="Q2443" s="108"/>
      <c r="R2443" s="108"/>
      <c r="S2443" s="107"/>
      <c r="T2443" s="108"/>
      <c r="U2443" s="108"/>
      <c r="V2443" s="107"/>
      <c r="W2443" s="107"/>
    </row>
    <row r="2444" spans="1:23">
      <c r="A2444" s="107"/>
      <c r="B2444" s="112"/>
      <c r="C2444" s="107"/>
      <c r="D2444" s="112"/>
      <c r="E2444" s="107"/>
      <c r="F2444" s="107"/>
      <c r="G2444" s="107"/>
      <c r="H2444" s="107"/>
      <c r="I2444" s="107"/>
      <c r="J2444" s="108"/>
      <c r="K2444" s="108"/>
      <c r="L2444" s="108"/>
      <c r="M2444" s="108"/>
      <c r="N2444" s="108"/>
      <c r="O2444" s="108"/>
      <c r="P2444" s="108"/>
      <c r="Q2444" s="108"/>
      <c r="R2444" s="108"/>
      <c r="S2444" s="107"/>
      <c r="T2444" s="108"/>
      <c r="U2444" s="108"/>
      <c r="V2444" s="107"/>
      <c r="W2444" s="107"/>
    </row>
    <row r="2445" spans="1:23">
      <c r="A2445" s="107"/>
      <c r="B2445" s="112"/>
      <c r="C2445" s="107"/>
      <c r="D2445" s="112"/>
      <c r="E2445" s="107"/>
      <c r="F2445" s="107"/>
      <c r="G2445" s="107"/>
      <c r="H2445" s="107"/>
      <c r="I2445" s="107"/>
      <c r="J2445" s="108"/>
      <c r="K2445" s="108"/>
      <c r="L2445" s="108"/>
      <c r="M2445" s="108"/>
      <c r="N2445" s="108"/>
      <c r="O2445" s="108"/>
      <c r="P2445" s="108"/>
      <c r="Q2445" s="108"/>
      <c r="R2445" s="108"/>
      <c r="S2445" s="107"/>
      <c r="T2445" s="108"/>
      <c r="U2445" s="108"/>
      <c r="V2445" s="107"/>
      <c r="W2445" s="107"/>
    </row>
    <row r="2446" spans="1:23">
      <c r="A2446" s="107"/>
      <c r="B2446" s="112"/>
      <c r="C2446" s="107"/>
      <c r="D2446" s="112"/>
      <c r="E2446" s="107"/>
      <c r="F2446" s="107"/>
      <c r="G2446" s="107"/>
      <c r="H2446" s="107"/>
      <c r="I2446" s="107"/>
      <c r="J2446" s="108"/>
      <c r="K2446" s="108"/>
      <c r="L2446" s="108"/>
      <c r="M2446" s="108"/>
      <c r="N2446" s="108"/>
      <c r="O2446" s="108"/>
      <c r="P2446" s="108"/>
      <c r="Q2446" s="108"/>
      <c r="R2446" s="108"/>
      <c r="S2446" s="107"/>
      <c r="T2446" s="108"/>
      <c r="U2446" s="108"/>
      <c r="V2446" s="107"/>
      <c r="W2446" s="107"/>
    </row>
    <row r="2447" spans="1:23">
      <c r="A2447" s="107"/>
      <c r="B2447" s="112"/>
      <c r="C2447" s="107"/>
      <c r="D2447" s="112"/>
      <c r="E2447" s="107"/>
      <c r="F2447" s="107"/>
      <c r="G2447" s="107"/>
      <c r="H2447" s="107"/>
      <c r="I2447" s="107"/>
      <c r="J2447" s="108"/>
      <c r="K2447" s="108"/>
      <c r="L2447" s="108"/>
      <c r="M2447" s="108"/>
      <c r="N2447" s="108"/>
      <c r="O2447" s="108"/>
      <c r="P2447" s="108"/>
      <c r="Q2447" s="108"/>
      <c r="R2447" s="108"/>
      <c r="S2447" s="107"/>
      <c r="T2447" s="108"/>
      <c r="U2447" s="108"/>
      <c r="V2447" s="107"/>
      <c r="W2447" s="107"/>
    </row>
    <row r="2448" spans="1:23">
      <c r="A2448" s="107"/>
      <c r="B2448" s="112"/>
      <c r="C2448" s="107"/>
      <c r="D2448" s="112"/>
      <c r="E2448" s="107"/>
      <c r="F2448" s="107"/>
      <c r="G2448" s="107"/>
      <c r="H2448" s="107"/>
      <c r="I2448" s="107"/>
      <c r="J2448" s="108"/>
      <c r="K2448" s="108"/>
      <c r="L2448" s="108"/>
      <c r="M2448" s="108"/>
      <c r="N2448" s="108"/>
      <c r="O2448" s="108"/>
      <c r="P2448" s="108"/>
      <c r="Q2448" s="108"/>
      <c r="R2448" s="108"/>
      <c r="S2448" s="107"/>
      <c r="T2448" s="108"/>
      <c r="U2448" s="108"/>
      <c r="V2448" s="107"/>
      <c r="W2448" s="107"/>
    </row>
    <row r="2449" spans="1:23">
      <c r="A2449" s="107"/>
      <c r="B2449" s="112"/>
      <c r="C2449" s="107"/>
      <c r="D2449" s="112"/>
      <c r="E2449" s="107"/>
      <c r="F2449" s="107"/>
      <c r="G2449" s="107"/>
      <c r="H2449" s="107"/>
      <c r="I2449" s="107"/>
      <c r="J2449" s="108"/>
      <c r="K2449" s="108"/>
      <c r="L2449" s="108"/>
      <c r="M2449" s="108"/>
      <c r="N2449" s="108"/>
      <c r="O2449" s="108"/>
      <c r="P2449" s="108"/>
      <c r="Q2449" s="108"/>
      <c r="R2449" s="108"/>
      <c r="S2449" s="107"/>
      <c r="T2449" s="108"/>
      <c r="U2449" s="108"/>
      <c r="V2449" s="107"/>
      <c r="W2449" s="107"/>
    </row>
    <row r="2450" spans="1:23">
      <c r="A2450" s="107"/>
      <c r="B2450" s="112"/>
      <c r="C2450" s="107"/>
      <c r="D2450" s="112"/>
      <c r="E2450" s="107"/>
      <c r="F2450" s="107"/>
      <c r="G2450" s="107"/>
      <c r="H2450" s="107"/>
      <c r="I2450" s="107"/>
      <c r="J2450" s="108"/>
      <c r="K2450" s="108"/>
      <c r="L2450" s="108"/>
      <c r="M2450" s="108"/>
      <c r="N2450" s="108"/>
      <c r="O2450" s="108"/>
      <c r="P2450" s="108"/>
      <c r="Q2450" s="108"/>
      <c r="R2450" s="108"/>
      <c r="S2450" s="107"/>
      <c r="T2450" s="108"/>
      <c r="U2450" s="108"/>
      <c r="V2450" s="107"/>
      <c r="W2450" s="107"/>
    </row>
    <row r="2451" spans="1:23">
      <c r="A2451" s="107"/>
      <c r="B2451" s="112"/>
      <c r="C2451" s="107"/>
      <c r="D2451" s="112"/>
      <c r="E2451" s="107"/>
      <c r="F2451" s="107"/>
      <c r="G2451" s="107"/>
      <c r="H2451" s="107"/>
      <c r="I2451" s="107"/>
      <c r="J2451" s="108"/>
      <c r="K2451" s="108"/>
      <c r="L2451" s="108"/>
      <c r="M2451" s="108"/>
      <c r="N2451" s="108"/>
      <c r="O2451" s="108"/>
      <c r="P2451" s="108"/>
      <c r="Q2451" s="108"/>
      <c r="R2451" s="108"/>
      <c r="S2451" s="107"/>
      <c r="T2451" s="108"/>
      <c r="U2451" s="108"/>
      <c r="V2451" s="107"/>
      <c r="W2451" s="107"/>
    </row>
    <row r="2452" spans="1:23">
      <c r="A2452" s="107"/>
      <c r="B2452" s="112"/>
      <c r="C2452" s="107"/>
      <c r="D2452" s="112"/>
      <c r="E2452" s="107"/>
      <c r="F2452" s="107"/>
      <c r="G2452" s="107"/>
      <c r="H2452" s="107"/>
      <c r="I2452" s="107"/>
      <c r="J2452" s="108"/>
      <c r="K2452" s="108"/>
      <c r="L2452" s="108"/>
      <c r="M2452" s="108"/>
      <c r="N2452" s="108"/>
      <c r="O2452" s="108"/>
      <c r="P2452" s="108"/>
      <c r="Q2452" s="108"/>
      <c r="R2452" s="108"/>
      <c r="S2452" s="107"/>
      <c r="T2452" s="108"/>
      <c r="U2452" s="108"/>
      <c r="V2452" s="107"/>
      <c r="W2452" s="107"/>
    </row>
    <row r="2453" spans="1:23">
      <c r="A2453" s="107"/>
      <c r="B2453" s="112"/>
      <c r="C2453" s="107"/>
      <c r="D2453" s="112"/>
      <c r="E2453" s="107"/>
      <c r="F2453" s="107"/>
      <c r="G2453" s="107"/>
      <c r="H2453" s="107"/>
      <c r="I2453" s="107"/>
      <c r="J2453" s="108"/>
      <c r="K2453" s="108"/>
      <c r="L2453" s="108"/>
      <c r="M2453" s="108"/>
      <c r="N2453" s="108"/>
      <c r="O2453" s="108"/>
      <c r="P2453" s="108"/>
      <c r="Q2453" s="108"/>
      <c r="R2453" s="108"/>
      <c r="S2453" s="107"/>
      <c r="T2453" s="108"/>
      <c r="U2453" s="108"/>
      <c r="V2453" s="107"/>
      <c r="W2453" s="107"/>
    </row>
    <row r="2454" spans="1:23">
      <c r="A2454" s="107"/>
      <c r="B2454" s="112"/>
      <c r="C2454" s="107"/>
      <c r="D2454" s="112"/>
      <c r="E2454" s="107"/>
      <c r="F2454" s="107"/>
      <c r="G2454" s="107"/>
      <c r="H2454" s="107"/>
      <c r="I2454" s="107"/>
      <c r="J2454" s="108"/>
      <c r="K2454" s="108"/>
      <c r="L2454" s="108"/>
      <c r="M2454" s="108"/>
      <c r="N2454" s="108"/>
      <c r="O2454" s="108"/>
      <c r="P2454" s="108"/>
      <c r="Q2454" s="108"/>
      <c r="R2454" s="108"/>
      <c r="S2454" s="107"/>
      <c r="T2454" s="108"/>
      <c r="U2454" s="108"/>
      <c r="V2454" s="107"/>
      <c r="W2454" s="107"/>
    </row>
    <row r="2455" spans="1:23">
      <c r="A2455" s="107"/>
      <c r="B2455" s="112"/>
      <c r="C2455" s="107"/>
      <c r="D2455" s="112"/>
      <c r="E2455" s="107"/>
      <c r="F2455" s="107"/>
      <c r="G2455" s="107"/>
      <c r="H2455" s="107"/>
      <c r="I2455" s="107"/>
      <c r="J2455" s="108"/>
      <c r="K2455" s="108"/>
      <c r="L2455" s="108"/>
      <c r="M2455" s="108"/>
      <c r="N2455" s="108"/>
      <c r="O2455" s="108"/>
      <c r="P2455" s="108"/>
      <c r="Q2455" s="108"/>
      <c r="R2455" s="108"/>
      <c r="S2455" s="107"/>
      <c r="T2455" s="108"/>
      <c r="U2455" s="108"/>
      <c r="V2455" s="107"/>
      <c r="W2455" s="107"/>
    </row>
    <row r="2456" spans="1:23">
      <c r="A2456" s="107"/>
      <c r="B2456" s="112"/>
      <c r="C2456" s="107"/>
      <c r="D2456" s="112"/>
      <c r="E2456" s="107"/>
      <c r="F2456" s="107"/>
      <c r="G2456" s="107"/>
      <c r="H2456" s="107"/>
      <c r="I2456" s="107"/>
      <c r="J2456" s="108"/>
      <c r="K2456" s="108"/>
      <c r="L2456" s="108"/>
      <c r="M2456" s="108"/>
      <c r="N2456" s="108"/>
      <c r="O2456" s="108"/>
      <c r="P2456" s="108"/>
      <c r="Q2456" s="108"/>
      <c r="R2456" s="108"/>
      <c r="S2456" s="107"/>
      <c r="T2456" s="108"/>
      <c r="U2456" s="108"/>
      <c r="V2456" s="107"/>
      <c r="W2456" s="107"/>
    </row>
    <row r="2457" spans="1:23">
      <c r="A2457" s="107"/>
      <c r="B2457" s="112"/>
      <c r="C2457" s="107"/>
      <c r="D2457" s="112"/>
      <c r="E2457" s="107"/>
      <c r="F2457" s="107"/>
      <c r="G2457" s="107"/>
      <c r="H2457" s="107"/>
      <c r="I2457" s="107"/>
      <c r="J2457" s="108"/>
      <c r="K2457" s="108"/>
      <c r="L2457" s="108"/>
      <c r="M2457" s="108"/>
      <c r="N2457" s="108"/>
      <c r="O2457" s="108"/>
      <c r="P2457" s="108"/>
      <c r="Q2457" s="108"/>
      <c r="R2457" s="108"/>
      <c r="S2457" s="107"/>
      <c r="T2457" s="108"/>
      <c r="U2457" s="108"/>
      <c r="V2457" s="107"/>
      <c r="W2457" s="107"/>
    </row>
    <row r="2458" spans="1:23">
      <c r="A2458" s="107"/>
      <c r="B2458" s="112"/>
      <c r="C2458" s="107"/>
      <c r="D2458" s="112"/>
      <c r="E2458" s="107"/>
      <c r="F2458" s="107"/>
      <c r="G2458" s="107"/>
      <c r="H2458" s="107"/>
      <c r="I2458" s="107"/>
      <c r="J2458" s="108"/>
      <c r="K2458" s="108"/>
      <c r="L2458" s="108"/>
      <c r="M2458" s="108"/>
      <c r="N2458" s="108"/>
      <c r="O2458" s="108"/>
      <c r="P2458" s="108"/>
      <c r="Q2458" s="108"/>
      <c r="R2458" s="108"/>
      <c r="S2458" s="107"/>
      <c r="T2458" s="108"/>
      <c r="U2458" s="108"/>
      <c r="V2458" s="107"/>
      <c r="W2458" s="107"/>
    </row>
    <row r="2459" spans="1:23">
      <c r="A2459" s="107"/>
      <c r="B2459" s="112"/>
      <c r="C2459" s="107"/>
      <c r="D2459" s="112"/>
      <c r="E2459" s="107"/>
      <c r="F2459" s="107"/>
      <c r="G2459" s="107"/>
      <c r="H2459" s="107"/>
      <c r="I2459" s="107"/>
      <c r="J2459" s="108"/>
      <c r="K2459" s="108"/>
      <c r="L2459" s="108"/>
      <c r="M2459" s="108"/>
      <c r="N2459" s="108"/>
      <c r="O2459" s="108"/>
      <c r="P2459" s="108"/>
      <c r="Q2459" s="108"/>
      <c r="R2459" s="108"/>
      <c r="S2459" s="107"/>
      <c r="T2459" s="108"/>
      <c r="U2459" s="108"/>
      <c r="V2459" s="107"/>
      <c r="W2459" s="107"/>
    </row>
    <row r="2460" spans="1:23">
      <c r="A2460" s="107"/>
      <c r="B2460" s="112"/>
      <c r="C2460" s="107"/>
      <c r="D2460" s="112"/>
      <c r="E2460" s="107"/>
      <c r="F2460" s="107"/>
      <c r="G2460" s="107"/>
      <c r="H2460" s="107"/>
      <c r="I2460" s="107"/>
      <c r="J2460" s="108"/>
      <c r="K2460" s="108"/>
      <c r="L2460" s="108"/>
      <c r="M2460" s="108"/>
      <c r="N2460" s="108"/>
      <c r="O2460" s="108"/>
      <c r="P2460" s="108"/>
      <c r="Q2460" s="108"/>
      <c r="R2460" s="108"/>
      <c r="S2460" s="107"/>
      <c r="T2460" s="108"/>
      <c r="U2460" s="108"/>
      <c r="V2460" s="107"/>
      <c r="W2460" s="107"/>
    </row>
    <row r="2461" spans="1:23">
      <c r="A2461" s="107"/>
      <c r="B2461" s="112"/>
      <c r="C2461" s="107"/>
      <c r="D2461" s="112"/>
      <c r="E2461" s="107"/>
      <c r="F2461" s="107"/>
      <c r="G2461" s="107"/>
      <c r="H2461" s="107"/>
      <c r="I2461" s="107"/>
      <c r="J2461" s="108"/>
      <c r="K2461" s="108"/>
      <c r="L2461" s="108"/>
      <c r="M2461" s="108"/>
      <c r="N2461" s="108"/>
      <c r="O2461" s="108"/>
      <c r="P2461" s="108"/>
      <c r="Q2461" s="108"/>
      <c r="R2461" s="108"/>
      <c r="S2461" s="107"/>
      <c r="T2461" s="108"/>
      <c r="U2461" s="108"/>
      <c r="V2461" s="107"/>
      <c r="W2461" s="107"/>
    </row>
    <row r="2462" spans="1:23">
      <c r="A2462" s="107"/>
      <c r="B2462" s="112"/>
      <c r="C2462" s="107"/>
      <c r="D2462" s="112"/>
      <c r="E2462" s="107"/>
      <c r="F2462" s="107"/>
      <c r="G2462" s="107"/>
      <c r="H2462" s="107"/>
      <c r="I2462" s="107"/>
      <c r="J2462" s="108"/>
      <c r="K2462" s="108"/>
      <c r="L2462" s="108"/>
      <c r="M2462" s="108"/>
      <c r="N2462" s="108"/>
      <c r="O2462" s="108"/>
      <c r="P2462" s="108"/>
      <c r="Q2462" s="108"/>
      <c r="R2462" s="108"/>
      <c r="S2462" s="107"/>
      <c r="T2462" s="108"/>
      <c r="U2462" s="108"/>
      <c r="V2462" s="107"/>
      <c r="W2462" s="107"/>
    </row>
    <row r="2463" spans="1:23">
      <c r="A2463" s="107"/>
      <c r="B2463" s="112"/>
      <c r="C2463" s="107"/>
      <c r="D2463" s="112"/>
      <c r="E2463" s="107"/>
      <c r="F2463" s="107"/>
      <c r="G2463" s="107"/>
      <c r="H2463" s="107"/>
      <c r="I2463" s="107"/>
      <c r="J2463" s="108"/>
      <c r="K2463" s="108"/>
      <c r="L2463" s="108"/>
      <c r="M2463" s="108"/>
      <c r="N2463" s="108"/>
      <c r="O2463" s="108"/>
      <c r="P2463" s="108"/>
      <c r="Q2463" s="108"/>
      <c r="R2463" s="108"/>
      <c r="S2463" s="107"/>
      <c r="T2463" s="108"/>
      <c r="U2463" s="108"/>
      <c r="V2463" s="107"/>
      <c r="W2463" s="107"/>
    </row>
    <row r="2464" spans="1:23">
      <c r="A2464" s="107"/>
      <c r="B2464" s="112"/>
      <c r="C2464" s="107"/>
      <c r="D2464" s="112"/>
      <c r="E2464" s="107"/>
      <c r="F2464" s="107"/>
      <c r="G2464" s="107"/>
      <c r="H2464" s="107"/>
      <c r="I2464" s="107"/>
      <c r="J2464" s="108"/>
      <c r="K2464" s="108"/>
      <c r="L2464" s="108"/>
      <c r="M2464" s="108"/>
      <c r="N2464" s="108"/>
      <c r="O2464" s="108"/>
      <c r="P2464" s="108"/>
      <c r="Q2464" s="108"/>
      <c r="R2464" s="108"/>
      <c r="S2464" s="107"/>
      <c r="T2464" s="108"/>
      <c r="U2464" s="108"/>
      <c r="V2464" s="107"/>
      <c r="W2464" s="107"/>
    </row>
    <row r="2465" spans="1:23">
      <c r="A2465" s="107"/>
      <c r="B2465" s="112"/>
      <c r="C2465" s="107"/>
      <c r="D2465" s="112"/>
      <c r="E2465" s="107"/>
      <c r="F2465" s="107"/>
      <c r="G2465" s="107"/>
      <c r="H2465" s="107"/>
      <c r="I2465" s="107"/>
      <c r="J2465" s="108"/>
      <c r="K2465" s="108"/>
      <c r="L2465" s="108"/>
      <c r="M2465" s="108"/>
      <c r="N2465" s="108"/>
      <c r="O2465" s="108"/>
      <c r="P2465" s="108"/>
      <c r="Q2465" s="108"/>
      <c r="R2465" s="108"/>
      <c r="S2465" s="107"/>
      <c r="T2465" s="108"/>
      <c r="U2465" s="108"/>
      <c r="V2465" s="107"/>
      <c r="W2465" s="107"/>
    </row>
    <row r="2466" spans="1:23">
      <c r="A2466" s="107"/>
      <c r="B2466" s="112"/>
      <c r="C2466" s="107"/>
      <c r="D2466" s="112"/>
      <c r="E2466" s="107"/>
      <c r="F2466" s="107"/>
      <c r="G2466" s="107"/>
      <c r="H2466" s="107"/>
      <c r="I2466" s="107"/>
      <c r="J2466" s="108"/>
      <c r="K2466" s="108"/>
      <c r="L2466" s="108"/>
      <c r="M2466" s="108"/>
      <c r="N2466" s="108"/>
      <c r="O2466" s="108"/>
      <c r="P2466" s="108"/>
      <c r="Q2466" s="108"/>
      <c r="R2466" s="108"/>
      <c r="S2466" s="107"/>
      <c r="T2466" s="108"/>
      <c r="U2466" s="108"/>
      <c r="V2466" s="107"/>
      <c r="W2466" s="107"/>
    </row>
    <row r="2467" spans="1:23">
      <c r="A2467" s="107"/>
      <c r="B2467" s="112"/>
      <c r="C2467" s="107"/>
      <c r="D2467" s="112"/>
      <c r="E2467" s="107"/>
      <c r="F2467" s="107"/>
      <c r="G2467" s="107"/>
      <c r="H2467" s="107"/>
      <c r="I2467" s="107"/>
      <c r="J2467" s="108"/>
      <c r="K2467" s="108"/>
      <c r="L2467" s="108"/>
      <c r="M2467" s="108"/>
      <c r="N2467" s="108"/>
      <c r="O2467" s="108"/>
      <c r="P2467" s="108"/>
      <c r="Q2467" s="108"/>
      <c r="R2467" s="108"/>
      <c r="S2467" s="107"/>
      <c r="T2467" s="108"/>
      <c r="U2467" s="108"/>
      <c r="V2467" s="107"/>
      <c r="W2467" s="107"/>
    </row>
    <row r="2468" spans="1:23">
      <c r="A2468" s="107"/>
      <c r="B2468" s="112"/>
      <c r="C2468" s="107"/>
      <c r="D2468" s="112"/>
      <c r="E2468" s="107"/>
      <c r="F2468" s="107"/>
      <c r="G2468" s="107"/>
      <c r="H2468" s="107"/>
      <c r="I2468" s="107"/>
      <c r="J2468" s="108"/>
      <c r="K2468" s="108"/>
      <c r="L2468" s="108"/>
      <c r="M2468" s="108"/>
      <c r="N2468" s="108"/>
      <c r="O2468" s="108"/>
      <c r="P2468" s="108"/>
      <c r="Q2468" s="108"/>
      <c r="R2468" s="108"/>
      <c r="S2468" s="107"/>
      <c r="T2468" s="108"/>
      <c r="U2468" s="108"/>
      <c r="V2468" s="107"/>
      <c r="W2468" s="107"/>
    </row>
    <row r="2469" spans="1:23">
      <c r="A2469" s="107"/>
      <c r="B2469" s="112"/>
      <c r="C2469" s="107"/>
      <c r="D2469" s="112"/>
      <c r="E2469" s="107"/>
      <c r="F2469" s="107"/>
      <c r="G2469" s="107"/>
      <c r="H2469" s="107"/>
      <c r="I2469" s="107"/>
      <c r="J2469" s="108"/>
      <c r="K2469" s="108"/>
      <c r="L2469" s="108"/>
      <c r="M2469" s="108"/>
      <c r="N2469" s="108"/>
      <c r="O2469" s="108"/>
      <c r="P2469" s="108"/>
      <c r="Q2469" s="108"/>
      <c r="R2469" s="108"/>
      <c r="S2469" s="107"/>
      <c r="T2469" s="108"/>
      <c r="U2469" s="108"/>
      <c r="V2469" s="107"/>
      <c r="W2469" s="107"/>
    </row>
    <row r="2470" spans="1:23">
      <c r="A2470" s="107"/>
      <c r="B2470" s="112"/>
      <c r="C2470" s="107"/>
      <c r="D2470" s="112"/>
      <c r="E2470" s="107"/>
      <c r="F2470" s="107"/>
      <c r="G2470" s="107"/>
      <c r="H2470" s="107"/>
      <c r="I2470" s="107"/>
      <c r="J2470" s="108"/>
      <c r="K2470" s="108"/>
      <c r="L2470" s="108"/>
      <c r="M2470" s="108"/>
      <c r="N2470" s="108"/>
      <c r="O2470" s="108"/>
      <c r="P2470" s="108"/>
      <c r="Q2470" s="108"/>
      <c r="R2470" s="108"/>
      <c r="S2470" s="107"/>
      <c r="T2470" s="108"/>
      <c r="U2470" s="108"/>
      <c r="V2470" s="107"/>
      <c r="W2470" s="107"/>
    </row>
    <row r="2471" spans="1:23">
      <c r="A2471" s="107"/>
      <c r="B2471" s="112"/>
      <c r="C2471" s="107"/>
      <c r="D2471" s="112"/>
      <c r="E2471" s="107"/>
      <c r="F2471" s="107"/>
      <c r="G2471" s="107"/>
      <c r="H2471" s="107"/>
      <c r="I2471" s="107"/>
      <c r="J2471" s="108"/>
      <c r="K2471" s="108"/>
      <c r="L2471" s="108"/>
      <c r="M2471" s="108"/>
      <c r="N2471" s="108"/>
      <c r="O2471" s="108"/>
      <c r="P2471" s="108"/>
      <c r="Q2471" s="108"/>
      <c r="R2471" s="108"/>
      <c r="S2471" s="107"/>
      <c r="T2471" s="108"/>
      <c r="U2471" s="108"/>
      <c r="V2471" s="107"/>
      <c r="W2471" s="107"/>
    </row>
    <row r="2472" spans="1:23">
      <c r="A2472" s="107"/>
      <c r="B2472" s="112"/>
      <c r="C2472" s="107"/>
      <c r="D2472" s="112"/>
      <c r="E2472" s="107"/>
      <c r="F2472" s="107"/>
      <c r="G2472" s="107"/>
      <c r="H2472" s="107"/>
      <c r="I2472" s="107"/>
      <c r="J2472" s="108"/>
      <c r="K2472" s="108"/>
      <c r="L2472" s="108"/>
      <c r="M2472" s="108"/>
      <c r="N2472" s="108"/>
      <c r="O2472" s="108"/>
      <c r="P2472" s="108"/>
      <c r="Q2472" s="108"/>
      <c r="R2472" s="108"/>
      <c r="S2472" s="107"/>
      <c r="T2472" s="108"/>
      <c r="U2472" s="108"/>
      <c r="V2472" s="107"/>
      <c r="W2472" s="107"/>
    </row>
    <row r="2473" spans="1:23">
      <c r="A2473" s="107"/>
      <c r="B2473" s="112"/>
      <c r="C2473" s="107"/>
      <c r="D2473" s="112"/>
      <c r="E2473" s="107"/>
      <c r="F2473" s="107"/>
      <c r="G2473" s="107"/>
      <c r="H2473" s="107"/>
      <c r="I2473" s="107"/>
      <c r="J2473" s="108"/>
      <c r="K2473" s="108"/>
      <c r="L2473" s="108"/>
      <c r="M2473" s="108"/>
      <c r="N2473" s="108"/>
      <c r="O2473" s="108"/>
      <c r="P2473" s="108"/>
      <c r="Q2473" s="108"/>
      <c r="R2473" s="108"/>
      <c r="S2473" s="107"/>
      <c r="T2473" s="108"/>
      <c r="U2473" s="108"/>
      <c r="V2473" s="107"/>
      <c r="W2473" s="107"/>
    </row>
    <row r="2474" spans="1:23">
      <c r="A2474" s="107"/>
      <c r="B2474" s="112"/>
      <c r="C2474" s="107"/>
      <c r="D2474" s="112"/>
      <c r="E2474" s="107"/>
      <c r="F2474" s="107"/>
      <c r="G2474" s="107"/>
      <c r="H2474" s="107"/>
      <c r="I2474" s="107"/>
      <c r="J2474" s="108"/>
      <c r="K2474" s="108"/>
      <c r="L2474" s="108"/>
      <c r="M2474" s="108"/>
      <c r="N2474" s="108"/>
      <c r="O2474" s="108"/>
      <c r="P2474" s="108"/>
      <c r="Q2474" s="108"/>
      <c r="R2474" s="108"/>
      <c r="S2474" s="107"/>
      <c r="T2474" s="108"/>
      <c r="U2474" s="108"/>
      <c r="V2474" s="107"/>
      <c r="W2474" s="107"/>
    </row>
    <row r="2475" spans="1:23">
      <c r="A2475" s="107"/>
      <c r="B2475" s="112"/>
      <c r="C2475" s="107"/>
      <c r="D2475" s="112"/>
      <c r="E2475" s="107"/>
      <c r="F2475" s="107"/>
      <c r="G2475" s="107"/>
      <c r="H2475" s="107"/>
      <c r="I2475" s="107"/>
      <c r="J2475" s="108"/>
      <c r="K2475" s="108"/>
      <c r="L2475" s="108"/>
      <c r="M2475" s="108"/>
      <c r="N2475" s="108"/>
      <c r="O2475" s="108"/>
      <c r="P2475" s="108"/>
      <c r="Q2475" s="108"/>
      <c r="R2475" s="108"/>
      <c r="S2475" s="107"/>
      <c r="T2475" s="108"/>
      <c r="U2475" s="108"/>
      <c r="V2475" s="107"/>
      <c r="W2475" s="107"/>
    </row>
    <row r="2476" spans="1:23">
      <c r="A2476" s="107"/>
      <c r="B2476" s="112"/>
      <c r="C2476" s="107"/>
      <c r="D2476" s="112"/>
      <c r="E2476" s="107"/>
      <c r="F2476" s="107"/>
      <c r="G2476" s="107"/>
      <c r="H2476" s="107"/>
      <c r="I2476" s="107"/>
      <c r="J2476" s="108"/>
      <c r="K2476" s="108"/>
      <c r="L2476" s="108"/>
      <c r="M2476" s="108"/>
      <c r="N2476" s="108"/>
      <c r="O2476" s="108"/>
      <c r="P2476" s="108"/>
      <c r="Q2476" s="108"/>
      <c r="R2476" s="108"/>
      <c r="S2476" s="107"/>
      <c r="T2476" s="108"/>
      <c r="U2476" s="108"/>
      <c r="V2476" s="107"/>
      <c r="W2476" s="107"/>
    </row>
    <row r="2477" spans="1:23">
      <c r="A2477" s="107"/>
      <c r="B2477" s="112"/>
      <c r="C2477" s="107"/>
      <c r="D2477" s="112"/>
      <c r="E2477" s="107"/>
      <c r="F2477" s="107"/>
      <c r="G2477" s="107"/>
      <c r="H2477" s="107"/>
      <c r="I2477" s="107"/>
      <c r="J2477" s="108"/>
      <c r="K2477" s="108"/>
      <c r="L2477" s="108"/>
      <c r="M2477" s="108"/>
      <c r="N2477" s="108"/>
      <c r="O2477" s="108"/>
      <c r="P2477" s="108"/>
      <c r="Q2477" s="108"/>
      <c r="R2477" s="108"/>
      <c r="S2477" s="107"/>
      <c r="T2477" s="108"/>
      <c r="U2477" s="108"/>
      <c r="V2477" s="107"/>
      <c r="W2477" s="107"/>
    </row>
    <row r="2478" spans="1:23">
      <c r="A2478" s="107"/>
      <c r="B2478" s="112"/>
      <c r="C2478" s="107"/>
      <c r="D2478" s="112"/>
      <c r="E2478" s="107"/>
      <c r="F2478" s="107"/>
      <c r="G2478" s="107"/>
      <c r="H2478" s="107"/>
      <c r="I2478" s="107"/>
      <c r="J2478" s="108"/>
      <c r="K2478" s="108"/>
      <c r="L2478" s="108"/>
      <c r="M2478" s="108"/>
      <c r="N2478" s="108"/>
      <c r="O2478" s="108"/>
      <c r="P2478" s="108"/>
      <c r="Q2478" s="108"/>
      <c r="R2478" s="108"/>
      <c r="S2478" s="107"/>
      <c r="T2478" s="108"/>
      <c r="U2478" s="108"/>
      <c r="V2478" s="107"/>
      <c r="W2478" s="107"/>
    </row>
    <row r="2479" spans="1:23">
      <c r="A2479" s="107"/>
      <c r="B2479" s="112"/>
      <c r="C2479" s="107"/>
      <c r="D2479" s="112"/>
      <c r="E2479" s="107"/>
      <c r="F2479" s="107"/>
      <c r="G2479" s="107"/>
      <c r="H2479" s="107"/>
      <c r="I2479" s="107"/>
      <c r="J2479" s="108"/>
      <c r="K2479" s="108"/>
      <c r="L2479" s="108"/>
      <c r="M2479" s="108"/>
      <c r="N2479" s="108"/>
      <c r="O2479" s="108"/>
      <c r="P2479" s="108"/>
      <c r="Q2479" s="108"/>
      <c r="R2479" s="108"/>
      <c r="S2479" s="107"/>
      <c r="T2479" s="108"/>
      <c r="U2479" s="108"/>
      <c r="V2479" s="107"/>
      <c r="W2479" s="107"/>
    </row>
    <row r="2480" spans="1:23">
      <c r="A2480" s="107"/>
      <c r="B2480" s="112"/>
      <c r="C2480" s="107"/>
      <c r="D2480" s="112"/>
      <c r="E2480" s="107"/>
      <c r="F2480" s="107"/>
      <c r="G2480" s="107"/>
      <c r="H2480" s="107"/>
      <c r="I2480" s="107"/>
      <c r="J2480" s="108"/>
      <c r="K2480" s="108"/>
      <c r="L2480" s="108"/>
      <c r="M2480" s="108"/>
      <c r="N2480" s="108"/>
      <c r="O2480" s="108"/>
      <c r="P2480" s="108"/>
      <c r="Q2480" s="108"/>
      <c r="R2480" s="108"/>
      <c r="S2480" s="107"/>
      <c r="T2480" s="108"/>
      <c r="U2480" s="108"/>
      <c r="V2480" s="107"/>
      <c r="W2480" s="107"/>
    </row>
    <row r="2481" spans="1:23">
      <c r="A2481" s="107"/>
      <c r="B2481" s="112"/>
      <c r="C2481" s="107"/>
      <c r="D2481" s="112"/>
      <c r="E2481" s="107"/>
      <c r="F2481" s="107"/>
      <c r="G2481" s="107"/>
      <c r="H2481" s="107"/>
      <c r="I2481" s="107"/>
      <c r="J2481" s="108"/>
      <c r="K2481" s="108"/>
      <c r="L2481" s="108"/>
      <c r="M2481" s="108"/>
      <c r="N2481" s="108"/>
      <c r="O2481" s="108"/>
      <c r="P2481" s="108"/>
      <c r="Q2481" s="108"/>
      <c r="R2481" s="108"/>
      <c r="S2481" s="107"/>
      <c r="T2481" s="108"/>
      <c r="U2481" s="108"/>
      <c r="V2481" s="107"/>
      <c r="W2481" s="107"/>
    </row>
    <row r="2482" spans="1:23">
      <c r="A2482" s="107"/>
      <c r="B2482" s="112"/>
      <c r="C2482" s="107"/>
      <c r="D2482" s="112"/>
      <c r="E2482" s="107"/>
      <c r="F2482" s="107"/>
      <c r="G2482" s="107"/>
      <c r="H2482" s="107"/>
      <c r="I2482" s="107"/>
      <c r="J2482" s="108"/>
      <c r="K2482" s="108"/>
      <c r="L2482" s="108"/>
      <c r="M2482" s="108"/>
      <c r="N2482" s="108"/>
      <c r="O2482" s="108"/>
      <c r="P2482" s="108"/>
      <c r="Q2482" s="108"/>
      <c r="R2482" s="108"/>
      <c r="S2482" s="107"/>
      <c r="T2482" s="108"/>
      <c r="U2482" s="108"/>
      <c r="V2482" s="107"/>
      <c r="W2482" s="107"/>
    </row>
    <row r="2483" spans="1:23">
      <c r="A2483" s="107"/>
      <c r="B2483" s="112"/>
      <c r="C2483" s="107"/>
      <c r="D2483" s="112"/>
      <c r="E2483" s="107"/>
      <c r="F2483" s="107"/>
      <c r="G2483" s="107"/>
      <c r="H2483" s="107"/>
      <c r="I2483" s="107"/>
      <c r="J2483" s="108"/>
      <c r="K2483" s="108"/>
      <c r="L2483" s="108"/>
      <c r="M2483" s="108"/>
      <c r="N2483" s="108"/>
      <c r="O2483" s="108"/>
      <c r="P2483" s="108"/>
      <c r="Q2483" s="108"/>
      <c r="R2483" s="108"/>
      <c r="S2483" s="107"/>
      <c r="T2483" s="108"/>
      <c r="U2483" s="108"/>
      <c r="V2483" s="107"/>
      <c r="W2483" s="107"/>
    </row>
    <row r="2484" spans="1:23">
      <c r="A2484" s="107"/>
      <c r="B2484" s="112"/>
      <c r="C2484" s="107"/>
      <c r="D2484" s="112"/>
      <c r="E2484" s="107"/>
      <c r="F2484" s="107"/>
      <c r="G2484" s="107"/>
      <c r="H2484" s="107"/>
      <c r="I2484" s="107"/>
      <c r="J2484" s="108"/>
      <c r="K2484" s="108"/>
      <c r="L2484" s="108"/>
      <c r="M2484" s="108"/>
      <c r="N2484" s="108"/>
      <c r="O2484" s="108"/>
      <c r="P2484" s="108"/>
      <c r="Q2484" s="108"/>
      <c r="R2484" s="108"/>
      <c r="S2484" s="107"/>
      <c r="T2484" s="108"/>
      <c r="U2484" s="108"/>
      <c r="V2484" s="107"/>
      <c r="W2484" s="107"/>
    </row>
    <row r="2485" spans="1:23">
      <c r="A2485" s="107"/>
      <c r="B2485" s="112"/>
      <c r="C2485" s="107"/>
      <c r="D2485" s="112"/>
      <c r="E2485" s="107"/>
      <c r="F2485" s="107"/>
      <c r="G2485" s="107"/>
      <c r="H2485" s="107"/>
      <c r="I2485" s="107"/>
      <c r="J2485" s="108"/>
      <c r="K2485" s="108"/>
      <c r="L2485" s="108"/>
      <c r="M2485" s="108"/>
      <c r="N2485" s="108"/>
      <c r="O2485" s="108"/>
      <c r="P2485" s="108"/>
      <c r="Q2485" s="108"/>
      <c r="R2485" s="108"/>
      <c r="S2485" s="107"/>
      <c r="T2485" s="108"/>
      <c r="U2485" s="108"/>
      <c r="V2485" s="107"/>
      <c r="W2485" s="107"/>
    </row>
    <row r="2486" spans="1:23">
      <c r="A2486" s="107"/>
      <c r="B2486" s="112"/>
      <c r="C2486" s="107"/>
      <c r="D2486" s="112"/>
      <c r="E2486" s="107"/>
      <c r="F2486" s="107"/>
      <c r="G2486" s="107"/>
      <c r="H2486" s="107"/>
      <c r="I2486" s="107"/>
      <c r="J2486" s="108"/>
      <c r="K2486" s="108"/>
      <c r="L2486" s="108"/>
      <c r="M2486" s="108"/>
      <c r="N2486" s="108"/>
      <c r="O2486" s="108"/>
      <c r="P2486" s="108"/>
      <c r="Q2486" s="108"/>
      <c r="R2486" s="108"/>
      <c r="S2486" s="107"/>
      <c r="T2486" s="108"/>
      <c r="U2486" s="108"/>
      <c r="V2486" s="107"/>
      <c r="W2486" s="107"/>
    </row>
    <row r="2487" spans="1:23">
      <c r="A2487" s="107"/>
      <c r="B2487" s="112"/>
      <c r="C2487" s="107"/>
      <c r="D2487" s="112"/>
      <c r="E2487" s="107"/>
      <c r="F2487" s="107"/>
      <c r="G2487" s="107"/>
      <c r="H2487" s="107"/>
      <c r="I2487" s="107"/>
      <c r="J2487" s="108"/>
      <c r="K2487" s="108"/>
      <c r="L2487" s="108"/>
      <c r="M2487" s="108"/>
      <c r="N2487" s="108"/>
      <c r="O2487" s="108"/>
      <c r="P2487" s="108"/>
      <c r="Q2487" s="108"/>
      <c r="R2487" s="108"/>
      <c r="S2487" s="107"/>
      <c r="T2487" s="108"/>
      <c r="U2487" s="108"/>
      <c r="V2487" s="107"/>
      <c r="W2487" s="107"/>
    </row>
    <row r="2488" spans="1:23">
      <c r="A2488" s="107"/>
      <c r="B2488" s="112"/>
      <c r="C2488" s="107"/>
      <c r="D2488" s="112"/>
      <c r="E2488" s="107"/>
      <c r="F2488" s="107"/>
      <c r="G2488" s="107"/>
      <c r="H2488" s="107"/>
      <c r="I2488" s="107"/>
      <c r="J2488" s="108"/>
      <c r="K2488" s="108"/>
      <c r="L2488" s="108"/>
      <c r="M2488" s="108"/>
      <c r="N2488" s="108"/>
      <c r="O2488" s="108"/>
      <c r="P2488" s="108"/>
      <c r="Q2488" s="108"/>
      <c r="R2488" s="108"/>
      <c r="S2488" s="107"/>
      <c r="T2488" s="108"/>
      <c r="U2488" s="108"/>
      <c r="V2488" s="107"/>
      <c r="W2488" s="107"/>
    </row>
    <row r="2489" spans="1:23">
      <c r="A2489" s="107"/>
      <c r="B2489" s="112"/>
      <c r="C2489" s="107"/>
      <c r="D2489" s="112"/>
      <c r="E2489" s="107"/>
      <c r="F2489" s="107"/>
      <c r="G2489" s="107"/>
      <c r="H2489" s="107"/>
      <c r="I2489" s="107"/>
      <c r="J2489" s="108"/>
      <c r="K2489" s="108"/>
      <c r="L2489" s="108"/>
      <c r="M2489" s="108"/>
      <c r="N2489" s="108"/>
      <c r="O2489" s="108"/>
      <c r="P2489" s="108"/>
      <c r="Q2489" s="108"/>
      <c r="R2489" s="108"/>
      <c r="S2489" s="107"/>
      <c r="T2489" s="108"/>
      <c r="U2489" s="108"/>
      <c r="V2489" s="107"/>
      <c r="W2489" s="107"/>
    </row>
    <row r="2490" spans="1:23">
      <c r="A2490" s="107"/>
      <c r="B2490" s="112"/>
      <c r="C2490" s="107"/>
      <c r="D2490" s="112"/>
      <c r="E2490" s="107"/>
      <c r="F2490" s="107"/>
      <c r="G2490" s="107"/>
      <c r="H2490" s="107"/>
      <c r="I2490" s="107"/>
      <c r="J2490" s="108"/>
      <c r="K2490" s="108"/>
      <c r="L2490" s="108"/>
      <c r="M2490" s="108"/>
      <c r="N2490" s="108"/>
      <c r="O2490" s="108"/>
      <c r="P2490" s="108"/>
      <c r="Q2490" s="108"/>
      <c r="R2490" s="108"/>
      <c r="S2490" s="107"/>
      <c r="T2490" s="108"/>
      <c r="U2490" s="108"/>
      <c r="V2490" s="107"/>
      <c r="W2490" s="107"/>
    </row>
    <row r="2491" spans="1:23">
      <c r="A2491" s="107"/>
      <c r="B2491" s="112"/>
      <c r="C2491" s="107"/>
      <c r="D2491" s="112"/>
      <c r="E2491" s="107"/>
      <c r="F2491" s="107"/>
      <c r="G2491" s="107"/>
      <c r="H2491" s="107"/>
      <c r="I2491" s="107"/>
      <c r="J2491" s="108"/>
      <c r="K2491" s="108"/>
      <c r="L2491" s="108"/>
      <c r="M2491" s="108"/>
      <c r="N2491" s="108"/>
      <c r="O2491" s="108"/>
      <c r="P2491" s="108"/>
      <c r="Q2491" s="108"/>
      <c r="R2491" s="108"/>
      <c r="S2491" s="107"/>
      <c r="T2491" s="108"/>
      <c r="U2491" s="108"/>
      <c r="V2491" s="107"/>
      <c r="W2491" s="107"/>
    </row>
    <row r="2492" spans="1:23">
      <c r="A2492" s="107"/>
      <c r="B2492" s="112"/>
      <c r="C2492" s="107"/>
      <c r="D2492" s="112"/>
      <c r="E2492" s="107"/>
      <c r="F2492" s="107"/>
      <c r="G2492" s="107"/>
      <c r="H2492" s="107"/>
      <c r="I2492" s="107"/>
      <c r="J2492" s="108"/>
      <c r="K2492" s="108"/>
      <c r="L2492" s="108"/>
      <c r="M2492" s="108"/>
      <c r="N2492" s="108"/>
      <c r="O2492" s="108"/>
      <c r="P2492" s="108"/>
      <c r="Q2492" s="108"/>
      <c r="R2492" s="108"/>
      <c r="S2492" s="107"/>
      <c r="T2492" s="108"/>
      <c r="U2492" s="108"/>
      <c r="V2492" s="107"/>
      <c r="W2492" s="107"/>
    </row>
    <row r="2493" spans="1:23">
      <c r="A2493" s="107"/>
      <c r="B2493" s="112"/>
      <c r="C2493" s="107"/>
      <c r="D2493" s="112"/>
      <c r="E2493" s="107"/>
      <c r="F2493" s="107"/>
      <c r="G2493" s="107"/>
      <c r="H2493" s="107"/>
      <c r="I2493" s="107"/>
      <c r="J2493" s="108"/>
      <c r="K2493" s="108"/>
      <c r="L2493" s="108"/>
      <c r="M2493" s="108"/>
      <c r="N2493" s="108"/>
      <c r="O2493" s="108"/>
      <c r="P2493" s="108"/>
      <c r="Q2493" s="108"/>
      <c r="R2493" s="108"/>
      <c r="S2493" s="107"/>
      <c r="T2493" s="108"/>
      <c r="U2493" s="108"/>
      <c r="V2493" s="107"/>
      <c r="W2493" s="107"/>
    </row>
    <row r="2494" spans="1:23">
      <c r="A2494" s="107"/>
      <c r="B2494" s="112"/>
      <c r="C2494" s="107"/>
      <c r="D2494" s="112"/>
      <c r="E2494" s="107"/>
      <c r="F2494" s="107"/>
      <c r="G2494" s="107"/>
      <c r="H2494" s="107"/>
      <c r="I2494" s="107"/>
      <c r="J2494" s="108"/>
      <c r="K2494" s="108"/>
      <c r="L2494" s="108"/>
      <c r="M2494" s="108"/>
      <c r="N2494" s="108"/>
      <c r="O2494" s="108"/>
      <c r="P2494" s="108"/>
      <c r="Q2494" s="108"/>
      <c r="R2494" s="108"/>
      <c r="S2494" s="107"/>
      <c r="T2494" s="108"/>
      <c r="U2494" s="108"/>
      <c r="V2494" s="107"/>
      <c r="W2494" s="107"/>
    </row>
    <row r="2495" spans="1:23">
      <c r="A2495" s="107"/>
      <c r="B2495" s="112"/>
      <c r="C2495" s="107"/>
      <c r="D2495" s="112"/>
      <c r="E2495" s="107"/>
      <c r="F2495" s="107"/>
      <c r="G2495" s="107"/>
      <c r="H2495" s="107"/>
      <c r="I2495" s="107"/>
      <c r="J2495" s="108"/>
      <c r="K2495" s="108"/>
      <c r="L2495" s="108"/>
      <c r="M2495" s="108"/>
      <c r="N2495" s="108"/>
      <c r="O2495" s="108"/>
      <c r="P2495" s="108"/>
      <c r="Q2495" s="108"/>
      <c r="R2495" s="108"/>
      <c r="S2495" s="107"/>
      <c r="T2495" s="108"/>
      <c r="U2495" s="108"/>
      <c r="V2495" s="107"/>
      <c r="W2495" s="107"/>
    </row>
    <row r="2496" spans="1:23">
      <c r="A2496" s="107"/>
      <c r="B2496" s="112"/>
      <c r="C2496" s="107"/>
      <c r="D2496" s="112"/>
      <c r="E2496" s="107"/>
      <c r="F2496" s="107"/>
      <c r="G2496" s="107"/>
      <c r="H2496" s="107"/>
      <c r="I2496" s="107"/>
      <c r="J2496" s="108"/>
      <c r="K2496" s="108"/>
      <c r="L2496" s="108"/>
      <c r="M2496" s="108"/>
      <c r="N2496" s="108"/>
      <c r="O2496" s="108"/>
      <c r="P2496" s="108"/>
      <c r="Q2496" s="108"/>
      <c r="R2496" s="108"/>
      <c r="S2496" s="107"/>
      <c r="T2496" s="108"/>
      <c r="U2496" s="108"/>
      <c r="V2496" s="107"/>
      <c r="W2496" s="107"/>
    </row>
    <row r="2497" spans="1:23">
      <c r="A2497" s="107"/>
      <c r="B2497" s="112"/>
      <c r="C2497" s="107"/>
      <c r="D2497" s="112"/>
      <c r="E2497" s="107"/>
      <c r="F2497" s="107"/>
      <c r="G2497" s="107"/>
      <c r="H2497" s="107"/>
      <c r="I2497" s="107"/>
      <c r="J2497" s="108"/>
      <c r="K2497" s="108"/>
      <c r="L2497" s="108"/>
      <c r="M2497" s="108"/>
      <c r="N2497" s="108"/>
      <c r="O2497" s="108"/>
      <c r="P2497" s="108"/>
      <c r="Q2497" s="108"/>
      <c r="R2497" s="108"/>
      <c r="S2497" s="107"/>
      <c r="T2497" s="108"/>
      <c r="U2497" s="108"/>
      <c r="V2497" s="107"/>
      <c r="W2497" s="107"/>
    </row>
    <row r="2498" spans="1:23">
      <c r="A2498" s="107"/>
      <c r="B2498" s="112"/>
      <c r="C2498" s="107"/>
      <c r="D2498" s="112"/>
      <c r="E2498" s="107"/>
      <c r="F2498" s="107"/>
      <c r="G2498" s="107"/>
      <c r="H2498" s="107"/>
      <c r="I2498" s="107"/>
      <c r="J2498" s="108"/>
      <c r="K2498" s="108"/>
      <c r="L2498" s="108"/>
      <c r="M2498" s="108"/>
      <c r="N2498" s="108"/>
      <c r="O2498" s="108"/>
      <c r="P2498" s="108"/>
      <c r="Q2498" s="108"/>
      <c r="R2498" s="108"/>
      <c r="S2498" s="107"/>
      <c r="T2498" s="108"/>
      <c r="U2498" s="108"/>
      <c r="V2498" s="107"/>
      <c r="W2498" s="107"/>
    </row>
    <row r="2499" spans="1:23">
      <c r="A2499" s="107"/>
      <c r="B2499" s="112"/>
      <c r="C2499" s="107"/>
      <c r="D2499" s="112"/>
      <c r="E2499" s="107"/>
      <c r="F2499" s="107"/>
      <c r="G2499" s="107"/>
      <c r="H2499" s="107"/>
      <c r="I2499" s="107"/>
      <c r="J2499" s="108"/>
      <c r="K2499" s="108"/>
      <c r="L2499" s="108"/>
      <c r="M2499" s="108"/>
      <c r="N2499" s="108"/>
      <c r="O2499" s="108"/>
      <c r="P2499" s="108"/>
      <c r="Q2499" s="108"/>
      <c r="R2499" s="108"/>
      <c r="S2499" s="107"/>
      <c r="T2499" s="108"/>
      <c r="U2499" s="108"/>
      <c r="V2499" s="107"/>
      <c r="W2499" s="107"/>
    </row>
    <row r="2500" spans="1:23">
      <c r="A2500" s="107"/>
      <c r="B2500" s="112"/>
      <c r="C2500" s="107"/>
      <c r="D2500" s="112"/>
      <c r="E2500" s="107"/>
      <c r="F2500" s="107"/>
      <c r="G2500" s="107"/>
      <c r="H2500" s="107"/>
      <c r="I2500" s="107"/>
      <c r="J2500" s="108"/>
      <c r="K2500" s="108"/>
      <c r="L2500" s="108"/>
      <c r="M2500" s="108"/>
      <c r="N2500" s="108"/>
      <c r="O2500" s="108"/>
      <c r="P2500" s="108"/>
      <c r="Q2500" s="108"/>
      <c r="R2500" s="108"/>
      <c r="S2500" s="107"/>
      <c r="T2500" s="108"/>
      <c r="U2500" s="108"/>
      <c r="V2500" s="107"/>
      <c r="W2500" s="107"/>
    </row>
    <row r="2501" spans="1:23">
      <c r="A2501" s="107"/>
      <c r="B2501" s="112"/>
      <c r="C2501" s="107"/>
      <c r="D2501" s="112"/>
      <c r="E2501" s="107"/>
      <c r="F2501" s="107"/>
      <c r="G2501" s="107"/>
      <c r="H2501" s="107"/>
      <c r="I2501" s="107"/>
      <c r="J2501" s="108"/>
      <c r="K2501" s="108"/>
      <c r="L2501" s="108"/>
      <c r="M2501" s="108"/>
      <c r="N2501" s="108"/>
      <c r="O2501" s="108"/>
      <c r="P2501" s="108"/>
      <c r="Q2501" s="108"/>
      <c r="R2501" s="108"/>
      <c r="S2501" s="107"/>
      <c r="T2501" s="108"/>
      <c r="U2501" s="108"/>
      <c r="V2501" s="107"/>
      <c r="W2501" s="107"/>
    </row>
    <row r="2502" spans="1:23">
      <c r="A2502" s="107"/>
      <c r="B2502" s="112"/>
      <c r="C2502" s="107"/>
      <c r="D2502" s="112"/>
      <c r="E2502" s="107"/>
      <c r="F2502" s="107"/>
      <c r="G2502" s="107"/>
      <c r="H2502" s="107"/>
      <c r="I2502" s="107"/>
      <c r="J2502" s="108"/>
      <c r="K2502" s="108"/>
      <c r="L2502" s="108"/>
      <c r="M2502" s="108"/>
      <c r="N2502" s="108"/>
      <c r="O2502" s="108"/>
      <c r="P2502" s="108"/>
      <c r="Q2502" s="108"/>
      <c r="R2502" s="108"/>
      <c r="S2502" s="107"/>
      <c r="T2502" s="108"/>
      <c r="U2502" s="108"/>
      <c r="V2502" s="107"/>
      <c r="W2502" s="107"/>
    </row>
    <row r="2503" spans="1:23">
      <c r="A2503" s="107"/>
      <c r="B2503" s="112"/>
      <c r="C2503" s="107"/>
      <c r="D2503" s="112"/>
      <c r="E2503" s="107"/>
      <c r="F2503" s="107"/>
      <c r="G2503" s="107"/>
      <c r="H2503" s="107"/>
      <c r="I2503" s="107"/>
      <c r="J2503" s="108"/>
      <c r="K2503" s="108"/>
      <c r="L2503" s="108"/>
      <c r="M2503" s="108"/>
      <c r="N2503" s="108"/>
      <c r="O2503" s="108"/>
      <c r="P2503" s="108"/>
      <c r="Q2503" s="108"/>
      <c r="R2503" s="108"/>
      <c r="S2503" s="107"/>
      <c r="T2503" s="108"/>
      <c r="U2503" s="108"/>
      <c r="V2503" s="107"/>
      <c r="W2503" s="107"/>
    </row>
    <row r="2504" spans="1:23">
      <c r="A2504" s="107"/>
      <c r="B2504" s="112"/>
      <c r="C2504" s="107"/>
      <c r="D2504" s="112"/>
      <c r="E2504" s="107"/>
      <c r="F2504" s="107"/>
      <c r="G2504" s="107"/>
      <c r="H2504" s="107"/>
      <c r="I2504" s="107"/>
      <c r="J2504" s="108"/>
      <c r="K2504" s="108"/>
      <c r="L2504" s="108"/>
      <c r="M2504" s="108"/>
      <c r="N2504" s="108"/>
      <c r="O2504" s="108"/>
      <c r="P2504" s="108"/>
      <c r="Q2504" s="108"/>
      <c r="R2504" s="108"/>
      <c r="S2504" s="107"/>
      <c r="T2504" s="108"/>
      <c r="U2504" s="108"/>
      <c r="V2504" s="107"/>
      <c r="W2504" s="107"/>
    </row>
    <row r="2505" spans="1:23">
      <c r="A2505" s="107"/>
      <c r="B2505" s="112"/>
      <c r="C2505" s="107"/>
      <c r="D2505" s="112"/>
      <c r="E2505" s="107"/>
      <c r="F2505" s="107"/>
      <c r="G2505" s="107"/>
      <c r="H2505" s="107"/>
      <c r="I2505" s="107"/>
      <c r="J2505" s="108"/>
      <c r="K2505" s="108"/>
      <c r="L2505" s="108"/>
      <c r="M2505" s="108"/>
      <c r="N2505" s="108"/>
      <c r="O2505" s="108"/>
      <c r="P2505" s="108"/>
      <c r="Q2505" s="108"/>
      <c r="R2505" s="108"/>
      <c r="S2505" s="107"/>
      <c r="T2505" s="108"/>
      <c r="U2505" s="108"/>
      <c r="V2505" s="107"/>
      <c r="W2505" s="107"/>
    </row>
    <row r="2506" spans="1:23">
      <c r="A2506" s="107"/>
      <c r="B2506" s="112"/>
      <c r="C2506" s="107"/>
      <c r="D2506" s="112"/>
      <c r="E2506" s="107"/>
      <c r="F2506" s="107"/>
      <c r="G2506" s="107"/>
      <c r="H2506" s="107"/>
      <c r="I2506" s="107"/>
      <c r="J2506" s="108"/>
      <c r="K2506" s="108"/>
      <c r="L2506" s="108"/>
      <c r="M2506" s="108"/>
      <c r="N2506" s="108"/>
      <c r="O2506" s="108"/>
      <c r="P2506" s="108"/>
      <c r="Q2506" s="108"/>
      <c r="R2506" s="108"/>
      <c r="S2506" s="107"/>
      <c r="T2506" s="108"/>
      <c r="U2506" s="108"/>
      <c r="V2506" s="107"/>
      <c r="W2506" s="107"/>
    </row>
    <row r="2507" spans="1:23">
      <c r="A2507" s="107"/>
      <c r="B2507" s="112"/>
      <c r="C2507" s="107"/>
      <c r="D2507" s="112"/>
      <c r="E2507" s="107"/>
      <c r="F2507" s="107"/>
      <c r="G2507" s="107"/>
      <c r="H2507" s="107"/>
      <c r="I2507" s="107"/>
      <c r="J2507" s="108"/>
      <c r="K2507" s="108"/>
      <c r="L2507" s="108"/>
      <c r="M2507" s="108"/>
      <c r="N2507" s="108"/>
      <c r="O2507" s="108"/>
      <c r="P2507" s="108"/>
      <c r="Q2507" s="108"/>
      <c r="R2507" s="108"/>
      <c r="S2507" s="107"/>
      <c r="T2507" s="108"/>
      <c r="U2507" s="108"/>
      <c r="V2507" s="107"/>
      <c r="W2507" s="107"/>
    </row>
    <row r="2508" spans="1:23">
      <c r="A2508" s="107"/>
      <c r="B2508" s="112"/>
      <c r="C2508" s="107"/>
      <c r="D2508" s="112"/>
      <c r="E2508" s="107"/>
      <c r="F2508" s="107"/>
      <c r="G2508" s="107"/>
      <c r="H2508" s="107"/>
      <c r="I2508" s="107"/>
      <c r="J2508" s="108"/>
      <c r="K2508" s="108"/>
      <c r="L2508" s="108"/>
      <c r="M2508" s="108"/>
      <c r="N2508" s="108"/>
      <c r="O2508" s="108"/>
      <c r="P2508" s="108"/>
      <c r="Q2508" s="108"/>
      <c r="R2508" s="108"/>
      <c r="S2508" s="107"/>
      <c r="T2508" s="108"/>
      <c r="U2508" s="108"/>
      <c r="V2508" s="107"/>
      <c r="W2508" s="107"/>
    </row>
    <row r="2509" spans="1:23">
      <c r="A2509" s="107"/>
      <c r="B2509" s="112"/>
      <c r="C2509" s="107"/>
      <c r="D2509" s="112"/>
      <c r="E2509" s="107"/>
      <c r="F2509" s="107"/>
      <c r="G2509" s="107"/>
      <c r="H2509" s="107"/>
      <c r="I2509" s="107"/>
      <c r="J2509" s="108"/>
      <c r="K2509" s="108"/>
      <c r="L2509" s="108"/>
      <c r="M2509" s="108"/>
      <c r="N2509" s="108"/>
      <c r="O2509" s="108"/>
      <c r="P2509" s="108"/>
      <c r="Q2509" s="108"/>
      <c r="R2509" s="108"/>
      <c r="S2509" s="107"/>
      <c r="T2509" s="108"/>
      <c r="U2509" s="108"/>
      <c r="V2509" s="107"/>
      <c r="W2509" s="107"/>
    </row>
    <row r="2510" spans="1:23">
      <c r="A2510" s="107"/>
      <c r="B2510" s="112"/>
      <c r="C2510" s="107"/>
      <c r="D2510" s="112"/>
      <c r="E2510" s="107"/>
      <c r="F2510" s="107"/>
      <c r="G2510" s="107"/>
      <c r="H2510" s="107"/>
      <c r="I2510" s="107"/>
      <c r="J2510" s="108"/>
      <c r="K2510" s="108"/>
      <c r="L2510" s="108"/>
      <c r="M2510" s="108"/>
      <c r="N2510" s="108"/>
      <c r="O2510" s="108"/>
      <c r="P2510" s="108"/>
      <c r="Q2510" s="108"/>
      <c r="R2510" s="108"/>
      <c r="S2510" s="107"/>
      <c r="T2510" s="108"/>
      <c r="U2510" s="108"/>
      <c r="V2510" s="107"/>
      <c r="W2510" s="107"/>
    </row>
    <row r="2511" spans="1:23">
      <c r="A2511" s="107"/>
      <c r="B2511" s="112"/>
      <c r="C2511" s="107"/>
      <c r="D2511" s="112"/>
      <c r="E2511" s="107"/>
      <c r="F2511" s="107"/>
      <c r="G2511" s="107"/>
      <c r="H2511" s="107"/>
      <c r="I2511" s="107"/>
      <c r="J2511" s="108"/>
      <c r="K2511" s="108"/>
      <c r="L2511" s="108"/>
      <c r="M2511" s="108"/>
      <c r="N2511" s="108"/>
      <c r="O2511" s="108"/>
      <c r="P2511" s="108"/>
      <c r="Q2511" s="108"/>
      <c r="R2511" s="108"/>
      <c r="S2511" s="107"/>
      <c r="T2511" s="108"/>
      <c r="U2511" s="108"/>
      <c r="V2511" s="107"/>
      <c r="W2511" s="107"/>
    </row>
    <row r="2512" spans="1:23">
      <c r="A2512" s="107"/>
      <c r="B2512" s="112"/>
      <c r="C2512" s="107"/>
      <c r="D2512" s="112"/>
      <c r="E2512" s="107"/>
      <c r="F2512" s="107"/>
      <c r="G2512" s="107"/>
      <c r="H2512" s="107"/>
      <c r="I2512" s="107"/>
      <c r="J2512" s="108"/>
      <c r="K2512" s="108"/>
      <c r="L2512" s="108"/>
      <c r="M2512" s="108"/>
      <c r="N2512" s="108"/>
      <c r="O2512" s="108"/>
      <c r="P2512" s="108"/>
      <c r="Q2512" s="108"/>
      <c r="R2512" s="108"/>
      <c r="S2512" s="107"/>
      <c r="T2512" s="108"/>
      <c r="U2512" s="108"/>
      <c r="V2512" s="107"/>
      <c r="W2512" s="107"/>
    </row>
    <row r="2513" spans="1:23">
      <c r="A2513" s="107"/>
      <c r="B2513" s="112"/>
      <c r="C2513" s="107"/>
      <c r="D2513" s="112"/>
      <c r="E2513" s="107"/>
      <c r="F2513" s="107"/>
      <c r="G2513" s="107"/>
      <c r="H2513" s="107"/>
      <c r="I2513" s="107"/>
      <c r="J2513" s="108"/>
      <c r="K2513" s="108"/>
      <c r="L2513" s="108"/>
      <c r="M2513" s="108"/>
      <c r="N2513" s="108"/>
      <c r="O2513" s="108"/>
      <c r="P2513" s="108"/>
      <c r="Q2513" s="108"/>
      <c r="R2513" s="108"/>
      <c r="S2513" s="107"/>
      <c r="T2513" s="108"/>
      <c r="U2513" s="108"/>
      <c r="V2513" s="107"/>
      <c r="W2513" s="107"/>
    </row>
    <row r="2514" spans="1:23">
      <c r="A2514" s="107"/>
      <c r="B2514" s="112"/>
      <c r="C2514" s="107"/>
      <c r="D2514" s="112"/>
      <c r="E2514" s="107"/>
      <c r="F2514" s="107"/>
      <c r="G2514" s="107"/>
      <c r="H2514" s="107"/>
      <c r="I2514" s="107"/>
      <c r="J2514" s="108"/>
      <c r="K2514" s="108"/>
      <c r="L2514" s="108"/>
      <c r="M2514" s="108"/>
      <c r="N2514" s="108"/>
      <c r="O2514" s="108"/>
      <c r="P2514" s="108"/>
      <c r="Q2514" s="108"/>
      <c r="R2514" s="108"/>
      <c r="S2514" s="107"/>
      <c r="T2514" s="108"/>
      <c r="U2514" s="108"/>
      <c r="V2514" s="107"/>
      <c r="W2514" s="107"/>
    </row>
    <row r="2515" spans="1:23">
      <c r="A2515" s="107"/>
      <c r="B2515" s="112"/>
      <c r="C2515" s="107"/>
      <c r="D2515" s="112"/>
      <c r="E2515" s="107"/>
      <c r="F2515" s="107"/>
      <c r="G2515" s="107"/>
      <c r="H2515" s="107"/>
      <c r="I2515" s="107"/>
      <c r="J2515" s="108"/>
      <c r="K2515" s="108"/>
      <c r="L2515" s="108"/>
      <c r="M2515" s="108"/>
      <c r="N2515" s="108"/>
      <c r="O2515" s="108"/>
      <c r="P2515" s="108"/>
      <c r="Q2515" s="108"/>
      <c r="R2515" s="108"/>
      <c r="S2515" s="107"/>
      <c r="T2515" s="108"/>
      <c r="U2515" s="108"/>
      <c r="V2515" s="107"/>
      <c r="W2515" s="107"/>
    </row>
    <row r="2516" spans="1:23">
      <c r="A2516" s="107"/>
      <c r="B2516" s="112"/>
      <c r="C2516" s="107"/>
      <c r="D2516" s="112"/>
      <c r="E2516" s="107"/>
      <c r="F2516" s="107"/>
      <c r="G2516" s="107"/>
      <c r="H2516" s="107"/>
      <c r="I2516" s="107"/>
      <c r="J2516" s="108"/>
      <c r="K2516" s="108"/>
      <c r="L2516" s="108"/>
      <c r="M2516" s="108"/>
      <c r="N2516" s="108"/>
      <c r="O2516" s="108"/>
      <c r="P2516" s="108"/>
      <c r="Q2516" s="108"/>
      <c r="R2516" s="108"/>
      <c r="S2516" s="107"/>
      <c r="T2516" s="108"/>
      <c r="U2516" s="108"/>
      <c r="V2516" s="107"/>
      <c r="W2516" s="107"/>
    </row>
    <row r="2517" spans="1:23">
      <c r="A2517" s="107"/>
      <c r="B2517" s="112"/>
      <c r="C2517" s="107"/>
      <c r="D2517" s="112"/>
      <c r="E2517" s="107"/>
      <c r="F2517" s="107"/>
      <c r="G2517" s="107"/>
      <c r="H2517" s="107"/>
      <c r="I2517" s="107"/>
      <c r="J2517" s="108"/>
      <c r="K2517" s="108"/>
      <c r="L2517" s="108"/>
      <c r="M2517" s="108"/>
      <c r="N2517" s="108"/>
      <c r="O2517" s="108"/>
      <c r="P2517" s="108"/>
      <c r="Q2517" s="108"/>
      <c r="R2517" s="108"/>
      <c r="S2517" s="107"/>
      <c r="T2517" s="108"/>
      <c r="U2517" s="108"/>
      <c r="V2517" s="107"/>
      <c r="W2517" s="107"/>
    </row>
    <row r="2518" spans="1:23">
      <c r="A2518" s="107"/>
      <c r="B2518" s="112"/>
      <c r="C2518" s="107"/>
      <c r="D2518" s="112"/>
      <c r="E2518" s="107"/>
      <c r="F2518" s="107"/>
      <c r="G2518" s="107"/>
      <c r="H2518" s="107"/>
      <c r="I2518" s="107"/>
      <c r="J2518" s="108"/>
      <c r="K2518" s="108"/>
      <c r="L2518" s="108"/>
      <c r="M2518" s="108"/>
      <c r="N2518" s="108"/>
      <c r="O2518" s="108"/>
      <c r="P2518" s="108"/>
      <c r="Q2518" s="108"/>
      <c r="R2518" s="108"/>
      <c r="S2518" s="107"/>
      <c r="T2518" s="108"/>
      <c r="U2518" s="108"/>
      <c r="V2518" s="107"/>
      <c r="W2518" s="107"/>
    </row>
    <row r="2519" spans="1:23">
      <c r="A2519" s="107"/>
      <c r="B2519" s="112"/>
      <c r="C2519" s="107"/>
      <c r="D2519" s="112"/>
      <c r="E2519" s="107"/>
      <c r="F2519" s="107"/>
      <c r="G2519" s="107"/>
      <c r="H2519" s="107"/>
      <c r="I2519" s="107"/>
      <c r="J2519" s="108"/>
      <c r="K2519" s="108"/>
      <c r="L2519" s="108"/>
      <c r="M2519" s="108"/>
      <c r="N2519" s="108"/>
      <c r="O2519" s="108"/>
      <c r="P2519" s="108"/>
      <c r="Q2519" s="108"/>
      <c r="R2519" s="108"/>
      <c r="S2519" s="107"/>
      <c r="T2519" s="108"/>
      <c r="U2519" s="108"/>
      <c r="V2519" s="107"/>
      <c r="W2519" s="107"/>
    </row>
    <row r="2520" spans="1:23">
      <c r="A2520" s="107"/>
      <c r="B2520" s="112"/>
      <c r="C2520" s="107"/>
      <c r="D2520" s="112"/>
      <c r="E2520" s="107"/>
      <c r="F2520" s="107"/>
      <c r="G2520" s="107"/>
      <c r="H2520" s="107"/>
      <c r="I2520" s="107"/>
      <c r="J2520" s="108"/>
      <c r="K2520" s="108"/>
      <c r="L2520" s="108"/>
      <c r="M2520" s="108"/>
      <c r="N2520" s="108"/>
      <c r="O2520" s="108"/>
      <c r="P2520" s="108"/>
      <c r="Q2520" s="108"/>
      <c r="R2520" s="108"/>
      <c r="S2520" s="107"/>
      <c r="T2520" s="108"/>
      <c r="U2520" s="108"/>
      <c r="V2520" s="107"/>
      <c r="W2520" s="107"/>
    </row>
    <row r="2521" spans="1:23">
      <c r="A2521" s="107"/>
      <c r="B2521" s="112"/>
      <c r="C2521" s="107"/>
      <c r="D2521" s="112"/>
      <c r="E2521" s="107"/>
      <c r="F2521" s="107"/>
      <c r="G2521" s="107"/>
      <c r="H2521" s="107"/>
      <c r="I2521" s="107"/>
      <c r="J2521" s="108"/>
      <c r="K2521" s="108"/>
      <c r="L2521" s="108"/>
      <c r="M2521" s="108"/>
      <c r="N2521" s="108"/>
      <c r="O2521" s="108"/>
      <c r="P2521" s="108"/>
      <c r="Q2521" s="108"/>
      <c r="R2521" s="108"/>
      <c r="S2521" s="107"/>
      <c r="T2521" s="108"/>
      <c r="U2521" s="108"/>
      <c r="V2521" s="107"/>
      <c r="W2521" s="107"/>
    </row>
    <row r="2522" spans="1:23">
      <c r="A2522" s="107"/>
      <c r="B2522" s="112"/>
      <c r="C2522" s="107"/>
      <c r="D2522" s="112"/>
      <c r="E2522" s="107"/>
      <c r="F2522" s="107"/>
      <c r="G2522" s="107"/>
      <c r="H2522" s="107"/>
      <c r="I2522" s="107"/>
      <c r="J2522" s="108"/>
      <c r="K2522" s="108"/>
      <c r="L2522" s="108"/>
      <c r="M2522" s="108"/>
      <c r="N2522" s="108"/>
      <c r="O2522" s="108"/>
      <c r="P2522" s="108"/>
      <c r="Q2522" s="108"/>
      <c r="R2522" s="108"/>
      <c r="S2522" s="107"/>
      <c r="T2522" s="108"/>
      <c r="U2522" s="108"/>
      <c r="V2522" s="107"/>
      <c r="W2522" s="107"/>
    </row>
    <row r="2523" spans="1:23">
      <c r="A2523" s="107"/>
      <c r="B2523" s="112"/>
      <c r="C2523" s="107"/>
      <c r="D2523" s="112"/>
      <c r="E2523" s="107"/>
      <c r="F2523" s="107"/>
      <c r="G2523" s="107"/>
      <c r="H2523" s="107"/>
      <c r="I2523" s="107"/>
      <c r="J2523" s="108"/>
      <c r="K2523" s="108"/>
      <c r="L2523" s="108"/>
      <c r="M2523" s="108"/>
      <c r="N2523" s="108"/>
      <c r="O2523" s="108"/>
      <c r="P2523" s="108"/>
      <c r="Q2523" s="108"/>
      <c r="R2523" s="108"/>
      <c r="S2523" s="107"/>
      <c r="T2523" s="108"/>
      <c r="U2523" s="108"/>
      <c r="V2523" s="107"/>
      <c r="W2523" s="107"/>
    </row>
    <row r="2524" spans="1:23">
      <c r="A2524" s="107"/>
      <c r="B2524" s="112"/>
      <c r="C2524" s="107"/>
      <c r="D2524" s="112"/>
      <c r="E2524" s="107"/>
      <c r="F2524" s="107"/>
      <c r="G2524" s="107"/>
      <c r="H2524" s="107"/>
      <c r="I2524" s="107"/>
      <c r="J2524" s="108"/>
      <c r="K2524" s="108"/>
      <c r="L2524" s="108"/>
      <c r="M2524" s="108"/>
      <c r="N2524" s="108"/>
      <c r="O2524" s="108"/>
      <c r="P2524" s="108"/>
      <c r="Q2524" s="108"/>
      <c r="R2524" s="108"/>
      <c r="S2524" s="107"/>
      <c r="T2524" s="108"/>
      <c r="U2524" s="108"/>
      <c r="V2524" s="107"/>
      <c r="W2524" s="107"/>
    </row>
    <row r="2525" spans="1:23">
      <c r="A2525" s="107"/>
      <c r="B2525" s="112"/>
      <c r="C2525" s="107"/>
      <c r="D2525" s="112"/>
      <c r="E2525" s="107"/>
      <c r="F2525" s="107"/>
      <c r="G2525" s="107"/>
      <c r="H2525" s="107"/>
      <c r="I2525" s="107"/>
      <c r="J2525" s="108"/>
      <c r="K2525" s="108"/>
      <c r="L2525" s="108"/>
      <c r="M2525" s="108"/>
      <c r="N2525" s="108"/>
      <c r="O2525" s="108"/>
      <c r="P2525" s="108"/>
      <c r="Q2525" s="108"/>
      <c r="R2525" s="108"/>
      <c r="S2525" s="107"/>
      <c r="T2525" s="108"/>
      <c r="U2525" s="108"/>
      <c r="V2525" s="107"/>
      <c r="W2525" s="107"/>
    </row>
    <row r="2526" spans="1:23">
      <c r="A2526" s="107"/>
      <c r="B2526" s="112"/>
      <c r="C2526" s="107"/>
      <c r="D2526" s="112"/>
      <c r="E2526" s="107"/>
      <c r="F2526" s="107"/>
      <c r="G2526" s="107"/>
      <c r="H2526" s="107"/>
      <c r="I2526" s="107"/>
      <c r="J2526" s="108"/>
      <c r="K2526" s="108"/>
      <c r="L2526" s="108"/>
      <c r="M2526" s="108"/>
      <c r="N2526" s="108"/>
      <c r="O2526" s="108"/>
      <c r="P2526" s="108"/>
      <c r="Q2526" s="108"/>
      <c r="R2526" s="108"/>
      <c r="S2526" s="107"/>
      <c r="T2526" s="108"/>
      <c r="U2526" s="108"/>
      <c r="V2526" s="107"/>
      <c r="W2526" s="107"/>
    </row>
    <row r="2527" spans="1:23">
      <c r="A2527" s="107"/>
      <c r="B2527" s="112"/>
      <c r="C2527" s="107"/>
      <c r="D2527" s="112"/>
      <c r="E2527" s="107"/>
      <c r="F2527" s="107"/>
      <c r="G2527" s="107"/>
      <c r="H2527" s="107"/>
      <c r="I2527" s="107"/>
      <c r="J2527" s="108"/>
      <c r="K2527" s="108"/>
      <c r="L2527" s="108"/>
      <c r="M2527" s="108"/>
      <c r="N2527" s="108"/>
      <c r="O2527" s="108"/>
      <c r="P2527" s="108"/>
      <c r="Q2527" s="108"/>
      <c r="R2527" s="108"/>
      <c r="S2527" s="107"/>
      <c r="T2527" s="108"/>
      <c r="U2527" s="108"/>
      <c r="V2527" s="107"/>
      <c r="W2527" s="107"/>
    </row>
    <row r="2528" spans="1:23">
      <c r="A2528" s="107"/>
      <c r="B2528" s="112"/>
      <c r="C2528" s="107"/>
      <c r="D2528" s="112"/>
      <c r="E2528" s="107"/>
      <c r="F2528" s="107"/>
      <c r="G2528" s="107"/>
      <c r="H2528" s="107"/>
      <c r="I2528" s="107"/>
      <c r="J2528" s="108"/>
      <c r="K2528" s="108"/>
      <c r="L2528" s="108"/>
      <c r="M2528" s="108"/>
      <c r="N2528" s="108"/>
      <c r="O2528" s="108"/>
      <c r="P2528" s="108"/>
      <c r="Q2528" s="108"/>
      <c r="R2528" s="108"/>
      <c r="S2528" s="107"/>
      <c r="T2528" s="108"/>
      <c r="U2528" s="108"/>
      <c r="V2528" s="107"/>
      <c r="W2528" s="107"/>
    </row>
    <row r="2529" spans="1:23">
      <c r="A2529" s="107"/>
      <c r="B2529" s="112"/>
      <c r="C2529" s="107"/>
      <c r="D2529" s="112"/>
      <c r="E2529" s="107"/>
      <c r="F2529" s="107"/>
      <c r="G2529" s="107"/>
      <c r="H2529" s="107"/>
      <c r="I2529" s="107"/>
      <c r="J2529" s="108"/>
      <c r="K2529" s="108"/>
      <c r="L2529" s="108"/>
      <c r="M2529" s="108"/>
      <c r="N2529" s="108"/>
      <c r="O2529" s="108"/>
      <c r="P2529" s="108"/>
      <c r="Q2529" s="108"/>
      <c r="R2529" s="108"/>
      <c r="S2529" s="107"/>
      <c r="T2529" s="108"/>
      <c r="U2529" s="108"/>
      <c r="V2529" s="107"/>
      <c r="W2529" s="107"/>
    </row>
    <row r="2530" spans="1:23">
      <c r="A2530" s="107"/>
      <c r="B2530" s="112"/>
      <c r="C2530" s="107"/>
      <c r="D2530" s="112"/>
      <c r="E2530" s="107"/>
      <c r="F2530" s="107"/>
      <c r="G2530" s="107"/>
      <c r="H2530" s="107"/>
      <c r="I2530" s="107"/>
      <c r="J2530" s="108"/>
      <c r="K2530" s="108"/>
      <c r="L2530" s="108"/>
      <c r="M2530" s="108"/>
      <c r="N2530" s="108"/>
      <c r="O2530" s="108"/>
      <c r="P2530" s="108"/>
      <c r="Q2530" s="108"/>
      <c r="R2530" s="108"/>
      <c r="S2530" s="107"/>
      <c r="T2530" s="108"/>
      <c r="U2530" s="108"/>
      <c r="V2530" s="107"/>
      <c r="W2530" s="107"/>
    </row>
    <row r="2531" spans="1:23">
      <c r="A2531" s="107"/>
      <c r="B2531" s="112"/>
      <c r="C2531" s="107"/>
      <c r="D2531" s="112"/>
      <c r="E2531" s="107"/>
      <c r="F2531" s="107"/>
      <c r="G2531" s="107"/>
      <c r="H2531" s="107"/>
      <c r="I2531" s="107"/>
      <c r="J2531" s="108"/>
      <c r="K2531" s="108"/>
      <c r="L2531" s="108"/>
      <c r="M2531" s="108"/>
      <c r="N2531" s="108"/>
      <c r="O2531" s="108"/>
      <c r="P2531" s="108"/>
      <c r="Q2531" s="108"/>
      <c r="R2531" s="108"/>
      <c r="S2531" s="107"/>
      <c r="T2531" s="108"/>
      <c r="U2531" s="108"/>
      <c r="V2531" s="107"/>
      <c r="W2531" s="107"/>
    </row>
    <row r="2532" spans="1:23">
      <c r="A2532" s="107"/>
      <c r="B2532" s="112"/>
      <c r="C2532" s="107"/>
      <c r="D2532" s="112"/>
      <c r="E2532" s="107"/>
      <c r="F2532" s="107"/>
      <c r="G2532" s="107"/>
      <c r="H2532" s="107"/>
      <c r="I2532" s="107"/>
      <c r="J2532" s="108"/>
      <c r="K2532" s="108"/>
      <c r="L2532" s="108"/>
      <c r="M2532" s="108"/>
      <c r="N2532" s="108"/>
      <c r="O2532" s="108"/>
      <c r="P2532" s="108"/>
      <c r="Q2532" s="108"/>
      <c r="R2532" s="108"/>
      <c r="S2532" s="107"/>
      <c r="T2532" s="108"/>
      <c r="U2532" s="108"/>
      <c r="V2532" s="107"/>
      <c r="W2532" s="107"/>
    </row>
    <row r="2533" spans="1:23">
      <c r="A2533" s="107"/>
      <c r="B2533" s="112"/>
      <c r="C2533" s="107"/>
      <c r="D2533" s="112"/>
      <c r="E2533" s="107"/>
      <c r="F2533" s="107"/>
      <c r="G2533" s="107"/>
      <c r="H2533" s="107"/>
      <c r="I2533" s="107"/>
      <c r="J2533" s="108"/>
      <c r="K2533" s="108"/>
      <c r="L2533" s="108"/>
      <c r="M2533" s="108"/>
      <c r="N2533" s="108"/>
      <c r="O2533" s="108"/>
      <c r="P2533" s="108"/>
      <c r="Q2533" s="108"/>
      <c r="R2533" s="108"/>
      <c r="S2533" s="107"/>
      <c r="T2533" s="108"/>
      <c r="U2533" s="108"/>
      <c r="V2533" s="107"/>
      <c r="W2533" s="107"/>
    </row>
    <row r="2534" spans="1:23">
      <c r="A2534" s="107"/>
      <c r="B2534" s="112"/>
      <c r="C2534" s="107"/>
      <c r="D2534" s="112"/>
      <c r="E2534" s="107"/>
      <c r="F2534" s="107"/>
      <c r="G2534" s="107"/>
      <c r="H2534" s="107"/>
      <c r="I2534" s="107"/>
      <c r="J2534" s="108"/>
      <c r="K2534" s="108"/>
      <c r="L2534" s="108"/>
      <c r="M2534" s="108"/>
      <c r="N2534" s="108"/>
      <c r="O2534" s="108"/>
      <c r="P2534" s="108"/>
      <c r="Q2534" s="108"/>
      <c r="R2534" s="108"/>
      <c r="S2534" s="107"/>
      <c r="T2534" s="108"/>
      <c r="U2534" s="108"/>
      <c r="V2534" s="107"/>
      <c r="W2534" s="107"/>
    </row>
    <row r="2535" spans="1:23">
      <c r="A2535" s="107"/>
      <c r="B2535" s="112"/>
      <c r="C2535" s="107"/>
      <c r="D2535" s="112"/>
      <c r="E2535" s="107"/>
      <c r="F2535" s="107"/>
      <c r="G2535" s="107"/>
      <c r="H2535" s="107"/>
      <c r="I2535" s="107"/>
      <c r="J2535" s="108"/>
      <c r="K2535" s="108"/>
      <c r="L2535" s="108"/>
      <c r="M2535" s="108"/>
      <c r="N2535" s="108"/>
      <c r="O2535" s="108"/>
      <c r="P2535" s="108"/>
      <c r="Q2535" s="108"/>
      <c r="R2535" s="108"/>
      <c r="S2535" s="107"/>
      <c r="T2535" s="108"/>
      <c r="U2535" s="108"/>
      <c r="V2535" s="107"/>
      <c r="W2535" s="107"/>
    </row>
    <row r="2536" spans="1:23">
      <c r="A2536" s="107"/>
      <c r="B2536" s="112"/>
      <c r="C2536" s="107"/>
      <c r="D2536" s="112"/>
      <c r="E2536" s="107"/>
      <c r="F2536" s="107"/>
      <c r="G2536" s="107"/>
      <c r="H2536" s="107"/>
      <c r="I2536" s="107"/>
      <c r="J2536" s="108"/>
      <c r="K2536" s="108"/>
      <c r="L2536" s="108"/>
      <c r="M2536" s="108"/>
      <c r="N2536" s="108"/>
      <c r="O2536" s="108"/>
      <c r="P2536" s="108"/>
      <c r="Q2536" s="108"/>
      <c r="R2536" s="108"/>
      <c r="S2536" s="107"/>
      <c r="T2536" s="108"/>
      <c r="U2536" s="108"/>
      <c r="V2536" s="107"/>
      <c r="W2536" s="107"/>
    </row>
    <row r="2537" spans="1:23">
      <c r="A2537" s="107"/>
      <c r="B2537" s="112"/>
      <c r="C2537" s="107"/>
      <c r="D2537" s="112"/>
      <c r="E2537" s="107"/>
      <c r="F2537" s="107"/>
      <c r="G2537" s="107"/>
      <c r="H2537" s="107"/>
      <c r="I2537" s="107"/>
      <c r="J2537" s="108"/>
      <c r="K2537" s="108"/>
      <c r="L2537" s="108"/>
      <c r="M2537" s="108"/>
      <c r="N2537" s="108"/>
      <c r="O2537" s="108"/>
      <c r="P2537" s="108"/>
      <c r="Q2537" s="108"/>
      <c r="R2537" s="108"/>
      <c r="S2537" s="107"/>
      <c r="T2537" s="108"/>
      <c r="U2537" s="108"/>
      <c r="V2537" s="107"/>
      <c r="W2537" s="107"/>
    </row>
    <row r="2538" spans="1:23">
      <c r="A2538" s="107"/>
      <c r="B2538" s="112"/>
      <c r="C2538" s="107"/>
      <c r="D2538" s="112"/>
      <c r="E2538" s="107"/>
      <c r="F2538" s="107"/>
      <c r="G2538" s="107"/>
      <c r="H2538" s="107"/>
      <c r="I2538" s="107"/>
      <c r="J2538" s="108"/>
      <c r="K2538" s="108"/>
      <c r="L2538" s="108"/>
      <c r="M2538" s="108"/>
      <c r="N2538" s="108"/>
      <c r="O2538" s="108"/>
      <c r="P2538" s="108"/>
      <c r="Q2538" s="108"/>
      <c r="R2538" s="108"/>
      <c r="S2538" s="107"/>
      <c r="T2538" s="108"/>
      <c r="U2538" s="108"/>
      <c r="V2538" s="107"/>
      <c r="W2538" s="107"/>
    </row>
    <row r="2539" spans="1:23">
      <c r="A2539" s="107"/>
      <c r="B2539" s="112"/>
      <c r="C2539" s="107"/>
      <c r="D2539" s="112"/>
      <c r="E2539" s="107"/>
      <c r="F2539" s="107"/>
      <c r="G2539" s="107"/>
      <c r="H2539" s="107"/>
      <c r="I2539" s="107"/>
      <c r="J2539" s="108"/>
      <c r="K2539" s="108"/>
      <c r="L2539" s="108"/>
      <c r="M2539" s="108"/>
      <c r="N2539" s="108"/>
      <c r="O2539" s="108"/>
      <c r="P2539" s="108"/>
      <c r="Q2539" s="108"/>
      <c r="R2539" s="108"/>
      <c r="S2539" s="107"/>
      <c r="T2539" s="108"/>
      <c r="U2539" s="108"/>
      <c r="V2539" s="107"/>
      <c r="W2539" s="107"/>
    </row>
    <row r="2540" spans="1:23">
      <c r="A2540" s="107"/>
      <c r="B2540" s="112"/>
      <c r="C2540" s="107"/>
      <c r="D2540" s="112"/>
      <c r="E2540" s="107"/>
      <c r="F2540" s="107"/>
      <c r="G2540" s="107"/>
      <c r="H2540" s="107"/>
      <c r="I2540" s="107"/>
      <c r="J2540" s="108"/>
      <c r="K2540" s="108"/>
      <c r="L2540" s="108"/>
      <c r="M2540" s="108"/>
      <c r="N2540" s="108"/>
      <c r="O2540" s="108"/>
      <c r="P2540" s="108"/>
      <c r="Q2540" s="108"/>
      <c r="R2540" s="108"/>
      <c r="S2540" s="107"/>
      <c r="T2540" s="108"/>
      <c r="U2540" s="108"/>
      <c r="V2540" s="107"/>
      <c r="W2540" s="107"/>
    </row>
    <row r="2541" spans="1:23">
      <c r="A2541" s="107"/>
      <c r="B2541" s="112"/>
      <c r="C2541" s="107"/>
      <c r="D2541" s="112"/>
      <c r="E2541" s="107"/>
      <c r="F2541" s="107"/>
      <c r="G2541" s="107"/>
      <c r="H2541" s="107"/>
      <c r="I2541" s="107"/>
      <c r="J2541" s="108"/>
      <c r="K2541" s="108"/>
      <c r="L2541" s="108"/>
      <c r="M2541" s="108"/>
      <c r="N2541" s="108"/>
      <c r="O2541" s="108"/>
      <c r="P2541" s="108"/>
      <c r="Q2541" s="108"/>
      <c r="R2541" s="108"/>
      <c r="S2541" s="107"/>
      <c r="T2541" s="108"/>
      <c r="U2541" s="108"/>
      <c r="V2541" s="107"/>
      <c r="W2541" s="107"/>
    </row>
    <row r="2542" spans="1:23">
      <c r="A2542" s="107"/>
      <c r="B2542" s="112"/>
      <c r="C2542" s="107"/>
      <c r="D2542" s="112"/>
      <c r="E2542" s="107"/>
      <c r="F2542" s="107"/>
      <c r="G2542" s="107"/>
      <c r="H2542" s="107"/>
      <c r="I2542" s="107"/>
      <c r="J2542" s="108"/>
      <c r="K2542" s="108"/>
      <c r="L2542" s="108"/>
      <c r="M2542" s="108"/>
      <c r="N2542" s="108"/>
      <c r="O2542" s="108"/>
      <c r="P2542" s="108"/>
      <c r="Q2542" s="108"/>
      <c r="R2542" s="108"/>
      <c r="S2542" s="107"/>
      <c r="T2542" s="108"/>
      <c r="U2542" s="108"/>
      <c r="V2542" s="107"/>
      <c r="W2542" s="107"/>
    </row>
    <row r="2543" spans="1:23">
      <c r="A2543" s="107"/>
      <c r="B2543" s="112"/>
      <c r="C2543" s="107"/>
      <c r="D2543" s="112"/>
      <c r="E2543" s="107"/>
      <c r="F2543" s="107"/>
      <c r="G2543" s="107"/>
      <c r="H2543" s="107"/>
      <c r="I2543" s="107"/>
      <c r="J2543" s="108"/>
      <c r="K2543" s="108"/>
      <c r="L2543" s="108"/>
      <c r="M2543" s="108"/>
      <c r="N2543" s="108"/>
      <c r="O2543" s="108"/>
      <c r="P2543" s="108"/>
      <c r="Q2543" s="108"/>
      <c r="R2543" s="108"/>
      <c r="S2543" s="107"/>
      <c r="T2543" s="108"/>
      <c r="U2543" s="108"/>
      <c r="V2543" s="107"/>
      <c r="W2543" s="107"/>
    </row>
    <row r="2544" spans="1:23">
      <c r="A2544" s="107"/>
      <c r="B2544" s="112"/>
      <c r="C2544" s="107"/>
      <c r="D2544" s="112"/>
      <c r="E2544" s="107"/>
      <c r="F2544" s="107"/>
      <c r="G2544" s="107"/>
      <c r="H2544" s="107"/>
      <c r="I2544" s="107"/>
      <c r="J2544" s="108"/>
      <c r="K2544" s="108"/>
      <c r="L2544" s="108"/>
      <c r="M2544" s="108"/>
      <c r="N2544" s="108"/>
      <c r="O2544" s="108"/>
      <c r="P2544" s="108"/>
      <c r="Q2544" s="108"/>
      <c r="R2544" s="108"/>
      <c r="S2544" s="107"/>
      <c r="T2544" s="108"/>
      <c r="U2544" s="108"/>
      <c r="V2544" s="107"/>
      <c r="W2544" s="107"/>
    </row>
    <row r="2545" spans="1:23">
      <c r="A2545" s="107"/>
      <c r="B2545" s="112"/>
      <c r="C2545" s="107"/>
      <c r="D2545" s="112"/>
      <c r="E2545" s="107"/>
      <c r="F2545" s="107"/>
      <c r="G2545" s="107"/>
      <c r="H2545" s="107"/>
      <c r="I2545" s="107"/>
      <c r="J2545" s="108"/>
      <c r="K2545" s="108"/>
      <c r="L2545" s="108"/>
      <c r="M2545" s="108"/>
      <c r="N2545" s="108"/>
      <c r="O2545" s="108"/>
      <c r="P2545" s="108"/>
      <c r="Q2545" s="108"/>
      <c r="R2545" s="108"/>
      <c r="S2545" s="107"/>
      <c r="T2545" s="108"/>
      <c r="U2545" s="108"/>
      <c r="V2545" s="107"/>
      <c r="W2545" s="107"/>
    </row>
    <row r="2546" spans="1:23">
      <c r="A2546" s="107"/>
      <c r="B2546" s="112"/>
      <c r="C2546" s="107"/>
      <c r="D2546" s="112"/>
      <c r="E2546" s="107"/>
      <c r="F2546" s="107"/>
      <c r="G2546" s="107"/>
      <c r="H2546" s="107"/>
      <c r="I2546" s="107"/>
      <c r="J2546" s="108"/>
      <c r="K2546" s="108"/>
      <c r="L2546" s="108"/>
      <c r="M2546" s="108"/>
      <c r="N2546" s="108"/>
      <c r="O2546" s="108"/>
      <c r="P2546" s="108"/>
      <c r="Q2546" s="108"/>
      <c r="R2546" s="108"/>
      <c r="S2546" s="107"/>
      <c r="T2546" s="108"/>
      <c r="U2546" s="108"/>
      <c r="V2546" s="107"/>
      <c r="W2546" s="107"/>
    </row>
    <row r="2547" spans="1:23">
      <c r="A2547" s="107"/>
      <c r="B2547" s="112"/>
      <c r="C2547" s="107"/>
      <c r="D2547" s="112"/>
      <c r="E2547" s="107"/>
      <c r="F2547" s="107"/>
      <c r="G2547" s="107"/>
      <c r="H2547" s="107"/>
      <c r="I2547" s="107"/>
      <c r="J2547" s="108"/>
      <c r="K2547" s="108"/>
      <c r="L2547" s="108"/>
      <c r="M2547" s="108"/>
      <c r="N2547" s="108"/>
      <c r="O2547" s="108"/>
      <c r="P2547" s="108"/>
      <c r="Q2547" s="108"/>
      <c r="R2547" s="108"/>
      <c r="S2547" s="107"/>
      <c r="T2547" s="108"/>
      <c r="U2547" s="108"/>
      <c r="V2547" s="107"/>
      <c r="W2547" s="107"/>
    </row>
    <row r="2548" spans="1:23">
      <c r="A2548" s="107"/>
      <c r="B2548" s="112"/>
      <c r="C2548" s="107"/>
      <c r="D2548" s="112"/>
      <c r="E2548" s="107"/>
      <c r="F2548" s="107"/>
      <c r="G2548" s="107"/>
      <c r="H2548" s="107"/>
      <c r="I2548" s="107"/>
      <c r="J2548" s="108"/>
      <c r="K2548" s="108"/>
      <c r="L2548" s="108"/>
      <c r="M2548" s="108"/>
      <c r="N2548" s="108"/>
      <c r="O2548" s="108"/>
      <c r="P2548" s="108"/>
      <c r="Q2548" s="108"/>
      <c r="R2548" s="108"/>
      <c r="S2548" s="107"/>
      <c r="T2548" s="108"/>
      <c r="U2548" s="108"/>
      <c r="V2548" s="107"/>
      <c r="W2548" s="107"/>
    </row>
    <row r="2549" spans="1:23">
      <c r="A2549" s="107"/>
      <c r="B2549" s="112"/>
      <c r="C2549" s="107"/>
      <c r="D2549" s="112"/>
      <c r="E2549" s="107"/>
      <c r="F2549" s="107"/>
      <c r="G2549" s="107"/>
      <c r="H2549" s="107"/>
      <c r="I2549" s="107"/>
      <c r="J2549" s="108"/>
      <c r="K2549" s="108"/>
      <c r="L2549" s="108"/>
      <c r="M2549" s="108"/>
      <c r="N2549" s="108"/>
      <c r="O2549" s="108"/>
      <c r="P2549" s="108"/>
      <c r="Q2549" s="108"/>
      <c r="R2549" s="108"/>
      <c r="S2549" s="107"/>
      <c r="T2549" s="108"/>
      <c r="U2549" s="108"/>
      <c r="V2549" s="107"/>
      <c r="W2549" s="107"/>
    </row>
    <row r="2550" spans="1:23">
      <c r="A2550" s="107"/>
      <c r="B2550" s="112"/>
      <c r="C2550" s="107"/>
      <c r="D2550" s="112"/>
      <c r="E2550" s="107"/>
      <c r="F2550" s="107"/>
      <c r="G2550" s="107"/>
      <c r="H2550" s="107"/>
      <c r="I2550" s="107"/>
      <c r="J2550" s="108"/>
      <c r="K2550" s="108"/>
      <c r="L2550" s="108"/>
      <c r="M2550" s="108"/>
      <c r="N2550" s="108"/>
      <c r="O2550" s="108"/>
      <c r="P2550" s="108"/>
      <c r="Q2550" s="108"/>
      <c r="R2550" s="108"/>
      <c r="S2550" s="107"/>
      <c r="T2550" s="108"/>
      <c r="U2550" s="108"/>
      <c r="V2550" s="107"/>
      <c r="W2550" s="107"/>
    </row>
    <row r="2551" spans="1:23">
      <c r="A2551" s="107"/>
      <c r="B2551" s="112"/>
      <c r="C2551" s="107"/>
      <c r="D2551" s="112"/>
      <c r="E2551" s="107"/>
      <c r="F2551" s="107"/>
      <c r="G2551" s="107"/>
      <c r="H2551" s="107"/>
      <c r="I2551" s="107"/>
      <c r="J2551" s="108"/>
      <c r="K2551" s="108"/>
      <c r="L2551" s="108"/>
      <c r="M2551" s="108"/>
      <c r="N2551" s="108"/>
      <c r="O2551" s="108"/>
      <c r="P2551" s="108"/>
      <c r="Q2551" s="108"/>
      <c r="R2551" s="108"/>
      <c r="S2551" s="107"/>
      <c r="T2551" s="108"/>
      <c r="U2551" s="108"/>
      <c r="V2551" s="107"/>
      <c r="W2551" s="107"/>
    </row>
    <row r="2552" spans="1:23">
      <c r="A2552" s="107"/>
      <c r="B2552" s="112"/>
      <c r="C2552" s="107"/>
      <c r="D2552" s="112"/>
      <c r="E2552" s="107"/>
      <c r="F2552" s="107"/>
      <c r="G2552" s="107"/>
      <c r="H2552" s="107"/>
      <c r="I2552" s="107"/>
      <c r="J2552" s="108"/>
      <c r="K2552" s="108"/>
      <c r="L2552" s="108"/>
      <c r="M2552" s="108"/>
      <c r="N2552" s="108"/>
      <c r="O2552" s="108"/>
      <c r="P2552" s="108"/>
      <c r="Q2552" s="108"/>
      <c r="R2552" s="108"/>
      <c r="S2552" s="107"/>
      <c r="T2552" s="108"/>
      <c r="U2552" s="108"/>
      <c r="V2552" s="107"/>
      <c r="W2552" s="107"/>
    </row>
    <row r="2553" spans="1:23">
      <c r="A2553" s="107"/>
      <c r="B2553" s="112"/>
      <c r="C2553" s="107"/>
      <c r="D2553" s="112"/>
      <c r="E2553" s="107"/>
      <c r="F2553" s="107"/>
      <c r="G2553" s="107"/>
      <c r="H2553" s="107"/>
      <c r="I2553" s="107"/>
      <c r="J2553" s="108"/>
      <c r="K2553" s="108"/>
      <c r="L2553" s="108"/>
      <c r="M2553" s="108"/>
      <c r="N2553" s="108"/>
      <c r="O2553" s="108"/>
      <c r="P2553" s="108"/>
      <c r="Q2553" s="108"/>
      <c r="R2553" s="108"/>
      <c r="S2553" s="107"/>
      <c r="T2553" s="108"/>
      <c r="U2553" s="108"/>
      <c r="V2553" s="107"/>
      <c r="W2553" s="107"/>
    </row>
    <row r="2554" spans="1:23">
      <c r="A2554" s="107"/>
      <c r="B2554" s="112"/>
      <c r="C2554" s="107"/>
      <c r="D2554" s="112"/>
      <c r="E2554" s="107"/>
      <c r="F2554" s="107"/>
      <c r="G2554" s="107"/>
      <c r="H2554" s="107"/>
      <c r="I2554" s="107"/>
      <c r="J2554" s="108"/>
      <c r="K2554" s="108"/>
      <c r="L2554" s="108"/>
      <c r="M2554" s="108"/>
      <c r="N2554" s="108"/>
      <c r="O2554" s="108"/>
      <c r="P2554" s="108"/>
      <c r="Q2554" s="108"/>
      <c r="R2554" s="108"/>
      <c r="S2554" s="107"/>
      <c r="T2554" s="108"/>
      <c r="U2554" s="108"/>
      <c r="V2554" s="107"/>
      <c r="W2554" s="107"/>
    </row>
    <row r="2555" spans="1:23">
      <c r="A2555" s="107"/>
      <c r="B2555" s="112"/>
      <c r="C2555" s="107"/>
      <c r="D2555" s="112"/>
      <c r="E2555" s="107"/>
      <c r="F2555" s="107"/>
      <c r="G2555" s="107"/>
      <c r="H2555" s="107"/>
      <c r="I2555" s="107"/>
      <c r="J2555" s="108"/>
      <c r="K2555" s="108"/>
      <c r="L2555" s="108"/>
      <c r="M2555" s="108"/>
      <c r="N2555" s="108"/>
      <c r="O2555" s="108"/>
      <c r="P2555" s="108"/>
      <c r="Q2555" s="108"/>
      <c r="R2555" s="108"/>
      <c r="S2555" s="107"/>
      <c r="T2555" s="108"/>
      <c r="U2555" s="108"/>
      <c r="V2555" s="107"/>
      <c r="W2555" s="107"/>
    </row>
    <row r="2556" spans="1:23">
      <c r="A2556" s="107"/>
      <c r="B2556" s="112"/>
      <c r="C2556" s="107"/>
      <c r="D2556" s="112"/>
      <c r="E2556" s="107"/>
      <c r="F2556" s="107"/>
      <c r="G2556" s="107"/>
      <c r="H2556" s="107"/>
      <c r="I2556" s="107"/>
      <c r="J2556" s="108"/>
      <c r="K2556" s="108"/>
      <c r="L2556" s="108"/>
      <c r="M2556" s="108"/>
      <c r="N2556" s="108"/>
      <c r="O2556" s="108"/>
      <c r="P2556" s="108"/>
      <c r="Q2556" s="108"/>
      <c r="R2556" s="108"/>
      <c r="S2556" s="107"/>
      <c r="T2556" s="108"/>
      <c r="U2556" s="108"/>
      <c r="V2556" s="107"/>
      <c r="W2556" s="107"/>
    </row>
    <row r="2557" spans="1:23">
      <c r="A2557" s="107"/>
      <c r="B2557" s="112"/>
      <c r="C2557" s="107"/>
      <c r="D2557" s="112"/>
      <c r="E2557" s="107"/>
      <c r="F2557" s="107"/>
      <c r="G2557" s="107"/>
      <c r="H2557" s="107"/>
      <c r="I2557" s="107"/>
      <c r="J2557" s="108"/>
      <c r="K2557" s="108"/>
      <c r="L2557" s="108"/>
      <c r="M2557" s="108"/>
      <c r="N2557" s="108"/>
      <c r="O2557" s="108"/>
      <c r="P2557" s="108"/>
      <c r="Q2557" s="108"/>
      <c r="R2557" s="108"/>
      <c r="S2557" s="107"/>
      <c r="T2557" s="108"/>
      <c r="U2557" s="108"/>
      <c r="V2557" s="107"/>
      <c r="W2557" s="107"/>
    </row>
    <row r="2558" spans="1:23">
      <c r="A2558" s="107"/>
      <c r="B2558" s="112"/>
      <c r="C2558" s="107"/>
      <c r="D2558" s="112"/>
      <c r="E2558" s="107"/>
      <c r="F2558" s="107"/>
      <c r="G2558" s="107"/>
      <c r="H2558" s="107"/>
      <c r="I2558" s="107"/>
      <c r="J2558" s="108"/>
      <c r="K2558" s="108"/>
      <c r="L2558" s="108"/>
      <c r="M2558" s="108"/>
      <c r="N2558" s="108"/>
      <c r="O2558" s="108"/>
      <c r="P2558" s="108"/>
      <c r="Q2558" s="108"/>
      <c r="R2558" s="108"/>
      <c r="S2558" s="107"/>
      <c r="T2558" s="108"/>
      <c r="U2558" s="108"/>
      <c r="V2558" s="107"/>
      <c r="W2558" s="107"/>
    </row>
    <row r="2559" spans="1:23">
      <c r="A2559" s="107"/>
      <c r="B2559" s="112"/>
      <c r="C2559" s="107"/>
      <c r="D2559" s="112"/>
      <c r="E2559" s="107"/>
      <c r="F2559" s="107"/>
      <c r="G2559" s="107"/>
      <c r="H2559" s="107"/>
      <c r="I2559" s="107"/>
      <c r="J2559" s="108"/>
      <c r="K2559" s="108"/>
      <c r="L2559" s="108"/>
      <c r="M2559" s="108"/>
      <c r="N2559" s="108"/>
      <c r="O2559" s="108"/>
      <c r="P2559" s="108"/>
      <c r="Q2559" s="108"/>
      <c r="R2559" s="108"/>
      <c r="S2559" s="107"/>
      <c r="T2559" s="108"/>
      <c r="U2559" s="108"/>
      <c r="V2559" s="107"/>
      <c r="W2559" s="107"/>
    </row>
    <row r="2560" spans="1:23">
      <c r="A2560" s="107"/>
      <c r="B2560" s="112"/>
      <c r="C2560" s="107"/>
      <c r="D2560" s="112"/>
      <c r="E2560" s="107"/>
      <c r="F2560" s="107"/>
      <c r="G2560" s="107"/>
      <c r="H2560" s="107"/>
      <c r="I2560" s="107"/>
      <c r="J2560" s="108"/>
      <c r="K2560" s="108"/>
      <c r="L2560" s="108"/>
      <c r="M2560" s="108"/>
      <c r="N2560" s="108"/>
      <c r="O2560" s="108"/>
      <c r="P2560" s="108"/>
      <c r="Q2560" s="108"/>
      <c r="R2560" s="108"/>
      <c r="S2560" s="107"/>
      <c r="T2560" s="108"/>
      <c r="U2560" s="108"/>
      <c r="V2560" s="107"/>
      <c r="W2560" s="107"/>
    </row>
    <row r="2561" spans="1:23">
      <c r="A2561" s="107"/>
      <c r="B2561" s="112"/>
      <c r="C2561" s="107"/>
      <c r="D2561" s="112"/>
      <c r="E2561" s="107"/>
      <c r="F2561" s="107"/>
      <c r="G2561" s="107"/>
      <c r="H2561" s="107"/>
      <c r="I2561" s="107"/>
      <c r="J2561" s="108"/>
      <c r="K2561" s="108"/>
      <c r="L2561" s="108"/>
      <c r="M2561" s="108"/>
      <c r="N2561" s="108"/>
      <c r="O2561" s="108"/>
      <c r="P2561" s="108"/>
      <c r="Q2561" s="108"/>
      <c r="R2561" s="108"/>
      <c r="S2561" s="107"/>
      <c r="T2561" s="108"/>
      <c r="U2561" s="108"/>
      <c r="V2561" s="107"/>
      <c r="W2561" s="107"/>
    </row>
    <row r="2562" spans="1:23">
      <c r="A2562" s="107"/>
      <c r="B2562" s="112"/>
      <c r="C2562" s="107"/>
      <c r="D2562" s="112"/>
      <c r="E2562" s="107"/>
      <c r="F2562" s="107"/>
      <c r="G2562" s="107"/>
      <c r="H2562" s="107"/>
      <c r="I2562" s="107"/>
      <c r="J2562" s="108"/>
      <c r="K2562" s="108"/>
      <c r="L2562" s="108"/>
      <c r="M2562" s="108"/>
      <c r="N2562" s="108"/>
      <c r="O2562" s="108"/>
      <c r="P2562" s="108"/>
      <c r="Q2562" s="108"/>
      <c r="R2562" s="108"/>
      <c r="S2562" s="107"/>
      <c r="T2562" s="108"/>
      <c r="U2562" s="108"/>
      <c r="V2562" s="107"/>
      <c r="W2562" s="107"/>
    </row>
    <row r="2563" spans="1:23">
      <c r="A2563" s="107"/>
      <c r="B2563" s="112"/>
      <c r="C2563" s="107"/>
      <c r="D2563" s="112"/>
      <c r="E2563" s="107"/>
      <c r="F2563" s="107"/>
      <c r="G2563" s="107"/>
      <c r="H2563" s="107"/>
      <c r="I2563" s="107"/>
      <c r="J2563" s="108"/>
      <c r="K2563" s="108"/>
      <c r="L2563" s="108"/>
      <c r="M2563" s="108"/>
      <c r="N2563" s="108"/>
      <c r="O2563" s="108"/>
      <c r="P2563" s="108"/>
      <c r="Q2563" s="108"/>
      <c r="R2563" s="108"/>
      <c r="S2563" s="107"/>
      <c r="T2563" s="108"/>
      <c r="U2563" s="108"/>
      <c r="V2563" s="107"/>
      <c r="W2563" s="107"/>
    </row>
    <row r="2564" spans="1:23">
      <c r="A2564" s="107"/>
      <c r="B2564" s="112"/>
      <c r="C2564" s="107"/>
      <c r="D2564" s="112"/>
      <c r="E2564" s="107"/>
      <c r="F2564" s="107"/>
      <c r="G2564" s="107"/>
      <c r="H2564" s="107"/>
      <c r="I2564" s="107"/>
      <c r="J2564" s="108"/>
      <c r="K2564" s="108"/>
      <c r="L2564" s="108"/>
      <c r="M2564" s="108"/>
      <c r="N2564" s="108"/>
      <c r="O2564" s="108"/>
      <c r="P2564" s="108"/>
      <c r="Q2564" s="108"/>
      <c r="R2564" s="108"/>
      <c r="S2564" s="107"/>
      <c r="T2564" s="108"/>
      <c r="U2564" s="108"/>
      <c r="V2564" s="107"/>
      <c r="W2564" s="107"/>
    </row>
    <row r="2565" spans="1:23">
      <c r="A2565" s="107"/>
      <c r="B2565" s="112"/>
      <c r="C2565" s="107"/>
      <c r="D2565" s="112"/>
      <c r="E2565" s="107"/>
      <c r="F2565" s="107"/>
      <c r="G2565" s="107"/>
      <c r="H2565" s="107"/>
      <c r="I2565" s="107"/>
      <c r="J2565" s="108"/>
      <c r="K2565" s="108"/>
      <c r="L2565" s="108"/>
      <c r="M2565" s="108"/>
      <c r="N2565" s="108"/>
      <c r="O2565" s="108"/>
      <c r="P2565" s="108"/>
      <c r="Q2565" s="108"/>
      <c r="R2565" s="108"/>
      <c r="S2565" s="107"/>
      <c r="T2565" s="108"/>
      <c r="U2565" s="108"/>
      <c r="V2565" s="107"/>
      <c r="W2565" s="107"/>
    </row>
    <row r="2566" spans="1:23">
      <c r="A2566" s="107"/>
      <c r="B2566" s="112"/>
      <c r="C2566" s="107"/>
      <c r="D2566" s="112"/>
      <c r="E2566" s="107"/>
      <c r="F2566" s="107"/>
      <c r="G2566" s="107"/>
      <c r="H2566" s="107"/>
      <c r="I2566" s="107"/>
      <c r="J2566" s="108"/>
      <c r="K2566" s="108"/>
      <c r="L2566" s="108"/>
      <c r="M2566" s="108"/>
      <c r="N2566" s="108"/>
      <c r="O2566" s="108"/>
      <c r="P2566" s="108"/>
      <c r="Q2566" s="108"/>
      <c r="R2566" s="108"/>
      <c r="S2566" s="107"/>
      <c r="T2566" s="108"/>
      <c r="U2566" s="108"/>
      <c r="V2566" s="107"/>
      <c r="W2566" s="107"/>
    </row>
    <row r="2567" spans="1:23">
      <c r="A2567" s="107"/>
      <c r="B2567" s="112"/>
      <c r="C2567" s="107"/>
      <c r="D2567" s="112"/>
      <c r="E2567" s="107"/>
      <c r="F2567" s="107"/>
      <c r="G2567" s="107"/>
      <c r="H2567" s="107"/>
      <c r="I2567" s="107"/>
      <c r="J2567" s="108"/>
      <c r="K2567" s="108"/>
      <c r="L2567" s="108"/>
      <c r="M2567" s="108"/>
      <c r="N2567" s="108"/>
      <c r="O2567" s="108"/>
      <c r="P2567" s="108"/>
      <c r="Q2567" s="108"/>
      <c r="R2567" s="108"/>
      <c r="S2567" s="107"/>
      <c r="T2567" s="108"/>
      <c r="U2567" s="108"/>
      <c r="V2567" s="107"/>
      <c r="W2567" s="107"/>
    </row>
    <row r="2568" spans="1:23">
      <c r="A2568" s="107"/>
      <c r="B2568" s="112"/>
      <c r="C2568" s="107"/>
      <c r="D2568" s="112"/>
      <c r="E2568" s="107"/>
      <c r="F2568" s="107"/>
      <c r="G2568" s="107"/>
      <c r="H2568" s="107"/>
      <c r="I2568" s="107"/>
      <c r="J2568" s="108"/>
      <c r="K2568" s="108"/>
      <c r="L2568" s="108"/>
      <c r="M2568" s="108"/>
      <c r="N2568" s="108"/>
      <c r="O2568" s="108"/>
      <c r="P2568" s="108"/>
      <c r="Q2568" s="108"/>
      <c r="R2568" s="108"/>
      <c r="S2568" s="107"/>
      <c r="T2568" s="108"/>
      <c r="U2568" s="108"/>
      <c r="V2568" s="107"/>
      <c r="W2568" s="107"/>
    </row>
    <row r="2569" spans="1:23">
      <c r="A2569" s="107"/>
      <c r="B2569" s="112"/>
      <c r="C2569" s="107"/>
      <c r="D2569" s="112"/>
      <c r="E2569" s="107"/>
      <c r="F2569" s="107"/>
      <c r="G2569" s="107"/>
      <c r="H2569" s="107"/>
      <c r="I2569" s="107"/>
      <c r="J2569" s="108"/>
      <c r="K2569" s="108"/>
      <c r="L2569" s="108"/>
      <c r="M2569" s="108"/>
      <c r="N2569" s="108"/>
      <c r="O2569" s="108"/>
      <c r="P2569" s="108"/>
      <c r="Q2569" s="108"/>
      <c r="R2569" s="108"/>
      <c r="S2569" s="107"/>
      <c r="T2569" s="108"/>
      <c r="U2569" s="108"/>
      <c r="V2569" s="107"/>
      <c r="W2569" s="107"/>
    </row>
    <row r="2570" spans="1:23">
      <c r="A2570" s="107"/>
      <c r="B2570" s="112"/>
      <c r="C2570" s="107"/>
      <c r="D2570" s="112"/>
      <c r="E2570" s="107"/>
      <c r="F2570" s="107"/>
      <c r="G2570" s="107"/>
      <c r="H2570" s="107"/>
      <c r="I2570" s="107"/>
      <c r="J2570" s="108"/>
      <c r="K2570" s="108"/>
      <c r="L2570" s="108"/>
      <c r="M2570" s="108"/>
      <c r="N2570" s="108"/>
      <c r="O2570" s="108"/>
      <c r="P2570" s="108"/>
      <c r="Q2570" s="108"/>
      <c r="R2570" s="108"/>
      <c r="S2570" s="107"/>
      <c r="T2570" s="108"/>
      <c r="U2570" s="108"/>
      <c r="V2570" s="107"/>
      <c r="W2570" s="107"/>
    </row>
    <row r="2571" spans="1:23">
      <c r="A2571" s="107"/>
      <c r="B2571" s="112"/>
      <c r="C2571" s="107"/>
      <c r="D2571" s="112"/>
      <c r="E2571" s="107"/>
      <c r="F2571" s="107"/>
      <c r="G2571" s="107"/>
      <c r="H2571" s="107"/>
      <c r="I2571" s="107"/>
      <c r="J2571" s="108"/>
      <c r="K2571" s="108"/>
      <c r="L2571" s="108"/>
      <c r="M2571" s="108"/>
      <c r="N2571" s="108"/>
      <c r="O2571" s="108"/>
      <c r="P2571" s="108"/>
      <c r="Q2571" s="108"/>
      <c r="R2571" s="108"/>
      <c r="S2571" s="107"/>
      <c r="T2571" s="108"/>
      <c r="U2571" s="108"/>
      <c r="V2571" s="107"/>
      <c r="W2571" s="107"/>
    </row>
    <row r="2572" spans="1:23">
      <c r="A2572" s="107"/>
      <c r="B2572" s="112"/>
      <c r="C2572" s="107"/>
      <c r="D2572" s="112"/>
      <c r="E2572" s="107"/>
      <c r="F2572" s="107"/>
      <c r="G2572" s="107"/>
      <c r="H2572" s="107"/>
      <c r="I2572" s="107"/>
      <c r="J2572" s="108"/>
      <c r="K2572" s="108"/>
      <c r="L2572" s="108"/>
      <c r="M2572" s="108"/>
      <c r="N2572" s="108"/>
      <c r="O2572" s="108"/>
      <c r="P2572" s="108"/>
      <c r="Q2572" s="108"/>
      <c r="R2572" s="108"/>
      <c r="S2572" s="107"/>
      <c r="T2572" s="108"/>
      <c r="U2572" s="108"/>
      <c r="V2572" s="107"/>
      <c r="W2572" s="107"/>
    </row>
    <row r="2573" spans="1:23">
      <c r="A2573" s="107"/>
      <c r="B2573" s="112"/>
      <c r="C2573" s="107"/>
      <c r="D2573" s="112"/>
      <c r="E2573" s="107"/>
      <c r="F2573" s="107"/>
      <c r="G2573" s="107"/>
      <c r="H2573" s="107"/>
      <c r="I2573" s="107"/>
      <c r="J2573" s="108"/>
      <c r="K2573" s="108"/>
      <c r="L2573" s="108"/>
      <c r="M2573" s="108"/>
      <c r="N2573" s="108"/>
      <c r="O2573" s="108"/>
      <c r="P2573" s="108"/>
      <c r="Q2573" s="108"/>
      <c r="R2573" s="108"/>
      <c r="S2573" s="107"/>
      <c r="T2573" s="108"/>
      <c r="U2573" s="108"/>
      <c r="V2573" s="107"/>
      <c r="W2573" s="107"/>
    </row>
    <row r="2574" spans="1:23">
      <c r="A2574" s="107"/>
      <c r="B2574" s="112"/>
      <c r="C2574" s="107"/>
      <c r="D2574" s="112"/>
      <c r="E2574" s="107"/>
      <c r="F2574" s="107"/>
      <c r="G2574" s="107"/>
      <c r="H2574" s="107"/>
      <c r="I2574" s="107"/>
      <c r="J2574" s="108"/>
      <c r="K2574" s="108"/>
      <c r="L2574" s="108"/>
      <c r="M2574" s="108"/>
      <c r="N2574" s="108"/>
      <c r="O2574" s="108"/>
      <c r="P2574" s="108"/>
      <c r="Q2574" s="108"/>
      <c r="R2574" s="108"/>
      <c r="S2574" s="107"/>
      <c r="T2574" s="108"/>
      <c r="U2574" s="108"/>
      <c r="V2574" s="107"/>
      <c r="W2574" s="107"/>
    </row>
    <row r="2575" spans="1:23">
      <c r="A2575" s="107"/>
      <c r="B2575" s="112"/>
      <c r="C2575" s="107"/>
      <c r="D2575" s="112"/>
      <c r="E2575" s="107"/>
      <c r="F2575" s="107"/>
      <c r="G2575" s="107"/>
      <c r="H2575" s="107"/>
      <c r="I2575" s="107"/>
      <c r="J2575" s="108"/>
      <c r="K2575" s="108"/>
      <c r="L2575" s="108"/>
      <c r="M2575" s="108"/>
      <c r="N2575" s="108"/>
      <c r="O2575" s="108"/>
      <c r="P2575" s="108"/>
      <c r="Q2575" s="108"/>
      <c r="R2575" s="108"/>
      <c r="S2575" s="107"/>
      <c r="T2575" s="108"/>
      <c r="U2575" s="108"/>
      <c r="V2575" s="107"/>
      <c r="W2575" s="107"/>
    </row>
    <row r="2576" spans="1:23">
      <c r="A2576" s="107"/>
      <c r="B2576" s="112"/>
      <c r="C2576" s="107"/>
      <c r="D2576" s="112"/>
      <c r="E2576" s="107"/>
      <c r="F2576" s="107"/>
      <c r="G2576" s="107"/>
      <c r="H2576" s="107"/>
      <c r="I2576" s="107"/>
      <c r="J2576" s="108"/>
      <c r="K2576" s="108"/>
      <c r="L2576" s="108"/>
      <c r="M2576" s="108"/>
      <c r="N2576" s="108"/>
      <c r="O2576" s="108"/>
      <c r="P2576" s="108"/>
      <c r="Q2576" s="108"/>
      <c r="R2576" s="108"/>
      <c r="S2576" s="107"/>
      <c r="T2576" s="108"/>
      <c r="U2576" s="108"/>
      <c r="V2576" s="107"/>
      <c r="W2576" s="107"/>
    </row>
    <row r="2577" spans="1:23">
      <c r="A2577" s="107"/>
      <c r="B2577" s="112"/>
      <c r="C2577" s="107"/>
      <c r="D2577" s="112"/>
      <c r="E2577" s="107"/>
      <c r="F2577" s="107"/>
      <c r="G2577" s="107"/>
      <c r="H2577" s="107"/>
      <c r="I2577" s="107"/>
      <c r="J2577" s="108"/>
      <c r="K2577" s="108"/>
      <c r="L2577" s="108"/>
      <c r="M2577" s="108"/>
      <c r="N2577" s="108"/>
      <c r="O2577" s="108"/>
      <c r="P2577" s="108"/>
      <c r="Q2577" s="108"/>
      <c r="R2577" s="108"/>
      <c r="S2577" s="107"/>
      <c r="T2577" s="108"/>
      <c r="U2577" s="108"/>
      <c r="V2577" s="107"/>
      <c r="W2577" s="107"/>
    </row>
    <row r="2578" spans="1:23">
      <c r="A2578" s="107"/>
      <c r="B2578" s="112"/>
      <c r="C2578" s="107"/>
      <c r="D2578" s="112"/>
      <c r="E2578" s="107"/>
      <c r="F2578" s="107"/>
      <c r="G2578" s="107"/>
      <c r="H2578" s="107"/>
      <c r="I2578" s="107"/>
      <c r="J2578" s="108"/>
      <c r="K2578" s="108"/>
      <c r="L2578" s="108"/>
      <c r="M2578" s="108"/>
      <c r="N2578" s="108"/>
      <c r="O2578" s="108"/>
      <c r="P2578" s="108"/>
      <c r="Q2578" s="108"/>
      <c r="R2578" s="108"/>
      <c r="S2578" s="107"/>
      <c r="T2578" s="108"/>
      <c r="U2578" s="108"/>
      <c r="V2578" s="107"/>
      <c r="W2578" s="107"/>
    </row>
    <row r="2579" spans="1:23">
      <c r="A2579" s="107"/>
      <c r="B2579" s="112"/>
      <c r="C2579" s="107"/>
      <c r="D2579" s="112"/>
      <c r="E2579" s="107"/>
      <c r="F2579" s="107"/>
      <c r="G2579" s="107"/>
      <c r="H2579" s="107"/>
      <c r="I2579" s="107"/>
      <c r="J2579" s="108"/>
      <c r="K2579" s="108"/>
      <c r="L2579" s="108"/>
      <c r="M2579" s="108"/>
      <c r="N2579" s="108"/>
      <c r="O2579" s="108"/>
      <c r="P2579" s="108"/>
      <c r="Q2579" s="108"/>
      <c r="R2579" s="108"/>
      <c r="S2579" s="107"/>
      <c r="T2579" s="108"/>
      <c r="U2579" s="108"/>
      <c r="V2579" s="107"/>
      <c r="W2579" s="107"/>
    </row>
    <row r="2580" spans="1:23">
      <c r="A2580" s="107"/>
      <c r="B2580" s="112"/>
      <c r="C2580" s="107"/>
      <c r="D2580" s="112"/>
      <c r="E2580" s="107"/>
      <c r="F2580" s="107"/>
      <c r="G2580" s="107"/>
      <c r="H2580" s="107"/>
      <c r="I2580" s="107"/>
      <c r="J2580" s="108"/>
      <c r="K2580" s="108"/>
      <c r="L2580" s="108"/>
      <c r="M2580" s="108"/>
      <c r="N2580" s="108"/>
      <c r="O2580" s="108"/>
      <c r="P2580" s="108"/>
      <c r="Q2580" s="108"/>
      <c r="R2580" s="108"/>
      <c r="S2580" s="107"/>
      <c r="T2580" s="108"/>
      <c r="U2580" s="108"/>
      <c r="V2580" s="107"/>
      <c r="W2580" s="107"/>
    </row>
    <row r="2581" spans="1:23">
      <c r="A2581" s="107"/>
      <c r="B2581" s="112"/>
      <c r="C2581" s="107"/>
      <c r="D2581" s="112"/>
      <c r="E2581" s="107"/>
      <c r="F2581" s="107"/>
      <c r="G2581" s="107"/>
      <c r="H2581" s="107"/>
      <c r="I2581" s="107"/>
      <c r="J2581" s="108"/>
      <c r="K2581" s="108"/>
      <c r="L2581" s="108"/>
      <c r="M2581" s="108"/>
      <c r="N2581" s="108"/>
      <c r="O2581" s="108"/>
      <c r="P2581" s="108"/>
      <c r="Q2581" s="108"/>
      <c r="R2581" s="108"/>
      <c r="S2581" s="107"/>
      <c r="T2581" s="108"/>
      <c r="U2581" s="108"/>
      <c r="V2581" s="107"/>
      <c r="W2581" s="107"/>
    </row>
    <row r="2582" spans="1:23">
      <c r="A2582" s="107"/>
      <c r="B2582" s="112"/>
      <c r="C2582" s="107"/>
      <c r="D2582" s="112"/>
      <c r="E2582" s="107"/>
      <c r="F2582" s="107"/>
      <c r="G2582" s="107"/>
      <c r="H2582" s="107"/>
      <c r="I2582" s="107"/>
      <c r="J2582" s="108"/>
      <c r="K2582" s="108"/>
      <c r="L2582" s="108"/>
      <c r="M2582" s="108"/>
      <c r="N2582" s="108"/>
      <c r="O2582" s="108"/>
      <c r="P2582" s="108"/>
      <c r="Q2582" s="108"/>
      <c r="R2582" s="108"/>
      <c r="S2582" s="107"/>
      <c r="T2582" s="108"/>
      <c r="U2582" s="108"/>
      <c r="V2582" s="107"/>
      <c r="W2582" s="107"/>
    </row>
    <row r="2583" spans="1:23">
      <c r="A2583" s="107"/>
      <c r="B2583" s="112"/>
      <c r="C2583" s="107"/>
      <c r="D2583" s="112"/>
      <c r="E2583" s="107"/>
      <c r="F2583" s="107"/>
      <c r="G2583" s="107"/>
      <c r="H2583" s="107"/>
      <c r="I2583" s="107"/>
      <c r="J2583" s="108"/>
      <c r="K2583" s="108"/>
      <c r="L2583" s="108"/>
      <c r="M2583" s="108"/>
      <c r="N2583" s="108"/>
      <c r="O2583" s="108"/>
      <c r="P2583" s="108"/>
      <c r="Q2583" s="108"/>
      <c r="R2583" s="108"/>
      <c r="S2583" s="107"/>
      <c r="T2583" s="108"/>
      <c r="U2583" s="108"/>
      <c r="V2583" s="107"/>
      <c r="W2583" s="107"/>
    </row>
    <row r="2584" spans="1:23">
      <c r="A2584" s="107"/>
      <c r="B2584" s="112"/>
      <c r="C2584" s="107"/>
      <c r="D2584" s="112"/>
      <c r="E2584" s="107"/>
      <c r="F2584" s="107"/>
      <c r="G2584" s="107"/>
      <c r="H2584" s="107"/>
      <c r="I2584" s="107"/>
      <c r="J2584" s="108"/>
      <c r="K2584" s="108"/>
      <c r="L2584" s="108"/>
      <c r="M2584" s="108"/>
      <c r="N2584" s="108"/>
      <c r="O2584" s="108"/>
      <c r="P2584" s="108"/>
      <c r="Q2584" s="108"/>
      <c r="R2584" s="108"/>
      <c r="S2584" s="107"/>
      <c r="T2584" s="108"/>
      <c r="U2584" s="108"/>
      <c r="V2584" s="107"/>
      <c r="W2584" s="107"/>
    </row>
    <row r="2585" spans="1:23">
      <c r="A2585" s="107"/>
      <c r="B2585" s="112"/>
      <c r="C2585" s="107"/>
      <c r="D2585" s="112"/>
      <c r="E2585" s="107"/>
      <c r="F2585" s="107"/>
      <c r="G2585" s="107"/>
      <c r="H2585" s="107"/>
      <c r="I2585" s="107"/>
      <c r="J2585" s="108"/>
      <c r="K2585" s="108"/>
      <c r="L2585" s="108"/>
      <c r="M2585" s="108"/>
      <c r="N2585" s="108"/>
      <c r="O2585" s="108"/>
      <c r="P2585" s="108"/>
      <c r="Q2585" s="108"/>
      <c r="R2585" s="108"/>
      <c r="S2585" s="107"/>
      <c r="T2585" s="108"/>
      <c r="U2585" s="108"/>
      <c r="V2585" s="107"/>
      <c r="W2585" s="107"/>
    </row>
    <row r="2586" spans="1:23">
      <c r="A2586" s="107"/>
      <c r="B2586" s="112"/>
      <c r="C2586" s="107"/>
      <c r="D2586" s="112"/>
      <c r="E2586" s="107"/>
      <c r="F2586" s="107"/>
      <c r="G2586" s="107"/>
      <c r="H2586" s="107"/>
      <c r="I2586" s="107"/>
      <c r="J2586" s="108"/>
      <c r="K2586" s="108"/>
      <c r="L2586" s="108"/>
      <c r="M2586" s="108"/>
      <c r="N2586" s="108"/>
      <c r="O2586" s="108"/>
      <c r="P2586" s="108"/>
      <c r="Q2586" s="108"/>
      <c r="R2586" s="108"/>
      <c r="S2586" s="107"/>
      <c r="T2586" s="108"/>
      <c r="U2586" s="108"/>
      <c r="V2586" s="107"/>
      <c r="W2586" s="107"/>
    </row>
    <row r="2587" spans="1:23">
      <c r="A2587" s="107"/>
      <c r="B2587" s="112"/>
      <c r="C2587" s="107"/>
      <c r="D2587" s="112"/>
      <c r="E2587" s="107"/>
      <c r="F2587" s="107"/>
      <c r="G2587" s="107"/>
      <c r="H2587" s="107"/>
      <c r="I2587" s="107"/>
      <c r="J2587" s="108"/>
      <c r="K2587" s="108"/>
      <c r="L2587" s="108"/>
      <c r="M2587" s="108"/>
      <c r="N2587" s="108"/>
      <c r="O2587" s="108"/>
      <c r="P2587" s="108"/>
      <c r="Q2587" s="108"/>
      <c r="R2587" s="108"/>
      <c r="S2587" s="107"/>
      <c r="T2587" s="108"/>
      <c r="U2587" s="108"/>
      <c r="V2587" s="107"/>
      <c r="W2587" s="107"/>
    </row>
    <row r="2588" spans="1:23">
      <c r="A2588" s="107"/>
      <c r="B2588" s="112"/>
      <c r="C2588" s="107"/>
      <c r="D2588" s="112"/>
      <c r="E2588" s="107"/>
      <c r="F2588" s="107"/>
      <c r="G2588" s="107"/>
      <c r="H2588" s="107"/>
      <c r="I2588" s="107"/>
      <c r="J2588" s="108"/>
      <c r="K2588" s="108"/>
      <c r="L2588" s="108"/>
      <c r="M2588" s="108"/>
      <c r="N2588" s="108"/>
      <c r="O2588" s="108"/>
      <c r="P2588" s="108"/>
      <c r="Q2588" s="108"/>
      <c r="R2588" s="108"/>
      <c r="S2588" s="107"/>
      <c r="T2588" s="108"/>
      <c r="U2588" s="108"/>
      <c r="V2588" s="107"/>
      <c r="W2588" s="107"/>
    </row>
    <row r="2589" spans="1:23">
      <c r="A2589" s="107"/>
      <c r="B2589" s="112"/>
      <c r="C2589" s="107"/>
      <c r="D2589" s="112"/>
      <c r="E2589" s="107"/>
      <c r="F2589" s="107"/>
      <c r="G2589" s="107"/>
      <c r="H2589" s="107"/>
      <c r="I2589" s="107"/>
      <c r="J2589" s="108"/>
      <c r="K2589" s="108"/>
      <c r="L2589" s="108"/>
      <c r="M2589" s="108"/>
      <c r="N2589" s="108"/>
      <c r="O2589" s="108"/>
      <c r="P2589" s="108"/>
      <c r="Q2589" s="108"/>
      <c r="R2589" s="108"/>
      <c r="S2589" s="107"/>
      <c r="T2589" s="108"/>
      <c r="U2589" s="108"/>
      <c r="V2589" s="107"/>
      <c r="W2589" s="107"/>
    </row>
    <row r="2590" spans="1:23">
      <c r="A2590" s="107"/>
      <c r="B2590" s="112"/>
      <c r="C2590" s="107"/>
      <c r="D2590" s="112"/>
      <c r="E2590" s="107"/>
      <c r="F2590" s="107"/>
      <c r="G2590" s="107"/>
      <c r="H2590" s="107"/>
      <c r="I2590" s="107"/>
      <c r="J2590" s="108"/>
      <c r="K2590" s="108"/>
      <c r="L2590" s="108"/>
      <c r="M2590" s="108"/>
      <c r="N2590" s="108"/>
      <c r="O2590" s="108"/>
      <c r="P2590" s="108"/>
      <c r="Q2590" s="108"/>
      <c r="R2590" s="108"/>
      <c r="S2590" s="107"/>
      <c r="T2590" s="108"/>
      <c r="U2590" s="108"/>
      <c r="V2590" s="107"/>
      <c r="W2590" s="107"/>
    </row>
    <row r="2591" spans="1:23">
      <c r="A2591" s="107"/>
      <c r="B2591" s="112"/>
      <c r="C2591" s="107"/>
      <c r="D2591" s="112"/>
      <c r="E2591" s="107"/>
      <c r="F2591" s="107"/>
      <c r="G2591" s="107"/>
      <c r="H2591" s="107"/>
      <c r="I2591" s="107"/>
      <c r="J2591" s="108"/>
      <c r="K2591" s="108"/>
      <c r="L2591" s="108"/>
      <c r="M2591" s="108"/>
      <c r="N2591" s="108"/>
      <c r="O2591" s="108"/>
      <c r="P2591" s="108"/>
      <c r="Q2591" s="108"/>
      <c r="R2591" s="108"/>
      <c r="S2591" s="107"/>
      <c r="T2591" s="108"/>
      <c r="U2591" s="108"/>
      <c r="V2591" s="107"/>
      <c r="W2591" s="107"/>
    </row>
    <row r="2592" spans="1:23">
      <c r="A2592" s="107"/>
      <c r="B2592" s="112"/>
      <c r="C2592" s="107"/>
      <c r="D2592" s="112"/>
      <c r="E2592" s="107"/>
      <c r="F2592" s="107"/>
      <c r="G2592" s="107"/>
      <c r="H2592" s="107"/>
      <c r="I2592" s="107"/>
      <c r="J2592" s="108"/>
      <c r="K2592" s="108"/>
      <c r="L2592" s="108"/>
      <c r="M2592" s="108"/>
      <c r="N2592" s="108"/>
      <c r="O2592" s="108"/>
      <c r="P2592" s="108"/>
      <c r="Q2592" s="108"/>
      <c r="R2592" s="108"/>
      <c r="S2592" s="107"/>
      <c r="T2592" s="108"/>
      <c r="U2592" s="108"/>
      <c r="V2592" s="107"/>
      <c r="W2592" s="107"/>
    </row>
    <row r="2593" spans="1:23">
      <c r="A2593" s="107"/>
      <c r="B2593" s="112"/>
      <c r="C2593" s="107"/>
      <c r="D2593" s="112"/>
      <c r="E2593" s="107"/>
      <c r="F2593" s="107"/>
      <c r="G2593" s="107"/>
      <c r="H2593" s="107"/>
      <c r="I2593" s="107"/>
      <c r="J2593" s="108"/>
      <c r="K2593" s="108"/>
      <c r="L2593" s="108"/>
      <c r="M2593" s="108"/>
      <c r="N2593" s="108"/>
      <c r="O2593" s="108"/>
      <c r="P2593" s="108"/>
      <c r="Q2593" s="108"/>
      <c r="R2593" s="108"/>
      <c r="S2593" s="107"/>
      <c r="T2593" s="108"/>
      <c r="U2593" s="108"/>
      <c r="V2593" s="107"/>
      <c r="W2593" s="107"/>
    </row>
    <row r="2594" spans="1:23">
      <c r="A2594" s="107"/>
      <c r="B2594" s="112"/>
      <c r="C2594" s="107"/>
      <c r="D2594" s="112"/>
      <c r="E2594" s="107"/>
      <c r="F2594" s="107"/>
      <c r="G2594" s="107"/>
      <c r="H2594" s="107"/>
      <c r="I2594" s="107"/>
      <c r="J2594" s="108"/>
      <c r="K2594" s="108"/>
      <c r="L2594" s="108"/>
      <c r="M2594" s="108"/>
      <c r="N2594" s="108"/>
      <c r="O2594" s="108"/>
      <c r="P2594" s="108"/>
      <c r="Q2594" s="108"/>
      <c r="R2594" s="108"/>
      <c r="S2594" s="107"/>
      <c r="T2594" s="108"/>
      <c r="U2594" s="108"/>
      <c r="V2594" s="107"/>
      <c r="W2594" s="107"/>
    </row>
    <row r="2595" spans="1:23">
      <c r="A2595" s="107"/>
      <c r="B2595" s="112"/>
      <c r="C2595" s="107"/>
      <c r="D2595" s="112"/>
      <c r="E2595" s="107"/>
      <c r="F2595" s="107"/>
      <c r="G2595" s="107"/>
      <c r="H2595" s="107"/>
      <c r="I2595" s="107"/>
      <c r="J2595" s="108"/>
      <c r="K2595" s="108"/>
      <c r="L2595" s="108"/>
      <c r="M2595" s="108"/>
      <c r="N2595" s="108"/>
      <c r="O2595" s="108"/>
      <c r="P2595" s="108"/>
      <c r="Q2595" s="108"/>
      <c r="R2595" s="108"/>
      <c r="S2595" s="107"/>
      <c r="T2595" s="108"/>
      <c r="U2595" s="108"/>
      <c r="V2595" s="107"/>
      <c r="W2595" s="107"/>
    </row>
    <row r="2596" spans="1:23">
      <c r="A2596" s="107"/>
      <c r="B2596" s="112"/>
      <c r="C2596" s="107"/>
      <c r="D2596" s="112"/>
      <c r="E2596" s="107"/>
      <c r="F2596" s="107"/>
      <c r="G2596" s="107"/>
      <c r="H2596" s="107"/>
      <c r="I2596" s="107"/>
      <c r="J2596" s="108"/>
      <c r="K2596" s="108"/>
      <c r="L2596" s="108"/>
      <c r="M2596" s="108"/>
      <c r="N2596" s="108"/>
      <c r="O2596" s="108"/>
      <c r="P2596" s="108"/>
      <c r="Q2596" s="108"/>
      <c r="R2596" s="108"/>
      <c r="S2596" s="107"/>
      <c r="T2596" s="108"/>
      <c r="U2596" s="108"/>
      <c r="V2596" s="107"/>
      <c r="W2596" s="107"/>
    </row>
    <row r="2597" spans="1:23">
      <c r="A2597" s="107"/>
      <c r="B2597" s="112"/>
      <c r="C2597" s="107"/>
      <c r="D2597" s="112"/>
      <c r="E2597" s="107"/>
      <c r="F2597" s="107"/>
      <c r="G2597" s="107"/>
      <c r="H2597" s="107"/>
      <c r="I2597" s="107"/>
      <c r="J2597" s="108"/>
      <c r="K2597" s="108"/>
      <c r="L2597" s="108"/>
      <c r="M2597" s="108"/>
      <c r="N2597" s="108"/>
      <c r="O2597" s="108"/>
      <c r="P2597" s="108"/>
      <c r="Q2597" s="108"/>
      <c r="R2597" s="108"/>
      <c r="S2597" s="107"/>
      <c r="T2597" s="108"/>
      <c r="U2597" s="108"/>
      <c r="V2597" s="107"/>
      <c r="W2597" s="107"/>
    </row>
    <row r="2598" spans="1:23">
      <c r="A2598" s="107"/>
      <c r="B2598" s="112"/>
      <c r="C2598" s="107"/>
      <c r="D2598" s="112"/>
      <c r="E2598" s="107"/>
      <c r="F2598" s="107"/>
      <c r="G2598" s="107"/>
      <c r="H2598" s="107"/>
      <c r="I2598" s="107"/>
      <c r="J2598" s="108"/>
      <c r="K2598" s="108"/>
      <c r="L2598" s="108"/>
      <c r="M2598" s="108"/>
      <c r="N2598" s="108"/>
      <c r="O2598" s="108"/>
      <c r="P2598" s="108"/>
      <c r="Q2598" s="108"/>
      <c r="R2598" s="108"/>
      <c r="S2598" s="107"/>
      <c r="T2598" s="108"/>
      <c r="U2598" s="108"/>
      <c r="V2598" s="107"/>
      <c r="W2598" s="107"/>
    </row>
    <row r="2599" spans="1:23">
      <c r="A2599" s="107"/>
      <c r="B2599" s="112"/>
      <c r="C2599" s="107"/>
      <c r="D2599" s="112"/>
      <c r="E2599" s="107"/>
      <c r="F2599" s="107"/>
      <c r="G2599" s="107"/>
      <c r="H2599" s="107"/>
      <c r="I2599" s="107"/>
      <c r="J2599" s="108"/>
      <c r="K2599" s="108"/>
      <c r="L2599" s="108"/>
      <c r="M2599" s="108"/>
      <c r="N2599" s="108"/>
      <c r="O2599" s="108"/>
      <c r="P2599" s="108"/>
      <c r="Q2599" s="108"/>
      <c r="R2599" s="108"/>
      <c r="S2599" s="107"/>
      <c r="T2599" s="108"/>
      <c r="U2599" s="108"/>
      <c r="V2599" s="107"/>
      <c r="W2599" s="107"/>
    </row>
    <row r="2600" spans="1:23">
      <c r="A2600" s="107"/>
      <c r="B2600" s="112"/>
      <c r="C2600" s="107"/>
      <c r="D2600" s="112"/>
      <c r="E2600" s="107"/>
      <c r="F2600" s="107"/>
      <c r="G2600" s="107"/>
      <c r="H2600" s="107"/>
      <c r="I2600" s="107"/>
      <c r="J2600" s="108"/>
      <c r="K2600" s="108"/>
      <c r="L2600" s="108"/>
      <c r="M2600" s="108"/>
      <c r="N2600" s="108"/>
      <c r="O2600" s="108"/>
      <c r="P2600" s="108"/>
      <c r="Q2600" s="108"/>
      <c r="R2600" s="108"/>
      <c r="S2600" s="107"/>
      <c r="T2600" s="108"/>
      <c r="U2600" s="108"/>
      <c r="V2600" s="107"/>
      <c r="W2600" s="107"/>
    </row>
    <row r="2601" spans="1:23">
      <c r="A2601" s="107"/>
      <c r="B2601" s="112"/>
      <c r="C2601" s="107"/>
      <c r="D2601" s="112"/>
      <c r="E2601" s="107"/>
      <c r="F2601" s="107"/>
      <c r="G2601" s="107"/>
      <c r="H2601" s="107"/>
      <c r="I2601" s="107"/>
      <c r="J2601" s="108"/>
      <c r="K2601" s="108"/>
      <c r="L2601" s="108"/>
      <c r="M2601" s="108"/>
      <c r="N2601" s="108"/>
      <c r="O2601" s="108"/>
      <c r="P2601" s="108"/>
      <c r="Q2601" s="108"/>
      <c r="R2601" s="108"/>
      <c r="S2601" s="107"/>
      <c r="T2601" s="108"/>
      <c r="U2601" s="108"/>
      <c r="V2601" s="107"/>
      <c r="W2601" s="107"/>
    </row>
    <row r="2602" spans="1:23">
      <c r="A2602" s="107"/>
      <c r="B2602" s="112"/>
      <c r="C2602" s="107"/>
      <c r="D2602" s="112"/>
      <c r="E2602" s="107"/>
      <c r="F2602" s="107"/>
      <c r="G2602" s="107"/>
      <c r="H2602" s="107"/>
      <c r="I2602" s="107"/>
      <c r="J2602" s="108"/>
      <c r="K2602" s="108"/>
      <c r="L2602" s="108"/>
      <c r="M2602" s="108"/>
      <c r="N2602" s="108"/>
      <c r="O2602" s="108"/>
      <c r="P2602" s="108"/>
      <c r="Q2602" s="108"/>
      <c r="R2602" s="108"/>
      <c r="S2602" s="107"/>
      <c r="T2602" s="108"/>
      <c r="U2602" s="108"/>
      <c r="V2602" s="107"/>
      <c r="W2602" s="107"/>
    </row>
    <row r="2603" spans="1:23">
      <c r="A2603" s="107"/>
      <c r="B2603" s="112"/>
      <c r="C2603" s="107"/>
      <c r="D2603" s="112"/>
      <c r="E2603" s="107"/>
      <c r="F2603" s="107"/>
      <c r="G2603" s="107"/>
      <c r="H2603" s="107"/>
      <c r="I2603" s="107"/>
      <c r="J2603" s="108"/>
      <c r="K2603" s="108"/>
      <c r="L2603" s="108"/>
      <c r="M2603" s="108"/>
      <c r="N2603" s="108"/>
      <c r="O2603" s="108"/>
      <c r="P2603" s="108"/>
      <c r="Q2603" s="108"/>
      <c r="R2603" s="108"/>
      <c r="S2603" s="107"/>
      <c r="T2603" s="108"/>
      <c r="U2603" s="108"/>
      <c r="V2603" s="107"/>
      <c r="W2603" s="107"/>
    </row>
    <row r="2604" spans="1:23">
      <c r="A2604" s="107"/>
      <c r="B2604" s="112"/>
      <c r="C2604" s="107"/>
      <c r="D2604" s="112"/>
      <c r="E2604" s="107"/>
      <c r="F2604" s="107"/>
      <c r="G2604" s="107"/>
      <c r="H2604" s="107"/>
      <c r="I2604" s="107"/>
      <c r="J2604" s="108"/>
      <c r="K2604" s="108"/>
      <c r="L2604" s="108"/>
      <c r="M2604" s="108"/>
      <c r="N2604" s="108"/>
      <c r="O2604" s="108"/>
      <c r="P2604" s="108"/>
      <c r="Q2604" s="108"/>
      <c r="R2604" s="108"/>
      <c r="S2604" s="107"/>
      <c r="T2604" s="108"/>
      <c r="U2604" s="108"/>
      <c r="V2604" s="107"/>
      <c r="W2604" s="107"/>
    </row>
    <row r="2605" spans="1:23">
      <c r="A2605" s="107"/>
      <c r="B2605" s="112"/>
      <c r="C2605" s="107"/>
      <c r="D2605" s="112"/>
      <c r="E2605" s="107"/>
      <c r="F2605" s="107"/>
      <c r="G2605" s="107"/>
      <c r="H2605" s="107"/>
      <c r="I2605" s="107"/>
      <c r="J2605" s="108"/>
      <c r="K2605" s="108"/>
      <c r="L2605" s="108"/>
      <c r="M2605" s="108"/>
      <c r="N2605" s="108"/>
      <c r="O2605" s="108"/>
      <c r="P2605" s="108"/>
      <c r="Q2605" s="108"/>
      <c r="R2605" s="108"/>
      <c r="S2605" s="107"/>
      <c r="T2605" s="108"/>
      <c r="U2605" s="108"/>
      <c r="V2605" s="107"/>
      <c r="W2605" s="107"/>
    </row>
    <row r="2606" spans="1:23">
      <c r="A2606" s="107"/>
      <c r="B2606" s="112"/>
      <c r="C2606" s="107"/>
      <c r="D2606" s="112"/>
      <c r="E2606" s="107"/>
      <c r="F2606" s="107"/>
      <c r="G2606" s="107"/>
      <c r="H2606" s="107"/>
      <c r="I2606" s="107"/>
      <c r="J2606" s="108"/>
      <c r="K2606" s="108"/>
      <c r="L2606" s="108"/>
      <c r="M2606" s="108"/>
      <c r="N2606" s="108"/>
      <c r="O2606" s="108"/>
      <c r="P2606" s="108"/>
      <c r="Q2606" s="108"/>
      <c r="R2606" s="108"/>
      <c r="S2606" s="107"/>
      <c r="T2606" s="108"/>
      <c r="U2606" s="108"/>
      <c r="V2606" s="107"/>
      <c r="W2606" s="107"/>
    </row>
    <row r="2607" spans="1:23">
      <c r="A2607" s="107"/>
      <c r="B2607" s="112"/>
      <c r="C2607" s="107"/>
      <c r="D2607" s="112"/>
      <c r="E2607" s="107"/>
      <c r="F2607" s="107"/>
      <c r="G2607" s="107"/>
      <c r="H2607" s="107"/>
      <c r="I2607" s="107"/>
      <c r="J2607" s="108"/>
      <c r="K2607" s="108"/>
      <c r="L2607" s="108"/>
      <c r="M2607" s="108"/>
      <c r="N2607" s="108"/>
      <c r="O2607" s="108"/>
      <c r="P2607" s="108"/>
      <c r="Q2607" s="108"/>
      <c r="R2607" s="108"/>
      <c r="S2607" s="107"/>
      <c r="T2607" s="108"/>
      <c r="U2607" s="108"/>
      <c r="V2607" s="107"/>
      <c r="W2607" s="107"/>
    </row>
    <row r="2608" spans="1:23">
      <c r="A2608" s="107"/>
      <c r="B2608" s="112"/>
      <c r="C2608" s="107"/>
      <c r="D2608" s="112"/>
      <c r="E2608" s="107"/>
      <c r="F2608" s="107"/>
      <c r="G2608" s="107"/>
      <c r="H2608" s="107"/>
      <c r="I2608" s="107"/>
      <c r="J2608" s="108"/>
      <c r="K2608" s="108"/>
      <c r="L2608" s="108"/>
      <c r="M2608" s="108"/>
      <c r="N2608" s="108"/>
      <c r="O2608" s="108"/>
      <c r="P2608" s="108"/>
      <c r="Q2608" s="108"/>
      <c r="R2608" s="108"/>
      <c r="S2608" s="107"/>
      <c r="T2608" s="108"/>
      <c r="U2608" s="108"/>
      <c r="V2608" s="107"/>
      <c r="W2608" s="107"/>
    </row>
    <row r="2609" spans="1:23">
      <c r="A2609" s="107"/>
      <c r="B2609" s="112"/>
      <c r="C2609" s="107"/>
      <c r="D2609" s="112"/>
      <c r="E2609" s="107"/>
      <c r="F2609" s="107"/>
      <c r="G2609" s="107"/>
      <c r="H2609" s="107"/>
      <c r="I2609" s="107"/>
      <c r="J2609" s="108"/>
      <c r="K2609" s="108"/>
      <c r="L2609" s="108"/>
      <c r="M2609" s="108"/>
      <c r="N2609" s="108"/>
      <c r="O2609" s="108"/>
      <c r="P2609" s="108"/>
      <c r="Q2609" s="108"/>
      <c r="R2609" s="108"/>
      <c r="S2609" s="107"/>
      <c r="T2609" s="108"/>
      <c r="U2609" s="108"/>
      <c r="V2609" s="107"/>
      <c r="W2609" s="107"/>
    </row>
    <row r="2610" spans="1:23">
      <c r="A2610" s="107"/>
      <c r="B2610" s="112"/>
      <c r="C2610" s="107"/>
      <c r="D2610" s="112"/>
      <c r="E2610" s="107"/>
      <c r="F2610" s="107"/>
      <c r="G2610" s="107"/>
      <c r="H2610" s="107"/>
      <c r="I2610" s="107"/>
      <c r="J2610" s="108"/>
      <c r="K2610" s="108"/>
      <c r="L2610" s="108"/>
      <c r="M2610" s="108"/>
      <c r="N2610" s="108"/>
      <c r="O2610" s="108"/>
      <c r="P2610" s="108"/>
      <c r="Q2610" s="108"/>
      <c r="R2610" s="108"/>
      <c r="S2610" s="107"/>
      <c r="T2610" s="108"/>
      <c r="U2610" s="108"/>
      <c r="V2610" s="107"/>
      <c r="W2610" s="107"/>
    </row>
    <row r="2611" spans="1:23">
      <c r="A2611" s="107"/>
      <c r="B2611" s="112"/>
      <c r="C2611" s="107"/>
      <c r="D2611" s="112"/>
      <c r="E2611" s="107"/>
      <c r="F2611" s="107"/>
      <c r="G2611" s="107"/>
      <c r="H2611" s="107"/>
      <c r="I2611" s="107"/>
      <c r="J2611" s="108"/>
      <c r="K2611" s="108"/>
      <c r="L2611" s="108"/>
      <c r="M2611" s="108"/>
      <c r="N2611" s="108"/>
      <c r="O2611" s="108"/>
      <c r="P2611" s="108"/>
      <c r="Q2611" s="108"/>
      <c r="R2611" s="108"/>
      <c r="S2611" s="107"/>
      <c r="T2611" s="108"/>
      <c r="U2611" s="108"/>
      <c r="V2611" s="107"/>
      <c r="W2611" s="107"/>
    </row>
    <row r="2612" spans="1:23">
      <c r="A2612" s="107"/>
      <c r="B2612" s="112"/>
      <c r="C2612" s="107"/>
      <c r="D2612" s="112"/>
      <c r="E2612" s="107"/>
      <c r="F2612" s="107"/>
      <c r="G2612" s="107"/>
      <c r="H2612" s="107"/>
      <c r="I2612" s="107"/>
      <c r="J2612" s="108"/>
      <c r="K2612" s="108"/>
      <c r="L2612" s="108"/>
      <c r="M2612" s="108"/>
      <c r="N2612" s="108"/>
      <c r="O2612" s="108"/>
      <c r="P2612" s="108"/>
      <c r="Q2612" s="108"/>
      <c r="R2612" s="108"/>
      <c r="S2612" s="107"/>
      <c r="T2612" s="108"/>
      <c r="U2612" s="108"/>
      <c r="V2612" s="107"/>
      <c r="W2612" s="107"/>
    </row>
    <row r="2613" spans="1:23">
      <c r="A2613" s="107"/>
      <c r="B2613" s="112"/>
      <c r="C2613" s="107"/>
      <c r="D2613" s="112"/>
      <c r="E2613" s="107"/>
      <c r="F2613" s="107"/>
      <c r="G2613" s="107"/>
      <c r="H2613" s="107"/>
      <c r="I2613" s="107"/>
      <c r="J2613" s="108"/>
      <c r="K2613" s="108"/>
      <c r="L2613" s="108"/>
      <c r="M2613" s="108"/>
      <c r="N2613" s="108"/>
      <c r="O2613" s="108"/>
      <c r="P2613" s="108"/>
      <c r="Q2613" s="108"/>
      <c r="R2613" s="108"/>
      <c r="S2613" s="107"/>
      <c r="T2613" s="108"/>
      <c r="U2613" s="108"/>
      <c r="V2613" s="107"/>
      <c r="W2613" s="107"/>
    </row>
    <row r="2614" spans="1:23">
      <c r="A2614" s="107"/>
      <c r="B2614" s="112"/>
      <c r="C2614" s="107"/>
      <c r="D2614" s="112"/>
      <c r="E2614" s="107"/>
      <c r="F2614" s="107"/>
      <c r="G2614" s="107"/>
      <c r="H2614" s="107"/>
      <c r="I2614" s="107"/>
      <c r="J2614" s="108"/>
      <c r="K2614" s="108"/>
      <c r="L2614" s="108"/>
      <c r="M2614" s="108"/>
      <c r="N2614" s="108"/>
      <c r="O2614" s="108"/>
      <c r="P2614" s="108"/>
      <c r="Q2614" s="108"/>
      <c r="R2614" s="108"/>
      <c r="S2614" s="107"/>
      <c r="T2614" s="108"/>
      <c r="U2614" s="108"/>
      <c r="V2614" s="107"/>
      <c r="W2614" s="107"/>
    </row>
    <row r="2615" spans="1:23">
      <c r="A2615" s="107"/>
      <c r="B2615" s="112"/>
      <c r="C2615" s="107"/>
      <c r="D2615" s="112"/>
      <c r="E2615" s="107"/>
      <c r="F2615" s="107"/>
      <c r="G2615" s="107"/>
      <c r="H2615" s="107"/>
      <c r="I2615" s="107"/>
      <c r="J2615" s="108"/>
      <c r="K2615" s="108"/>
      <c r="L2615" s="108"/>
      <c r="M2615" s="108"/>
      <c r="N2615" s="108"/>
      <c r="O2615" s="108"/>
      <c r="P2615" s="108"/>
      <c r="Q2615" s="108"/>
      <c r="R2615" s="108"/>
      <c r="S2615" s="107"/>
      <c r="T2615" s="108"/>
      <c r="U2615" s="108"/>
      <c r="V2615" s="107"/>
      <c r="W2615" s="107"/>
    </row>
    <row r="2616" spans="1:23">
      <c r="A2616" s="107"/>
      <c r="B2616" s="112"/>
      <c r="C2616" s="107"/>
      <c r="D2616" s="112"/>
      <c r="E2616" s="107"/>
      <c r="F2616" s="107"/>
      <c r="G2616" s="107"/>
      <c r="H2616" s="107"/>
      <c r="I2616" s="107"/>
      <c r="J2616" s="108"/>
      <c r="K2616" s="108"/>
      <c r="L2616" s="108"/>
      <c r="M2616" s="108"/>
      <c r="N2616" s="108"/>
      <c r="O2616" s="108"/>
      <c r="P2616" s="108"/>
      <c r="Q2616" s="108"/>
      <c r="R2616" s="108"/>
      <c r="S2616" s="107"/>
      <c r="T2616" s="108"/>
      <c r="U2616" s="108"/>
      <c r="V2616" s="107"/>
      <c r="W2616" s="107"/>
    </row>
    <row r="2617" spans="1:23">
      <c r="A2617" s="107"/>
      <c r="B2617" s="112"/>
      <c r="C2617" s="107"/>
      <c r="D2617" s="112"/>
      <c r="E2617" s="107"/>
      <c r="F2617" s="107"/>
      <c r="G2617" s="107"/>
      <c r="H2617" s="107"/>
      <c r="I2617" s="107"/>
      <c r="J2617" s="108"/>
      <c r="K2617" s="108"/>
      <c r="L2617" s="108"/>
      <c r="M2617" s="108"/>
      <c r="N2617" s="108"/>
      <c r="O2617" s="108"/>
      <c r="P2617" s="108"/>
      <c r="Q2617" s="108"/>
      <c r="R2617" s="108"/>
      <c r="S2617" s="107"/>
      <c r="T2617" s="108"/>
      <c r="U2617" s="108"/>
      <c r="V2617" s="107"/>
      <c r="W2617" s="107"/>
    </row>
    <row r="2618" spans="1:23">
      <c r="A2618" s="107"/>
      <c r="B2618" s="112"/>
      <c r="C2618" s="107"/>
      <c r="D2618" s="112"/>
      <c r="E2618" s="107"/>
      <c r="F2618" s="107"/>
      <c r="G2618" s="107"/>
      <c r="H2618" s="107"/>
      <c r="I2618" s="107"/>
      <c r="J2618" s="108"/>
      <c r="K2618" s="108"/>
      <c r="L2618" s="108"/>
      <c r="M2618" s="108"/>
      <c r="N2618" s="108"/>
      <c r="O2618" s="108"/>
      <c r="P2618" s="108"/>
      <c r="Q2618" s="108"/>
      <c r="R2618" s="108"/>
      <c r="S2618" s="107"/>
      <c r="T2618" s="108"/>
      <c r="U2618" s="108"/>
      <c r="V2618" s="107"/>
      <c r="W2618" s="107"/>
    </row>
    <row r="2619" spans="1:23">
      <c r="A2619" s="107"/>
      <c r="B2619" s="112"/>
      <c r="C2619" s="107"/>
      <c r="D2619" s="112"/>
      <c r="E2619" s="107"/>
      <c r="F2619" s="107"/>
      <c r="G2619" s="107"/>
      <c r="H2619" s="107"/>
      <c r="I2619" s="107"/>
      <c r="J2619" s="108"/>
      <c r="K2619" s="108"/>
      <c r="L2619" s="108"/>
      <c r="M2619" s="108"/>
      <c r="N2619" s="108"/>
      <c r="O2619" s="108"/>
      <c r="P2619" s="108"/>
      <c r="Q2619" s="108"/>
      <c r="R2619" s="108"/>
      <c r="S2619" s="107"/>
      <c r="T2619" s="108"/>
      <c r="U2619" s="108"/>
      <c r="V2619" s="107"/>
      <c r="W2619" s="107"/>
    </row>
    <row r="2620" spans="1:23">
      <c r="A2620" s="107"/>
      <c r="B2620" s="112"/>
      <c r="C2620" s="107"/>
      <c r="D2620" s="112"/>
      <c r="E2620" s="107"/>
      <c r="F2620" s="107"/>
      <c r="G2620" s="107"/>
      <c r="H2620" s="107"/>
      <c r="I2620" s="107"/>
      <c r="J2620" s="108"/>
      <c r="K2620" s="108"/>
      <c r="L2620" s="108"/>
      <c r="M2620" s="108"/>
      <c r="N2620" s="108"/>
      <c r="O2620" s="108"/>
      <c r="P2620" s="108"/>
      <c r="Q2620" s="108"/>
      <c r="R2620" s="108"/>
      <c r="S2620" s="107"/>
      <c r="T2620" s="108"/>
      <c r="U2620" s="108"/>
      <c r="V2620" s="107"/>
      <c r="W2620" s="107"/>
    </row>
    <row r="2621" spans="1:23">
      <c r="A2621" s="107"/>
      <c r="B2621" s="112"/>
      <c r="C2621" s="107"/>
      <c r="D2621" s="112"/>
      <c r="E2621" s="107"/>
      <c r="F2621" s="107"/>
      <c r="G2621" s="107"/>
      <c r="H2621" s="107"/>
      <c r="I2621" s="107"/>
      <c r="J2621" s="108"/>
      <c r="K2621" s="108"/>
      <c r="L2621" s="108"/>
      <c r="M2621" s="108"/>
      <c r="N2621" s="108"/>
      <c r="O2621" s="108"/>
      <c r="P2621" s="108"/>
      <c r="Q2621" s="108"/>
      <c r="R2621" s="108"/>
      <c r="S2621" s="107"/>
      <c r="T2621" s="108"/>
      <c r="U2621" s="108"/>
      <c r="V2621" s="107"/>
      <c r="W2621" s="107"/>
    </row>
    <row r="2622" spans="1:23">
      <c r="A2622" s="107"/>
      <c r="B2622" s="112"/>
      <c r="C2622" s="107"/>
      <c r="D2622" s="112"/>
      <c r="E2622" s="107"/>
      <c r="F2622" s="107"/>
      <c r="G2622" s="107"/>
      <c r="H2622" s="107"/>
      <c r="I2622" s="107"/>
      <c r="J2622" s="108"/>
      <c r="K2622" s="108"/>
      <c r="L2622" s="108"/>
      <c r="M2622" s="108"/>
      <c r="N2622" s="108"/>
      <c r="O2622" s="108"/>
      <c r="P2622" s="108"/>
      <c r="Q2622" s="108"/>
      <c r="R2622" s="108"/>
      <c r="S2622" s="107"/>
      <c r="T2622" s="108"/>
      <c r="U2622" s="108"/>
      <c r="V2622" s="107"/>
      <c r="W2622" s="107"/>
    </row>
    <row r="2623" spans="1:23">
      <c r="A2623" s="107"/>
      <c r="B2623" s="112"/>
      <c r="C2623" s="107"/>
      <c r="D2623" s="112"/>
      <c r="E2623" s="107"/>
      <c r="F2623" s="107"/>
      <c r="G2623" s="107"/>
      <c r="H2623" s="107"/>
      <c r="I2623" s="107"/>
      <c r="J2623" s="108"/>
      <c r="K2623" s="108"/>
      <c r="L2623" s="108"/>
      <c r="M2623" s="108"/>
      <c r="N2623" s="108"/>
      <c r="O2623" s="108"/>
      <c r="P2623" s="108"/>
      <c r="Q2623" s="108"/>
      <c r="R2623" s="108"/>
      <c r="S2623" s="107"/>
      <c r="T2623" s="108"/>
      <c r="U2623" s="108"/>
      <c r="V2623" s="107"/>
      <c r="W2623" s="107"/>
    </row>
    <row r="2624" spans="1:23">
      <c r="A2624" s="107"/>
      <c r="B2624" s="112"/>
      <c r="C2624" s="107"/>
      <c r="D2624" s="112"/>
      <c r="E2624" s="107"/>
      <c r="F2624" s="107"/>
      <c r="G2624" s="107"/>
      <c r="H2624" s="107"/>
      <c r="I2624" s="107"/>
      <c r="J2624" s="108"/>
      <c r="K2624" s="108"/>
      <c r="L2624" s="108"/>
      <c r="M2624" s="108"/>
      <c r="N2624" s="108"/>
      <c r="O2624" s="108"/>
      <c r="P2624" s="108"/>
      <c r="Q2624" s="108"/>
      <c r="R2624" s="108"/>
      <c r="S2624" s="107"/>
      <c r="T2624" s="108"/>
      <c r="U2624" s="108"/>
      <c r="V2624" s="107"/>
      <c r="W2624" s="107"/>
    </row>
    <row r="2625" spans="1:23">
      <c r="A2625" s="107"/>
      <c r="B2625" s="112"/>
      <c r="C2625" s="107"/>
      <c r="D2625" s="112"/>
      <c r="E2625" s="107"/>
      <c r="F2625" s="107"/>
      <c r="G2625" s="107"/>
      <c r="H2625" s="107"/>
      <c r="I2625" s="107"/>
      <c r="J2625" s="108"/>
      <c r="K2625" s="108"/>
      <c r="L2625" s="108"/>
      <c r="M2625" s="108"/>
      <c r="N2625" s="108"/>
      <c r="O2625" s="108"/>
      <c r="P2625" s="108"/>
      <c r="Q2625" s="108"/>
      <c r="R2625" s="108"/>
      <c r="S2625" s="107"/>
      <c r="T2625" s="108"/>
      <c r="U2625" s="108"/>
      <c r="V2625" s="107"/>
      <c r="W2625" s="107"/>
    </row>
    <row r="2626" spans="1:23">
      <c r="A2626" s="107"/>
      <c r="B2626" s="112"/>
      <c r="C2626" s="107"/>
      <c r="D2626" s="112"/>
      <c r="E2626" s="107"/>
      <c r="F2626" s="107"/>
      <c r="G2626" s="107"/>
      <c r="H2626" s="107"/>
      <c r="I2626" s="107"/>
      <c r="J2626" s="108"/>
      <c r="K2626" s="108"/>
      <c r="L2626" s="108"/>
      <c r="M2626" s="108"/>
      <c r="N2626" s="108"/>
      <c r="O2626" s="108"/>
      <c r="P2626" s="108"/>
      <c r="Q2626" s="108"/>
      <c r="R2626" s="108"/>
      <c r="S2626" s="107"/>
      <c r="T2626" s="108"/>
      <c r="U2626" s="108"/>
      <c r="V2626" s="107"/>
      <c r="W2626" s="107"/>
    </row>
    <row r="2627" spans="1:23">
      <c r="A2627" s="107"/>
      <c r="B2627" s="112"/>
      <c r="C2627" s="107"/>
      <c r="D2627" s="112"/>
      <c r="E2627" s="107"/>
      <c r="F2627" s="107"/>
      <c r="G2627" s="107"/>
      <c r="H2627" s="107"/>
      <c r="I2627" s="107"/>
      <c r="J2627" s="108"/>
      <c r="K2627" s="108"/>
      <c r="L2627" s="108"/>
      <c r="M2627" s="108"/>
      <c r="N2627" s="108"/>
      <c r="O2627" s="108"/>
      <c r="P2627" s="108"/>
      <c r="Q2627" s="108"/>
      <c r="R2627" s="108"/>
      <c r="S2627" s="107"/>
      <c r="T2627" s="108"/>
      <c r="U2627" s="108"/>
      <c r="V2627" s="107"/>
      <c r="W2627" s="107"/>
    </row>
    <row r="2628" spans="1:23">
      <c r="A2628" s="107"/>
      <c r="B2628" s="112"/>
      <c r="C2628" s="107"/>
      <c r="D2628" s="112"/>
      <c r="E2628" s="107"/>
      <c r="F2628" s="107"/>
      <c r="G2628" s="107"/>
      <c r="H2628" s="107"/>
      <c r="I2628" s="107"/>
      <c r="J2628" s="108"/>
      <c r="K2628" s="108"/>
      <c r="L2628" s="108"/>
      <c r="M2628" s="108"/>
      <c r="N2628" s="108"/>
      <c r="O2628" s="108"/>
      <c r="P2628" s="108"/>
      <c r="Q2628" s="108"/>
      <c r="R2628" s="108"/>
      <c r="S2628" s="107"/>
      <c r="T2628" s="108"/>
      <c r="U2628" s="108"/>
      <c r="V2628" s="107"/>
      <c r="W2628" s="107"/>
    </row>
    <row r="2629" spans="1:23">
      <c r="A2629" s="107"/>
      <c r="B2629" s="112"/>
      <c r="C2629" s="107"/>
      <c r="D2629" s="112"/>
      <c r="E2629" s="107"/>
      <c r="F2629" s="107"/>
      <c r="G2629" s="107"/>
      <c r="H2629" s="107"/>
      <c r="I2629" s="107"/>
      <c r="J2629" s="108"/>
      <c r="K2629" s="108"/>
      <c r="L2629" s="108"/>
      <c r="M2629" s="108"/>
      <c r="N2629" s="108"/>
      <c r="O2629" s="108"/>
      <c r="P2629" s="108"/>
      <c r="Q2629" s="108"/>
      <c r="R2629" s="108"/>
      <c r="S2629" s="107"/>
      <c r="T2629" s="108"/>
      <c r="U2629" s="108"/>
      <c r="V2629" s="107"/>
      <c r="W2629" s="107"/>
    </row>
    <row r="2630" spans="1:23">
      <c r="A2630" s="107"/>
      <c r="B2630" s="112"/>
      <c r="C2630" s="107"/>
      <c r="D2630" s="112"/>
      <c r="E2630" s="107"/>
      <c r="F2630" s="107"/>
      <c r="G2630" s="107"/>
      <c r="H2630" s="107"/>
      <c r="I2630" s="107"/>
      <c r="J2630" s="108"/>
      <c r="K2630" s="108"/>
      <c r="L2630" s="108"/>
      <c r="M2630" s="108"/>
      <c r="N2630" s="108"/>
      <c r="O2630" s="108"/>
      <c r="P2630" s="108"/>
      <c r="Q2630" s="108"/>
      <c r="R2630" s="108"/>
      <c r="S2630" s="107"/>
      <c r="T2630" s="108"/>
      <c r="U2630" s="108"/>
      <c r="V2630" s="107"/>
      <c r="W2630" s="107"/>
    </row>
    <row r="2631" spans="1:23">
      <c r="A2631" s="107"/>
      <c r="B2631" s="112"/>
      <c r="C2631" s="107"/>
      <c r="D2631" s="112"/>
      <c r="E2631" s="107"/>
      <c r="F2631" s="107"/>
      <c r="G2631" s="107"/>
      <c r="H2631" s="107"/>
      <c r="I2631" s="107"/>
      <c r="J2631" s="108"/>
      <c r="K2631" s="108"/>
      <c r="L2631" s="108"/>
      <c r="M2631" s="108"/>
      <c r="N2631" s="108"/>
      <c r="O2631" s="108"/>
      <c r="P2631" s="108"/>
      <c r="Q2631" s="108"/>
      <c r="R2631" s="108"/>
      <c r="S2631" s="107"/>
      <c r="T2631" s="108"/>
      <c r="U2631" s="108"/>
      <c r="V2631" s="107"/>
      <c r="W2631" s="107"/>
    </row>
    <row r="2632" spans="1:23">
      <c r="A2632" s="107"/>
      <c r="B2632" s="112"/>
      <c r="C2632" s="107"/>
      <c r="D2632" s="112"/>
      <c r="E2632" s="107"/>
      <c r="F2632" s="107"/>
      <c r="G2632" s="107"/>
      <c r="H2632" s="107"/>
      <c r="I2632" s="107"/>
      <c r="J2632" s="108"/>
      <c r="K2632" s="108"/>
      <c r="L2632" s="108"/>
      <c r="M2632" s="108"/>
      <c r="N2632" s="108"/>
      <c r="O2632" s="108"/>
      <c r="P2632" s="108"/>
      <c r="Q2632" s="108"/>
      <c r="R2632" s="108"/>
      <c r="S2632" s="107"/>
      <c r="T2632" s="108"/>
      <c r="U2632" s="108"/>
      <c r="V2632" s="107"/>
      <c r="W2632" s="107"/>
    </row>
    <row r="2633" spans="1:23">
      <c r="A2633" s="107"/>
      <c r="B2633" s="112"/>
      <c r="C2633" s="107"/>
      <c r="D2633" s="112"/>
      <c r="E2633" s="107"/>
      <c r="F2633" s="107"/>
      <c r="G2633" s="107"/>
      <c r="H2633" s="107"/>
      <c r="I2633" s="107"/>
      <c r="J2633" s="108"/>
      <c r="K2633" s="108"/>
      <c r="L2633" s="108"/>
      <c r="M2633" s="108"/>
      <c r="N2633" s="108"/>
      <c r="O2633" s="108"/>
      <c r="P2633" s="108"/>
      <c r="Q2633" s="108"/>
      <c r="R2633" s="108"/>
      <c r="S2633" s="107"/>
      <c r="T2633" s="108"/>
      <c r="U2633" s="108"/>
      <c r="V2633" s="107"/>
      <c r="W2633" s="107"/>
    </row>
    <row r="2634" spans="1:23">
      <c r="A2634" s="107"/>
      <c r="B2634" s="112"/>
      <c r="C2634" s="107"/>
      <c r="D2634" s="112"/>
      <c r="E2634" s="107"/>
      <c r="F2634" s="107"/>
      <c r="G2634" s="107"/>
      <c r="H2634" s="107"/>
      <c r="I2634" s="107"/>
      <c r="J2634" s="108"/>
      <c r="K2634" s="108"/>
      <c r="L2634" s="108"/>
      <c r="M2634" s="108"/>
      <c r="N2634" s="108"/>
      <c r="O2634" s="108"/>
      <c r="P2634" s="108"/>
      <c r="Q2634" s="108"/>
      <c r="R2634" s="108"/>
      <c r="S2634" s="107"/>
      <c r="T2634" s="108"/>
      <c r="U2634" s="108"/>
      <c r="V2634" s="107"/>
      <c r="W2634" s="107"/>
    </row>
    <row r="2635" spans="1:23">
      <c r="A2635" s="107"/>
      <c r="B2635" s="112"/>
      <c r="C2635" s="107"/>
      <c r="D2635" s="112"/>
      <c r="E2635" s="107"/>
      <c r="F2635" s="107"/>
      <c r="G2635" s="107"/>
      <c r="H2635" s="107"/>
      <c r="I2635" s="107"/>
      <c r="J2635" s="108"/>
      <c r="K2635" s="108"/>
      <c r="L2635" s="108"/>
      <c r="M2635" s="108"/>
      <c r="N2635" s="108"/>
      <c r="O2635" s="108"/>
      <c r="P2635" s="108"/>
      <c r="Q2635" s="108"/>
      <c r="R2635" s="108"/>
      <c r="S2635" s="107"/>
      <c r="T2635" s="108"/>
      <c r="U2635" s="108"/>
      <c r="V2635" s="107"/>
      <c r="W2635" s="107"/>
    </row>
    <row r="2636" spans="1:23">
      <c r="A2636" s="107"/>
      <c r="B2636" s="112"/>
      <c r="C2636" s="107"/>
      <c r="D2636" s="112"/>
      <c r="E2636" s="107"/>
      <c r="F2636" s="107"/>
      <c r="G2636" s="107"/>
      <c r="H2636" s="107"/>
      <c r="I2636" s="107"/>
      <c r="J2636" s="108"/>
      <c r="K2636" s="108"/>
      <c r="L2636" s="108"/>
      <c r="M2636" s="108"/>
      <c r="N2636" s="108"/>
      <c r="O2636" s="108"/>
      <c r="P2636" s="108"/>
      <c r="Q2636" s="108"/>
      <c r="R2636" s="108"/>
      <c r="S2636" s="107"/>
      <c r="T2636" s="108"/>
      <c r="U2636" s="108"/>
      <c r="V2636" s="107"/>
      <c r="W2636" s="107"/>
    </row>
    <row r="2637" spans="1:23">
      <c r="A2637" s="107"/>
      <c r="B2637" s="112"/>
      <c r="C2637" s="107"/>
      <c r="D2637" s="112"/>
      <c r="E2637" s="107"/>
      <c r="F2637" s="107"/>
      <c r="G2637" s="107"/>
      <c r="H2637" s="107"/>
      <c r="I2637" s="107"/>
      <c r="J2637" s="108"/>
      <c r="K2637" s="108"/>
      <c r="L2637" s="108"/>
      <c r="M2637" s="108"/>
      <c r="N2637" s="108"/>
      <c r="O2637" s="108"/>
      <c r="P2637" s="108"/>
      <c r="Q2637" s="108"/>
      <c r="R2637" s="108"/>
      <c r="S2637" s="107"/>
      <c r="T2637" s="108"/>
      <c r="U2637" s="108"/>
      <c r="V2637" s="107"/>
      <c r="W2637" s="107"/>
    </row>
    <row r="2638" spans="1:23">
      <c r="A2638" s="107"/>
      <c r="B2638" s="112"/>
      <c r="C2638" s="107"/>
      <c r="D2638" s="112"/>
      <c r="E2638" s="107"/>
      <c r="F2638" s="107"/>
      <c r="G2638" s="107"/>
      <c r="H2638" s="107"/>
      <c r="I2638" s="107"/>
      <c r="J2638" s="108"/>
      <c r="K2638" s="108"/>
      <c r="L2638" s="108"/>
      <c r="M2638" s="108"/>
      <c r="N2638" s="108"/>
      <c r="O2638" s="108"/>
      <c r="P2638" s="108"/>
      <c r="Q2638" s="108"/>
      <c r="R2638" s="108"/>
      <c r="S2638" s="107"/>
      <c r="T2638" s="108"/>
      <c r="U2638" s="108"/>
      <c r="V2638" s="107"/>
      <c r="W2638" s="107"/>
    </row>
    <row r="2639" spans="1:23">
      <c r="A2639" s="107"/>
      <c r="B2639" s="112"/>
      <c r="C2639" s="107"/>
      <c r="D2639" s="112"/>
      <c r="E2639" s="107"/>
      <c r="F2639" s="107"/>
      <c r="G2639" s="107"/>
      <c r="H2639" s="107"/>
      <c r="I2639" s="107"/>
      <c r="J2639" s="108"/>
      <c r="K2639" s="108"/>
      <c r="L2639" s="108"/>
      <c r="M2639" s="108"/>
      <c r="N2639" s="108"/>
      <c r="O2639" s="108"/>
      <c r="P2639" s="108"/>
      <c r="Q2639" s="108"/>
      <c r="R2639" s="108"/>
      <c r="S2639" s="107"/>
      <c r="T2639" s="108"/>
      <c r="U2639" s="108"/>
      <c r="V2639" s="107"/>
      <c r="W2639" s="107"/>
    </row>
    <row r="2640" spans="1:23">
      <c r="A2640" s="107"/>
      <c r="B2640" s="112"/>
      <c r="C2640" s="107"/>
      <c r="D2640" s="112"/>
      <c r="E2640" s="107"/>
      <c r="F2640" s="107"/>
      <c r="G2640" s="107"/>
      <c r="H2640" s="107"/>
      <c r="I2640" s="107"/>
      <c r="J2640" s="108"/>
      <c r="K2640" s="108"/>
      <c r="L2640" s="108"/>
      <c r="M2640" s="108"/>
      <c r="N2640" s="108"/>
      <c r="O2640" s="108"/>
      <c r="P2640" s="108"/>
      <c r="Q2640" s="108"/>
      <c r="R2640" s="108"/>
      <c r="S2640" s="107"/>
      <c r="T2640" s="108"/>
      <c r="U2640" s="108"/>
      <c r="V2640" s="107"/>
      <c r="W2640" s="107"/>
    </row>
    <row r="2641" spans="1:23">
      <c r="A2641" s="107"/>
      <c r="B2641" s="112"/>
      <c r="C2641" s="107"/>
      <c r="D2641" s="112"/>
      <c r="E2641" s="107"/>
      <c r="F2641" s="107"/>
      <c r="G2641" s="107"/>
      <c r="H2641" s="107"/>
      <c r="I2641" s="107"/>
      <c r="J2641" s="108"/>
      <c r="K2641" s="108"/>
      <c r="L2641" s="108"/>
      <c r="M2641" s="108"/>
      <c r="N2641" s="108"/>
      <c r="O2641" s="108"/>
      <c r="P2641" s="108"/>
      <c r="Q2641" s="108"/>
      <c r="R2641" s="108"/>
      <c r="S2641" s="107"/>
      <c r="T2641" s="108"/>
      <c r="U2641" s="108"/>
      <c r="V2641" s="107"/>
      <c r="W2641" s="107"/>
    </row>
    <row r="2642" spans="1:23">
      <c r="A2642" s="107"/>
      <c r="B2642" s="112"/>
      <c r="C2642" s="107"/>
      <c r="D2642" s="112"/>
      <c r="E2642" s="107"/>
      <c r="F2642" s="107"/>
      <c r="G2642" s="107"/>
      <c r="H2642" s="107"/>
      <c r="I2642" s="107"/>
      <c r="J2642" s="108"/>
      <c r="K2642" s="108"/>
      <c r="L2642" s="108"/>
      <c r="M2642" s="108"/>
      <c r="N2642" s="108"/>
      <c r="O2642" s="108"/>
      <c r="P2642" s="108"/>
      <c r="Q2642" s="108"/>
      <c r="R2642" s="108"/>
      <c r="S2642" s="107"/>
      <c r="T2642" s="108"/>
      <c r="U2642" s="108"/>
      <c r="V2642" s="107"/>
      <c r="W2642" s="107"/>
    </row>
    <row r="2643" spans="1:23">
      <c r="A2643" s="107"/>
      <c r="B2643" s="112"/>
      <c r="C2643" s="107"/>
      <c r="D2643" s="112"/>
      <c r="E2643" s="107"/>
      <c r="F2643" s="107"/>
      <c r="G2643" s="107"/>
      <c r="H2643" s="107"/>
      <c r="I2643" s="107"/>
      <c r="J2643" s="108"/>
      <c r="K2643" s="108"/>
      <c r="L2643" s="108"/>
      <c r="M2643" s="108"/>
      <c r="N2643" s="108"/>
      <c r="O2643" s="108"/>
      <c r="P2643" s="108"/>
      <c r="Q2643" s="108"/>
      <c r="R2643" s="108"/>
      <c r="S2643" s="107"/>
      <c r="T2643" s="108"/>
      <c r="U2643" s="108"/>
      <c r="V2643" s="107"/>
      <c r="W2643" s="107"/>
    </row>
    <row r="2644" spans="1:23">
      <c r="A2644" s="107"/>
      <c r="B2644" s="112"/>
      <c r="C2644" s="107"/>
      <c r="D2644" s="112"/>
      <c r="E2644" s="107"/>
      <c r="F2644" s="107"/>
      <c r="G2644" s="107"/>
      <c r="H2644" s="107"/>
      <c r="I2644" s="107"/>
      <c r="J2644" s="108"/>
      <c r="K2644" s="108"/>
      <c r="L2644" s="108"/>
      <c r="M2644" s="108"/>
      <c r="N2644" s="108"/>
      <c r="O2644" s="108"/>
      <c r="P2644" s="108"/>
      <c r="Q2644" s="108"/>
      <c r="R2644" s="108"/>
      <c r="S2644" s="107"/>
      <c r="T2644" s="108"/>
      <c r="U2644" s="108"/>
      <c r="V2644" s="107"/>
      <c r="W2644" s="107"/>
    </row>
    <row r="2645" spans="1:23">
      <c r="A2645" s="107"/>
      <c r="B2645" s="112"/>
      <c r="C2645" s="107"/>
      <c r="D2645" s="112"/>
      <c r="E2645" s="107"/>
      <c r="F2645" s="107"/>
      <c r="G2645" s="107"/>
      <c r="H2645" s="107"/>
      <c r="I2645" s="107"/>
      <c r="J2645" s="108"/>
      <c r="K2645" s="108"/>
      <c r="L2645" s="108"/>
      <c r="M2645" s="108"/>
      <c r="N2645" s="108"/>
      <c r="O2645" s="108"/>
      <c r="P2645" s="108"/>
      <c r="Q2645" s="108"/>
      <c r="R2645" s="108"/>
      <c r="S2645" s="107"/>
      <c r="T2645" s="108"/>
      <c r="U2645" s="108"/>
      <c r="V2645" s="107"/>
      <c r="W2645" s="107"/>
    </row>
    <row r="2646" spans="1:23">
      <c r="A2646" s="107"/>
      <c r="B2646" s="112"/>
      <c r="C2646" s="107"/>
      <c r="D2646" s="112"/>
      <c r="E2646" s="107"/>
      <c r="F2646" s="107"/>
      <c r="G2646" s="107"/>
      <c r="H2646" s="107"/>
      <c r="I2646" s="107"/>
      <c r="J2646" s="108"/>
      <c r="K2646" s="108"/>
      <c r="L2646" s="108"/>
      <c r="M2646" s="108"/>
      <c r="N2646" s="108"/>
      <c r="O2646" s="108"/>
      <c r="P2646" s="108"/>
      <c r="Q2646" s="108"/>
      <c r="R2646" s="108"/>
      <c r="S2646" s="107"/>
      <c r="T2646" s="108"/>
      <c r="U2646" s="108"/>
      <c r="V2646" s="107"/>
      <c r="W2646" s="107"/>
    </row>
    <row r="2647" spans="1:23">
      <c r="A2647" s="107"/>
      <c r="B2647" s="112"/>
      <c r="C2647" s="107"/>
      <c r="D2647" s="112"/>
      <c r="E2647" s="107"/>
      <c r="F2647" s="107"/>
      <c r="G2647" s="107"/>
      <c r="H2647" s="107"/>
      <c r="I2647" s="107"/>
      <c r="J2647" s="108"/>
      <c r="K2647" s="108"/>
      <c r="L2647" s="108"/>
      <c r="M2647" s="108"/>
      <c r="N2647" s="108"/>
      <c r="O2647" s="108"/>
      <c r="P2647" s="108"/>
      <c r="Q2647" s="108"/>
      <c r="R2647" s="108"/>
      <c r="S2647" s="107"/>
      <c r="T2647" s="108"/>
      <c r="U2647" s="108"/>
      <c r="V2647" s="107"/>
      <c r="W2647" s="107"/>
    </row>
    <row r="2648" spans="1:23">
      <c r="A2648" s="107"/>
      <c r="B2648" s="112"/>
      <c r="C2648" s="107"/>
      <c r="D2648" s="112"/>
      <c r="E2648" s="107"/>
      <c r="F2648" s="107"/>
      <c r="G2648" s="107"/>
      <c r="H2648" s="107"/>
      <c r="I2648" s="107"/>
      <c r="J2648" s="108"/>
      <c r="K2648" s="108"/>
      <c r="L2648" s="108"/>
      <c r="M2648" s="108"/>
      <c r="N2648" s="108"/>
      <c r="O2648" s="108"/>
      <c r="P2648" s="108"/>
      <c r="Q2648" s="108"/>
      <c r="R2648" s="108"/>
      <c r="S2648" s="107"/>
      <c r="T2648" s="108"/>
      <c r="U2648" s="108"/>
      <c r="V2648" s="107"/>
      <c r="W2648" s="107"/>
    </row>
    <row r="2649" spans="1:23">
      <c r="A2649" s="107"/>
      <c r="B2649" s="112"/>
      <c r="C2649" s="107"/>
      <c r="D2649" s="112"/>
      <c r="E2649" s="107"/>
      <c r="F2649" s="107"/>
      <c r="G2649" s="107"/>
      <c r="H2649" s="107"/>
      <c r="I2649" s="107"/>
      <c r="J2649" s="108"/>
      <c r="K2649" s="108"/>
      <c r="L2649" s="108"/>
      <c r="M2649" s="108"/>
      <c r="N2649" s="108"/>
      <c r="O2649" s="108"/>
      <c r="P2649" s="108"/>
      <c r="Q2649" s="108"/>
      <c r="R2649" s="108"/>
      <c r="S2649" s="107"/>
      <c r="T2649" s="108"/>
      <c r="U2649" s="108"/>
      <c r="V2649" s="107"/>
      <c r="W2649" s="107"/>
    </row>
    <row r="2650" spans="1:23">
      <c r="A2650" s="107"/>
      <c r="B2650" s="112"/>
      <c r="C2650" s="107"/>
      <c r="D2650" s="112"/>
      <c r="E2650" s="107"/>
      <c r="F2650" s="107"/>
      <c r="G2650" s="107"/>
      <c r="H2650" s="107"/>
      <c r="I2650" s="107"/>
      <c r="J2650" s="108"/>
      <c r="K2650" s="108"/>
      <c r="L2650" s="108"/>
      <c r="M2650" s="108"/>
      <c r="N2650" s="108"/>
      <c r="O2650" s="108"/>
      <c r="P2650" s="108"/>
      <c r="Q2650" s="108"/>
      <c r="R2650" s="108"/>
      <c r="S2650" s="107"/>
      <c r="T2650" s="108"/>
      <c r="U2650" s="108"/>
      <c r="V2650" s="107"/>
      <c r="W2650" s="107"/>
    </row>
    <row r="2651" spans="1:23">
      <c r="A2651" s="107"/>
      <c r="B2651" s="112"/>
      <c r="C2651" s="107"/>
      <c r="D2651" s="112"/>
      <c r="E2651" s="107"/>
      <c r="F2651" s="107"/>
      <c r="G2651" s="107"/>
      <c r="H2651" s="107"/>
      <c r="I2651" s="107"/>
      <c r="J2651" s="108"/>
      <c r="K2651" s="108"/>
      <c r="L2651" s="108"/>
      <c r="M2651" s="108"/>
      <c r="N2651" s="108"/>
      <c r="O2651" s="108"/>
      <c r="P2651" s="108"/>
      <c r="Q2651" s="108"/>
      <c r="R2651" s="108"/>
      <c r="S2651" s="107"/>
      <c r="T2651" s="108"/>
      <c r="U2651" s="108"/>
      <c r="V2651" s="107"/>
      <c r="W2651" s="107"/>
    </row>
    <row r="2652" spans="1:23">
      <c r="A2652" s="107"/>
      <c r="B2652" s="112"/>
      <c r="C2652" s="107"/>
      <c r="D2652" s="112"/>
      <c r="E2652" s="107"/>
      <c r="F2652" s="107"/>
      <c r="G2652" s="107"/>
      <c r="H2652" s="107"/>
      <c r="I2652" s="107"/>
      <c r="J2652" s="108"/>
      <c r="K2652" s="108"/>
      <c r="L2652" s="108"/>
      <c r="M2652" s="108"/>
      <c r="N2652" s="108"/>
      <c r="O2652" s="108"/>
      <c r="P2652" s="108"/>
      <c r="Q2652" s="108"/>
      <c r="R2652" s="108"/>
      <c r="S2652" s="107"/>
      <c r="T2652" s="108"/>
      <c r="U2652" s="108"/>
      <c r="V2652" s="107"/>
      <c r="W2652" s="107"/>
    </row>
    <row r="2653" spans="1:23">
      <c r="A2653" s="107"/>
      <c r="B2653" s="112"/>
      <c r="C2653" s="107"/>
      <c r="D2653" s="112"/>
      <c r="E2653" s="107"/>
      <c r="F2653" s="107"/>
      <c r="G2653" s="107"/>
      <c r="H2653" s="107"/>
      <c r="I2653" s="107"/>
      <c r="J2653" s="108"/>
      <c r="K2653" s="108"/>
      <c r="L2653" s="108"/>
      <c r="M2653" s="108"/>
      <c r="N2653" s="108"/>
      <c r="O2653" s="108"/>
      <c r="P2653" s="108"/>
      <c r="Q2653" s="108"/>
      <c r="R2653" s="108"/>
      <c r="S2653" s="107"/>
      <c r="T2653" s="108"/>
      <c r="U2653" s="108"/>
      <c r="V2653" s="107"/>
      <c r="W2653" s="107"/>
    </row>
    <row r="2654" spans="1:23">
      <c r="A2654" s="107"/>
      <c r="B2654" s="112"/>
      <c r="C2654" s="107"/>
      <c r="D2654" s="112"/>
      <c r="E2654" s="107"/>
      <c r="F2654" s="107"/>
      <c r="G2654" s="107"/>
      <c r="H2654" s="107"/>
      <c r="I2654" s="107"/>
      <c r="J2654" s="108"/>
      <c r="K2654" s="108"/>
      <c r="L2654" s="108"/>
      <c r="M2654" s="108"/>
      <c r="N2654" s="108"/>
      <c r="O2654" s="108"/>
      <c r="P2654" s="108"/>
      <c r="Q2654" s="108"/>
      <c r="R2654" s="108"/>
      <c r="S2654" s="107"/>
      <c r="T2654" s="108"/>
      <c r="U2654" s="108"/>
      <c r="V2654" s="107"/>
      <c r="W2654" s="107"/>
    </row>
    <row r="2655" spans="1:23">
      <c r="A2655" s="107"/>
      <c r="B2655" s="112"/>
      <c r="C2655" s="107"/>
      <c r="D2655" s="112"/>
      <c r="E2655" s="107"/>
      <c r="F2655" s="107"/>
      <c r="G2655" s="107"/>
      <c r="H2655" s="107"/>
      <c r="I2655" s="107"/>
      <c r="J2655" s="108"/>
      <c r="K2655" s="108"/>
      <c r="L2655" s="108"/>
      <c r="M2655" s="108"/>
      <c r="N2655" s="108"/>
      <c r="O2655" s="108"/>
      <c r="P2655" s="108"/>
      <c r="Q2655" s="108"/>
      <c r="R2655" s="108"/>
      <c r="S2655" s="107"/>
      <c r="T2655" s="108"/>
      <c r="U2655" s="108"/>
      <c r="V2655" s="107"/>
      <c r="W2655" s="107"/>
    </row>
    <row r="2656" spans="1:23">
      <c r="A2656" s="107"/>
      <c r="B2656" s="112"/>
      <c r="C2656" s="107"/>
      <c r="D2656" s="112"/>
      <c r="E2656" s="107"/>
      <c r="F2656" s="107"/>
      <c r="G2656" s="107"/>
      <c r="H2656" s="107"/>
      <c r="I2656" s="107"/>
      <c r="J2656" s="108"/>
      <c r="K2656" s="108"/>
      <c r="L2656" s="108"/>
      <c r="M2656" s="108"/>
      <c r="N2656" s="108"/>
      <c r="O2656" s="108"/>
      <c r="P2656" s="108"/>
      <c r="Q2656" s="108"/>
      <c r="R2656" s="108"/>
      <c r="S2656" s="107"/>
      <c r="T2656" s="108"/>
      <c r="U2656" s="108"/>
      <c r="V2656" s="107"/>
      <c r="W2656" s="107"/>
    </row>
    <row r="2657" spans="1:23">
      <c r="A2657" s="107"/>
      <c r="B2657" s="112"/>
      <c r="C2657" s="107"/>
      <c r="D2657" s="112"/>
      <c r="E2657" s="107"/>
      <c r="F2657" s="107"/>
      <c r="G2657" s="107"/>
      <c r="H2657" s="107"/>
      <c r="I2657" s="107"/>
      <c r="J2657" s="108"/>
      <c r="K2657" s="108"/>
      <c r="L2657" s="108"/>
      <c r="M2657" s="108"/>
      <c r="N2657" s="108"/>
      <c r="O2657" s="108"/>
      <c r="P2657" s="108"/>
      <c r="Q2657" s="108"/>
      <c r="R2657" s="108"/>
      <c r="S2657" s="107"/>
      <c r="T2657" s="108"/>
      <c r="U2657" s="108"/>
      <c r="V2657" s="107"/>
      <c r="W2657" s="107"/>
    </row>
    <row r="2658" spans="1:23">
      <c r="A2658" s="107"/>
      <c r="B2658" s="112"/>
      <c r="C2658" s="107"/>
      <c r="D2658" s="112"/>
      <c r="E2658" s="107"/>
      <c r="F2658" s="107"/>
      <c r="G2658" s="107"/>
      <c r="H2658" s="107"/>
      <c r="I2658" s="107"/>
      <c r="J2658" s="108"/>
      <c r="K2658" s="108"/>
      <c r="L2658" s="108"/>
      <c r="M2658" s="108"/>
      <c r="N2658" s="108"/>
      <c r="O2658" s="108"/>
      <c r="P2658" s="108"/>
      <c r="Q2658" s="108"/>
      <c r="R2658" s="108"/>
      <c r="S2658" s="107"/>
      <c r="T2658" s="108"/>
      <c r="U2658" s="108"/>
      <c r="V2658" s="107"/>
      <c r="W2658" s="107"/>
    </row>
    <row r="2659" spans="1:23">
      <c r="A2659" s="107"/>
      <c r="B2659" s="112"/>
      <c r="C2659" s="107"/>
      <c r="D2659" s="112"/>
      <c r="E2659" s="107"/>
      <c r="F2659" s="107"/>
      <c r="G2659" s="107"/>
      <c r="H2659" s="107"/>
      <c r="I2659" s="107"/>
      <c r="J2659" s="108"/>
      <c r="K2659" s="108"/>
      <c r="L2659" s="108"/>
      <c r="M2659" s="108"/>
      <c r="N2659" s="108"/>
      <c r="O2659" s="108"/>
      <c r="P2659" s="108"/>
      <c r="Q2659" s="108"/>
      <c r="R2659" s="108"/>
      <c r="S2659" s="107"/>
      <c r="T2659" s="108"/>
      <c r="U2659" s="108"/>
      <c r="V2659" s="107"/>
      <c r="W2659" s="107"/>
    </row>
    <row r="2660" spans="1:23">
      <c r="A2660" s="107"/>
      <c r="B2660" s="112"/>
      <c r="C2660" s="107"/>
      <c r="D2660" s="112"/>
      <c r="E2660" s="107"/>
      <c r="F2660" s="107"/>
      <c r="G2660" s="107"/>
      <c r="H2660" s="107"/>
      <c r="I2660" s="107"/>
      <c r="J2660" s="108"/>
      <c r="K2660" s="108"/>
      <c r="L2660" s="108"/>
      <c r="M2660" s="108"/>
      <c r="N2660" s="108"/>
      <c r="O2660" s="108"/>
      <c r="P2660" s="108"/>
      <c r="Q2660" s="108"/>
      <c r="R2660" s="108"/>
      <c r="S2660" s="107"/>
      <c r="T2660" s="108"/>
      <c r="U2660" s="108"/>
      <c r="V2660" s="107"/>
      <c r="W2660" s="107"/>
    </row>
    <row r="2661" spans="1:23">
      <c r="A2661" s="107"/>
      <c r="B2661" s="112"/>
      <c r="C2661" s="107"/>
      <c r="D2661" s="112"/>
      <c r="E2661" s="107"/>
      <c r="F2661" s="107"/>
      <c r="G2661" s="107"/>
      <c r="H2661" s="107"/>
      <c r="I2661" s="107"/>
      <c r="J2661" s="108"/>
      <c r="K2661" s="108"/>
      <c r="L2661" s="108"/>
      <c r="M2661" s="108"/>
      <c r="N2661" s="108"/>
      <c r="O2661" s="108"/>
      <c r="P2661" s="108"/>
      <c r="Q2661" s="108"/>
      <c r="R2661" s="108"/>
      <c r="S2661" s="107"/>
      <c r="T2661" s="108"/>
      <c r="U2661" s="108"/>
      <c r="V2661" s="107"/>
      <c r="W2661" s="107"/>
    </row>
    <row r="2662" spans="1:23">
      <c r="A2662" s="107"/>
      <c r="B2662" s="112"/>
      <c r="C2662" s="107"/>
      <c r="D2662" s="112"/>
      <c r="E2662" s="107"/>
      <c r="F2662" s="107"/>
      <c r="G2662" s="107"/>
      <c r="H2662" s="107"/>
      <c r="I2662" s="107"/>
      <c r="J2662" s="108"/>
      <c r="K2662" s="108"/>
      <c r="L2662" s="108"/>
      <c r="M2662" s="108"/>
      <c r="N2662" s="108"/>
      <c r="O2662" s="108"/>
      <c r="P2662" s="108"/>
      <c r="Q2662" s="108"/>
      <c r="R2662" s="108"/>
      <c r="S2662" s="107"/>
      <c r="T2662" s="108"/>
      <c r="U2662" s="108"/>
      <c r="V2662" s="107"/>
      <c r="W2662" s="107"/>
    </row>
    <row r="2663" spans="1:23">
      <c r="A2663" s="107"/>
      <c r="B2663" s="112"/>
      <c r="C2663" s="107"/>
      <c r="D2663" s="112"/>
      <c r="E2663" s="107"/>
      <c r="F2663" s="107"/>
      <c r="G2663" s="107"/>
      <c r="H2663" s="107"/>
      <c r="I2663" s="107"/>
      <c r="J2663" s="108"/>
      <c r="K2663" s="108"/>
      <c r="L2663" s="108"/>
      <c r="M2663" s="108"/>
      <c r="N2663" s="108"/>
      <c r="O2663" s="108"/>
      <c r="P2663" s="108"/>
      <c r="Q2663" s="108"/>
      <c r="R2663" s="108"/>
      <c r="S2663" s="107"/>
      <c r="T2663" s="108"/>
      <c r="U2663" s="108"/>
      <c r="V2663" s="107"/>
      <c r="W2663" s="107"/>
    </row>
    <row r="2664" spans="1:23">
      <c r="A2664" s="107"/>
      <c r="B2664" s="112"/>
      <c r="C2664" s="107"/>
      <c r="D2664" s="112"/>
      <c r="E2664" s="107"/>
      <c r="F2664" s="107"/>
      <c r="G2664" s="107"/>
      <c r="H2664" s="107"/>
      <c r="I2664" s="107"/>
      <c r="J2664" s="108"/>
      <c r="K2664" s="108"/>
      <c r="L2664" s="108"/>
      <c r="M2664" s="108"/>
      <c r="N2664" s="108"/>
      <c r="O2664" s="108"/>
      <c r="P2664" s="108"/>
      <c r="Q2664" s="108"/>
      <c r="R2664" s="108"/>
      <c r="S2664" s="107"/>
      <c r="T2664" s="108"/>
      <c r="U2664" s="108"/>
      <c r="V2664" s="107"/>
      <c r="W2664" s="107"/>
    </row>
    <row r="2665" spans="1:23">
      <c r="A2665" s="107"/>
      <c r="B2665" s="112"/>
      <c r="C2665" s="107"/>
      <c r="D2665" s="112"/>
      <c r="E2665" s="107"/>
      <c r="F2665" s="107"/>
      <c r="G2665" s="107"/>
      <c r="H2665" s="107"/>
      <c r="I2665" s="107"/>
      <c r="J2665" s="108"/>
      <c r="K2665" s="108"/>
      <c r="L2665" s="108"/>
      <c r="M2665" s="108"/>
      <c r="N2665" s="108"/>
      <c r="O2665" s="108"/>
      <c r="P2665" s="108"/>
      <c r="Q2665" s="108"/>
      <c r="R2665" s="108"/>
      <c r="S2665" s="107"/>
      <c r="T2665" s="108"/>
      <c r="U2665" s="108"/>
      <c r="V2665" s="107"/>
      <c r="W2665" s="107"/>
    </row>
    <row r="2666" spans="1:23">
      <c r="A2666" s="107"/>
      <c r="B2666" s="112"/>
      <c r="C2666" s="107"/>
      <c r="D2666" s="112"/>
      <c r="E2666" s="107"/>
      <c r="F2666" s="107"/>
      <c r="G2666" s="107"/>
      <c r="H2666" s="107"/>
      <c r="I2666" s="107"/>
      <c r="J2666" s="108"/>
      <c r="K2666" s="108"/>
      <c r="L2666" s="108"/>
      <c r="M2666" s="108"/>
      <c r="N2666" s="108"/>
      <c r="O2666" s="108"/>
      <c r="P2666" s="108"/>
      <c r="Q2666" s="108"/>
      <c r="R2666" s="108"/>
      <c r="S2666" s="107"/>
      <c r="T2666" s="108"/>
      <c r="U2666" s="108"/>
      <c r="V2666" s="107"/>
      <c r="W2666" s="107"/>
    </row>
    <row r="2667" spans="1:23">
      <c r="A2667" s="107"/>
      <c r="B2667" s="112"/>
      <c r="C2667" s="107"/>
      <c r="D2667" s="112"/>
      <c r="E2667" s="107"/>
      <c r="F2667" s="107"/>
      <c r="G2667" s="107"/>
      <c r="H2667" s="107"/>
      <c r="I2667" s="107"/>
      <c r="J2667" s="108"/>
      <c r="K2667" s="108"/>
      <c r="L2667" s="108"/>
      <c r="M2667" s="108"/>
      <c r="N2667" s="108"/>
      <c r="O2667" s="108"/>
      <c r="P2667" s="108"/>
      <c r="Q2667" s="108"/>
      <c r="R2667" s="108"/>
      <c r="S2667" s="107"/>
      <c r="T2667" s="108"/>
      <c r="U2667" s="108"/>
      <c r="V2667" s="107"/>
      <c r="W2667" s="107"/>
    </row>
    <row r="2668" spans="1:23">
      <c r="A2668" s="107"/>
      <c r="B2668" s="112"/>
      <c r="C2668" s="107"/>
      <c r="D2668" s="112"/>
      <c r="E2668" s="107"/>
      <c r="F2668" s="107"/>
      <c r="G2668" s="107"/>
      <c r="H2668" s="107"/>
      <c r="I2668" s="107"/>
      <c r="J2668" s="108"/>
      <c r="K2668" s="108"/>
      <c r="L2668" s="108"/>
      <c r="M2668" s="108"/>
      <c r="N2668" s="108"/>
      <c r="O2668" s="108"/>
      <c r="P2668" s="108"/>
      <c r="Q2668" s="108"/>
      <c r="R2668" s="108"/>
      <c r="S2668" s="107"/>
      <c r="T2668" s="108"/>
      <c r="U2668" s="108"/>
      <c r="V2668" s="107"/>
      <c r="W2668" s="107"/>
    </row>
    <row r="2669" spans="1:23">
      <c r="A2669" s="107"/>
      <c r="B2669" s="112"/>
      <c r="C2669" s="107"/>
      <c r="D2669" s="112"/>
      <c r="E2669" s="107"/>
      <c r="F2669" s="107"/>
      <c r="G2669" s="107"/>
      <c r="H2669" s="107"/>
      <c r="I2669" s="107"/>
      <c r="J2669" s="108"/>
      <c r="K2669" s="108"/>
      <c r="L2669" s="108"/>
      <c r="M2669" s="108"/>
      <c r="N2669" s="108"/>
      <c r="O2669" s="108"/>
      <c r="P2669" s="108"/>
      <c r="Q2669" s="108"/>
      <c r="R2669" s="108"/>
      <c r="S2669" s="107"/>
      <c r="T2669" s="108"/>
      <c r="U2669" s="108"/>
      <c r="V2669" s="107"/>
      <c r="W2669" s="107"/>
    </row>
    <row r="2670" spans="1:23">
      <c r="A2670" s="107"/>
      <c r="B2670" s="112"/>
      <c r="C2670" s="107"/>
      <c r="D2670" s="112"/>
      <c r="E2670" s="107"/>
      <c r="F2670" s="107"/>
      <c r="G2670" s="107"/>
      <c r="H2670" s="107"/>
      <c r="I2670" s="107"/>
      <c r="J2670" s="108"/>
      <c r="K2670" s="108"/>
      <c r="L2670" s="108"/>
      <c r="M2670" s="108"/>
      <c r="N2670" s="108"/>
      <c r="O2670" s="108"/>
      <c r="P2670" s="108"/>
      <c r="Q2670" s="108"/>
      <c r="R2670" s="108"/>
      <c r="S2670" s="107"/>
      <c r="T2670" s="108"/>
      <c r="U2670" s="108"/>
      <c r="V2670" s="107"/>
      <c r="W2670" s="107"/>
    </row>
    <row r="2671" spans="1:23">
      <c r="A2671" s="107"/>
      <c r="B2671" s="112"/>
      <c r="C2671" s="107"/>
      <c r="D2671" s="112"/>
      <c r="E2671" s="107"/>
      <c r="F2671" s="107"/>
      <c r="G2671" s="107"/>
      <c r="H2671" s="107"/>
      <c r="I2671" s="107"/>
      <c r="J2671" s="108"/>
      <c r="K2671" s="108"/>
      <c r="L2671" s="108"/>
      <c r="M2671" s="108"/>
      <c r="N2671" s="108"/>
      <c r="O2671" s="108"/>
      <c r="P2671" s="108"/>
      <c r="Q2671" s="108"/>
      <c r="R2671" s="108"/>
      <c r="S2671" s="107"/>
      <c r="T2671" s="108"/>
      <c r="U2671" s="108"/>
      <c r="V2671" s="107"/>
      <c r="W2671" s="107"/>
    </row>
    <row r="2672" spans="1:23">
      <c r="A2672" s="107"/>
      <c r="B2672" s="112"/>
      <c r="C2672" s="107"/>
      <c r="D2672" s="112"/>
      <c r="E2672" s="107"/>
      <c r="F2672" s="107"/>
      <c r="G2672" s="107"/>
      <c r="H2672" s="107"/>
      <c r="I2672" s="107"/>
      <c r="J2672" s="108"/>
      <c r="K2672" s="108"/>
      <c r="L2672" s="108"/>
      <c r="M2672" s="108"/>
      <c r="N2672" s="108"/>
      <c r="O2672" s="108"/>
      <c r="P2672" s="108"/>
      <c r="Q2672" s="108"/>
      <c r="R2672" s="108"/>
      <c r="S2672" s="107"/>
      <c r="T2672" s="108"/>
      <c r="U2672" s="108"/>
      <c r="V2672" s="107"/>
      <c r="W2672" s="107"/>
    </row>
    <row r="2673" spans="1:23">
      <c r="A2673" s="107"/>
      <c r="B2673" s="112"/>
      <c r="C2673" s="107"/>
      <c r="D2673" s="112"/>
      <c r="E2673" s="107"/>
      <c r="F2673" s="107"/>
      <c r="G2673" s="107"/>
      <c r="H2673" s="107"/>
      <c r="I2673" s="107"/>
      <c r="J2673" s="108"/>
      <c r="K2673" s="108"/>
      <c r="L2673" s="108"/>
      <c r="M2673" s="108"/>
      <c r="N2673" s="108"/>
      <c r="O2673" s="108"/>
      <c r="P2673" s="108"/>
      <c r="Q2673" s="108"/>
      <c r="R2673" s="108"/>
      <c r="S2673" s="107"/>
      <c r="T2673" s="108"/>
      <c r="U2673" s="108"/>
      <c r="V2673" s="107"/>
      <c r="W2673" s="107"/>
    </row>
    <row r="2674" spans="1:23">
      <c r="A2674" s="107"/>
      <c r="B2674" s="112"/>
      <c r="C2674" s="107"/>
      <c r="D2674" s="112"/>
      <c r="E2674" s="107"/>
      <c r="F2674" s="107"/>
      <c r="G2674" s="107"/>
      <c r="H2674" s="107"/>
      <c r="I2674" s="107"/>
      <c r="J2674" s="108"/>
      <c r="K2674" s="108"/>
      <c r="L2674" s="108"/>
      <c r="M2674" s="108"/>
      <c r="N2674" s="108"/>
      <c r="O2674" s="108"/>
      <c r="P2674" s="108"/>
      <c r="Q2674" s="108"/>
      <c r="R2674" s="108"/>
      <c r="S2674" s="107"/>
      <c r="T2674" s="108"/>
      <c r="U2674" s="108"/>
      <c r="V2674" s="107"/>
      <c r="W2674" s="107"/>
    </row>
    <row r="2675" spans="1:23">
      <c r="A2675" s="107"/>
      <c r="B2675" s="112"/>
      <c r="C2675" s="107"/>
      <c r="D2675" s="112"/>
      <c r="E2675" s="107"/>
      <c r="F2675" s="107"/>
      <c r="G2675" s="107"/>
      <c r="H2675" s="107"/>
      <c r="I2675" s="107"/>
      <c r="J2675" s="108"/>
      <c r="K2675" s="108"/>
      <c r="L2675" s="108"/>
      <c r="M2675" s="108"/>
      <c r="N2675" s="108"/>
      <c r="O2675" s="108"/>
      <c r="P2675" s="108"/>
      <c r="Q2675" s="108"/>
      <c r="R2675" s="108"/>
      <c r="S2675" s="107"/>
      <c r="T2675" s="108"/>
      <c r="U2675" s="108"/>
      <c r="V2675" s="107"/>
      <c r="W2675" s="107"/>
    </row>
    <row r="2676" spans="1:23">
      <c r="A2676" s="107"/>
      <c r="B2676" s="112"/>
      <c r="C2676" s="107"/>
      <c r="D2676" s="112"/>
      <c r="E2676" s="107"/>
      <c r="F2676" s="107"/>
      <c r="G2676" s="107"/>
      <c r="H2676" s="107"/>
      <c r="I2676" s="107"/>
      <c r="J2676" s="108"/>
      <c r="K2676" s="108"/>
      <c r="L2676" s="108"/>
      <c r="M2676" s="108"/>
      <c r="N2676" s="108"/>
      <c r="O2676" s="108"/>
      <c r="P2676" s="108"/>
      <c r="Q2676" s="108"/>
      <c r="R2676" s="108"/>
      <c r="S2676" s="107"/>
      <c r="T2676" s="108"/>
      <c r="U2676" s="108"/>
      <c r="V2676" s="107"/>
      <c r="W2676" s="107"/>
    </row>
    <row r="2677" spans="1:23">
      <c r="A2677" s="107"/>
      <c r="B2677" s="112"/>
      <c r="C2677" s="107"/>
      <c r="D2677" s="112"/>
      <c r="E2677" s="107"/>
      <c r="F2677" s="107"/>
      <c r="G2677" s="107"/>
      <c r="H2677" s="107"/>
      <c r="I2677" s="107"/>
      <c r="J2677" s="108"/>
      <c r="K2677" s="108"/>
      <c r="L2677" s="108"/>
      <c r="M2677" s="108"/>
      <c r="N2677" s="108"/>
      <c r="O2677" s="108"/>
      <c r="P2677" s="108"/>
      <c r="Q2677" s="108"/>
      <c r="R2677" s="108"/>
      <c r="S2677" s="107"/>
      <c r="T2677" s="108"/>
      <c r="U2677" s="108"/>
      <c r="V2677" s="107"/>
      <c r="W2677" s="107"/>
    </row>
    <row r="2678" spans="1:23">
      <c r="A2678" s="107"/>
      <c r="B2678" s="112"/>
      <c r="C2678" s="107"/>
      <c r="D2678" s="112"/>
      <c r="E2678" s="107"/>
      <c r="F2678" s="107"/>
      <c r="G2678" s="107"/>
      <c r="H2678" s="107"/>
      <c r="I2678" s="107"/>
      <c r="J2678" s="108"/>
      <c r="K2678" s="108"/>
      <c r="L2678" s="108"/>
      <c r="M2678" s="108"/>
      <c r="N2678" s="108"/>
      <c r="O2678" s="108"/>
      <c r="P2678" s="108"/>
      <c r="Q2678" s="108"/>
      <c r="R2678" s="108"/>
      <c r="S2678" s="107"/>
      <c r="T2678" s="108"/>
      <c r="U2678" s="108"/>
      <c r="V2678" s="107"/>
      <c r="W2678" s="107"/>
    </row>
    <row r="2679" spans="1:23">
      <c r="A2679" s="107"/>
      <c r="B2679" s="112"/>
      <c r="C2679" s="107"/>
      <c r="D2679" s="112"/>
      <c r="E2679" s="107"/>
      <c r="F2679" s="107"/>
      <c r="G2679" s="107"/>
      <c r="H2679" s="107"/>
      <c r="I2679" s="107"/>
      <c r="J2679" s="108"/>
      <c r="K2679" s="108"/>
      <c r="L2679" s="108"/>
      <c r="M2679" s="108"/>
      <c r="N2679" s="108"/>
      <c r="O2679" s="108"/>
      <c r="P2679" s="108"/>
      <c r="Q2679" s="108"/>
      <c r="R2679" s="108"/>
      <c r="S2679" s="107"/>
      <c r="T2679" s="108"/>
      <c r="U2679" s="108"/>
      <c r="V2679" s="107"/>
      <c r="W2679" s="107"/>
    </row>
    <row r="2680" spans="1:23">
      <c r="A2680" s="107"/>
      <c r="B2680" s="112"/>
      <c r="C2680" s="107"/>
      <c r="D2680" s="112"/>
      <c r="E2680" s="107"/>
      <c r="F2680" s="107"/>
      <c r="G2680" s="107"/>
      <c r="H2680" s="107"/>
      <c r="I2680" s="107"/>
      <c r="J2680" s="108"/>
      <c r="K2680" s="108"/>
      <c r="L2680" s="108"/>
      <c r="M2680" s="108"/>
      <c r="N2680" s="108"/>
      <c r="O2680" s="108"/>
      <c r="P2680" s="108"/>
      <c r="Q2680" s="108"/>
      <c r="R2680" s="108"/>
      <c r="S2680" s="107"/>
      <c r="T2680" s="108"/>
      <c r="U2680" s="108"/>
      <c r="V2680" s="107"/>
      <c r="W2680" s="107"/>
    </row>
    <row r="2681" spans="1:23">
      <c r="A2681" s="107"/>
      <c r="B2681" s="112"/>
      <c r="C2681" s="107"/>
      <c r="D2681" s="112"/>
      <c r="E2681" s="107"/>
      <c r="F2681" s="107"/>
      <c r="G2681" s="107"/>
      <c r="H2681" s="107"/>
      <c r="I2681" s="107"/>
      <c r="J2681" s="108"/>
      <c r="K2681" s="108"/>
      <c r="L2681" s="108"/>
      <c r="M2681" s="108"/>
      <c r="N2681" s="108"/>
      <c r="O2681" s="108"/>
      <c r="P2681" s="108"/>
      <c r="Q2681" s="108"/>
      <c r="R2681" s="108"/>
      <c r="S2681" s="107"/>
      <c r="T2681" s="108"/>
      <c r="U2681" s="108"/>
      <c r="V2681" s="107"/>
      <c r="W2681" s="107"/>
    </row>
    <row r="2682" spans="1:23">
      <c r="A2682" s="107"/>
      <c r="B2682" s="112"/>
      <c r="C2682" s="107"/>
      <c r="D2682" s="112"/>
      <c r="E2682" s="107"/>
      <c r="F2682" s="107"/>
      <c r="G2682" s="107"/>
      <c r="H2682" s="107"/>
      <c r="I2682" s="107"/>
      <c r="J2682" s="108"/>
      <c r="K2682" s="108"/>
      <c r="L2682" s="108"/>
      <c r="M2682" s="108"/>
      <c r="N2682" s="108"/>
      <c r="O2682" s="108"/>
      <c r="P2682" s="108"/>
      <c r="Q2682" s="108"/>
      <c r="R2682" s="108"/>
      <c r="S2682" s="107"/>
      <c r="T2682" s="108"/>
      <c r="U2682" s="108"/>
      <c r="V2682" s="107"/>
      <c r="W2682" s="107"/>
    </row>
    <row r="2683" spans="1:23">
      <c r="A2683" s="107"/>
      <c r="B2683" s="112"/>
      <c r="C2683" s="107"/>
      <c r="D2683" s="112"/>
      <c r="E2683" s="107"/>
      <c r="F2683" s="107"/>
      <c r="G2683" s="107"/>
      <c r="H2683" s="107"/>
      <c r="I2683" s="107"/>
      <c r="J2683" s="108"/>
      <c r="K2683" s="108"/>
      <c r="L2683" s="108"/>
      <c r="M2683" s="108"/>
      <c r="N2683" s="108"/>
      <c r="O2683" s="108"/>
      <c r="P2683" s="108"/>
      <c r="Q2683" s="108"/>
      <c r="R2683" s="108"/>
      <c r="S2683" s="107"/>
      <c r="T2683" s="108"/>
      <c r="U2683" s="108"/>
      <c r="V2683" s="107"/>
      <c r="W2683" s="107"/>
    </row>
    <row r="2684" spans="1:23">
      <c r="A2684" s="107"/>
      <c r="B2684" s="112"/>
      <c r="C2684" s="107"/>
      <c r="D2684" s="112"/>
      <c r="E2684" s="107"/>
      <c r="F2684" s="107"/>
      <c r="G2684" s="107"/>
      <c r="H2684" s="107"/>
      <c r="I2684" s="107"/>
      <c r="J2684" s="108"/>
      <c r="K2684" s="108"/>
      <c r="L2684" s="108"/>
      <c r="M2684" s="108"/>
      <c r="N2684" s="108"/>
      <c r="O2684" s="108"/>
      <c r="P2684" s="108"/>
      <c r="Q2684" s="108"/>
      <c r="R2684" s="108"/>
      <c r="S2684" s="107"/>
      <c r="T2684" s="108"/>
      <c r="U2684" s="108"/>
      <c r="V2684" s="107"/>
      <c r="W2684" s="107"/>
    </row>
    <row r="2685" spans="1:23">
      <c r="A2685" s="107"/>
      <c r="B2685" s="112"/>
      <c r="C2685" s="107"/>
      <c r="D2685" s="112"/>
      <c r="E2685" s="107"/>
      <c r="F2685" s="107"/>
      <c r="G2685" s="107"/>
      <c r="H2685" s="107"/>
      <c r="I2685" s="107"/>
      <c r="J2685" s="108"/>
      <c r="K2685" s="108"/>
      <c r="L2685" s="108"/>
      <c r="M2685" s="108"/>
      <c r="N2685" s="108"/>
      <c r="O2685" s="108"/>
      <c r="P2685" s="108"/>
      <c r="Q2685" s="108"/>
      <c r="R2685" s="108"/>
      <c r="S2685" s="107"/>
      <c r="T2685" s="108"/>
      <c r="U2685" s="108"/>
      <c r="V2685" s="107"/>
      <c r="W2685" s="107"/>
    </row>
    <row r="2686" spans="1:23">
      <c r="A2686" s="107"/>
      <c r="B2686" s="112"/>
      <c r="C2686" s="107"/>
      <c r="D2686" s="112"/>
      <c r="E2686" s="107"/>
      <c r="F2686" s="107"/>
      <c r="G2686" s="107"/>
      <c r="H2686" s="107"/>
      <c r="I2686" s="107"/>
      <c r="J2686" s="108"/>
      <c r="K2686" s="108"/>
      <c r="L2686" s="108"/>
      <c r="M2686" s="108"/>
      <c r="N2686" s="108"/>
      <c r="O2686" s="108"/>
      <c r="P2686" s="108"/>
      <c r="Q2686" s="108"/>
      <c r="R2686" s="108"/>
      <c r="S2686" s="107"/>
      <c r="T2686" s="108"/>
      <c r="U2686" s="108"/>
      <c r="V2686" s="107"/>
      <c r="W2686" s="107"/>
    </row>
    <row r="2687" spans="1:23">
      <c r="A2687" s="107"/>
      <c r="B2687" s="112"/>
      <c r="C2687" s="107"/>
      <c r="D2687" s="112"/>
      <c r="E2687" s="107"/>
      <c r="F2687" s="107"/>
      <c r="G2687" s="107"/>
      <c r="H2687" s="107"/>
      <c r="I2687" s="107"/>
      <c r="J2687" s="108"/>
      <c r="K2687" s="108"/>
      <c r="L2687" s="108"/>
      <c r="M2687" s="108"/>
      <c r="N2687" s="108"/>
      <c r="O2687" s="108"/>
      <c r="P2687" s="108"/>
      <c r="Q2687" s="108"/>
      <c r="R2687" s="108"/>
      <c r="S2687" s="107"/>
      <c r="T2687" s="108"/>
      <c r="U2687" s="108"/>
      <c r="V2687" s="107"/>
      <c r="W2687" s="107"/>
    </row>
    <row r="2688" spans="1:23">
      <c r="A2688" s="107"/>
      <c r="B2688" s="112"/>
      <c r="C2688" s="107"/>
      <c r="D2688" s="112"/>
      <c r="E2688" s="107"/>
      <c r="F2688" s="107"/>
      <c r="G2688" s="107"/>
      <c r="H2688" s="107"/>
      <c r="I2688" s="107"/>
      <c r="J2688" s="108"/>
      <c r="K2688" s="108"/>
      <c r="L2688" s="108"/>
      <c r="M2688" s="108"/>
      <c r="N2688" s="108"/>
      <c r="O2688" s="108"/>
      <c r="P2688" s="108"/>
      <c r="Q2688" s="108"/>
      <c r="R2688" s="108"/>
      <c r="S2688" s="107"/>
      <c r="T2688" s="108"/>
      <c r="U2688" s="108"/>
      <c r="V2688" s="107"/>
      <c r="W2688" s="107"/>
    </row>
    <row r="2689" spans="1:23">
      <c r="A2689" s="107"/>
      <c r="B2689" s="112"/>
      <c r="C2689" s="107"/>
      <c r="D2689" s="112"/>
      <c r="E2689" s="107"/>
      <c r="F2689" s="107"/>
      <c r="G2689" s="107"/>
      <c r="H2689" s="107"/>
      <c r="I2689" s="107"/>
      <c r="J2689" s="108"/>
      <c r="K2689" s="108"/>
      <c r="L2689" s="108"/>
      <c r="M2689" s="108"/>
      <c r="N2689" s="108"/>
      <c r="O2689" s="108"/>
      <c r="P2689" s="108"/>
      <c r="Q2689" s="108"/>
      <c r="R2689" s="108"/>
      <c r="S2689" s="107"/>
      <c r="T2689" s="108"/>
      <c r="U2689" s="108"/>
      <c r="V2689" s="107"/>
      <c r="W2689" s="107"/>
    </row>
    <row r="2690" spans="1:23">
      <c r="A2690" s="107"/>
      <c r="B2690" s="112"/>
      <c r="C2690" s="107"/>
      <c r="D2690" s="112"/>
      <c r="E2690" s="107"/>
      <c r="F2690" s="107"/>
      <c r="G2690" s="107"/>
      <c r="H2690" s="107"/>
      <c r="I2690" s="107"/>
      <c r="J2690" s="108"/>
      <c r="K2690" s="108"/>
      <c r="L2690" s="108"/>
      <c r="M2690" s="108"/>
      <c r="N2690" s="108"/>
      <c r="O2690" s="108"/>
      <c r="P2690" s="108"/>
      <c r="Q2690" s="108"/>
      <c r="R2690" s="108"/>
      <c r="S2690" s="107"/>
      <c r="T2690" s="108"/>
      <c r="U2690" s="108"/>
      <c r="V2690" s="107"/>
      <c r="W2690" s="107"/>
    </row>
    <row r="2691" spans="1:23">
      <c r="A2691" s="107"/>
      <c r="B2691" s="112"/>
      <c r="C2691" s="107"/>
      <c r="D2691" s="112"/>
      <c r="E2691" s="107"/>
      <c r="F2691" s="107"/>
      <c r="G2691" s="107"/>
      <c r="H2691" s="107"/>
      <c r="I2691" s="107"/>
      <c r="J2691" s="108"/>
      <c r="K2691" s="108"/>
      <c r="L2691" s="108"/>
      <c r="M2691" s="108"/>
      <c r="N2691" s="108"/>
      <c r="O2691" s="108"/>
      <c r="P2691" s="108"/>
      <c r="Q2691" s="108"/>
      <c r="R2691" s="108"/>
      <c r="S2691" s="107"/>
      <c r="T2691" s="108"/>
      <c r="U2691" s="108"/>
      <c r="V2691" s="107"/>
      <c r="W2691" s="107"/>
    </row>
    <row r="2692" spans="1:23">
      <c r="A2692" s="107"/>
      <c r="B2692" s="112"/>
      <c r="C2692" s="107"/>
      <c r="D2692" s="112"/>
      <c r="E2692" s="107"/>
      <c r="F2692" s="107"/>
      <c r="G2692" s="107"/>
      <c r="H2692" s="107"/>
      <c r="I2692" s="107"/>
      <c r="J2692" s="108"/>
      <c r="K2692" s="108"/>
      <c r="L2692" s="108"/>
      <c r="M2692" s="108"/>
      <c r="N2692" s="108"/>
      <c r="O2692" s="108"/>
      <c r="P2692" s="108"/>
      <c r="Q2692" s="108"/>
      <c r="R2692" s="108"/>
      <c r="S2692" s="107"/>
      <c r="T2692" s="108"/>
      <c r="U2692" s="108"/>
      <c r="V2692" s="107"/>
      <c r="W2692" s="107"/>
    </row>
    <row r="2693" spans="1:23">
      <c r="A2693" s="107"/>
      <c r="B2693" s="112"/>
      <c r="C2693" s="107"/>
      <c r="D2693" s="112"/>
      <c r="E2693" s="107"/>
      <c r="F2693" s="107"/>
      <c r="G2693" s="107"/>
      <c r="H2693" s="107"/>
      <c r="I2693" s="107"/>
      <c r="J2693" s="108"/>
      <c r="K2693" s="108"/>
      <c r="L2693" s="108"/>
      <c r="M2693" s="108"/>
      <c r="N2693" s="108"/>
      <c r="O2693" s="108"/>
      <c r="P2693" s="108"/>
      <c r="Q2693" s="108"/>
      <c r="R2693" s="108"/>
      <c r="S2693" s="107"/>
      <c r="T2693" s="108"/>
      <c r="U2693" s="108"/>
      <c r="V2693" s="107"/>
      <c r="W2693" s="107"/>
    </row>
    <row r="2694" spans="1:23">
      <c r="A2694" s="107"/>
      <c r="B2694" s="112"/>
      <c r="C2694" s="107"/>
      <c r="D2694" s="112"/>
      <c r="E2694" s="107"/>
      <c r="F2694" s="107"/>
      <c r="G2694" s="107"/>
      <c r="H2694" s="107"/>
      <c r="I2694" s="107"/>
      <c r="J2694" s="108"/>
      <c r="K2694" s="108"/>
      <c r="L2694" s="108"/>
      <c r="M2694" s="108"/>
      <c r="N2694" s="108"/>
      <c r="O2694" s="108"/>
      <c r="P2694" s="108"/>
      <c r="Q2694" s="108"/>
      <c r="R2694" s="108"/>
      <c r="S2694" s="107"/>
      <c r="T2694" s="108"/>
      <c r="U2694" s="108"/>
      <c r="V2694" s="107"/>
      <c r="W2694" s="107"/>
    </row>
    <row r="2695" spans="1:23">
      <c r="A2695" s="107"/>
      <c r="B2695" s="112"/>
      <c r="C2695" s="107"/>
      <c r="D2695" s="112"/>
      <c r="E2695" s="107"/>
      <c r="F2695" s="107"/>
      <c r="G2695" s="107"/>
      <c r="H2695" s="107"/>
      <c r="I2695" s="107"/>
      <c r="J2695" s="108"/>
      <c r="K2695" s="108"/>
      <c r="L2695" s="108"/>
      <c r="M2695" s="108"/>
      <c r="N2695" s="108"/>
      <c r="O2695" s="108"/>
      <c r="P2695" s="108"/>
      <c r="Q2695" s="108"/>
      <c r="R2695" s="108"/>
      <c r="S2695" s="107"/>
      <c r="T2695" s="108"/>
      <c r="U2695" s="108"/>
      <c r="V2695" s="107"/>
      <c r="W2695" s="107"/>
    </row>
    <row r="2696" spans="1:23">
      <c r="A2696" s="107"/>
      <c r="B2696" s="112"/>
      <c r="C2696" s="107"/>
      <c r="D2696" s="112"/>
      <c r="E2696" s="107"/>
      <c r="F2696" s="107"/>
      <c r="G2696" s="107"/>
      <c r="H2696" s="107"/>
      <c r="I2696" s="107"/>
      <c r="J2696" s="108"/>
      <c r="K2696" s="108"/>
      <c r="L2696" s="108"/>
      <c r="M2696" s="108"/>
      <c r="N2696" s="108"/>
      <c r="O2696" s="108"/>
      <c r="P2696" s="108"/>
      <c r="Q2696" s="108"/>
      <c r="R2696" s="108"/>
      <c r="S2696" s="107"/>
      <c r="T2696" s="108"/>
      <c r="U2696" s="108"/>
      <c r="V2696" s="107"/>
      <c r="W2696" s="107"/>
    </row>
    <row r="2697" spans="1:23">
      <c r="A2697" s="107"/>
      <c r="B2697" s="112"/>
      <c r="C2697" s="107"/>
      <c r="D2697" s="112"/>
      <c r="E2697" s="107"/>
      <c r="F2697" s="107"/>
      <c r="G2697" s="107"/>
      <c r="H2697" s="107"/>
      <c r="I2697" s="107"/>
      <c r="J2697" s="108"/>
      <c r="K2697" s="108"/>
      <c r="L2697" s="108"/>
      <c r="M2697" s="108"/>
      <c r="N2697" s="108"/>
      <c r="O2697" s="108"/>
      <c r="P2697" s="108"/>
      <c r="Q2697" s="108"/>
      <c r="R2697" s="108"/>
      <c r="S2697" s="107"/>
      <c r="T2697" s="108"/>
      <c r="U2697" s="108"/>
      <c r="V2697" s="107"/>
      <c r="W2697" s="107"/>
    </row>
    <row r="2698" spans="1:23">
      <c r="A2698" s="107"/>
      <c r="B2698" s="112"/>
      <c r="C2698" s="107"/>
      <c r="D2698" s="112"/>
      <c r="E2698" s="107"/>
      <c r="F2698" s="107"/>
      <c r="G2698" s="107"/>
      <c r="H2698" s="107"/>
      <c r="I2698" s="107"/>
      <c r="J2698" s="108"/>
      <c r="K2698" s="108"/>
      <c r="L2698" s="108"/>
      <c r="M2698" s="108"/>
      <c r="N2698" s="108"/>
      <c r="O2698" s="108"/>
      <c r="P2698" s="108"/>
      <c r="Q2698" s="108"/>
      <c r="R2698" s="108"/>
      <c r="S2698" s="107"/>
      <c r="T2698" s="108"/>
      <c r="U2698" s="108"/>
      <c r="V2698" s="107"/>
      <c r="W2698" s="107"/>
    </row>
    <row r="2699" spans="1:23">
      <c r="A2699" s="107"/>
      <c r="B2699" s="112"/>
      <c r="C2699" s="107"/>
      <c r="D2699" s="112"/>
      <c r="E2699" s="107"/>
      <c r="F2699" s="107"/>
      <c r="G2699" s="107"/>
      <c r="H2699" s="107"/>
      <c r="I2699" s="107"/>
      <c r="J2699" s="108"/>
      <c r="K2699" s="108"/>
      <c r="L2699" s="108"/>
      <c r="M2699" s="108"/>
      <c r="N2699" s="108"/>
      <c r="O2699" s="108"/>
      <c r="P2699" s="108"/>
      <c r="Q2699" s="108"/>
      <c r="R2699" s="108"/>
      <c r="S2699" s="107"/>
      <c r="T2699" s="108"/>
      <c r="U2699" s="108"/>
      <c r="V2699" s="107"/>
      <c r="W2699" s="107"/>
    </row>
    <row r="2700" spans="1:23">
      <c r="A2700" s="107"/>
      <c r="B2700" s="112"/>
      <c r="C2700" s="107"/>
      <c r="D2700" s="112"/>
      <c r="E2700" s="107"/>
      <c r="F2700" s="107"/>
      <c r="G2700" s="107"/>
      <c r="H2700" s="107"/>
      <c r="I2700" s="107"/>
      <c r="J2700" s="108"/>
      <c r="K2700" s="108"/>
      <c r="L2700" s="108"/>
      <c r="M2700" s="108"/>
      <c r="N2700" s="108"/>
      <c r="O2700" s="108"/>
      <c r="P2700" s="108"/>
      <c r="Q2700" s="108"/>
      <c r="R2700" s="108"/>
      <c r="S2700" s="107"/>
      <c r="T2700" s="108"/>
      <c r="U2700" s="108"/>
      <c r="V2700" s="107"/>
      <c r="W2700" s="107"/>
    </row>
    <row r="2701" spans="1:23">
      <c r="A2701" s="107"/>
      <c r="B2701" s="112"/>
      <c r="C2701" s="107"/>
      <c r="D2701" s="112"/>
      <c r="E2701" s="107"/>
      <c r="F2701" s="107"/>
      <c r="G2701" s="107"/>
      <c r="H2701" s="107"/>
      <c r="I2701" s="107"/>
      <c r="J2701" s="108"/>
      <c r="K2701" s="108"/>
      <c r="L2701" s="108"/>
      <c r="M2701" s="108"/>
      <c r="N2701" s="108"/>
      <c r="O2701" s="108"/>
      <c r="P2701" s="108"/>
      <c r="Q2701" s="108"/>
      <c r="R2701" s="108"/>
      <c r="S2701" s="107"/>
      <c r="T2701" s="108"/>
      <c r="U2701" s="108"/>
      <c r="V2701" s="107"/>
      <c r="W2701" s="107"/>
    </row>
    <row r="2702" spans="1:23">
      <c r="A2702" s="107"/>
      <c r="B2702" s="112"/>
      <c r="C2702" s="107"/>
      <c r="D2702" s="112"/>
      <c r="E2702" s="107"/>
      <c r="F2702" s="107"/>
      <c r="G2702" s="107"/>
      <c r="H2702" s="107"/>
      <c r="I2702" s="107"/>
      <c r="J2702" s="108"/>
      <c r="K2702" s="108"/>
      <c r="L2702" s="108"/>
      <c r="M2702" s="108"/>
      <c r="N2702" s="108"/>
      <c r="O2702" s="108"/>
      <c r="P2702" s="108"/>
      <c r="Q2702" s="108"/>
      <c r="R2702" s="108"/>
      <c r="S2702" s="107"/>
      <c r="T2702" s="108"/>
      <c r="U2702" s="108"/>
      <c r="V2702" s="107"/>
      <c r="W2702" s="107"/>
    </row>
    <row r="2703" spans="1:23">
      <c r="A2703" s="107"/>
      <c r="B2703" s="112"/>
      <c r="C2703" s="107"/>
      <c r="D2703" s="112"/>
      <c r="E2703" s="107"/>
      <c r="F2703" s="107"/>
      <c r="G2703" s="107"/>
      <c r="H2703" s="107"/>
      <c r="I2703" s="107"/>
      <c r="J2703" s="108"/>
      <c r="K2703" s="108"/>
      <c r="L2703" s="108"/>
      <c r="M2703" s="108"/>
      <c r="N2703" s="108"/>
      <c r="O2703" s="108"/>
      <c r="P2703" s="108"/>
      <c r="Q2703" s="108"/>
      <c r="R2703" s="108"/>
      <c r="S2703" s="107"/>
      <c r="T2703" s="108"/>
      <c r="U2703" s="108"/>
      <c r="V2703" s="107"/>
      <c r="W2703" s="107"/>
    </row>
    <row r="2704" spans="1:23">
      <c r="A2704" s="107"/>
      <c r="B2704" s="112"/>
      <c r="C2704" s="107"/>
      <c r="D2704" s="112"/>
      <c r="E2704" s="107"/>
      <c r="F2704" s="107"/>
      <c r="G2704" s="107"/>
      <c r="H2704" s="107"/>
      <c r="I2704" s="107"/>
      <c r="J2704" s="108"/>
      <c r="K2704" s="108"/>
      <c r="L2704" s="108"/>
      <c r="M2704" s="108"/>
      <c r="N2704" s="108"/>
      <c r="O2704" s="108"/>
      <c r="P2704" s="108"/>
      <c r="Q2704" s="108"/>
      <c r="R2704" s="108"/>
      <c r="S2704" s="107"/>
      <c r="T2704" s="108"/>
      <c r="U2704" s="108"/>
      <c r="V2704" s="107"/>
      <c r="W2704" s="107"/>
    </row>
    <row r="2705" spans="1:23">
      <c r="A2705" s="107"/>
      <c r="B2705" s="112"/>
      <c r="C2705" s="107"/>
      <c r="D2705" s="112"/>
      <c r="E2705" s="107"/>
      <c r="F2705" s="107"/>
      <c r="G2705" s="107"/>
      <c r="H2705" s="107"/>
      <c r="I2705" s="107"/>
      <c r="J2705" s="108"/>
      <c r="K2705" s="108"/>
      <c r="L2705" s="108"/>
      <c r="M2705" s="108"/>
      <c r="N2705" s="108"/>
      <c r="O2705" s="108"/>
      <c r="P2705" s="108"/>
      <c r="Q2705" s="108"/>
      <c r="R2705" s="108"/>
      <c r="S2705" s="107"/>
      <c r="T2705" s="108"/>
      <c r="U2705" s="108"/>
      <c r="V2705" s="107"/>
      <c r="W2705" s="107"/>
    </row>
    <row r="2706" spans="1:23">
      <c r="A2706" s="107"/>
      <c r="B2706" s="112"/>
      <c r="C2706" s="107"/>
      <c r="D2706" s="112"/>
      <c r="E2706" s="107"/>
      <c r="F2706" s="107"/>
      <c r="G2706" s="107"/>
      <c r="H2706" s="107"/>
      <c r="I2706" s="107"/>
      <c r="J2706" s="108"/>
      <c r="K2706" s="108"/>
      <c r="L2706" s="108"/>
      <c r="M2706" s="108"/>
      <c r="N2706" s="108"/>
      <c r="O2706" s="108"/>
      <c r="P2706" s="108"/>
      <c r="Q2706" s="108"/>
      <c r="R2706" s="108"/>
      <c r="S2706" s="107"/>
      <c r="T2706" s="108"/>
      <c r="U2706" s="108"/>
      <c r="V2706" s="107"/>
      <c r="W2706" s="107"/>
    </row>
    <row r="2707" spans="1:23">
      <c r="A2707" s="107"/>
      <c r="B2707" s="112"/>
      <c r="C2707" s="107"/>
      <c r="D2707" s="112"/>
      <c r="E2707" s="107"/>
      <c r="F2707" s="107"/>
      <c r="G2707" s="107"/>
      <c r="H2707" s="107"/>
      <c r="I2707" s="107"/>
      <c r="J2707" s="108"/>
      <c r="K2707" s="108"/>
      <c r="L2707" s="108"/>
      <c r="M2707" s="108"/>
      <c r="N2707" s="108"/>
      <c r="O2707" s="108"/>
      <c r="P2707" s="108"/>
      <c r="Q2707" s="108"/>
      <c r="R2707" s="108"/>
      <c r="S2707" s="107"/>
      <c r="T2707" s="108"/>
      <c r="U2707" s="108"/>
      <c r="V2707" s="107"/>
      <c r="W2707" s="107"/>
    </row>
    <row r="2708" spans="1:23">
      <c r="A2708" s="107"/>
      <c r="B2708" s="112"/>
      <c r="C2708" s="107"/>
      <c r="D2708" s="112"/>
      <c r="E2708" s="107"/>
      <c r="F2708" s="107"/>
      <c r="G2708" s="107"/>
      <c r="H2708" s="107"/>
      <c r="I2708" s="107"/>
      <c r="J2708" s="108"/>
      <c r="K2708" s="108"/>
      <c r="L2708" s="108"/>
      <c r="M2708" s="108"/>
      <c r="N2708" s="108"/>
      <c r="O2708" s="108"/>
      <c r="P2708" s="108"/>
      <c r="Q2708" s="108"/>
      <c r="R2708" s="108"/>
      <c r="S2708" s="107"/>
      <c r="T2708" s="108"/>
      <c r="U2708" s="108"/>
      <c r="V2708" s="107"/>
      <c r="W2708" s="107"/>
    </row>
    <row r="2709" spans="1:23">
      <c r="A2709" s="107"/>
      <c r="B2709" s="112"/>
      <c r="C2709" s="107"/>
      <c r="D2709" s="112"/>
      <c r="E2709" s="107"/>
      <c r="F2709" s="107"/>
      <c r="G2709" s="107"/>
      <c r="H2709" s="107"/>
      <c r="I2709" s="107"/>
      <c r="J2709" s="108"/>
      <c r="K2709" s="108"/>
      <c r="L2709" s="108"/>
      <c r="M2709" s="108"/>
      <c r="N2709" s="108"/>
      <c r="O2709" s="108"/>
      <c r="P2709" s="108"/>
      <c r="Q2709" s="108"/>
      <c r="R2709" s="108"/>
      <c r="S2709" s="107"/>
      <c r="T2709" s="108"/>
      <c r="U2709" s="108"/>
      <c r="V2709" s="107"/>
      <c r="W2709" s="107"/>
    </row>
    <row r="2710" spans="1:23">
      <c r="A2710" s="107"/>
      <c r="B2710" s="112"/>
      <c r="C2710" s="107"/>
      <c r="D2710" s="112"/>
      <c r="E2710" s="107"/>
      <c r="F2710" s="107"/>
      <c r="G2710" s="107"/>
      <c r="H2710" s="107"/>
      <c r="I2710" s="107"/>
      <c r="J2710" s="108"/>
      <c r="K2710" s="108"/>
      <c r="L2710" s="108"/>
      <c r="M2710" s="108"/>
      <c r="N2710" s="108"/>
      <c r="O2710" s="108"/>
      <c r="P2710" s="108"/>
      <c r="Q2710" s="108"/>
      <c r="R2710" s="108"/>
      <c r="S2710" s="107"/>
      <c r="T2710" s="108"/>
      <c r="U2710" s="108"/>
      <c r="V2710" s="107"/>
      <c r="W2710" s="107"/>
    </row>
    <row r="2711" spans="1:23">
      <c r="A2711" s="107"/>
      <c r="B2711" s="112"/>
      <c r="C2711" s="107"/>
      <c r="D2711" s="112"/>
      <c r="E2711" s="107"/>
      <c r="F2711" s="107"/>
      <c r="G2711" s="107"/>
      <c r="H2711" s="107"/>
      <c r="I2711" s="107"/>
      <c r="J2711" s="108"/>
      <c r="K2711" s="108"/>
      <c r="L2711" s="108"/>
      <c r="M2711" s="108"/>
      <c r="N2711" s="108"/>
      <c r="O2711" s="108"/>
      <c r="P2711" s="108"/>
      <c r="Q2711" s="108"/>
      <c r="R2711" s="108"/>
      <c r="S2711" s="107"/>
      <c r="T2711" s="108"/>
      <c r="U2711" s="108"/>
      <c r="V2711" s="107"/>
      <c r="W2711" s="107"/>
    </row>
    <row r="2712" spans="1:23">
      <c r="A2712" s="107"/>
      <c r="B2712" s="112"/>
      <c r="C2712" s="107"/>
      <c r="D2712" s="112"/>
      <c r="E2712" s="107"/>
      <c r="F2712" s="107"/>
      <c r="G2712" s="107"/>
      <c r="H2712" s="107"/>
      <c r="I2712" s="107"/>
      <c r="J2712" s="108"/>
      <c r="K2712" s="108"/>
      <c r="L2712" s="108"/>
      <c r="M2712" s="108"/>
      <c r="N2712" s="108"/>
      <c r="O2712" s="108"/>
      <c r="P2712" s="108"/>
      <c r="Q2712" s="108"/>
      <c r="R2712" s="108"/>
      <c r="S2712" s="107"/>
      <c r="T2712" s="108"/>
      <c r="U2712" s="108"/>
      <c r="V2712" s="107"/>
      <c r="W2712" s="107"/>
    </row>
    <row r="2713" spans="1:23">
      <c r="A2713" s="107"/>
      <c r="B2713" s="112"/>
      <c r="C2713" s="107"/>
      <c r="D2713" s="112"/>
      <c r="E2713" s="107"/>
      <c r="F2713" s="107"/>
      <c r="G2713" s="107"/>
      <c r="H2713" s="107"/>
      <c r="I2713" s="107"/>
      <c r="J2713" s="108"/>
      <c r="K2713" s="108"/>
      <c r="L2713" s="108"/>
      <c r="M2713" s="108"/>
      <c r="N2713" s="108"/>
      <c r="O2713" s="108"/>
      <c r="P2713" s="108"/>
      <c r="Q2713" s="108"/>
      <c r="R2713" s="108"/>
      <c r="S2713" s="107"/>
      <c r="T2713" s="108"/>
      <c r="U2713" s="108"/>
      <c r="V2713" s="107"/>
      <c r="W2713" s="107"/>
    </row>
    <row r="2714" spans="1:23">
      <c r="A2714" s="107"/>
      <c r="B2714" s="112"/>
      <c r="C2714" s="107"/>
      <c r="D2714" s="112"/>
      <c r="E2714" s="107"/>
      <c r="F2714" s="107"/>
      <c r="G2714" s="107"/>
      <c r="H2714" s="107"/>
      <c r="I2714" s="107"/>
      <c r="J2714" s="108"/>
      <c r="K2714" s="108"/>
      <c r="L2714" s="108"/>
      <c r="M2714" s="108"/>
      <c r="N2714" s="108"/>
      <c r="O2714" s="108"/>
      <c r="P2714" s="108"/>
      <c r="Q2714" s="108"/>
      <c r="R2714" s="108"/>
      <c r="S2714" s="107"/>
      <c r="T2714" s="108"/>
      <c r="U2714" s="108"/>
      <c r="V2714" s="107"/>
      <c r="W2714" s="107"/>
    </row>
    <row r="2715" spans="1:23">
      <c r="A2715" s="107"/>
      <c r="B2715" s="112"/>
      <c r="C2715" s="107"/>
      <c r="D2715" s="112"/>
      <c r="E2715" s="107"/>
      <c r="F2715" s="107"/>
      <c r="G2715" s="107"/>
      <c r="H2715" s="107"/>
      <c r="I2715" s="107"/>
      <c r="J2715" s="108"/>
      <c r="K2715" s="108"/>
      <c r="L2715" s="108"/>
      <c r="M2715" s="108"/>
      <c r="N2715" s="108"/>
      <c r="O2715" s="108"/>
      <c r="P2715" s="108"/>
      <c r="Q2715" s="108"/>
      <c r="R2715" s="108"/>
      <c r="S2715" s="107"/>
      <c r="T2715" s="108"/>
      <c r="U2715" s="108"/>
      <c r="V2715" s="107"/>
      <c r="W2715" s="107"/>
    </row>
    <row r="2716" spans="1:23">
      <c r="A2716" s="107"/>
      <c r="B2716" s="112"/>
      <c r="C2716" s="107"/>
      <c r="D2716" s="112"/>
      <c r="E2716" s="107"/>
      <c r="F2716" s="107"/>
      <c r="G2716" s="107"/>
      <c r="H2716" s="107"/>
      <c r="I2716" s="107"/>
      <c r="J2716" s="108"/>
      <c r="K2716" s="108"/>
      <c r="L2716" s="108"/>
      <c r="M2716" s="108"/>
      <c r="N2716" s="108"/>
      <c r="O2716" s="108"/>
      <c r="P2716" s="108"/>
      <c r="Q2716" s="108"/>
      <c r="R2716" s="108"/>
      <c r="S2716" s="107"/>
      <c r="T2716" s="108"/>
      <c r="U2716" s="108"/>
      <c r="V2716" s="107"/>
      <c r="W2716" s="107"/>
    </row>
    <row r="2717" spans="1:23">
      <c r="A2717" s="107"/>
      <c r="B2717" s="112"/>
      <c r="C2717" s="107"/>
      <c r="D2717" s="112"/>
      <c r="E2717" s="107"/>
      <c r="F2717" s="107"/>
      <c r="G2717" s="107"/>
      <c r="H2717" s="107"/>
      <c r="I2717" s="107"/>
      <c r="J2717" s="108"/>
      <c r="K2717" s="108"/>
      <c r="L2717" s="108"/>
      <c r="M2717" s="108"/>
      <c r="N2717" s="108"/>
      <c r="O2717" s="108"/>
      <c r="P2717" s="108"/>
      <c r="Q2717" s="108"/>
      <c r="R2717" s="108"/>
      <c r="S2717" s="107"/>
      <c r="T2717" s="108"/>
      <c r="U2717" s="108"/>
      <c r="V2717" s="107"/>
      <c r="W2717" s="107"/>
    </row>
    <row r="2718" spans="1:23">
      <c r="A2718" s="107"/>
      <c r="B2718" s="112"/>
      <c r="C2718" s="107"/>
      <c r="D2718" s="112"/>
      <c r="E2718" s="107"/>
      <c r="F2718" s="107"/>
      <c r="G2718" s="107"/>
      <c r="H2718" s="107"/>
      <c r="I2718" s="107"/>
      <c r="J2718" s="108"/>
      <c r="K2718" s="108"/>
      <c r="L2718" s="108"/>
      <c r="M2718" s="108"/>
      <c r="N2718" s="108"/>
      <c r="O2718" s="108"/>
      <c r="P2718" s="108"/>
      <c r="Q2718" s="108"/>
      <c r="R2718" s="108"/>
      <c r="S2718" s="107"/>
      <c r="T2718" s="108"/>
      <c r="U2718" s="108"/>
      <c r="V2718" s="107"/>
      <c r="W2718" s="107"/>
    </row>
    <row r="2719" spans="1:23">
      <c r="A2719" s="107"/>
      <c r="B2719" s="112"/>
      <c r="C2719" s="107"/>
      <c r="D2719" s="112"/>
      <c r="E2719" s="107"/>
      <c r="F2719" s="107"/>
      <c r="G2719" s="107"/>
      <c r="H2719" s="107"/>
      <c r="I2719" s="107"/>
      <c r="J2719" s="108"/>
      <c r="K2719" s="108"/>
      <c r="L2719" s="108"/>
      <c r="M2719" s="108"/>
      <c r="N2719" s="108"/>
      <c r="O2719" s="108"/>
      <c r="P2719" s="108"/>
      <c r="Q2719" s="108"/>
      <c r="R2719" s="108"/>
      <c r="S2719" s="107"/>
      <c r="T2719" s="108"/>
      <c r="U2719" s="108"/>
      <c r="V2719" s="107"/>
      <c r="W2719" s="107"/>
    </row>
    <row r="2720" spans="1:23">
      <c r="A2720" s="107"/>
      <c r="B2720" s="112"/>
      <c r="C2720" s="107"/>
      <c r="D2720" s="112"/>
      <c r="E2720" s="107"/>
      <c r="F2720" s="107"/>
      <c r="G2720" s="107"/>
      <c r="H2720" s="107"/>
      <c r="I2720" s="107"/>
      <c r="J2720" s="108"/>
      <c r="K2720" s="108"/>
      <c r="L2720" s="108"/>
      <c r="M2720" s="108"/>
      <c r="N2720" s="108"/>
      <c r="O2720" s="108"/>
      <c r="P2720" s="108"/>
      <c r="Q2720" s="108"/>
      <c r="R2720" s="108"/>
      <c r="S2720" s="107"/>
      <c r="T2720" s="108"/>
      <c r="U2720" s="108"/>
      <c r="V2720" s="107"/>
      <c r="W2720" s="107"/>
    </row>
    <row r="2721" spans="1:23">
      <c r="A2721" s="107"/>
      <c r="B2721" s="112"/>
      <c r="C2721" s="107"/>
      <c r="D2721" s="112"/>
      <c r="E2721" s="107"/>
      <c r="F2721" s="107"/>
      <c r="G2721" s="107"/>
      <c r="H2721" s="107"/>
      <c r="I2721" s="107"/>
      <c r="J2721" s="108"/>
      <c r="K2721" s="108"/>
      <c r="L2721" s="108"/>
      <c r="M2721" s="108"/>
      <c r="N2721" s="108"/>
      <c r="O2721" s="108"/>
      <c r="P2721" s="108"/>
      <c r="Q2721" s="108"/>
      <c r="R2721" s="108"/>
      <c r="S2721" s="107"/>
      <c r="T2721" s="108"/>
      <c r="U2721" s="108"/>
      <c r="V2721" s="107"/>
      <c r="W2721" s="107"/>
    </row>
    <row r="2722" spans="1:23">
      <c r="A2722" s="107"/>
      <c r="B2722" s="112"/>
      <c r="C2722" s="107"/>
      <c r="D2722" s="112"/>
      <c r="E2722" s="107"/>
      <c r="F2722" s="107"/>
      <c r="G2722" s="107"/>
      <c r="H2722" s="107"/>
      <c r="I2722" s="107"/>
      <c r="J2722" s="108"/>
      <c r="K2722" s="108"/>
      <c r="L2722" s="108"/>
      <c r="M2722" s="108"/>
      <c r="N2722" s="108"/>
      <c r="O2722" s="108"/>
      <c r="P2722" s="108"/>
      <c r="Q2722" s="108"/>
      <c r="R2722" s="108"/>
      <c r="S2722" s="107"/>
      <c r="T2722" s="108"/>
      <c r="U2722" s="108"/>
      <c r="V2722" s="107"/>
      <c r="W2722" s="107"/>
    </row>
    <row r="2723" spans="1:23">
      <c r="A2723" s="107"/>
      <c r="B2723" s="112"/>
      <c r="C2723" s="107"/>
      <c r="D2723" s="112"/>
      <c r="E2723" s="107"/>
      <c r="F2723" s="107"/>
      <c r="G2723" s="107"/>
      <c r="H2723" s="107"/>
      <c r="I2723" s="107"/>
      <c r="J2723" s="108"/>
      <c r="K2723" s="108"/>
      <c r="L2723" s="108"/>
      <c r="M2723" s="108"/>
      <c r="N2723" s="108"/>
      <c r="O2723" s="108"/>
      <c r="P2723" s="108"/>
      <c r="Q2723" s="108"/>
      <c r="R2723" s="108"/>
      <c r="S2723" s="107"/>
      <c r="T2723" s="108"/>
      <c r="U2723" s="108"/>
      <c r="V2723" s="107"/>
      <c r="W2723" s="107"/>
    </row>
    <row r="2724" spans="1:23">
      <c r="A2724" s="107"/>
      <c r="B2724" s="112"/>
      <c r="C2724" s="107"/>
      <c r="D2724" s="112"/>
      <c r="E2724" s="107"/>
      <c r="F2724" s="107"/>
      <c r="G2724" s="107"/>
      <c r="H2724" s="107"/>
      <c r="I2724" s="107"/>
      <c r="J2724" s="108"/>
      <c r="K2724" s="108"/>
      <c r="L2724" s="108"/>
      <c r="M2724" s="108"/>
      <c r="N2724" s="108"/>
      <c r="O2724" s="108"/>
      <c r="P2724" s="108"/>
      <c r="Q2724" s="108"/>
      <c r="R2724" s="108"/>
      <c r="S2724" s="107"/>
      <c r="T2724" s="108"/>
      <c r="U2724" s="108"/>
      <c r="V2724" s="107"/>
      <c r="W2724" s="107"/>
    </row>
    <row r="2725" spans="1:23">
      <c r="A2725" s="107"/>
      <c r="B2725" s="112"/>
      <c r="C2725" s="107"/>
      <c r="D2725" s="112"/>
      <c r="E2725" s="107"/>
      <c r="F2725" s="107"/>
      <c r="G2725" s="107"/>
      <c r="H2725" s="107"/>
      <c r="I2725" s="107"/>
      <c r="J2725" s="108"/>
      <c r="K2725" s="108"/>
      <c r="L2725" s="108"/>
      <c r="M2725" s="108"/>
      <c r="N2725" s="108"/>
      <c r="O2725" s="108"/>
      <c r="P2725" s="108"/>
      <c r="Q2725" s="108"/>
      <c r="R2725" s="108"/>
      <c r="S2725" s="107"/>
      <c r="T2725" s="108"/>
      <c r="U2725" s="108"/>
      <c r="V2725" s="107"/>
      <c r="W2725" s="107"/>
    </row>
    <row r="2726" spans="1:23">
      <c r="A2726" s="107"/>
      <c r="B2726" s="112"/>
      <c r="C2726" s="107"/>
      <c r="D2726" s="112"/>
      <c r="E2726" s="107"/>
      <c r="F2726" s="107"/>
      <c r="G2726" s="107"/>
      <c r="H2726" s="107"/>
      <c r="I2726" s="107"/>
      <c r="J2726" s="108"/>
      <c r="K2726" s="108"/>
      <c r="L2726" s="108"/>
      <c r="M2726" s="108"/>
      <c r="N2726" s="108"/>
      <c r="O2726" s="108"/>
      <c r="P2726" s="108"/>
      <c r="Q2726" s="108"/>
      <c r="R2726" s="108"/>
      <c r="S2726" s="107"/>
      <c r="T2726" s="108"/>
      <c r="U2726" s="108"/>
      <c r="V2726" s="107"/>
      <c r="W2726" s="107"/>
    </row>
    <row r="2727" spans="1:23">
      <c r="A2727" s="107"/>
      <c r="B2727" s="112"/>
      <c r="C2727" s="107"/>
      <c r="D2727" s="112"/>
      <c r="E2727" s="107"/>
      <c r="F2727" s="107"/>
      <c r="G2727" s="107"/>
      <c r="H2727" s="107"/>
      <c r="I2727" s="107"/>
      <c r="J2727" s="108"/>
      <c r="K2727" s="108"/>
      <c r="L2727" s="108"/>
      <c r="M2727" s="108"/>
      <c r="N2727" s="108"/>
      <c r="O2727" s="108"/>
      <c r="P2727" s="108"/>
      <c r="Q2727" s="108"/>
      <c r="R2727" s="108"/>
      <c r="S2727" s="107"/>
      <c r="T2727" s="108"/>
      <c r="U2727" s="108"/>
      <c r="V2727" s="107"/>
      <c r="W2727" s="107"/>
    </row>
    <row r="2728" spans="1:23">
      <c r="A2728" s="107"/>
      <c r="B2728" s="112"/>
      <c r="C2728" s="107"/>
      <c r="D2728" s="112"/>
      <c r="E2728" s="107"/>
      <c r="F2728" s="107"/>
      <c r="G2728" s="107"/>
      <c r="H2728" s="107"/>
      <c r="I2728" s="107"/>
      <c r="J2728" s="108"/>
      <c r="K2728" s="108"/>
      <c r="L2728" s="108"/>
      <c r="M2728" s="108"/>
      <c r="N2728" s="108"/>
      <c r="O2728" s="108"/>
      <c r="P2728" s="108"/>
      <c r="Q2728" s="108"/>
      <c r="R2728" s="108"/>
      <c r="S2728" s="107"/>
      <c r="T2728" s="108"/>
      <c r="U2728" s="108"/>
      <c r="V2728" s="107"/>
      <c r="W2728" s="107"/>
    </row>
    <row r="2729" spans="1:23">
      <c r="A2729" s="107"/>
      <c r="B2729" s="112"/>
      <c r="C2729" s="107"/>
      <c r="D2729" s="112"/>
      <c r="E2729" s="107"/>
      <c r="F2729" s="107"/>
      <c r="G2729" s="107"/>
      <c r="H2729" s="107"/>
      <c r="I2729" s="107"/>
      <c r="J2729" s="108"/>
      <c r="K2729" s="108"/>
      <c r="L2729" s="108"/>
      <c r="M2729" s="108"/>
      <c r="N2729" s="108"/>
      <c r="O2729" s="108"/>
      <c r="P2729" s="108"/>
      <c r="Q2729" s="108"/>
      <c r="R2729" s="108"/>
      <c r="S2729" s="107"/>
      <c r="T2729" s="108"/>
      <c r="U2729" s="108"/>
      <c r="V2729" s="107"/>
      <c r="W2729" s="107"/>
    </row>
    <row r="2730" spans="1:23">
      <c r="A2730" s="107"/>
      <c r="B2730" s="112"/>
      <c r="C2730" s="107"/>
      <c r="D2730" s="112"/>
      <c r="E2730" s="107"/>
      <c r="F2730" s="107"/>
      <c r="G2730" s="107"/>
      <c r="H2730" s="107"/>
      <c r="I2730" s="107"/>
      <c r="J2730" s="108"/>
      <c r="K2730" s="108"/>
      <c r="L2730" s="108"/>
      <c r="M2730" s="108"/>
      <c r="N2730" s="108"/>
      <c r="O2730" s="108"/>
      <c r="P2730" s="108"/>
      <c r="Q2730" s="108"/>
      <c r="R2730" s="108"/>
      <c r="S2730" s="107"/>
      <c r="T2730" s="108"/>
      <c r="U2730" s="108"/>
      <c r="V2730" s="107"/>
      <c r="W2730" s="107"/>
    </row>
    <row r="2731" spans="1:23">
      <c r="A2731" s="107"/>
      <c r="B2731" s="112"/>
      <c r="C2731" s="107"/>
      <c r="D2731" s="112"/>
      <c r="E2731" s="107"/>
      <c r="F2731" s="107"/>
      <c r="G2731" s="107"/>
      <c r="H2731" s="107"/>
      <c r="I2731" s="107"/>
      <c r="J2731" s="108"/>
      <c r="K2731" s="108"/>
      <c r="L2731" s="108"/>
      <c r="M2731" s="108"/>
      <c r="N2731" s="108"/>
      <c r="O2731" s="108"/>
      <c r="P2731" s="108"/>
      <c r="Q2731" s="108"/>
      <c r="R2731" s="108"/>
      <c r="S2731" s="107"/>
      <c r="T2731" s="108"/>
      <c r="U2731" s="108"/>
      <c r="V2731" s="107"/>
      <c r="W2731" s="107"/>
    </row>
    <row r="2732" spans="1:23">
      <c r="A2732" s="107"/>
      <c r="B2732" s="112"/>
      <c r="C2732" s="107"/>
      <c r="D2732" s="112"/>
      <c r="E2732" s="107"/>
      <c r="F2732" s="107"/>
      <c r="G2732" s="107"/>
      <c r="H2732" s="107"/>
      <c r="I2732" s="107"/>
      <c r="J2732" s="108"/>
      <c r="K2732" s="108"/>
      <c r="L2732" s="108"/>
      <c r="M2732" s="108"/>
      <c r="N2732" s="108"/>
      <c r="O2732" s="108"/>
      <c r="P2732" s="108"/>
      <c r="Q2732" s="108"/>
      <c r="R2732" s="108"/>
      <c r="S2732" s="107"/>
      <c r="T2732" s="108"/>
      <c r="U2732" s="108"/>
      <c r="V2732" s="107"/>
      <c r="W2732" s="107"/>
    </row>
    <row r="2733" spans="1:23">
      <c r="A2733" s="107"/>
      <c r="B2733" s="112"/>
      <c r="C2733" s="107"/>
      <c r="D2733" s="112"/>
      <c r="E2733" s="107"/>
      <c r="F2733" s="107"/>
      <c r="G2733" s="107"/>
      <c r="H2733" s="107"/>
      <c r="I2733" s="107"/>
      <c r="J2733" s="108"/>
      <c r="K2733" s="108"/>
      <c r="L2733" s="108"/>
      <c r="M2733" s="108"/>
      <c r="N2733" s="108"/>
      <c r="O2733" s="108"/>
      <c r="P2733" s="108"/>
      <c r="Q2733" s="108"/>
      <c r="R2733" s="108"/>
      <c r="S2733" s="107"/>
      <c r="T2733" s="108"/>
      <c r="U2733" s="108"/>
      <c r="V2733" s="107"/>
      <c r="W2733" s="107"/>
    </row>
    <row r="2734" spans="1:23">
      <c r="A2734" s="107"/>
      <c r="B2734" s="112"/>
      <c r="C2734" s="107"/>
      <c r="D2734" s="112"/>
      <c r="E2734" s="107"/>
      <c r="F2734" s="107"/>
      <c r="G2734" s="107"/>
      <c r="H2734" s="107"/>
      <c r="I2734" s="107"/>
      <c r="J2734" s="108"/>
      <c r="K2734" s="108"/>
      <c r="L2734" s="108"/>
      <c r="M2734" s="108"/>
      <c r="N2734" s="108"/>
      <c r="O2734" s="108"/>
      <c r="P2734" s="108"/>
      <c r="Q2734" s="108"/>
      <c r="R2734" s="108"/>
      <c r="S2734" s="107"/>
      <c r="T2734" s="108"/>
      <c r="U2734" s="108"/>
      <c r="V2734" s="107"/>
      <c r="W2734" s="107"/>
    </row>
    <row r="2735" spans="1:23">
      <c r="A2735" s="107"/>
      <c r="B2735" s="112"/>
      <c r="C2735" s="107"/>
      <c r="D2735" s="112"/>
      <c r="E2735" s="107"/>
      <c r="F2735" s="107"/>
      <c r="G2735" s="107"/>
      <c r="H2735" s="107"/>
      <c r="I2735" s="107"/>
      <c r="J2735" s="108"/>
      <c r="K2735" s="108"/>
      <c r="L2735" s="108"/>
      <c r="M2735" s="108"/>
      <c r="N2735" s="108"/>
      <c r="O2735" s="108"/>
      <c r="P2735" s="108"/>
      <c r="Q2735" s="108"/>
      <c r="R2735" s="108"/>
      <c r="S2735" s="107"/>
      <c r="T2735" s="108"/>
      <c r="U2735" s="108"/>
      <c r="V2735" s="107"/>
      <c r="W2735" s="107"/>
    </row>
    <row r="2736" spans="1:23">
      <c r="A2736" s="107"/>
      <c r="B2736" s="112"/>
      <c r="C2736" s="107"/>
      <c r="D2736" s="112"/>
      <c r="E2736" s="107"/>
      <c r="F2736" s="107"/>
      <c r="G2736" s="107"/>
      <c r="H2736" s="107"/>
      <c r="I2736" s="107"/>
      <c r="J2736" s="108"/>
      <c r="K2736" s="108"/>
      <c r="L2736" s="108"/>
      <c r="M2736" s="108"/>
      <c r="N2736" s="108"/>
      <c r="O2736" s="108"/>
      <c r="P2736" s="108"/>
      <c r="Q2736" s="108"/>
      <c r="R2736" s="108"/>
      <c r="S2736" s="107"/>
      <c r="T2736" s="108"/>
      <c r="U2736" s="108"/>
      <c r="V2736" s="107"/>
      <c r="W2736" s="107"/>
    </row>
    <row r="2737" spans="1:23">
      <c r="A2737" s="107"/>
      <c r="B2737" s="112"/>
      <c r="C2737" s="107"/>
      <c r="D2737" s="112"/>
      <c r="E2737" s="107"/>
      <c r="F2737" s="107"/>
      <c r="G2737" s="107"/>
      <c r="H2737" s="107"/>
      <c r="I2737" s="107"/>
      <c r="J2737" s="108"/>
      <c r="K2737" s="108"/>
      <c r="L2737" s="108"/>
      <c r="M2737" s="108"/>
      <c r="N2737" s="108"/>
      <c r="O2737" s="108"/>
      <c r="P2737" s="108"/>
      <c r="Q2737" s="108"/>
      <c r="R2737" s="108"/>
      <c r="S2737" s="107"/>
      <c r="T2737" s="108"/>
      <c r="U2737" s="108"/>
      <c r="V2737" s="107"/>
      <c r="W2737" s="107"/>
    </row>
    <row r="2738" spans="1:23">
      <c r="A2738" s="107"/>
      <c r="B2738" s="112"/>
      <c r="C2738" s="107"/>
      <c r="D2738" s="112"/>
      <c r="E2738" s="107"/>
      <c r="F2738" s="107"/>
      <c r="G2738" s="107"/>
      <c r="H2738" s="107"/>
      <c r="I2738" s="107"/>
      <c r="J2738" s="108"/>
      <c r="K2738" s="108"/>
      <c r="L2738" s="108"/>
      <c r="M2738" s="108"/>
      <c r="N2738" s="108"/>
      <c r="O2738" s="108"/>
      <c r="P2738" s="108"/>
      <c r="Q2738" s="108"/>
      <c r="R2738" s="108"/>
      <c r="S2738" s="107"/>
      <c r="T2738" s="108"/>
      <c r="U2738" s="108"/>
      <c r="V2738" s="107"/>
      <c r="W2738" s="107"/>
    </row>
    <row r="2739" spans="1:23">
      <c r="A2739" s="107"/>
      <c r="B2739" s="112"/>
      <c r="C2739" s="107"/>
      <c r="D2739" s="112"/>
      <c r="E2739" s="107"/>
      <c r="F2739" s="107"/>
      <c r="G2739" s="107"/>
      <c r="H2739" s="107"/>
      <c r="I2739" s="107"/>
      <c r="J2739" s="108"/>
      <c r="K2739" s="108"/>
      <c r="L2739" s="108"/>
      <c r="M2739" s="108"/>
      <c r="N2739" s="108"/>
      <c r="O2739" s="108"/>
      <c r="P2739" s="108"/>
      <c r="Q2739" s="108"/>
      <c r="R2739" s="108"/>
      <c r="S2739" s="107"/>
      <c r="T2739" s="108"/>
      <c r="U2739" s="108"/>
      <c r="V2739" s="107"/>
      <c r="W2739" s="107"/>
    </row>
    <row r="2740" spans="1:23">
      <c r="A2740" s="107"/>
      <c r="B2740" s="112"/>
      <c r="C2740" s="107"/>
      <c r="D2740" s="112"/>
      <c r="E2740" s="107"/>
      <c r="F2740" s="107"/>
      <c r="G2740" s="107"/>
      <c r="H2740" s="107"/>
      <c r="I2740" s="107"/>
      <c r="J2740" s="108"/>
      <c r="K2740" s="108"/>
      <c r="L2740" s="108"/>
      <c r="M2740" s="108"/>
      <c r="N2740" s="108"/>
      <c r="O2740" s="108"/>
      <c r="P2740" s="108"/>
      <c r="Q2740" s="108"/>
      <c r="R2740" s="108"/>
      <c r="S2740" s="107"/>
      <c r="T2740" s="108"/>
      <c r="U2740" s="108"/>
      <c r="V2740" s="107"/>
      <c r="W2740" s="107"/>
    </row>
    <row r="2741" spans="1:23">
      <c r="A2741" s="107"/>
      <c r="B2741" s="112"/>
      <c r="C2741" s="107"/>
      <c r="D2741" s="112"/>
      <c r="E2741" s="107"/>
      <c r="F2741" s="107"/>
      <c r="G2741" s="107"/>
      <c r="H2741" s="107"/>
      <c r="I2741" s="107"/>
      <c r="J2741" s="108"/>
      <c r="K2741" s="108"/>
      <c r="L2741" s="108"/>
      <c r="M2741" s="108"/>
      <c r="N2741" s="108"/>
      <c r="O2741" s="108"/>
      <c r="P2741" s="108"/>
      <c r="Q2741" s="108"/>
      <c r="R2741" s="108"/>
      <c r="S2741" s="107"/>
      <c r="T2741" s="108"/>
      <c r="U2741" s="108"/>
      <c r="V2741" s="107"/>
      <c r="W2741" s="107"/>
    </row>
    <row r="2742" spans="1:23">
      <c r="A2742" s="107"/>
      <c r="B2742" s="112"/>
      <c r="C2742" s="107"/>
      <c r="D2742" s="112"/>
      <c r="E2742" s="107"/>
      <c r="F2742" s="107"/>
      <c r="G2742" s="107"/>
      <c r="H2742" s="107"/>
      <c r="I2742" s="107"/>
      <c r="J2742" s="108"/>
      <c r="K2742" s="108"/>
      <c r="L2742" s="108"/>
      <c r="M2742" s="108"/>
      <c r="N2742" s="108"/>
      <c r="O2742" s="108"/>
      <c r="P2742" s="108"/>
      <c r="Q2742" s="108"/>
      <c r="R2742" s="108"/>
      <c r="S2742" s="107"/>
      <c r="T2742" s="108"/>
      <c r="U2742" s="108"/>
      <c r="V2742" s="107"/>
      <c r="W2742" s="107"/>
    </row>
    <row r="2743" spans="1:23">
      <c r="A2743" s="107"/>
      <c r="B2743" s="112"/>
      <c r="C2743" s="107"/>
      <c r="D2743" s="112"/>
      <c r="E2743" s="107"/>
      <c r="F2743" s="107"/>
      <c r="G2743" s="107"/>
      <c r="H2743" s="107"/>
      <c r="I2743" s="107"/>
      <c r="J2743" s="108"/>
      <c r="K2743" s="108"/>
      <c r="L2743" s="108"/>
      <c r="M2743" s="108"/>
      <c r="N2743" s="108"/>
      <c r="O2743" s="108"/>
      <c r="P2743" s="108"/>
      <c r="Q2743" s="108"/>
      <c r="R2743" s="108"/>
      <c r="S2743" s="107"/>
      <c r="T2743" s="108"/>
      <c r="U2743" s="108"/>
      <c r="V2743" s="107"/>
      <c r="W2743" s="107"/>
    </row>
    <row r="2744" spans="1:23">
      <c r="A2744" s="107"/>
      <c r="B2744" s="112"/>
      <c r="C2744" s="107"/>
      <c r="D2744" s="112"/>
      <c r="E2744" s="107"/>
      <c r="F2744" s="107"/>
      <c r="G2744" s="107"/>
      <c r="H2744" s="107"/>
      <c r="I2744" s="107"/>
      <c r="J2744" s="108"/>
      <c r="K2744" s="108"/>
      <c r="L2744" s="108"/>
      <c r="M2744" s="108"/>
      <c r="N2744" s="108"/>
      <c r="O2744" s="108"/>
      <c r="P2744" s="108"/>
      <c r="Q2744" s="108"/>
      <c r="R2744" s="108"/>
      <c r="S2744" s="107"/>
      <c r="T2744" s="108"/>
      <c r="U2744" s="108"/>
      <c r="V2744" s="107"/>
      <c r="W2744" s="107"/>
    </row>
    <row r="2745" spans="1:23">
      <c r="A2745" s="107"/>
      <c r="B2745" s="112"/>
      <c r="C2745" s="107"/>
      <c r="D2745" s="112"/>
      <c r="E2745" s="107"/>
      <c r="F2745" s="107"/>
      <c r="G2745" s="107"/>
      <c r="H2745" s="107"/>
      <c r="I2745" s="107"/>
      <c r="J2745" s="108"/>
      <c r="K2745" s="108"/>
      <c r="L2745" s="108"/>
      <c r="M2745" s="108"/>
      <c r="N2745" s="108"/>
      <c r="O2745" s="108"/>
      <c r="P2745" s="108"/>
      <c r="Q2745" s="108"/>
      <c r="R2745" s="108"/>
      <c r="S2745" s="107"/>
      <c r="T2745" s="108"/>
      <c r="U2745" s="108"/>
      <c r="V2745" s="107"/>
      <c r="W2745" s="107"/>
    </row>
    <row r="2746" spans="1:23">
      <c r="A2746" s="107"/>
      <c r="B2746" s="112"/>
      <c r="C2746" s="107"/>
      <c r="D2746" s="112"/>
      <c r="E2746" s="107"/>
      <c r="F2746" s="107"/>
      <c r="G2746" s="107"/>
      <c r="H2746" s="107"/>
      <c r="I2746" s="107"/>
      <c r="J2746" s="108"/>
      <c r="K2746" s="108"/>
      <c r="L2746" s="108"/>
      <c r="M2746" s="108"/>
      <c r="N2746" s="108"/>
      <c r="O2746" s="108"/>
      <c r="P2746" s="108"/>
      <c r="Q2746" s="108"/>
      <c r="R2746" s="108"/>
      <c r="S2746" s="107"/>
      <c r="T2746" s="108"/>
      <c r="U2746" s="108"/>
      <c r="V2746" s="107"/>
      <c r="W2746" s="107"/>
    </row>
    <row r="2747" spans="1:23">
      <c r="A2747" s="107"/>
      <c r="B2747" s="112"/>
      <c r="C2747" s="107"/>
      <c r="D2747" s="112"/>
      <c r="E2747" s="107"/>
      <c r="F2747" s="107"/>
      <c r="G2747" s="107"/>
      <c r="H2747" s="107"/>
      <c r="I2747" s="107"/>
      <c r="J2747" s="108"/>
      <c r="K2747" s="108"/>
      <c r="L2747" s="108"/>
      <c r="M2747" s="108"/>
      <c r="N2747" s="108"/>
      <c r="O2747" s="108"/>
      <c r="P2747" s="108"/>
      <c r="Q2747" s="108"/>
      <c r="R2747" s="108"/>
      <c r="S2747" s="107"/>
      <c r="T2747" s="108"/>
      <c r="U2747" s="108"/>
      <c r="V2747" s="107"/>
      <c r="W2747" s="107"/>
    </row>
    <row r="2748" spans="1:23">
      <c r="A2748" s="107"/>
      <c r="B2748" s="112"/>
      <c r="C2748" s="107"/>
      <c r="D2748" s="112"/>
      <c r="E2748" s="107"/>
      <c r="F2748" s="107"/>
      <c r="G2748" s="107"/>
      <c r="H2748" s="107"/>
      <c r="I2748" s="107"/>
      <c r="J2748" s="108"/>
      <c r="K2748" s="108"/>
      <c r="L2748" s="108"/>
      <c r="M2748" s="108"/>
      <c r="N2748" s="108"/>
      <c r="O2748" s="108"/>
      <c r="P2748" s="108"/>
      <c r="Q2748" s="108"/>
      <c r="R2748" s="108"/>
      <c r="S2748" s="107"/>
      <c r="T2748" s="108"/>
      <c r="U2748" s="108"/>
      <c r="V2748" s="107"/>
      <c r="W2748" s="107"/>
    </row>
    <row r="2749" spans="1:23">
      <c r="A2749" s="107"/>
      <c r="B2749" s="112"/>
      <c r="C2749" s="107"/>
      <c r="D2749" s="112"/>
      <c r="E2749" s="107"/>
      <c r="F2749" s="107"/>
      <c r="G2749" s="107"/>
      <c r="H2749" s="107"/>
      <c r="I2749" s="107"/>
      <c r="J2749" s="108"/>
      <c r="K2749" s="108"/>
      <c r="L2749" s="108"/>
      <c r="M2749" s="108"/>
      <c r="N2749" s="108"/>
      <c r="O2749" s="108"/>
      <c r="P2749" s="108"/>
      <c r="Q2749" s="108"/>
      <c r="R2749" s="108"/>
      <c r="S2749" s="107"/>
      <c r="T2749" s="108"/>
      <c r="U2749" s="108"/>
      <c r="V2749" s="107"/>
      <c r="W2749" s="107"/>
    </row>
    <row r="2750" spans="1:23">
      <c r="A2750" s="107"/>
      <c r="B2750" s="112"/>
      <c r="C2750" s="107"/>
      <c r="D2750" s="112"/>
      <c r="E2750" s="107"/>
      <c r="F2750" s="107"/>
      <c r="G2750" s="107"/>
      <c r="H2750" s="107"/>
      <c r="I2750" s="107"/>
      <c r="J2750" s="108"/>
      <c r="K2750" s="108"/>
      <c r="L2750" s="108"/>
      <c r="M2750" s="108"/>
      <c r="N2750" s="108"/>
      <c r="O2750" s="108"/>
      <c r="P2750" s="108"/>
      <c r="Q2750" s="108"/>
      <c r="R2750" s="108"/>
      <c r="S2750" s="107"/>
      <c r="T2750" s="108"/>
      <c r="U2750" s="108"/>
      <c r="V2750" s="107"/>
      <c r="W2750" s="107"/>
    </row>
    <row r="2751" spans="1:23">
      <c r="A2751" s="107"/>
      <c r="B2751" s="112"/>
      <c r="C2751" s="107"/>
      <c r="D2751" s="112"/>
      <c r="E2751" s="107"/>
      <c r="F2751" s="107"/>
      <c r="G2751" s="107"/>
      <c r="H2751" s="107"/>
      <c r="I2751" s="107"/>
      <c r="J2751" s="108"/>
      <c r="K2751" s="108"/>
      <c r="L2751" s="108"/>
      <c r="M2751" s="108"/>
      <c r="N2751" s="108"/>
      <c r="O2751" s="108"/>
      <c r="P2751" s="108"/>
      <c r="Q2751" s="108"/>
      <c r="R2751" s="108"/>
      <c r="S2751" s="107"/>
      <c r="T2751" s="108"/>
      <c r="U2751" s="108"/>
      <c r="V2751" s="107"/>
      <c r="W2751" s="107"/>
    </row>
    <row r="2752" spans="1:23">
      <c r="A2752" s="107"/>
      <c r="B2752" s="112"/>
      <c r="C2752" s="107"/>
      <c r="D2752" s="112"/>
      <c r="E2752" s="107"/>
      <c r="F2752" s="107"/>
      <c r="G2752" s="107"/>
      <c r="H2752" s="107"/>
      <c r="I2752" s="107"/>
      <c r="J2752" s="108"/>
      <c r="K2752" s="108"/>
      <c r="L2752" s="108"/>
      <c r="M2752" s="108"/>
      <c r="N2752" s="108"/>
      <c r="O2752" s="108"/>
      <c r="P2752" s="108"/>
      <c r="Q2752" s="108"/>
      <c r="R2752" s="108"/>
      <c r="S2752" s="107"/>
      <c r="T2752" s="108"/>
      <c r="U2752" s="108"/>
      <c r="V2752" s="107"/>
      <c r="W2752" s="107"/>
    </row>
    <row r="2753" spans="1:23">
      <c r="A2753" s="107"/>
      <c r="B2753" s="112"/>
      <c r="C2753" s="107"/>
      <c r="D2753" s="112"/>
      <c r="E2753" s="107"/>
      <c r="F2753" s="107"/>
      <c r="G2753" s="107"/>
      <c r="H2753" s="107"/>
      <c r="I2753" s="107"/>
      <c r="J2753" s="108"/>
      <c r="K2753" s="108"/>
      <c r="L2753" s="108"/>
      <c r="M2753" s="108"/>
      <c r="N2753" s="108"/>
      <c r="O2753" s="108"/>
      <c r="P2753" s="108"/>
      <c r="Q2753" s="108"/>
      <c r="R2753" s="108"/>
      <c r="S2753" s="107"/>
      <c r="T2753" s="108"/>
      <c r="U2753" s="108"/>
      <c r="V2753" s="107"/>
      <c r="W2753" s="107"/>
    </row>
    <row r="2754" spans="1:23">
      <c r="A2754" s="107"/>
      <c r="B2754" s="112"/>
      <c r="C2754" s="107"/>
      <c r="D2754" s="112"/>
      <c r="E2754" s="107"/>
      <c r="F2754" s="107"/>
      <c r="G2754" s="107"/>
      <c r="H2754" s="107"/>
      <c r="I2754" s="107"/>
      <c r="J2754" s="108"/>
      <c r="K2754" s="108"/>
      <c r="L2754" s="108"/>
      <c r="M2754" s="108"/>
      <c r="N2754" s="108"/>
      <c r="O2754" s="108"/>
      <c r="P2754" s="108"/>
      <c r="Q2754" s="108"/>
      <c r="R2754" s="108"/>
      <c r="S2754" s="107"/>
      <c r="T2754" s="108"/>
      <c r="U2754" s="108"/>
      <c r="V2754" s="107"/>
      <c r="W2754" s="107"/>
    </row>
    <row r="2755" spans="1:23">
      <c r="A2755" s="107"/>
      <c r="B2755" s="112"/>
      <c r="C2755" s="107"/>
      <c r="D2755" s="112"/>
      <c r="E2755" s="107"/>
      <c r="F2755" s="107"/>
      <c r="G2755" s="107"/>
      <c r="H2755" s="107"/>
      <c r="I2755" s="107"/>
      <c r="J2755" s="108"/>
      <c r="K2755" s="108"/>
      <c r="L2755" s="108"/>
      <c r="M2755" s="108"/>
      <c r="N2755" s="108"/>
      <c r="O2755" s="108"/>
      <c r="P2755" s="108"/>
      <c r="Q2755" s="108"/>
      <c r="R2755" s="108"/>
      <c r="S2755" s="107"/>
      <c r="T2755" s="108"/>
      <c r="U2755" s="108"/>
      <c r="V2755" s="107"/>
      <c r="W2755" s="107"/>
    </row>
    <row r="2756" spans="1:23">
      <c r="A2756" s="107"/>
      <c r="B2756" s="112"/>
      <c r="C2756" s="107"/>
      <c r="D2756" s="112"/>
      <c r="E2756" s="107"/>
      <c r="F2756" s="107"/>
      <c r="G2756" s="107"/>
      <c r="H2756" s="107"/>
      <c r="I2756" s="107"/>
      <c r="J2756" s="108"/>
      <c r="K2756" s="108"/>
      <c r="L2756" s="108"/>
      <c r="M2756" s="108"/>
      <c r="N2756" s="108"/>
      <c r="O2756" s="108"/>
      <c r="P2756" s="108"/>
      <c r="Q2756" s="108"/>
      <c r="R2756" s="108"/>
      <c r="S2756" s="107"/>
      <c r="T2756" s="108"/>
      <c r="U2756" s="108"/>
      <c r="V2756" s="107"/>
      <c r="W2756" s="107"/>
    </row>
    <row r="2757" spans="1:23">
      <c r="A2757" s="107"/>
      <c r="B2757" s="112"/>
      <c r="C2757" s="107"/>
      <c r="D2757" s="112"/>
      <c r="E2757" s="107"/>
      <c r="F2757" s="107"/>
      <c r="G2757" s="107"/>
      <c r="H2757" s="107"/>
      <c r="I2757" s="107"/>
      <c r="J2757" s="108"/>
      <c r="K2757" s="108"/>
      <c r="L2757" s="108"/>
      <c r="M2757" s="108"/>
      <c r="N2757" s="108"/>
      <c r="O2757" s="108"/>
      <c r="P2757" s="108"/>
      <c r="Q2757" s="108"/>
      <c r="R2757" s="108"/>
      <c r="S2757" s="107"/>
      <c r="T2757" s="108"/>
      <c r="U2757" s="108"/>
      <c r="V2757" s="107"/>
      <c r="W2757" s="107"/>
    </row>
    <row r="2758" spans="1:23">
      <c r="A2758" s="107"/>
      <c r="B2758" s="112"/>
      <c r="C2758" s="107"/>
      <c r="D2758" s="112"/>
      <c r="E2758" s="107"/>
      <c r="F2758" s="107"/>
      <c r="G2758" s="107"/>
      <c r="H2758" s="107"/>
      <c r="I2758" s="107"/>
      <c r="J2758" s="108"/>
      <c r="K2758" s="108"/>
      <c r="L2758" s="108"/>
      <c r="M2758" s="108"/>
      <c r="N2758" s="108"/>
      <c r="O2758" s="108"/>
      <c r="P2758" s="108"/>
      <c r="Q2758" s="108"/>
      <c r="R2758" s="108"/>
      <c r="S2758" s="107"/>
      <c r="T2758" s="108"/>
      <c r="U2758" s="108"/>
      <c r="V2758" s="107"/>
      <c r="W2758" s="107"/>
    </row>
    <row r="2759" spans="1:23">
      <c r="A2759" s="107"/>
      <c r="B2759" s="112"/>
      <c r="C2759" s="107"/>
      <c r="D2759" s="112"/>
      <c r="E2759" s="107"/>
      <c r="F2759" s="107"/>
      <c r="G2759" s="107"/>
      <c r="H2759" s="107"/>
      <c r="I2759" s="107"/>
      <c r="J2759" s="108"/>
      <c r="K2759" s="108"/>
      <c r="L2759" s="108"/>
      <c r="M2759" s="108"/>
      <c r="N2759" s="108"/>
      <c r="O2759" s="108"/>
      <c r="P2759" s="108"/>
      <c r="Q2759" s="108"/>
      <c r="R2759" s="108"/>
      <c r="S2759" s="107"/>
      <c r="T2759" s="108"/>
      <c r="U2759" s="108"/>
      <c r="V2759" s="107"/>
      <c r="W2759" s="107"/>
    </row>
    <row r="2760" spans="1:23">
      <c r="A2760" s="107"/>
      <c r="B2760" s="112"/>
      <c r="C2760" s="107"/>
      <c r="D2760" s="112"/>
      <c r="E2760" s="107"/>
      <c r="F2760" s="107"/>
      <c r="G2760" s="107"/>
      <c r="H2760" s="107"/>
      <c r="I2760" s="107"/>
      <c r="J2760" s="108"/>
      <c r="K2760" s="108"/>
      <c r="L2760" s="108"/>
      <c r="M2760" s="108"/>
      <c r="N2760" s="108"/>
      <c r="O2760" s="108"/>
      <c r="P2760" s="108"/>
      <c r="Q2760" s="108"/>
      <c r="R2760" s="108"/>
      <c r="S2760" s="107"/>
      <c r="T2760" s="108"/>
      <c r="U2760" s="108"/>
      <c r="V2760" s="107"/>
      <c r="W2760" s="107"/>
    </row>
    <row r="2761" spans="1:23">
      <c r="A2761" s="107"/>
      <c r="B2761" s="112"/>
      <c r="C2761" s="107"/>
      <c r="D2761" s="112"/>
      <c r="E2761" s="107"/>
      <c r="F2761" s="107"/>
      <c r="G2761" s="107"/>
      <c r="H2761" s="107"/>
      <c r="I2761" s="107"/>
      <c r="J2761" s="108"/>
      <c r="K2761" s="108"/>
      <c r="L2761" s="108"/>
      <c r="M2761" s="108"/>
      <c r="N2761" s="108"/>
      <c r="O2761" s="108"/>
      <c r="P2761" s="108"/>
      <c r="Q2761" s="108"/>
      <c r="R2761" s="108"/>
      <c r="S2761" s="107"/>
      <c r="T2761" s="108"/>
      <c r="U2761" s="108"/>
      <c r="V2761" s="107"/>
      <c r="W2761" s="107"/>
    </row>
    <row r="2762" spans="1:23">
      <c r="A2762" s="107"/>
      <c r="B2762" s="112"/>
      <c r="C2762" s="107"/>
      <c r="D2762" s="112"/>
      <c r="E2762" s="107"/>
      <c r="F2762" s="107"/>
      <c r="G2762" s="107"/>
      <c r="H2762" s="107"/>
      <c r="I2762" s="107"/>
      <c r="J2762" s="108"/>
      <c r="K2762" s="108"/>
      <c r="L2762" s="108"/>
      <c r="M2762" s="108"/>
      <c r="N2762" s="108"/>
      <c r="O2762" s="108"/>
      <c r="P2762" s="108"/>
      <c r="Q2762" s="108"/>
      <c r="R2762" s="108"/>
      <c r="S2762" s="107"/>
      <c r="T2762" s="108"/>
      <c r="U2762" s="108"/>
      <c r="V2762" s="107"/>
      <c r="W2762" s="107"/>
    </row>
    <row r="2763" spans="1:23">
      <c r="A2763" s="107"/>
      <c r="B2763" s="112"/>
      <c r="C2763" s="107"/>
      <c r="D2763" s="112"/>
      <c r="E2763" s="107"/>
      <c r="F2763" s="107"/>
      <c r="G2763" s="107"/>
      <c r="H2763" s="107"/>
      <c r="I2763" s="107"/>
      <c r="J2763" s="108"/>
      <c r="K2763" s="108"/>
      <c r="L2763" s="108"/>
      <c r="M2763" s="108"/>
      <c r="N2763" s="108"/>
      <c r="O2763" s="108"/>
      <c r="P2763" s="108"/>
      <c r="Q2763" s="108"/>
      <c r="R2763" s="108"/>
      <c r="S2763" s="107"/>
      <c r="T2763" s="108"/>
      <c r="U2763" s="108"/>
      <c r="V2763" s="107"/>
      <c r="W2763" s="107"/>
    </row>
    <row r="2764" spans="1:23">
      <c r="A2764" s="107"/>
      <c r="B2764" s="112"/>
      <c r="C2764" s="107"/>
      <c r="D2764" s="112"/>
      <c r="E2764" s="107"/>
      <c r="F2764" s="107"/>
      <c r="G2764" s="107"/>
      <c r="H2764" s="107"/>
      <c r="I2764" s="107"/>
      <c r="J2764" s="108"/>
      <c r="K2764" s="108"/>
      <c r="L2764" s="108"/>
      <c r="M2764" s="108"/>
      <c r="N2764" s="108"/>
      <c r="O2764" s="108"/>
      <c r="P2764" s="108"/>
      <c r="Q2764" s="108"/>
      <c r="R2764" s="108"/>
      <c r="S2764" s="107"/>
      <c r="T2764" s="108"/>
      <c r="U2764" s="108"/>
      <c r="V2764" s="107"/>
      <c r="W2764" s="107"/>
    </row>
    <row r="2765" spans="1:23">
      <c r="A2765" s="107"/>
      <c r="B2765" s="112"/>
      <c r="C2765" s="107"/>
      <c r="D2765" s="112"/>
      <c r="E2765" s="107"/>
      <c r="F2765" s="107"/>
      <c r="G2765" s="107"/>
      <c r="H2765" s="107"/>
      <c r="I2765" s="107"/>
      <c r="J2765" s="108"/>
      <c r="K2765" s="108"/>
      <c r="L2765" s="108"/>
      <c r="M2765" s="108"/>
      <c r="N2765" s="108"/>
      <c r="O2765" s="108"/>
      <c r="P2765" s="108"/>
      <c r="Q2765" s="108"/>
      <c r="R2765" s="108"/>
      <c r="S2765" s="107"/>
      <c r="T2765" s="108"/>
      <c r="U2765" s="108"/>
      <c r="V2765" s="107"/>
      <c r="W2765" s="107"/>
    </row>
    <row r="2766" spans="1:23">
      <c r="A2766" s="107"/>
      <c r="B2766" s="112"/>
      <c r="C2766" s="107"/>
      <c r="D2766" s="112"/>
      <c r="E2766" s="107"/>
      <c r="F2766" s="107"/>
      <c r="G2766" s="107"/>
      <c r="H2766" s="107"/>
      <c r="I2766" s="107"/>
      <c r="J2766" s="108"/>
      <c r="K2766" s="108"/>
      <c r="L2766" s="108"/>
      <c r="M2766" s="108"/>
      <c r="N2766" s="108"/>
      <c r="O2766" s="108"/>
      <c r="P2766" s="108"/>
      <c r="Q2766" s="108"/>
      <c r="R2766" s="108"/>
      <c r="S2766" s="107"/>
      <c r="T2766" s="108"/>
      <c r="U2766" s="108"/>
      <c r="V2766" s="107"/>
      <c r="W2766" s="107"/>
    </row>
    <row r="2767" spans="1:23">
      <c r="A2767" s="107"/>
      <c r="B2767" s="112"/>
      <c r="C2767" s="107"/>
      <c r="D2767" s="112"/>
      <c r="E2767" s="107"/>
      <c r="F2767" s="107"/>
      <c r="G2767" s="107"/>
      <c r="H2767" s="107"/>
      <c r="I2767" s="107"/>
      <c r="J2767" s="108"/>
      <c r="K2767" s="108"/>
      <c r="L2767" s="108"/>
      <c r="M2767" s="108"/>
      <c r="N2767" s="108"/>
      <c r="O2767" s="108"/>
      <c r="P2767" s="108"/>
      <c r="Q2767" s="108"/>
      <c r="R2767" s="108"/>
      <c r="S2767" s="107"/>
      <c r="T2767" s="108"/>
      <c r="U2767" s="108"/>
      <c r="V2767" s="107"/>
      <c r="W2767" s="107"/>
    </row>
    <row r="2768" spans="1:23">
      <c r="A2768" s="107"/>
      <c r="B2768" s="112"/>
      <c r="C2768" s="107"/>
      <c r="D2768" s="112"/>
      <c r="E2768" s="107"/>
      <c r="F2768" s="107"/>
      <c r="G2768" s="107"/>
      <c r="H2768" s="107"/>
      <c r="I2768" s="107"/>
      <c r="J2768" s="108"/>
      <c r="K2768" s="108"/>
      <c r="L2768" s="108"/>
      <c r="M2768" s="108"/>
      <c r="N2768" s="108"/>
      <c r="O2768" s="108"/>
      <c r="P2768" s="108"/>
      <c r="Q2768" s="108"/>
      <c r="R2768" s="108"/>
      <c r="S2768" s="107"/>
      <c r="T2768" s="108"/>
      <c r="U2768" s="108"/>
      <c r="V2768" s="107"/>
      <c r="W2768" s="107"/>
    </row>
    <row r="2769" spans="1:23">
      <c r="A2769" s="107"/>
      <c r="B2769" s="112"/>
      <c r="C2769" s="107"/>
      <c r="D2769" s="112"/>
      <c r="E2769" s="107"/>
      <c r="F2769" s="107"/>
      <c r="G2769" s="107"/>
      <c r="H2769" s="107"/>
      <c r="I2769" s="107"/>
      <c r="J2769" s="108"/>
      <c r="K2769" s="108"/>
      <c r="L2769" s="108"/>
      <c r="M2769" s="108"/>
      <c r="N2769" s="108"/>
      <c r="O2769" s="108"/>
      <c r="P2769" s="108"/>
      <c r="Q2769" s="108"/>
      <c r="R2769" s="108"/>
      <c r="S2769" s="107"/>
      <c r="T2769" s="108"/>
      <c r="U2769" s="108"/>
      <c r="V2769" s="107"/>
      <c r="W2769" s="107"/>
    </row>
    <row r="2770" spans="1:23">
      <c r="A2770" s="107"/>
      <c r="B2770" s="112"/>
      <c r="C2770" s="107"/>
      <c r="D2770" s="112"/>
      <c r="E2770" s="107"/>
      <c r="F2770" s="107"/>
      <c r="G2770" s="107"/>
      <c r="H2770" s="107"/>
      <c r="I2770" s="107"/>
      <c r="J2770" s="108"/>
      <c r="K2770" s="108"/>
      <c r="L2770" s="108"/>
      <c r="M2770" s="108"/>
      <c r="N2770" s="108"/>
      <c r="O2770" s="108"/>
      <c r="P2770" s="108"/>
      <c r="Q2770" s="108"/>
      <c r="R2770" s="108"/>
      <c r="S2770" s="107"/>
      <c r="T2770" s="108"/>
      <c r="U2770" s="108"/>
      <c r="V2770" s="107"/>
      <c r="W2770" s="107"/>
    </row>
    <row r="2771" spans="1:23">
      <c r="A2771" s="107"/>
      <c r="B2771" s="112"/>
      <c r="C2771" s="107"/>
      <c r="D2771" s="112"/>
      <c r="E2771" s="107"/>
      <c r="F2771" s="107"/>
      <c r="G2771" s="107"/>
      <c r="H2771" s="107"/>
      <c r="I2771" s="107"/>
      <c r="J2771" s="108"/>
      <c r="K2771" s="108"/>
      <c r="L2771" s="108"/>
      <c r="M2771" s="108"/>
      <c r="N2771" s="108"/>
      <c r="O2771" s="108"/>
      <c r="P2771" s="108"/>
      <c r="Q2771" s="108"/>
      <c r="R2771" s="108"/>
      <c r="S2771" s="107"/>
      <c r="T2771" s="108"/>
      <c r="U2771" s="108"/>
      <c r="V2771" s="107"/>
      <c r="W2771" s="107"/>
    </row>
    <row r="2772" spans="1:23">
      <c r="A2772" s="107"/>
      <c r="B2772" s="112"/>
      <c r="C2772" s="107"/>
      <c r="D2772" s="112"/>
      <c r="E2772" s="107"/>
      <c r="F2772" s="107"/>
      <c r="G2772" s="107"/>
      <c r="H2772" s="107"/>
      <c r="I2772" s="107"/>
      <c r="J2772" s="108"/>
      <c r="K2772" s="108"/>
      <c r="L2772" s="108"/>
      <c r="M2772" s="108"/>
      <c r="N2772" s="108"/>
      <c r="O2772" s="108"/>
      <c r="P2772" s="108"/>
      <c r="Q2772" s="108"/>
      <c r="R2772" s="108"/>
      <c r="S2772" s="107"/>
      <c r="T2772" s="108"/>
      <c r="U2772" s="108"/>
      <c r="V2772" s="107"/>
      <c r="W2772" s="107"/>
    </row>
    <row r="2773" spans="1:23">
      <c r="A2773" s="107"/>
      <c r="B2773" s="112"/>
      <c r="C2773" s="107"/>
      <c r="D2773" s="112"/>
      <c r="E2773" s="107"/>
      <c r="F2773" s="107"/>
      <c r="G2773" s="107"/>
      <c r="H2773" s="107"/>
      <c r="I2773" s="107"/>
      <c r="J2773" s="108"/>
      <c r="K2773" s="108"/>
      <c r="L2773" s="108"/>
      <c r="M2773" s="108"/>
      <c r="N2773" s="108"/>
      <c r="O2773" s="108"/>
      <c r="P2773" s="108"/>
      <c r="Q2773" s="108"/>
      <c r="R2773" s="108"/>
      <c r="S2773" s="107"/>
      <c r="T2773" s="108"/>
      <c r="U2773" s="108"/>
      <c r="V2773" s="107"/>
      <c r="W2773" s="107"/>
    </row>
    <row r="2774" spans="1:23">
      <c r="A2774" s="107"/>
      <c r="B2774" s="112"/>
      <c r="C2774" s="107"/>
      <c r="D2774" s="112"/>
      <c r="E2774" s="107"/>
      <c r="F2774" s="107"/>
      <c r="G2774" s="107"/>
      <c r="H2774" s="107"/>
      <c r="I2774" s="107"/>
      <c r="J2774" s="108"/>
      <c r="K2774" s="108"/>
      <c r="L2774" s="108"/>
      <c r="M2774" s="108"/>
      <c r="N2774" s="108"/>
      <c r="O2774" s="108"/>
      <c r="P2774" s="108"/>
      <c r="Q2774" s="108"/>
      <c r="R2774" s="108"/>
      <c r="S2774" s="107"/>
      <c r="T2774" s="108"/>
      <c r="U2774" s="108"/>
      <c r="V2774" s="107"/>
      <c r="W2774" s="107"/>
    </row>
    <row r="2775" spans="1:23">
      <c r="A2775" s="107"/>
      <c r="B2775" s="112"/>
      <c r="C2775" s="107"/>
      <c r="D2775" s="112"/>
      <c r="E2775" s="107"/>
      <c r="F2775" s="107"/>
      <c r="G2775" s="107"/>
      <c r="H2775" s="107"/>
      <c r="I2775" s="107"/>
      <c r="J2775" s="108"/>
      <c r="K2775" s="108"/>
      <c r="L2775" s="108"/>
      <c r="M2775" s="108"/>
      <c r="N2775" s="108"/>
      <c r="O2775" s="108"/>
      <c r="P2775" s="108"/>
      <c r="Q2775" s="108"/>
      <c r="R2775" s="108"/>
      <c r="S2775" s="107"/>
      <c r="T2775" s="108"/>
      <c r="U2775" s="108"/>
      <c r="V2775" s="107"/>
      <c r="W2775" s="107"/>
    </row>
    <row r="2776" spans="1:23">
      <c r="A2776" s="107"/>
      <c r="B2776" s="112"/>
      <c r="C2776" s="107"/>
      <c r="D2776" s="112"/>
      <c r="E2776" s="107"/>
      <c r="F2776" s="107"/>
      <c r="G2776" s="107"/>
      <c r="H2776" s="107"/>
      <c r="I2776" s="107"/>
      <c r="J2776" s="108"/>
      <c r="K2776" s="108"/>
      <c r="L2776" s="108"/>
      <c r="M2776" s="108"/>
      <c r="N2776" s="108"/>
      <c r="O2776" s="108"/>
      <c r="P2776" s="108"/>
      <c r="Q2776" s="108"/>
      <c r="R2776" s="108"/>
      <c r="S2776" s="107"/>
      <c r="T2776" s="108"/>
      <c r="U2776" s="108"/>
      <c r="V2776" s="107"/>
      <c r="W2776" s="107"/>
    </row>
    <row r="2777" spans="1:23">
      <c r="A2777" s="107"/>
      <c r="B2777" s="112"/>
      <c r="C2777" s="107"/>
      <c r="D2777" s="112"/>
      <c r="E2777" s="107"/>
      <c r="F2777" s="107"/>
      <c r="G2777" s="107"/>
      <c r="H2777" s="107"/>
      <c r="I2777" s="107"/>
      <c r="J2777" s="108"/>
      <c r="K2777" s="108"/>
      <c r="L2777" s="108"/>
      <c r="M2777" s="108"/>
      <c r="N2777" s="108"/>
      <c r="O2777" s="108"/>
      <c r="P2777" s="108"/>
      <c r="Q2777" s="108"/>
      <c r="R2777" s="108"/>
      <c r="S2777" s="107"/>
      <c r="T2777" s="108"/>
      <c r="U2777" s="108"/>
      <c r="V2777" s="107"/>
      <c r="W2777" s="107"/>
    </row>
    <row r="2778" spans="1:23">
      <c r="A2778" s="107"/>
      <c r="B2778" s="112"/>
      <c r="C2778" s="107"/>
      <c r="D2778" s="112"/>
      <c r="E2778" s="107"/>
      <c r="F2778" s="107"/>
      <c r="G2778" s="107"/>
      <c r="H2778" s="107"/>
      <c r="I2778" s="107"/>
      <c r="J2778" s="108"/>
      <c r="K2778" s="108"/>
      <c r="L2778" s="108"/>
      <c r="M2778" s="108"/>
      <c r="N2778" s="108"/>
      <c r="O2778" s="108"/>
      <c r="P2778" s="108"/>
      <c r="Q2778" s="108"/>
      <c r="R2778" s="108"/>
      <c r="S2778" s="107"/>
      <c r="T2778" s="108"/>
      <c r="U2778" s="108"/>
      <c r="V2778" s="107"/>
      <c r="W2778" s="107"/>
    </row>
    <row r="2779" spans="1:23">
      <c r="A2779" s="107"/>
      <c r="B2779" s="112"/>
      <c r="C2779" s="107"/>
      <c r="D2779" s="112"/>
      <c r="E2779" s="107"/>
      <c r="F2779" s="107"/>
      <c r="G2779" s="107"/>
      <c r="H2779" s="107"/>
      <c r="I2779" s="107"/>
      <c r="J2779" s="108"/>
      <c r="K2779" s="108"/>
      <c r="L2779" s="108"/>
      <c r="M2779" s="108"/>
      <c r="N2779" s="108"/>
      <c r="O2779" s="108"/>
      <c r="P2779" s="108"/>
      <c r="Q2779" s="108"/>
      <c r="R2779" s="108"/>
      <c r="S2779" s="107"/>
      <c r="T2779" s="108"/>
      <c r="U2779" s="108"/>
      <c r="V2779" s="107"/>
      <c r="W2779" s="107"/>
    </row>
    <row r="2780" spans="1:23">
      <c r="A2780" s="107"/>
      <c r="B2780" s="112"/>
      <c r="C2780" s="107"/>
      <c r="D2780" s="112"/>
      <c r="E2780" s="107"/>
      <c r="F2780" s="107"/>
      <c r="G2780" s="107"/>
      <c r="H2780" s="107"/>
      <c r="I2780" s="107"/>
      <c r="J2780" s="108"/>
      <c r="K2780" s="108"/>
      <c r="L2780" s="108"/>
      <c r="M2780" s="108"/>
      <c r="N2780" s="108"/>
      <c r="O2780" s="108"/>
      <c r="P2780" s="108"/>
      <c r="Q2780" s="108"/>
      <c r="R2780" s="108"/>
      <c r="S2780" s="107"/>
      <c r="T2780" s="108"/>
      <c r="U2780" s="108"/>
      <c r="V2780" s="107"/>
      <c r="W2780" s="107"/>
    </row>
    <row r="2781" spans="1:23">
      <c r="A2781" s="107"/>
      <c r="B2781" s="112"/>
      <c r="C2781" s="107"/>
      <c r="D2781" s="112"/>
      <c r="E2781" s="107"/>
      <c r="F2781" s="107"/>
      <c r="G2781" s="107"/>
      <c r="H2781" s="107"/>
      <c r="I2781" s="107"/>
      <c r="J2781" s="108"/>
      <c r="K2781" s="108"/>
      <c r="L2781" s="108"/>
      <c r="M2781" s="108"/>
      <c r="N2781" s="108"/>
      <c r="O2781" s="108"/>
      <c r="P2781" s="108"/>
      <c r="Q2781" s="108"/>
      <c r="R2781" s="108"/>
      <c r="S2781" s="107"/>
      <c r="T2781" s="108"/>
      <c r="U2781" s="108"/>
      <c r="V2781" s="107"/>
      <c r="W2781" s="107"/>
    </row>
    <row r="2782" spans="1:23">
      <c r="A2782" s="107"/>
      <c r="B2782" s="112"/>
      <c r="C2782" s="107"/>
      <c r="D2782" s="112"/>
      <c r="E2782" s="107"/>
      <c r="F2782" s="107"/>
      <c r="G2782" s="107"/>
      <c r="H2782" s="107"/>
      <c r="I2782" s="107"/>
      <c r="J2782" s="108"/>
      <c r="K2782" s="108"/>
      <c r="L2782" s="108"/>
      <c r="M2782" s="108"/>
      <c r="N2782" s="108"/>
      <c r="O2782" s="108"/>
      <c r="P2782" s="108"/>
      <c r="Q2782" s="108"/>
      <c r="R2782" s="108"/>
      <c r="S2782" s="107"/>
      <c r="T2782" s="108"/>
      <c r="U2782" s="108"/>
      <c r="V2782" s="107"/>
      <c r="W2782" s="107"/>
    </row>
    <row r="2783" spans="1:23">
      <c r="A2783" s="107"/>
      <c r="B2783" s="112"/>
      <c r="C2783" s="107"/>
      <c r="D2783" s="112"/>
      <c r="E2783" s="107"/>
      <c r="F2783" s="107"/>
      <c r="G2783" s="107"/>
      <c r="H2783" s="107"/>
      <c r="I2783" s="107"/>
      <c r="J2783" s="108"/>
      <c r="K2783" s="108"/>
      <c r="L2783" s="108"/>
      <c r="M2783" s="108"/>
      <c r="N2783" s="108"/>
      <c r="O2783" s="108"/>
      <c r="P2783" s="108"/>
      <c r="Q2783" s="108"/>
      <c r="R2783" s="108"/>
      <c r="S2783" s="107"/>
      <c r="T2783" s="108"/>
      <c r="U2783" s="108"/>
      <c r="V2783" s="107"/>
      <c r="W2783" s="107"/>
    </row>
    <row r="2784" spans="1:23">
      <c r="A2784" s="107"/>
      <c r="B2784" s="112"/>
      <c r="C2784" s="107"/>
      <c r="D2784" s="112"/>
      <c r="E2784" s="107"/>
      <c r="F2784" s="107"/>
      <c r="G2784" s="107"/>
      <c r="H2784" s="107"/>
      <c r="I2784" s="107"/>
      <c r="J2784" s="108"/>
      <c r="K2784" s="108"/>
      <c r="L2784" s="108"/>
      <c r="M2784" s="108"/>
      <c r="N2784" s="108"/>
      <c r="O2784" s="108"/>
      <c r="P2784" s="108"/>
      <c r="Q2784" s="108"/>
      <c r="R2784" s="108"/>
      <c r="S2784" s="107"/>
      <c r="T2784" s="108"/>
      <c r="U2784" s="108"/>
      <c r="V2784" s="107"/>
      <c r="W2784" s="107"/>
    </row>
    <row r="2785" spans="1:23">
      <c r="A2785" s="107"/>
      <c r="B2785" s="112"/>
      <c r="C2785" s="107"/>
      <c r="D2785" s="112"/>
      <c r="E2785" s="107"/>
      <c r="F2785" s="107"/>
      <c r="G2785" s="107"/>
      <c r="H2785" s="107"/>
      <c r="I2785" s="107"/>
      <c r="J2785" s="108"/>
      <c r="K2785" s="108"/>
      <c r="L2785" s="108"/>
      <c r="M2785" s="108"/>
      <c r="N2785" s="108"/>
      <c r="O2785" s="108"/>
      <c r="P2785" s="108"/>
      <c r="Q2785" s="108"/>
      <c r="R2785" s="108"/>
      <c r="S2785" s="107"/>
      <c r="T2785" s="108"/>
      <c r="U2785" s="108"/>
      <c r="V2785" s="107"/>
      <c r="W2785" s="107"/>
    </row>
    <row r="2786" spans="1:23">
      <c r="A2786" s="107"/>
      <c r="B2786" s="112"/>
      <c r="C2786" s="107"/>
      <c r="D2786" s="112"/>
      <c r="E2786" s="107"/>
      <c r="F2786" s="107"/>
      <c r="G2786" s="107"/>
      <c r="H2786" s="107"/>
      <c r="I2786" s="107"/>
      <c r="J2786" s="108"/>
      <c r="K2786" s="108"/>
      <c r="L2786" s="108"/>
      <c r="M2786" s="108"/>
      <c r="N2786" s="108"/>
      <c r="O2786" s="108"/>
      <c r="P2786" s="108"/>
      <c r="Q2786" s="108"/>
      <c r="R2786" s="108"/>
      <c r="S2786" s="107"/>
      <c r="T2786" s="108"/>
      <c r="U2786" s="108"/>
      <c r="V2786" s="107"/>
      <c r="W2786" s="107"/>
    </row>
    <row r="2787" spans="1:23">
      <c r="A2787" s="107"/>
      <c r="B2787" s="112"/>
      <c r="C2787" s="107"/>
      <c r="D2787" s="112"/>
      <c r="E2787" s="107"/>
      <c r="F2787" s="107"/>
      <c r="G2787" s="107"/>
      <c r="H2787" s="107"/>
      <c r="I2787" s="107"/>
      <c r="J2787" s="108"/>
      <c r="K2787" s="108"/>
      <c r="L2787" s="108"/>
      <c r="M2787" s="108"/>
      <c r="N2787" s="108"/>
      <c r="O2787" s="108"/>
      <c r="P2787" s="108"/>
      <c r="Q2787" s="108"/>
      <c r="R2787" s="108"/>
      <c r="S2787" s="107"/>
      <c r="T2787" s="108"/>
      <c r="U2787" s="108"/>
      <c r="V2787" s="107"/>
      <c r="W2787" s="107"/>
    </row>
    <row r="2788" spans="1:23">
      <c r="A2788" s="107"/>
      <c r="B2788" s="112"/>
      <c r="C2788" s="107"/>
      <c r="D2788" s="112"/>
      <c r="E2788" s="107"/>
      <c r="F2788" s="107"/>
      <c r="G2788" s="107"/>
      <c r="H2788" s="107"/>
      <c r="I2788" s="107"/>
      <c r="J2788" s="108"/>
      <c r="K2788" s="108"/>
      <c r="L2788" s="108"/>
      <c r="M2788" s="108"/>
      <c r="N2788" s="108"/>
      <c r="O2788" s="108"/>
      <c r="P2788" s="108"/>
      <c r="Q2788" s="108"/>
      <c r="R2788" s="108"/>
      <c r="S2788" s="107"/>
      <c r="T2788" s="108"/>
      <c r="U2788" s="108"/>
      <c r="V2788" s="107"/>
      <c r="W2788" s="107"/>
    </row>
    <row r="2789" spans="1:23">
      <c r="A2789" s="107"/>
      <c r="B2789" s="112"/>
      <c r="C2789" s="107"/>
      <c r="D2789" s="112"/>
      <c r="E2789" s="107"/>
      <c r="F2789" s="107"/>
      <c r="G2789" s="107"/>
      <c r="H2789" s="107"/>
      <c r="I2789" s="107"/>
      <c r="J2789" s="108"/>
      <c r="K2789" s="108"/>
      <c r="L2789" s="108"/>
      <c r="M2789" s="108"/>
      <c r="N2789" s="108"/>
      <c r="O2789" s="108"/>
      <c r="P2789" s="108"/>
      <c r="Q2789" s="108"/>
      <c r="R2789" s="108"/>
      <c r="S2789" s="107"/>
      <c r="T2789" s="108"/>
      <c r="U2789" s="108"/>
      <c r="V2789" s="107"/>
      <c r="W2789" s="107"/>
    </row>
    <row r="2790" spans="1:23">
      <c r="A2790" s="107"/>
      <c r="B2790" s="112"/>
      <c r="C2790" s="107"/>
      <c r="D2790" s="112"/>
      <c r="E2790" s="107"/>
      <c r="F2790" s="107"/>
      <c r="G2790" s="107"/>
      <c r="H2790" s="107"/>
      <c r="I2790" s="107"/>
      <c r="J2790" s="108"/>
      <c r="K2790" s="108"/>
      <c r="L2790" s="108"/>
      <c r="M2790" s="108"/>
      <c r="N2790" s="108"/>
      <c r="O2790" s="108"/>
      <c r="P2790" s="108"/>
      <c r="Q2790" s="108"/>
      <c r="R2790" s="108"/>
      <c r="S2790" s="107"/>
      <c r="T2790" s="108"/>
      <c r="U2790" s="108"/>
      <c r="V2790" s="107"/>
      <c r="W2790" s="107"/>
    </row>
    <row r="2791" spans="1:23">
      <c r="A2791" s="107"/>
      <c r="B2791" s="112"/>
      <c r="C2791" s="107"/>
      <c r="D2791" s="112"/>
      <c r="E2791" s="107"/>
      <c r="F2791" s="107"/>
      <c r="G2791" s="107"/>
      <c r="H2791" s="107"/>
      <c r="I2791" s="107"/>
      <c r="J2791" s="108"/>
      <c r="K2791" s="108"/>
      <c r="L2791" s="108"/>
      <c r="M2791" s="108"/>
      <c r="N2791" s="108"/>
      <c r="O2791" s="108"/>
      <c r="P2791" s="108"/>
      <c r="Q2791" s="108"/>
      <c r="R2791" s="108"/>
      <c r="S2791" s="107"/>
      <c r="T2791" s="108"/>
      <c r="U2791" s="108"/>
      <c r="V2791" s="107"/>
      <c r="W2791" s="107"/>
    </row>
    <row r="2792" spans="1:23">
      <c r="A2792" s="107"/>
      <c r="B2792" s="112"/>
      <c r="C2792" s="107"/>
      <c r="D2792" s="112"/>
      <c r="E2792" s="107"/>
      <c r="F2792" s="107"/>
      <c r="G2792" s="107"/>
      <c r="H2792" s="107"/>
      <c r="I2792" s="107"/>
      <c r="J2792" s="108"/>
      <c r="K2792" s="108"/>
      <c r="L2792" s="108"/>
      <c r="M2792" s="108"/>
      <c r="N2792" s="108"/>
      <c r="O2792" s="108"/>
      <c r="P2792" s="108"/>
      <c r="Q2792" s="108"/>
      <c r="R2792" s="108"/>
      <c r="S2792" s="107"/>
      <c r="T2792" s="108"/>
      <c r="U2792" s="108"/>
      <c r="V2792" s="107"/>
      <c r="W2792" s="107"/>
    </row>
    <row r="2793" spans="1:23">
      <c r="A2793" s="107"/>
      <c r="B2793" s="112"/>
      <c r="C2793" s="107"/>
      <c r="D2793" s="112"/>
      <c r="E2793" s="107"/>
      <c r="F2793" s="107"/>
      <c r="G2793" s="107"/>
      <c r="H2793" s="107"/>
      <c r="I2793" s="107"/>
      <c r="J2793" s="108"/>
      <c r="K2793" s="108"/>
      <c r="L2793" s="108"/>
      <c r="M2793" s="108"/>
      <c r="N2793" s="108"/>
      <c r="O2793" s="108"/>
      <c r="P2793" s="108"/>
      <c r="Q2793" s="108"/>
      <c r="R2793" s="108"/>
      <c r="S2793" s="107"/>
      <c r="T2793" s="108"/>
      <c r="U2793" s="108"/>
      <c r="V2793" s="107"/>
      <c r="W2793" s="107"/>
    </row>
    <row r="2794" spans="1:23">
      <c r="A2794" s="107"/>
      <c r="B2794" s="112"/>
      <c r="C2794" s="107"/>
      <c r="D2794" s="112"/>
      <c r="E2794" s="107"/>
      <c r="F2794" s="107"/>
      <c r="G2794" s="107"/>
      <c r="H2794" s="107"/>
      <c r="I2794" s="107"/>
      <c r="J2794" s="108"/>
      <c r="K2794" s="108"/>
      <c r="L2794" s="108"/>
      <c r="M2794" s="108"/>
      <c r="N2794" s="108"/>
      <c r="O2794" s="108"/>
      <c r="P2794" s="108"/>
      <c r="Q2794" s="108"/>
      <c r="R2794" s="108"/>
      <c r="S2794" s="107"/>
      <c r="T2794" s="108"/>
      <c r="U2794" s="108"/>
      <c r="V2794" s="107"/>
      <c r="W2794" s="107"/>
    </row>
    <row r="2795" spans="1:23">
      <c r="A2795" s="107"/>
      <c r="B2795" s="112"/>
      <c r="C2795" s="107"/>
      <c r="D2795" s="112"/>
      <c r="E2795" s="107"/>
      <c r="F2795" s="107"/>
      <c r="G2795" s="107"/>
      <c r="H2795" s="107"/>
      <c r="I2795" s="107"/>
      <c r="J2795" s="108"/>
      <c r="K2795" s="108"/>
      <c r="L2795" s="108"/>
      <c r="M2795" s="108"/>
      <c r="N2795" s="108"/>
      <c r="O2795" s="108"/>
      <c r="P2795" s="108"/>
      <c r="Q2795" s="108"/>
      <c r="R2795" s="108"/>
      <c r="S2795" s="107"/>
      <c r="T2795" s="108"/>
      <c r="U2795" s="108"/>
      <c r="V2795" s="107"/>
      <c r="W2795" s="107"/>
    </row>
    <row r="2796" spans="1:23">
      <c r="A2796" s="107"/>
      <c r="B2796" s="112"/>
      <c r="C2796" s="107"/>
      <c r="D2796" s="112"/>
      <c r="E2796" s="107"/>
      <c r="F2796" s="107"/>
      <c r="G2796" s="107"/>
      <c r="H2796" s="107"/>
      <c r="I2796" s="107"/>
      <c r="J2796" s="108"/>
      <c r="K2796" s="108"/>
      <c r="L2796" s="108"/>
      <c r="M2796" s="108"/>
      <c r="N2796" s="108"/>
      <c r="O2796" s="108"/>
      <c r="P2796" s="108"/>
      <c r="Q2796" s="108"/>
      <c r="R2796" s="108"/>
      <c r="S2796" s="107"/>
      <c r="T2796" s="108"/>
      <c r="U2796" s="108"/>
      <c r="V2796" s="107"/>
      <c r="W2796" s="107"/>
    </row>
    <row r="2797" spans="1:23">
      <c r="A2797" s="107"/>
      <c r="B2797" s="112"/>
      <c r="C2797" s="107"/>
      <c r="D2797" s="112"/>
      <c r="E2797" s="107"/>
      <c r="F2797" s="107"/>
      <c r="G2797" s="107"/>
      <c r="H2797" s="107"/>
      <c r="I2797" s="107"/>
      <c r="J2797" s="108"/>
      <c r="K2797" s="108"/>
      <c r="L2797" s="108"/>
      <c r="M2797" s="108"/>
      <c r="N2797" s="108"/>
      <c r="O2797" s="108"/>
      <c r="P2797" s="108"/>
      <c r="Q2797" s="108"/>
      <c r="R2797" s="108"/>
      <c r="S2797" s="107"/>
      <c r="T2797" s="108"/>
      <c r="U2797" s="108"/>
      <c r="V2797" s="107"/>
      <c r="W2797" s="107"/>
    </row>
    <row r="2798" spans="1:23">
      <c r="A2798" s="107"/>
      <c r="B2798" s="112"/>
      <c r="C2798" s="107"/>
      <c r="D2798" s="112"/>
      <c r="E2798" s="107"/>
      <c r="F2798" s="107"/>
      <c r="G2798" s="107"/>
      <c r="H2798" s="107"/>
      <c r="I2798" s="107"/>
      <c r="J2798" s="108"/>
      <c r="K2798" s="108"/>
      <c r="L2798" s="108"/>
      <c r="M2798" s="108"/>
      <c r="N2798" s="108"/>
      <c r="O2798" s="108"/>
      <c r="P2798" s="108"/>
      <c r="Q2798" s="108"/>
      <c r="R2798" s="108"/>
      <c r="S2798" s="107"/>
      <c r="T2798" s="108"/>
      <c r="U2798" s="108"/>
      <c r="V2798" s="107"/>
      <c r="W2798" s="107"/>
    </row>
    <row r="2799" spans="1:23">
      <c r="A2799" s="107"/>
      <c r="B2799" s="112"/>
      <c r="C2799" s="107"/>
      <c r="D2799" s="112"/>
      <c r="E2799" s="107"/>
      <c r="F2799" s="107"/>
      <c r="G2799" s="107"/>
      <c r="H2799" s="107"/>
      <c r="I2799" s="107"/>
      <c r="J2799" s="108"/>
      <c r="K2799" s="108"/>
      <c r="L2799" s="108"/>
      <c r="M2799" s="108"/>
      <c r="N2799" s="108"/>
      <c r="O2799" s="108"/>
      <c r="P2799" s="108"/>
      <c r="Q2799" s="108"/>
      <c r="R2799" s="108"/>
      <c r="S2799" s="107"/>
      <c r="T2799" s="108"/>
      <c r="U2799" s="108"/>
      <c r="V2799" s="107"/>
      <c r="W2799" s="107"/>
    </row>
    <row r="2800" spans="1:23">
      <c r="A2800" s="107"/>
      <c r="B2800" s="112"/>
      <c r="C2800" s="107"/>
      <c r="D2800" s="112"/>
      <c r="E2800" s="107"/>
      <c r="F2800" s="107"/>
      <c r="G2800" s="107"/>
      <c r="H2800" s="107"/>
      <c r="I2800" s="107"/>
      <c r="J2800" s="108"/>
      <c r="K2800" s="108"/>
      <c r="L2800" s="108"/>
      <c r="M2800" s="108"/>
      <c r="N2800" s="108"/>
      <c r="O2800" s="108"/>
      <c r="P2800" s="108"/>
      <c r="Q2800" s="108"/>
      <c r="R2800" s="108"/>
      <c r="S2800" s="107"/>
      <c r="T2800" s="108"/>
      <c r="U2800" s="108"/>
      <c r="V2800" s="107"/>
      <c r="W2800" s="107"/>
    </row>
    <row r="2801" spans="1:23">
      <c r="A2801" s="107"/>
      <c r="B2801" s="112"/>
      <c r="C2801" s="107"/>
      <c r="D2801" s="112"/>
      <c r="E2801" s="107"/>
      <c r="F2801" s="107"/>
      <c r="G2801" s="107"/>
      <c r="H2801" s="107"/>
      <c r="I2801" s="107"/>
      <c r="J2801" s="108"/>
      <c r="K2801" s="108"/>
      <c r="L2801" s="108"/>
      <c r="M2801" s="108"/>
      <c r="N2801" s="108"/>
      <c r="O2801" s="108"/>
      <c r="P2801" s="108"/>
      <c r="Q2801" s="108"/>
      <c r="R2801" s="108"/>
      <c r="S2801" s="107"/>
      <c r="T2801" s="108"/>
      <c r="U2801" s="108"/>
      <c r="V2801" s="107"/>
      <c r="W2801" s="107"/>
    </row>
    <row r="2802" spans="1:23">
      <c r="A2802" s="107"/>
      <c r="B2802" s="112"/>
      <c r="C2802" s="107"/>
      <c r="D2802" s="112"/>
      <c r="E2802" s="107"/>
      <c r="F2802" s="107"/>
      <c r="G2802" s="107"/>
      <c r="H2802" s="107"/>
      <c r="I2802" s="107"/>
      <c r="J2802" s="108"/>
      <c r="K2802" s="108"/>
      <c r="L2802" s="108"/>
      <c r="M2802" s="108"/>
      <c r="N2802" s="108"/>
      <c r="O2802" s="108"/>
      <c r="P2802" s="108"/>
      <c r="Q2802" s="108"/>
      <c r="R2802" s="108"/>
      <c r="S2802" s="107"/>
      <c r="T2802" s="108"/>
      <c r="U2802" s="108"/>
      <c r="V2802" s="107"/>
      <c r="W2802" s="107"/>
    </row>
    <row r="2803" spans="1:23">
      <c r="A2803" s="107"/>
      <c r="B2803" s="112"/>
      <c r="C2803" s="107"/>
      <c r="D2803" s="112"/>
      <c r="E2803" s="107"/>
      <c r="F2803" s="107"/>
      <c r="G2803" s="107"/>
      <c r="H2803" s="107"/>
      <c r="I2803" s="107"/>
      <c r="J2803" s="108"/>
      <c r="K2803" s="108"/>
      <c r="L2803" s="108"/>
      <c r="M2803" s="108"/>
      <c r="N2803" s="108"/>
      <c r="O2803" s="108"/>
      <c r="P2803" s="108"/>
      <c r="Q2803" s="108"/>
      <c r="R2803" s="108"/>
      <c r="S2803" s="107"/>
      <c r="T2803" s="108"/>
      <c r="U2803" s="108"/>
      <c r="V2803" s="107"/>
      <c r="W2803" s="107"/>
    </row>
    <row r="2804" spans="1:23">
      <c r="A2804" s="107"/>
      <c r="B2804" s="112"/>
      <c r="C2804" s="107"/>
      <c r="D2804" s="112"/>
      <c r="E2804" s="107"/>
      <c r="F2804" s="107"/>
      <c r="G2804" s="107"/>
      <c r="H2804" s="107"/>
      <c r="I2804" s="107"/>
      <c r="J2804" s="108"/>
      <c r="K2804" s="108"/>
      <c r="L2804" s="108"/>
      <c r="M2804" s="108"/>
      <c r="N2804" s="108"/>
      <c r="O2804" s="108"/>
      <c r="P2804" s="108"/>
      <c r="Q2804" s="108"/>
      <c r="R2804" s="108"/>
      <c r="S2804" s="107"/>
      <c r="T2804" s="108"/>
      <c r="U2804" s="108"/>
      <c r="V2804" s="107"/>
      <c r="W2804" s="107"/>
    </row>
    <row r="2805" spans="1:23">
      <c r="A2805" s="107"/>
      <c r="B2805" s="112"/>
      <c r="C2805" s="107"/>
      <c r="D2805" s="112"/>
      <c r="E2805" s="107"/>
      <c r="F2805" s="107"/>
      <c r="G2805" s="107"/>
      <c r="H2805" s="107"/>
      <c r="I2805" s="107"/>
      <c r="J2805" s="108"/>
      <c r="K2805" s="108"/>
      <c r="L2805" s="108"/>
      <c r="M2805" s="108"/>
      <c r="N2805" s="108"/>
      <c r="O2805" s="108"/>
      <c r="P2805" s="108"/>
      <c r="Q2805" s="108"/>
      <c r="R2805" s="108"/>
      <c r="S2805" s="107"/>
      <c r="T2805" s="108"/>
      <c r="U2805" s="108"/>
      <c r="V2805" s="107"/>
      <c r="W2805" s="107"/>
    </row>
    <row r="2806" spans="1:23">
      <c r="A2806" s="107"/>
      <c r="B2806" s="112"/>
      <c r="C2806" s="107"/>
      <c r="D2806" s="112"/>
      <c r="E2806" s="107"/>
      <c r="F2806" s="107"/>
      <c r="G2806" s="107"/>
      <c r="H2806" s="107"/>
      <c r="I2806" s="107"/>
      <c r="J2806" s="108"/>
      <c r="K2806" s="108"/>
      <c r="L2806" s="108"/>
      <c r="M2806" s="108"/>
      <c r="N2806" s="108"/>
      <c r="O2806" s="108"/>
      <c r="P2806" s="108"/>
      <c r="Q2806" s="108"/>
      <c r="R2806" s="108"/>
      <c r="S2806" s="107"/>
      <c r="T2806" s="108"/>
      <c r="U2806" s="108"/>
      <c r="V2806" s="107"/>
      <c r="W2806" s="107"/>
    </row>
    <row r="2807" spans="1:23">
      <c r="A2807" s="107"/>
      <c r="B2807" s="112"/>
      <c r="C2807" s="107"/>
      <c r="D2807" s="112"/>
      <c r="E2807" s="107"/>
      <c r="F2807" s="107"/>
      <c r="G2807" s="107"/>
      <c r="H2807" s="107"/>
      <c r="I2807" s="107"/>
      <c r="J2807" s="108"/>
      <c r="K2807" s="108"/>
      <c r="L2807" s="108"/>
      <c r="M2807" s="108"/>
      <c r="N2807" s="108"/>
      <c r="O2807" s="108"/>
      <c r="P2807" s="108"/>
      <c r="Q2807" s="108"/>
      <c r="R2807" s="108"/>
      <c r="S2807" s="107"/>
      <c r="T2807" s="108"/>
      <c r="U2807" s="108"/>
      <c r="V2807" s="107"/>
      <c r="W2807" s="107"/>
    </row>
    <row r="2808" spans="1:23">
      <c r="A2808" s="107"/>
      <c r="B2808" s="112"/>
      <c r="C2808" s="107"/>
      <c r="D2808" s="112"/>
      <c r="E2808" s="107"/>
      <c r="F2808" s="107"/>
      <c r="G2808" s="107"/>
      <c r="H2808" s="107"/>
      <c r="I2808" s="107"/>
      <c r="J2808" s="108"/>
      <c r="K2808" s="108"/>
      <c r="L2808" s="108"/>
      <c r="M2808" s="108"/>
      <c r="N2808" s="108"/>
      <c r="O2808" s="108"/>
      <c r="P2808" s="108"/>
      <c r="Q2808" s="108"/>
      <c r="R2808" s="108"/>
      <c r="S2808" s="107"/>
      <c r="T2808" s="108"/>
      <c r="U2808" s="108"/>
      <c r="V2808" s="107"/>
      <c r="W2808" s="107"/>
    </row>
    <row r="2809" spans="1:23">
      <c r="A2809" s="107"/>
      <c r="B2809" s="112"/>
      <c r="C2809" s="107"/>
      <c r="D2809" s="112"/>
      <c r="E2809" s="107"/>
      <c r="F2809" s="107"/>
      <c r="G2809" s="107"/>
      <c r="H2809" s="107"/>
      <c r="I2809" s="107"/>
      <c r="J2809" s="108"/>
      <c r="K2809" s="108"/>
      <c r="L2809" s="108"/>
      <c r="M2809" s="108"/>
      <c r="N2809" s="108"/>
      <c r="O2809" s="108"/>
      <c r="P2809" s="108"/>
      <c r="Q2809" s="108"/>
      <c r="R2809" s="108"/>
      <c r="S2809" s="107"/>
      <c r="T2809" s="108"/>
      <c r="U2809" s="108"/>
      <c r="V2809" s="107"/>
      <c r="W2809" s="107"/>
    </row>
    <row r="2810" spans="1:23">
      <c r="A2810" s="107"/>
      <c r="B2810" s="112"/>
      <c r="C2810" s="107"/>
      <c r="D2810" s="112"/>
      <c r="E2810" s="107"/>
      <c r="F2810" s="107"/>
      <c r="G2810" s="107"/>
      <c r="H2810" s="107"/>
      <c r="I2810" s="107"/>
      <c r="J2810" s="108"/>
      <c r="K2810" s="108"/>
      <c r="L2810" s="108"/>
      <c r="M2810" s="108"/>
      <c r="N2810" s="108"/>
      <c r="O2810" s="108"/>
      <c r="P2810" s="108"/>
      <c r="Q2810" s="108"/>
      <c r="R2810" s="108"/>
      <c r="S2810" s="107"/>
      <c r="T2810" s="108"/>
      <c r="U2810" s="108"/>
      <c r="V2810" s="107"/>
      <c r="W2810" s="107"/>
    </row>
    <row r="2811" spans="1:23">
      <c r="A2811" s="107"/>
      <c r="B2811" s="112"/>
      <c r="C2811" s="107"/>
      <c r="D2811" s="112"/>
      <c r="E2811" s="107"/>
      <c r="F2811" s="107"/>
      <c r="G2811" s="107"/>
      <c r="H2811" s="107"/>
      <c r="I2811" s="107"/>
      <c r="J2811" s="108"/>
      <c r="K2811" s="108"/>
      <c r="L2811" s="108"/>
      <c r="M2811" s="108"/>
      <c r="N2811" s="108"/>
      <c r="O2811" s="108"/>
      <c r="P2811" s="108"/>
      <c r="Q2811" s="108"/>
      <c r="R2811" s="108"/>
      <c r="S2811" s="107"/>
      <c r="T2811" s="108"/>
      <c r="U2811" s="108"/>
      <c r="V2811" s="107"/>
      <c r="W2811" s="107"/>
    </row>
    <row r="2812" spans="1:23">
      <c r="A2812" s="107"/>
      <c r="B2812" s="112"/>
      <c r="C2812" s="107"/>
      <c r="D2812" s="112"/>
      <c r="E2812" s="107"/>
      <c r="F2812" s="107"/>
      <c r="G2812" s="107"/>
      <c r="H2812" s="107"/>
      <c r="I2812" s="107"/>
      <c r="J2812" s="108"/>
      <c r="K2812" s="108"/>
      <c r="L2812" s="108"/>
      <c r="M2812" s="108"/>
      <c r="N2812" s="108"/>
      <c r="O2812" s="108"/>
      <c r="P2812" s="108"/>
      <c r="Q2812" s="108"/>
      <c r="R2812" s="108"/>
      <c r="S2812" s="107"/>
      <c r="T2812" s="108"/>
      <c r="U2812" s="108"/>
      <c r="V2812" s="107"/>
      <c r="W2812" s="107"/>
    </row>
    <row r="2813" spans="1:23">
      <c r="A2813" s="107"/>
      <c r="B2813" s="112"/>
      <c r="C2813" s="107"/>
      <c r="D2813" s="112"/>
      <c r="E2813" s="107"/>
      <c r="F2813" s="107"/>
      <c r="G2813" s="107"/>
      <c r="H2813" s="107"/>
      <c r="I2813" s="107"/>
      <c r="J2813" s="108"/>
      <c r="K2813" s="108"/>
      <c r="L2813" s="108"/>
      <c r="M2813" s="108"/>
      <c r="N2813" s="108"/>
      <c r="O2813" s="108"/>
      <c r="P2813" s="108"/>
      <c r="Q2813" s="108"/>
      <c r="R2813" s="108"/>
      <c r="S2813" s="107"/>
      <c r="T2813" s="108"/>
      <c r="U2813" s="108"/>
      <c r="V2813" s="107"/>
      <c r="W2813" s="107"/>
    </row>
    <row r="2814" spans="1:23">
      <c r="A2814" s="107"/>
      <c r="B2814" s="112"/>
      <c r="C2814" s="107"/>
      <c r="D2814" s="112"/>
      <c r="E2814" s="107"/>
      <c r="F2814" s="107"/>
      <c r="G2814" s="107"/>
      <c r="H2814" s="107"/>
      <c r="I2814" s="107"/>
      <c r="J2814" s="108"/>
      <c r="K2814" s="108"/>
      <c r="L2814" s="108"/>
      <c r="M2814" s="108"/>
      <c r="N2814" s="108"/>
      <c r="O2814" s="108"/>
      <c r="P2814" s="108"/>
      <c r="Q2814" s="108"/>
      <c r="R2814" s="108"/>
      <c r="S2814" s="107"/>
      <c r="T2814" s="108"/>
      <c r="U2814" s="108"/>
      <c r="V2814" s="107"/>
      <c r="W2814" s="107"/>
    </row>
    <row r="2815" spans="1:23">
      <c r="A2815" s="107"/>
      <c r="B2815" s="112"/>
      <c r="C2815" s="107"/>
      <c r="D2815" s="112"/>
      <c r="E2815" s="107"/>
      <c r="F2815" s="107"/>
      <c r="G2815" s="107"/>
      <c r="H2815" s="107"/>
      <c r="I2815" s="107"/>
      <c r="J2815" s="108"/>
      <c r="K2815" s="108"/>
      <c r="L2815" s="108"/>
      <c r="M2815" s="108"/>
      <c r="N2815" s="108"/>
      <c r="O2815" s="108"/>
      <c r="P2815" s="108"/>
      <c r="Q2815" s="108"/>
      <c r="R2815" s="108"/>
      <c r="S2815" s="107"/>
      <c r="T2815" s="108"/>
      <c r="U2815" s="108"/>
      <c r="V2815" s="107"/>
      <c r="W2815" s="107"/>
    </row>
    <row r="2816" spans="1:23">
      <c r="A2816" s="107"/>
      <c r="B2816" s="112"/>
      <c r="C2816" s="107"/>
      <c r="D2816" s="112"/>
      <c r="E2816" s="107"/>
      <c r="F2816" s="107"/>
      <c r="G2816" s="107"/>
      <c r="H2816" s="107"/>
      <c r="I2816" s="107"/>
      <c r="J2816" s="108"/>
      <c r="K2816" s="108"/>
      <c r="L2816" s="108"/>
      <c r="M2816" s="108"/>
      <c r="N2816" s="108"/>
      <c r="O2816" s="108"/>
      <c r="P2816" s="108"/>
      <c r="Q2816" s="108"/>
      <c r="R2816" s="108"/>
      <c r="S2816" s="107"/>
      <c r="T2816" s="108"/>
      <c r="U2816" s="108"/>
      <c r="V2816" s="107"/>
      <c r="W2816" s="107"/>
    </row>
    <row r="2817" spans="1:23">
      <c r="A2817" s="107"/>
      <c r="B2817" s="112"/>
      <c r="C2817" s="107"/>
      <c r="D2817" s="112"/>
      <c r="E2817" s="107"/>
      <c r="F2817" s="107"/>
      <c r="G2817" s="107"/>
      <c r="H2817" s="107"/>
      <c r="I2817" s="107"/>
      <c r="J2817" s="108"/>
      <c r="K2817" s="108"/>
      <c r="L2817" s="108"/>
      <c r="M2817" s="108"/>
      <c r="N2817" s="108"/>
      <c r="O2817" s="108"/>
      <c r="P2817" s="108"/>
      <c r="Q2817" s="108"/>
      <c r="R2817" s="108"/>
      <c r="S2817" s="107"/>
      <c r="T2817" s="108"/>
      <c r="U2817" s="108"/>
      <c r="V2817" s="107"/>
      <c r="W2817" s="107"/>
    </row>
    <row r="2818" spans="1:23">
      <c r="A2818" s="107"/>
      <c r="B2818" s="112"/>
      <c r="C2818" s="107"/>
      <c r="D2818" s="112"/>
      <c r="E2818" s="107"/>
      <c r="F2818" s="107"/>
      <c r="G2818" s="107"/>
      <c r="H2818" s="107"/>
      <c r="I2818" s="107"/>
      <c r="J2818" s="108"/>
      <c r="K2818" s="108"/>
      <c r="L2818" s="108"/>
      <c r="M2818" s="108"/>
      <c r="N2818" s="108"/>
      <c r="O2818" s="108"/>
      <c r="P2818" s="108"/>
      <c r="Q2818" s="108"/>
      <c r="R2818" s="108"/>
      <c r="S2818" s="107"/>
      <c r="T2818" s="108"/>
      <c r="U2818" s="108"/>
      <c r="V2818" s="107"/>
      <c r="W2818" s="107"/>
    </row>
    <row r="2819" spans="1:23">
      <c r="A2819" s="107"/>
      <c r="B2819" s="112"/>
      <c r="C2819" s="107"/>
      <c r="D2819" s="112"/>
      <c r="E2819" s="107"/>
      <c r="F2819" s="107"/>
      <c r="G2819" s="107"/>
      <c r="H2819" s="107"/>
      <c r="I2819" s="107"/>
      <c r="J2819" s="108"/>
      <c r="K2819" s="108"/>
      <c r="L2819" s="108"/>
      <c r="M2819" s="108"/>
      <c r="N2819" s="108"/>
      <c r="O2819" s="108"/>
      <c r="P2819" s="108"/>
      <c r="Q2819" s="108"/>
      <c r="R2819" s="108"/>
      <c r="S2819" s="107"/>
      <c r="T2819" s="108"/>
      <c r="U2819" s="108"/>
      <c r="V2819" s="107"/>
      <c r="W2819" s="107"/>
    </row>
    <row r="2820" spans="1:23">
      <c r="A2820" s="107"/>
      <c r="B2820" s="112"/>
      <c r="C2820" s="107"/>
      <c r="D2820" s="112"/>
      <c r="E2820" s="107"/>
      <c r="F2820" s="107"/>
      <c r="G2820" s="107"/>
      <c r="H2820" s="107"/>
      <c r="I2820" s="107"/>
      <c r="J2820" s="108"/>
      <c r="K2820" s="108"/>
      <c r="L2820" s="108"/>
      <c r="M2820" s="108"/>
      <c r="N2820" s="108"/>
      <c r="O2820" s="108"/>
      <c r="P2820" s="108"/>
      <c r="Q2820" s="108"/>
      <c r="R2820" s="108"/>
      <c r="S2820" s="107"/>
      <c r="T2820" s="108"/>
      <c r="U2820" s="108"/>
      <c r="V2820" s="107"/>
      <c r="W2820" s="107"/>
    </row>
    <row r="2821" spans="1:23">
      <c r="A2821" s="107"/>
      <c r="B2821" s="112"/>
      <c r="C2821" s="107"/>
      <c r="D2821" s="112"/>
      <c r="E2821" s="107"/>
      <c r="F2821" s="107"/>
      <c r="G2821" s="107"/>
      <c r="H2821" s="107"/>
      <c r="I2821" s="107"/>
      <c r="J2821" s="108"/>
      <c r="K2821" s="108"/>
      <c r="L2821" s="108"/>
      <c r="M2821" s="108"/>
      <c r="N2821" s="108"/>
      <c r="O2821" s="108"/>
      <c r="P2821" s="108"/>
      <c r="Q2821" s="108"/>
      <c r="R2821" s="108"/>
      <c r="S2821" s="107"/>
      <c r="T2821" s="108"/>
      <c r="U2821" s="108"/>
      <c r="V2821" s="107"/>
      <c r="W2821" s="107"/>
    </row>
    <row r="2822" spans="1:23">
      <c r="A2822" s="107"/>
      <c r="B2822" s="112"/>
      <c r="C2822" s="107"/>
      <c r="D2822" s="112"/>
      <c r="E2822" s="107"/>
      <c r="F2822" s="107"/>
      <c r="G2822" s="107"/>
      <c r="H2822" s="107"/>
      <c r="I2822" s="107"/>
      <c r="J2822" s="108"/>
      <c r="K2822" s="108"/>
      <c r="L2822" s="108"/>
      <c r="M2822" s="108"/>
      <c r="N2822" s="108"/>
      <c r="O2822" s="108"/>
      <c r="P2822" s="108"/>
      <c r="Q2822" s="108"/>
      <c r="R2822" s="108"/>
      <c r="S2822" s="107"/>
      <c r="T2822" s="108"/>
      <c r="U2822" s="108"/>
      <c r="V2822" s="107"/>
      <c r="W2822" s="107"/>
    </row>
    <row r="2823" spans="1:23">
      <c r="A2823" s="107"/>
      <c r="B2823" s="112"/>
      <c r="C2823" s="107"/>
      <c r="D2823" s="112"/>
      <c r="E2823" s="107"/>
      <c r="F2823" s="107"/>
      <c r="G2823" s="107"/>
      <c r="H2823" s="107"/>
      <c r="I2823" s="107"/>
      <c r="J2823" s="108"/>
      <c r="K2823" s="108"/>
      <c r="L2823" s="108"/>
      <c r="M2823" s="108"/>
      <c r="N2823" s="108"/>
      <c r="O2823" s="108"/>
      <c r="P2823" s="108"/>
      <c r="Q2823" s="108"/>
      <c r="R2823" s="108"/>
      <c r="S2823" s="107"/>
      <c r="T2823" s="108"/>
      <c r="U2823" s="108"/>
      <c r="V2823" s="107"/>
      <c r="W2823" s="107"/>
    </row>
    <row r="2824" spans="1:23">
      <c r="A2824" s="107"/>
      <c r="B2824" s="112"/>
      <c r="C2824" s="107"/>
      <c r="D2824" s="112"/>
      <c r="E2824" s="107"/>
      <c r="F2824" s="107"/>
      <c r="G2824" s="107"/>
      <c r="H2824" s="107"/>
      <c r="I2824" s="107"/>
      <c r="J2824" s="108"/>
      <c r="K2824" s="108"/>
      <c r="L2824" s="108"/>
      <c r="M2824" s="108"/>
      <c r="N2824" s="108"/>
      <c r="O2824" s="108"/>
      <c r="P2824" s="108"/>
      <c r="Q2824" s="108"/>
      <c r="R2824" s="108"/>
      <c r="S2824" s="107"/>
      <c r="T2824" s="108"/>
      <c r="U2824" s="108"/>
      <c r="V2824" s="107"/>
      <c r="W2824" s="107"/>
    </row>
    <row r="2825" spans="1:23">
      <c r="A2825" s="107"/>
      <c r="B2825" s="112"/>
      <c r="C2825" s="107"/>
      <c r="D2825" s="112"/>
      <c r="E2825" s="107"/>
      <c r="F2825" s="107"/>
      <c r="G2825" s="107"/>
      <c r="H2825" s="107"/>
      <c r="I2825" s="107"/>
      <c r="J2825" s="108"/>
      <c r="K2825" s="108"/>
      <c r="L2825" s="108"/>
      <c r="M2825" s="108"/>
      <c r="N2825" s="108"/>
      <c r="O2825" s="108"/>
      <c r="P2825" s="108"/>
      <c r="Q2825" s="108"/>
      <c r="R2825" s="108"/>
      <c r="S2825" s="107"/>
      <c r="T2825" s="108"/>
      <c r="U2825" s="108"/>
      <c r="V2825" s="107"/>
      <c r="W2825" s="107"/>
    </row>
    <row r="2826" spans="1:23">
      <c r="A2826" s="107"/>
      <c r="B2826" s="112"/>
      <c r="C2826" s="107"/>
      <c r="D2826" s="112"/>
      <c r="E2826" s="107"/>
      <c r="F2826" s="107"/>
      <c r="G2826" s="107"/>
      <c r="H2826" s="107"/>
      <c r="I2826" s="107"/>
      <c r="J2826" s="108"/>
      <c r="K2826" s="108"/>
      <c r="L2826" s="108"/>
      <c r="M2826" s="108"/>
      <c r="N2826" s="108"/>
      <c r="O2826" s="108"/>
      <c r="P2826" s="108"/>
      <c r="Q2826" s="108"/>
      <c r="R2826" s="108"/>
      <c r="S2826" s="107"/>
      <c r="T2826" s="108"/>
      <c r="U2826" s="108"/>
      <c r="V2826" s="107"/>
      <c r="W2826" s="107"/>
    </row>
    <row r="2827" spans="1:23">
      <c r="A2827" s="107"/>
      <c r="B2827" s="112"/>
      <c r="C2827" s="107"/>
      <c r="D2827" s="112"/>
      <c r="E2827" s="107"/>
      <c r="F2827" s="107"/>
      <c r="G2827" s="107"/>
      <c r="H2827" s="107"/>
      <c r="I2827" s="107"/>
      <c r="J2827" s="108"/>
      <c r="K2827" s="108"/>
      <c r="L2827" s="108"/>
      <c r="M2827" s="108"/>
      <c r="N2827" s="108"/>
      <c r="O2827" s="108"/>
      <c r="P2827" s="108"/>
      <c r="Q2827" s="108"/>
      <c r="R2827" s="108"/>
      <c r="S2827" s="107"/>
      <c r="T2827" s="108"/>
      <c r="U2827" s="108"/>
      <c r="V2827" s="107"/>
      <c r="W2827" s="107"/>
    </row>
    <row r="2828" spans="1:23">
      <c r="A2828" s="107"/>
      <c r="B2828" s="112"/>
      <c r="C2828" s="107"/>
      <c r="D2828" s="112"/>
      <c r="E2828" s="107"/>
      <c r="F2828" s="107"/>
      <c r="G2828" s="107"/>
      <c r="H2828" s="107"/>
      <c r="I2828" s="107"/>
      <c r="J2828" s="108"/>
      <c r="K2828" s="108"/>
      <c r="L2828" s="108"/>
      <c r="M2828" s="108"/>
      <c r="N2828" s="108"/>
      <c r="O2828" s="108"/>
      <c r="P2828" s="108"/>
      <c r="Q2828" s="108"/>
      <c r="R2828" s="108"/>
      <c r="S2828" s="107"/>
      <c r="T2828" s="108"/>
      <c r="U2828" s="108"/>
      <c r="V2828" s="107"/>
      <c r="W2828" s="107"/>
    </row>
    <row r="2829" spans="1:23">
      <c r="A2829" s="107"/>
      <c r="B2829" s="112"/>
      <c r="C2829" s="107"/>
      <c r="D2829" s="112"/>
      <c r="E2829" s="107"/>
      <c r="F2829" s="107"/>
      <c r="G2829" s="107"/>
      <c r="H2829" s="107"/>
      <c r="I2829" s="107"/>
      <c r="J2829" s="108"/>
      <c r="K2829" s="108"/>
      <c r="L2829" s="108"/>
      <c r="M2829" s="108"/>
      <c r="N2829" s="108"/>
      <c r="O2829" s="108"/>
      <c r="P2829" s="108"/>
      <c r="Q2829" s="108"/>
      <c r="R2829" s="108"/>
      <c r="S2829" s="107"/>
      <c r="T2829" s="108"/>
      <c r="U2829" s="108"/>
      <c r="V2829" s="107"/>
      <c r="W2829" s="107"/>
    </row>
    <row r="2830" spans="1:23">
      <c r="A2830" s="107"/>
      <c r="B2830" s="112"/>
      <c r="C2830" s="107"/>
      <c r="D2830" s="112"/>
      <c r="E2830" s="107"/>
      <c r="F2830" s="107"/>
      <c r="G2830" s="107"/>
      <c r="H2830" s="107"/>
      <c r="I2830" s="107"/>
      <c r="J2830" s="108"/>
      <c r="K2830" s="108"/>
      <c r="L2830" s="108"/>
      <c r="M2830" s="108"/>
      <c r="N2830" s="108"/>
      <c r="O2830" s="108"/>
      <c r="P2830" s="108"/>
      <c r="Q2830" s="108"/>
      <c r="R2830" s="108"/>
      <c r="S2830" s="107"/>
      <c r="T2830" s="108"/>
      <c r="U2830" s="108"/>
      <c r="V2830" s="107"/>
      <c r="W2830" s="107"/>
    </row>
    <row r="2831" spans="1:23">
      <c r="A2831" s="107"/>
      <c r="B2831" s="112"/>
      <c r="C2831" s="107"/>
      <c r="D2831" s="112"/>
      <c r="E2831" s="107"/>
      <c r="F2831" s="107"/>
      <c r="G2831" s="107"/>
      <c r="H2831" s="107"/>
      <c r="I2831" s="107"/>
      <c r="J2831" s="108"/>
      <c r="K2831" s="108"/>
      <c r="L2831" s="108"/>
      <c r="M2831" s="108"/>
      <c r="N2831" s="108"/>
      <c r="O2831" s="108"/>
      <c r="P2831" s="108"/>
      <c r="Q2831" s="108"/>
      <c r="R2831" s="108"/>
      <c r="S2831" s="107"/>
      <c r="T2831" s="108"/>
      <c r="U2831" s="108"/>
      <c r="V2831" s="107"/>
      <c r="W2831" s="107"/>
    </row>
    <row r="2832" spans="1:23">
      <c r="A2832" s="107"/>
      <c r="B2832" s="112"/>
      <c r="C2832" s="107"/>
      <c r="D2832" s="112"/>
      <c r="E2832" s="107"/>
      <c r="F2832" s="107"/>
      <c r="G2832" s="107"/>
      <c r="H2832" s="107"/>
      <c r="I2832" s="107"/>
      <c r="J2832" s="108"/>
      <c r="K2832" s="108"/>
      <c r="L2832" s="108"/>
      <c r="M2832" s="108"/>
      <c r="N2832" s="108"/>
      <c r="O2832" s="108"/>
      <c r="P2832" s="108"/>
      <c r="Q2832" s="108"/>
      <c r="R2832" s="108"/>
      <c r="S2832" s="107"/>
      <c r="T2832" s="108"/>
      <c r="U2832" s="108"/>
      <c r="V2832" s="107"/>
      <c r="W2832" s="107"/>
    </row>
    <row r="2833" spans="1:23">
      <c r="A2833" s="107"/>
      <c r="B2833" s="112"/>
      <c r="C2833" s="107"/>
      <c r="D2833" s="112"/>
      <c r="E2833" s="107"/>
      <c r="F2833" s="107"/>
      <c r="G2833" s="107"/>
      <c r="H2833" s="107"/>
      <c r="I2833" s="107"/>
      <c r="J2833" s="108"/>
      <c r="K2833" s="108"/>
      <c r="L2833" s="108"/>
      <c r="M2833" s="108"/>
      <c r="N2833" s="108"/>
      <c r="O2833" s="108"/>
      <c r="P2833" s="108"/>
      <c r="Q2833" s="108"/>
      <c r="R2833" s="108"/>
      <c r="S2833" s="107"/>
      <c r="T2833" s="108"/>
      <c r="U2833" s="108"/>
      <c r="V2833" s="107"/>
      <c r="W2833" s="107"/>
    </row>
    <row r="2834" spans="1:23">
      <c r="A2834" s="107"/>
      <c r="B2834" s="112"/>
      <c r="C2834" s="107"/>
      <c r="D2834" s="112"/>
      <c r="E2834" s="107"/>
      <c r="F2834" s="107"/>
      <c r="G2834" s="107"/>
      <c r="H2834" s="107"/>
      <c r="I2834" s="107"/>
      <c r="J2834" s="108"/>
      <c r="K2834" s="108"/>
      <c r="L2834" s="108"/>
      <c r="M2834" s="108"/>
      <c r="N2834" s="108"/>
      <c r="O2834" s="108"/>
      <c r="P2834" s="108"/>
      <c r="Q2834" s="108"/>
      <c r="R2834" s="108"/>
      <c r="S2834" s="107"/>
      <c r="T2834" s="108"/>
      <c r="U2834" s="108"/>
      <c r="V2834" s="107"/>
      <c r="W2834" s="107"/>
    </row>
    <row r="2835" spans="1:23">
      <c r="A2835" s="107"/>
      <c r="B2835" s="112"/>
      <c r="C2835" s="107"/>
      <c r="D2835" s="112"/>
      <c r="E2835" s="107"/>
      <c r="F2835" s="107"/>
      <c r="G2835" s="107"/>
      <c r="H2835" s="107"/>
      <c r="I2835" s="107"/>
      <c r="J2835" s="108"/>
      <c r="K2835" s="108"/>
      <c r="L2835" s="108"/>
      <c r="M2835" s="108"/>
      <c r="N2835" s="108"/>
      <c r="O2835" s="108"/>
      <c r="P2835" s="108"/>
      <c r="Q2835" s="108"/>
      <c r="R2835" s="108"/>
      <c r="S2835" s="107"/>
      <c r="T2835" s="108"/>
      <c r="U2835" s="108"/>
      <c r="V2835" s="107"/>
      <c r="W2835" s="107"/>
    </row>
    <row r="2836" spans="1:23">
      <c r="A2836" s="107"/>
      <c r="B2836" s="112"/>
      <c r="C2836" s="107"/>
      <c r="D2836" s="112"/>
      <c r="E2836" s="107"/>
      <c r="F2836" s="107"/>
      <c r="G2836" s="107"/>
      <c r="H2836" s="107"/>
      <c r="I2836" s="107"/>
      <c r="J2836" s="108"/>
      <c r="K2836" s="108"/>
      <c r="L2836" s="108"/>
      <c r="M2836" s="108"/>
      <c r="N2836" s="108"/>
      <c r="O2836" s="108"/>
      <c r="P2836" s="108"/>
      <c r="Q2836" s="108"/>
      <c r="R2836" s="108"/>
      <c r="S2836" s="107"/>
      <c r="T2836" s="108"/>
      <c r="U2836" s="108"/>
      <c r="V2836" s="107"/>
      <c r="W2836" s="107"/>
    </row>
    <row r="2837" spans="1:23">
      <c r="A2837" s="107"/>
      <c r="B2837" s="112"/>
      <c r="C2837" s="107"/>
      <c r="D2837" s="112"/>
      <c r="E2837" s="107"/>
      <c r="F2837" s="107"/>
      <c r="G2837" s="107"/>
      <c r="H2837" s="107"/>
      <c r="I2837" s="107"/>
      <c r="J2837" s="108"/>
      <c r="K2837" s="108"/>
      <c r="L2837" s="108"/>
      <c r="M2837" s="108"/>
      <c r="N2837" s="108"/>
      <c r="O2837" s="108"/>
      <c r="P2837" s="108"/>
      <c r="Q2837" s="108"/>
      <c r="R2837" s="108"/>
      <c r="S2837" s="107"/>
      <c r="T2837" s="108"/>
      <c r="U2837" s="108"/>
      <c r="V2837" s="107"/>
      <c r="W2837" s="107"/>
    </row>
    <row r="2838" spans="1:23">
      <c r="A2838" s="107"/>
      <c r="B2838" s="112"/>
      <c r="C2838" s="107"/>
      <c r="D2838" s="112"/>
      <c r="E2838" s="107"/>
      <c r="F2838" s="107"/>
      <c r="G2838" s="107"/>
      <c r="H2838" s="107"/>
      <c r="I2838" s="107"/>
      <c r="J2838" s="108"/>
      <c r="K2838" s="108"/>
      <c r="L2838" s="108"/>
      <c r="M2838" s="108"/>
      <c r="N2838" s="108"/>
      <c r="O2838" s="108"/>
      <c r="P2838" s="108"/>
      <c r="Q2838" s="108"/>
      <c r="R2838" s="108"/>
      <c r="S2838" s="107"/>
      <c r="T2838" s="108"/>
      <c r="U2838" s="108"/>
      <c r="V2838" s="107"/>
      <c r="W2838" s="107"/>
    </row>
    <row r="2839" spans="1:23">
      <c r="A2839" s="107"/>
      <c r="B2839" s="112"/>
      <c r="C2839" s="107"/>
      <c r="D2839" s="112"/>
      <c r="E2839" s="107"/>
      <c r="F2839" s="107"/>
      <c r="G2839" s="107"/>
      <c r="H2839" s="107"/>
      <c r="I2839" s="107"/>
      <c r="J2839" s="108"/>
      <c r="K2839" s="108"/>
      <c r="L2839" s="108"/>
      <c r="M2839" s="108"/>
      <c r="N2839" s="108"/>
      <c r="O2839" s="108"/>
      <c r="P2839" s="108"/>
      <c r="Q2839" s="108"/>
      <c r="R2839" s="108"/>
      <c r="S2839" s="107"/>
      <c r="T2839" s="108"/>
      <c r="U2839" s="108"/>
      <c r="V2839" s="107"/>
      <c r="W2839" s="107"/>
    </row>
    <row r="2840" spans="1:23">
      <c r="A2840" s="107"/>
      <c r="B2840" s="112"/>
      <c r="C2840" s="107"/>
      <c r="D2840" s="112"/>
      <c r="E2840" s="107"/>
      <c r="F2840" s="107"/>
      <c r="G2840" s="107"/>
      <c r="H2840" s="107"/>
      <c r="I2840" s="107"/>
      <c r="J2840" s="108"/>
      <c r="K2840" s="108"/>
      <c r="L2840" s="108"/>
      <c r="M2840" s="108"/>
      <c r="N2840" s="108"/>
      <c r="O2840" s="108"/>
      <c r="P2840" s="108"/>
      <c r="Q2840" s="108"/>
      <c r="R2840" s="108"/>
      <c r="S2840" s="107"/>
      <c r="T2840" s="108"/>
      <c r="U2840" s="108"/>
      <c r="V2840" s="107"/>
      <c r="W2840" s="107"/>
    </row>
    <row r="2841" spans="1:23">
      <c r="A2841" s="107"/>
      <c r="B2841" s="112"/>
      <c r="C2841" s="107"/>
      <c r="D2841" s="112"/>
      <c r="E2841" s="107"/>
      <c r="F2841" s="107"/>
      <c r="G2841" s="107"/>
      <c r="H2841" s="107"/>
      <c r="I2841" s="107"/>
      <c r="J2841" s="108"/>
      <c r="K2841" s="108"/>
      <c r="L2841" s="108"/>
      <c r="M2841" s="108"/>
      <c r="N2841" s="108"/>
      <c r="O2841" s="108"/>
      <c r="P2841" s="108"/>
      <c r="Q2841" s="108"/>
      <c r="R2841" s="108"/>
      <c r="S2841" s="107"/>
      <c r="T2841" s="108"/>
      <c r="U2841" s="108"/>
      <c r="V2841" s="107"/>
      <c r="W2841" s="107"/>
    </row>
    <row r="2842" spans="1:23">
      <c r="A2842" s="107"/>
      <c r="B2842" s="112"/>
      <c r="C2842" s="107"/>
      <c r="D2842" s="112"/>
      <c r="E2842" s="107"/>
      <c r="F2842" s="107"/>
      <c r="G2842" s="107"/>
      <c r="H2842" s="107"/>
      <c r="I2842" s="107"/>
      <c r="J2842" s="108"/>
      <c r="K2842" s="108"/>
      <c r="L2842" s="108"/>
      <c r="M2842" s="108"/>
      <c r="N2842" s="108"/>
      <c r="O2842" s="108"/>
      <c r="P2842" s="108"/>
      <c r="Q2842" s="108"/>
      <c r="R2842" s="108"/>
      <c r="S2842" s="107"/>
      <c r="T2842" s="108"/>
      <c r="U2842" s="108"/>
      <c r="V2842" s="107"/>
      <c r="W2842" s="107"/>
    </row>
    <row r="2843" spans="1:23">
      <c r="A2843" s="107"/>
      <c r="B2843" s="112"/>
      <c r="C2843" s="107"/>
      <c r="D2843" s="112"/>
      <c r="E2843" s="107"/>
      <c r="F2843" s="107"/>
      <c r="G2843" s="107"/>
      <c r="H2843" s="107"/>
      <c r="I2843" s="107"/>
      <c r="J2843" s="108"/>
      <c r="K2843" s="108"/>
      <c r="L2843" s="108"/>
      <c r="M2843" s="108"/>
      <c r="N2843" s="108"/>
      <c r="O2843" s="108"/>
      <c r="P2843" s="108"/>
      <c r="Q2843" s="108"/>
      <c r="R2843" s="108"/>
      <c r="S2843" s="107"/>
      <c r="T2843" s="108"/>
      <c r="U2843" s="108"/>
      <c r="V2843" s="107"/>
      <c r="W2843" s="107"/>
    </row>
    <row r="2844" spans="1:23">
      <c r="A2844" s="107"/>
      <c r="B2844" s="112"/>
      <c r="C2844" s="107"/>
      <c r="D2844" s="112"/>
      <c r="E2844" s="107"/>
      <c r="F2844" s="107"/>
      <c r="G2844" s="107"/>
      <c r="H2844" s="107"/>
      <c r="I2844" s="107"/>
      <c r="J2844" s="108"/>
      <c r="K2844" s="108"/>
      <c r="L2844" s="108"/>
      <c r="M2844" s="108"/>
      <c r="N2844" s="108"/>
      <c r="O2844" s="108"/>
      <c r="P2844" s="108"/>
      <c r="Q2844" s="108"/>
      <c r="R2844" s="108"/>
      <c r="S2844" s="107"/>
      <c r="T2844" s="108"/>
      <c r="U2844" s="108"/>
      <c r="V2844" s="107"/>
      <c r="W2844" s="107"/>
    </row>
    <row r="2845" spans="1:23">
      <c r="A2845" s="107"/>
      <c r="B2845" s="112"/>
      <c r="C2845" s="107"/>
      <c r="D2845" s="112"/>
      <c r="E2845" s="107"/>
      <c r="F2845" s="107"/>
      <c r="G2845" s="107"/>
      <c r="H2845" s="107"/>
      <c r="I2845" s="107"/>
      <c r="J2845" s="108"/>
      <c r="K2845" s="108"/>
      <c r="L2845" s="108"/>
      <c r="M2845" s="108"/>
      <c r="N2845" s="108"/>
      <c r="O2845" s="108"/>
      <c r="P2845" s="108"/>
      <c r="Q2845" s="108"/>
      <c r="R2845" s="108"/>
      <c r="S2845" s="107"/>
      <c r="T2845" s="108"/>
      <c r="U2845" s="108"/>
      <c r="V2845" s="107"/>
      <c r="W2845" s="107"/>
    </row>
    <row r="2846" spans="1:23">
      <c r="A2846" s="107"/>
      <c r="B2846" s="112"/>
      <c r="C2846" s="107"/>
      <c r="D2846" s="112"/>
      <c r="E2846" s="107"/>
      <c r="F2846" s="107"/>
      <c r="G2846" s="107"/>
      <c r="H2846" s="107"/>
      <c r="I2846" s="107"/>
      <c r="J2846" s="108"/>
      <c r="K2846" s="108"/>
      <c r="L2846" s="108"/>
      <c r="M2846" s="108"/>
      <c r="N2846" s="108"/>
      <c r="O2846" s="108"/>
      <c r="P2846" s="108"/>
      <c r="Q2846" s="108"/>
      <c r="R2846" s="108"/>
      <c r="S2846" s="107"/>
      <c r="T2846" s="108"/>
      <c r="U2846" s="108"/>
      <c r="V2846" s="107"/>
      <c r="W2846" s="107"/>
    </row>
    <row r="2847" spans="1:23">
      <c r="A2847" s="107"/>
      <c r="B2847" s="112"/>
      <c r="C2847" s="107"/>
      <c r="D2847" s="112"/>
      <c r="E2847" s="107"/>
      <c r="F2847" s="107"/>
      <c r="G2847" s="107"/>
      <c r="H2847" s="107"/>
      <c r="I2847" s="107"/>
      <c r="J2847" s="108"/>
      <c r="K2847" s="108"/>
      <c r="L2847" s="108"/>
      <c r="M2847" s="108"/>
      <c r="N2847" s="108"/>
      <c r="O2847" s="108"/>
      <c r="P2847" s="108"/>
      <c r="Q2847" s="108"/>
      <c r="R2847" s="108"/>
      <c r="S2847" s="107"/>
      <c r="T2847" s="108"/>
      <c r="U2847" s="108"/>
      <c r="V2847" s="107"/>
      <c r="W2847" s="107"/>
    </row>
    <row r="2848" spans="1:23">
      <c r="A2848" s="107"/>
      <c r="B2848" s="112"/>
      <c r="C2848" s="107"/>
      <c r="D2848" s="112"/>
      <c r="E2848" s="107"/>
      <c r="F2848" s="107"/>
      <c r="G2848" s="107"/>
      <c r="H2848" s="107"/>
      <c r="I2848" s="107"/>
      <c r="J2848" s="108"/>
      <c r="K2848" s="108"/>
      <c r="L2848" s="108"/>
      <c r="M2848" s="108"/>
      <c r="N2848" s="108"/>
      <c r="O2848" s="108"/>
      <c r="P2848" s="108"/>
      <c r="Q2848" s="108"/>
      <c r="R2848" s="108"/>
      <c r="S2848" s="107"/>
      <c r="T2848" s="108"/>
      <c r="U2848" s="108"/>
      <c r="V2848" s="107"/>
      <c r="W2848" s="107"/>
    </row>
    <row r="2849" spans="1:23">
      <c r="A2849" s="107"/>
      <c r="B2849" s="112"/>
      <c r="C2849" s="107"/>
      <c r="D2849" s="112"/>
      <c r="E2849" s="107"/>
      <c r="F2849" s="107"/>
      <c r="G2849" s="107"/>
      <c r="H2849" s="107"/>
      <c r="I2849" s="107"/>
      <c r="J2849" s="108"/>
      <c r="K2849" s="108"/>
      <c r="L2849" s="108"/>
      <c r="M2849" s="108"/>
      <c r="N2849" s="108"/>
      <c r="O2849" s="108"/>
      <c r="P2849" s="108"/>
      <c r="Q2849" s="108"/>
      <c r="R2849" s="108"/>
      <c r="S2849" s="107"/>
      <c r="T2849" s="108"/>
      <c r="U2849" s="108"/>
      <c r="V2849" s="107"/>
      <c r="W2849" s="107"/>
    </row>
    <row r="2850" spans="1:23">
      <c r="A2850" s="107"/>
      <c r="B2850" s="112"/>
      <c r="C2850" s="107"/>
      <c r="D2850" s="112"/>
      <c r="E2850" s="107"/>
      <c r="F2850" s="107"/>
      <c r="G2850" s="107"/>
      <c r="H2850" s="107"/>
      <c r="I2850" s="107"/>
      <c r="J2850" s="108"/>
      <c r="K2850" s="108"/>
      <c r="L2850" s="108"/>
      <c r="M2850" s="108"/>
      <c r="N2850" s="108"/>
      <c r="O2850" s="108"/>
      <c r="P2850" s="108"/>
      <c r="Q2850" s="108"/>
      <c r="R2850" s="108"/>
      <c r="S2850" s="107"/>
      <c r="T2850" s="108"/>
      <c r="U2850" s="108"/>
      <c r="V2850" s="107"/>
      <c r="W2850" s="107"/>
    </row>
    <row r="2851" spans="1:23">
      <c r="A2851" s="107"/>
      <c r="B2851" s="112"/>
      <c r="C2851" s="107"/>
      <c r="D2851" s="112"/>
      <c r="E2851" s="107"/>
      <c r="F2851" s="107"/>
      <c r="G2851" s="107"/>
      <c r="H2851" s="107"/>
      <c r="I2851" s="107"/>
      <c r="J2851" s="108"/>
      <c r="K2851" s="108"/>
      <c r="L2851" s="108"/>
      <c r="M2851" s="108"/>
      <c r="N2851" s="108"/>
      <c r="O2851" s="108"/>
      <c r="P2851" s="108"/>
      <c r="Q2851" s="108"/>
      <c r="R2851" s="108"/>
      <c r="S2851" s="107"/>
      <c r="T2851" s="108"/>
      <c r="U2851" s="108"/>
      <c r="V2851" s="107"/>
      <c r="W2851" s="107"/>
    </row>
    <row r="2852" spans="1:23">
      <c r="A2852" s="107"/>
      <c r="B2852" s="112"/>
      <c r="C2852" s="107"/>
      <c r="D2852" s="112"/>
      <c r="E2852" s="107"/>
      <c r="F2852" s="107"/>
      <c r="G2852" s="107"/>
      <c r="H2852" s="107"/>
      <c r="I2852" s="107"/>
      <c r="J2852" s="108"/>
      <c r="K2852" s="108"/>
      <c r="L2852" s="108"/>
      <c r="M2852" s="108"/>
      <c r="N2852" s="108"/>
      <c r="O2852" s="108"/>
      <c r="P2852" s="108"/>
      <c r="Q2852" s="108"/>
      <c r="R2852" s="108"/>
      <c r="S2852" s="107"/>
      <c r="T2852" s="108"/>
      <c r="U2852" s="108"/>
      <c r="V2852" s="107"/>
      <c r="W2852" s="107"/>
    </row>
    <row r="2853" spans="1:23">
      <c r="A2853" s="107"/>
      <c r="B2853" s="112"/>
      <c r="C2853" s="107"/>
      <c r="D2853" s="112"/>
      <c r="E2853" s="107"/>
      <c r="F2853" s="107"/>
      <c r="G2853" s="107"/>
      <c r="H2853" s="107"/>
      <c r="I2853" s="107"/>
      <c r="J2853" s="108"/>
      <c r="K2853" s="108"/>
      <c r="L2853" s="108"/>
      <c r="M2853" s="108"/>
      <c r="N2853" s="108"/>
      <c r="O2853" s="108"/>
      <c r="P2853" s="108"/>
      <c r="Q2853" s="108"/>
      <c r="R2853" s="108"/>
      <c r="S2853" s="107"/>
      <c r="T2853" s="108"/>
      <c r="U2853" s="108"/>
      <c r="V2853" s="107"/>
      <c r="W2853" s="107"/>
    </row>
    <row r="2854" spans="1:23">
      <c r="A2854" s="107"/>
      <c r="B2854" s="112"/>
      <c r="C2854" s="107"/>
      <c r="D2854" s="112"/>
      <c r="E2854" s="107"/>
      <c r="F2854" s="107"/>
      <c r="G2854" s="107"/>
      <c r="H2854" s="107"/>
      <c r="I2854" s="107"/>
      <c r="J2854" s="108"/>
      <c r="K2854" s="108"/>
      <c r="L2854" s="108"/>
      <c r="M2854" s="108"/>
      <c r="N2854" s="108"/>
      <c r="O2854" s="108"/>
      <c r="P2854" s="108"/>
      <c r="Q2854" s="108"/>
      <c r="R2854" s="108"/>
      <c r="S2854" s="107"/>
      <c r="T2854" s="108"/>
      <c r="U2854" s="108"/>
      <c r="V2854" s="107"/>
      <c r="W2854" s="107"/>
    </row>
    <row r="2855" spans="1:23">
      <c r="A2855" s="107"/>
      <c r="B2855" s="112"/>
      <c r="C2855" s="107"/>
      <c r="D2855" s="112"/>
      <c r="E2855" s="107"/>
      <c r="F2855" s="107"/>
      <c r="G2855" s="107"/>
      <c r="H2855" s="107"/>
      <c r="I2855" s="107"/>
      <c r="J2855" s="108"/>
      <c r="K2855" s="108"/>
      <c r="L2855" s="108"/>
      <c r="M2855" s="108"/>
      <c r="N2855" s="108"/>
      <c r="O2855" s="108"/>
      <c r="P2855" s="108"/>
      <c r="Q2855" s="108"/>
      <c r="R2855" s="108"/>
      <c r="S2855" s="107"/>
      <c r="T2855" s="108"/>
      <c r="U2855" s="108"/>
      <c r="V2855" s="107"/>
      <c r="W2855" s="107"/>
    </row>
    <row r="2856" spans="1:23">
      <c r="A2856" s="107"/>
      <c r="B2856" s="112"/>
      <c r="C2856" s="107"/>
      <c r="D2856" s="112"/>
      <c r="E2856" s="107"/>
      <c r="F2856" s="107"/>
      <c r="G2856" s="107"/>
      <c r="H2856" s="107"/>
      <c r="I2856" s="107"/>
      <c r="J2856" s="108"/>
      <c r="K2856" s="108"/>
      <c r="L2856" s="108"/>
      <c r="M2856" s="108"/>
      <c r="N2856" s="108"/>
      <c r="O2856" s="108"/>
      <c r="P2856" s="108"/>
      <c r="Q2856" s="108"/>
      <c r="R2856" s="108"/>
      <c r="S2856" s="107"/>
      <c r="T2856" s="108"/>
      <c r="U2856" s="108"/>
      <c r="V2856" s="107"/>
      <c r="W2856" s="107"/>
    </row>
    <row r="2857" spans="1:23">
      <c r="A2857" s="107"/>
      <c r="B2857" s="112"/>
      <c r="C2857" s="107"/>
      <c r="D2857" s="112"/>
      <c r="E2857" s="107"/>
      <c r="F2857" s="107"/>
      <c r="G2857" s="107"/>
      <c r="H2857" s="107"/>
      <c r="I2857" s="107"/>
      <c r="J2857" s="108"/>
      <c r="K2857" s="108"/>
      <c r="L2857" s="108"/>
      <c r="M2857" s="108"/>
      <c r="N2857" s="108"/>
      <c r="O2857" s="108"/>
      <c r="P2857" s="108"/>
      <c r="Q2857" s="108"/>
      <c r="R2857" s="108"/>
      <c r="S2857" s="107"/>
      <c r="T2857" s="108"/>
      <c r="U2857" s="108"/>
      <c r="V2857" s="107"/>
      <c r="W2857" s="107"/>
    </row>
    <row r="2858" spans="1:23">
      <c r="A2858" s="107"/>
      <c r="B2858" s="112"/>
      <c r="C2858" s="107"/>
      <c r="D2858" s="112"/>
      <c r="E2858" s="107"/>
      <c r="F2858" s="107"/>
      <c r="G2858" s="107"/>
      <c r="H2858" s="107"/>
      <c r="I2858" s="107"/>
      <c r="J2858" s="108"/>
      <c r="K2858" s="108"/>
      <c r="L2858" s="108"/>
      <c r="M2858" s="108"/>
      <c r="N2858" s="108"/>
      <c r="O2858" s="108"/>
      <c r="P2858" s="108"/>
      <c r="Q2858" s="108"/>
      <c r="R2858" s="108"/>
      <c r="S2858" s="107"/>
      <c r="T2858" s="108"/>
      <c r="U2858" s="108"/>
      <c r="V2858" s="107"/>
      <c r="W2858" s="107"/>
    </row>
    <row r="2859" spans="1:23">
      <c r="A2859" s="107"/>
      <c r="B2859" s="112"/>
      <c r="C2859" s="107"/>
      <c r="D2859" s="112"/>
      <c r="E2859" s="107"/>
      <c r="F2859" s="107"/>
      <c r="G2859" s="107"/>
      <c r="H2859" s="107"/>
      <c r="I2859" s="107"/>
      <c r="J2859" s="108"/>
      <c r="K2859" s="108"/>
      <c r="L2859" s="108"/>
      <c r="M2859" s="108"/>
      <c r="N2859" s="108"/>
      <c r="O2859" s="108"/>
      <c r="P2859" s="108"/>
      <c r="Q2859" s="108"/>
      <c r="R2859" s="108"/>
      <c r="S2859" s="107"/>
      <c r="T2859" s="108"/>
      <c r="U2859" s="108"/>
      <c r="V2859" s="107"/>
      <c r="W2859" s="107"/>
    </row>
    <row r="2860" spans="1:23">
      <c r="A2860" s="107"/>
      <c r="B2860" s="112"/>
      <c r="C2860" s="107"/>
      <c r="D2860" s="112"/>
      <c r="E2860" s="107"/>
      <c r="F2860" s="107"/>
      <c r="G2860" s="107"/>
      <c r="H2860" s="107"/>
      <c r="I2860" s="107"/>
      <c r="J2860" s="108"/>
      <c r="K2860" s="108"/>
      <c r="L2860" s="108"/>
      <c r="M2860" s="108"/>
      <c r="N2860" s="108"/>
      <c r="O2860" s="108"/>
      <c r="P2860" s="108"/>
      <c r="Q2860" s="108"/>
      <c r="R2860" s="108"/>
      <c r="S2860" s="107"/>
      <c r="T2860" s="108"/>
      <c r="U2860" s="108"/>
      <c r="V2860" s="107"/>
      <c r="W2860" s="107"/>
    </row>
    <row r="2861" spans="1:23">
      <c r="A2861" s="107"/>
      <c r="B2861" s="112"/>
      <c r="C2861" s="107"/>
      <c r="D2861" s="112"/>
      <c r="E2861" s="107"/>
      <c r="F2861" s="107"/>
      <c r="G2861" s="107"/>
      <c r="H2861" s="107"/>
      <c r="I2861" s="107"/>
      <c r="J2861" s="108"/>
      <c r="K2861" s="108"/>
      <c r="L2861" s="108"/>
      <c r="M2861" s="108"/>
      <c r="N2861" s="108"/>
      <c r="O2861" s="108"/>
      <c r="P2861" s="108"/>
      <c r="Q2861" s="108"/>
      <c r="R2861" s="108"/>
      <c r="S2861" s="107"/>
      <c r="T2861" s="108"/>
      <c r="U2861" s="108"/>
      <c r="V2861" s="107"/>
      <c r="W2861" s="107"/>
    </row>
    <row r="2862" spans="1:23">
      <c r="A2862" s="107"/>
      <c r="B2862" s="112"/>
      <c r="C2862" s="107"/>
      <c r="D2862" s="112"/>
      <c r="E2862" s="107"/>
      <c r="F2862" s="107"/>
      <c r="G2862" s="107"/>
      <c r="H2862" s="107"/>
      <c r="I2862" s="107"/>
      <c r="J2862" s="108"/>
      <c r="K2862" s="108"/>
      <c r="L2862" s="108"/>
      <c r="M2862" s="108"/>
      <c r="N2862" s="108"/>
      <c r="O2862" s="108"/>
      <c r="P2862" s="108"/>
      <c r="Q2862" s="108"/>
      <c r="R2862" s="108"/>
      <c r="S2862" s="107"/>
      <c r="T2862" s="108"/>
      <c r="U2862" s="108"/>
      <c r="V2862" s="107"/>
      <c r="W2862" s="107"/>
    </row>
    <row r="2863" spans="1:23">
      <c r="A2863" s="107"/>
      <c r="B2863" s="112"/>
      <c r="C2863" s="107"/>
      <c r="D2863" s="112"/>
      <c r="E2863" s="107"/>
      <c r="F2863" s="107"/>
      <c r="G2863" s="107"/>
      <c r="H2863" s="107"/>
      <c r="I2863" s="107"/>
      <c r="J2863" s="108"/>
      <c r="K2863" s="108"/>
      <c r="L2863" s="108"/>
      <c r="M2863" s="108"/>
      <c r="N2863" s="108"/>
      <c r="O2863" s="108"/>
      <c r="P2863" s="108"/>
      <c r="Q2863" s="108"/>
      <c r="R2863" s="108"/>
      <c r="S2863" s="107"/>
      <c r="T2863" s="108"/>
      <c r="U2863" s="108"/>
      <c r="V2863" s="107"/>
      <c r="W2863" s="107"/>
    </row>
    <row r="2864" spans="1:23">
      <c r="A2864" s="107"/>
      <c r="B2864" s="112"/>
      <c r="C2864" s="107"/>
      <c r="D2864" s="112"/>
      <c r="E2864" s="107"/>
      <c r="F2864" s="107"/>
      <c r="G2864" s="107"/>
      <c r="H2864" s="107"/>
      <c r="I2864" s="107"/>
      <c r="J2864" s="108"/>
      <c r="K2864" s="108"/>
      <c r="L2864" s="108"/>
      <c r="M2864" s="108"/>
      <c r="N2864" s="108"/>
      <c r="O2864" s="108"/>
      <c r="P2864" s="108"/>
      <c r="Q2864" s="108"/>
      <c r="R2864" s="108"/>
      <c r="S2864" s="107"/>
      <c r="T2864" s="108"/>
      <c r="U2864" s="108"/>
      <c r="V2864" s="107"/>
      <c r="W2864" s="107"/>
    </row>
    <row r="2865" spans="1:23">
      <c r="A2865" s="107"/>
      <c r="B2865" s="112"/>
      <c r="C2865" s="107"/>
      <c r="D2865" s="112"/>
      <c r="E2865" s="107"/>
      <c r="F2865" s="107"/>
      <c r="G2865" s="107"/>
      <c r="H2865" s="107"/>
      <c r="I2865" s="107"/>
      <c r="J2865" s="108"/>
      <c r="K2865" s="108"/>
      <c r="L2865" s="108"/>
      <c r="M2865" s="108"/>
      <c r="N2865" s="108"/>
      <c r="O2865" s="108"/>
      <c r="P2865" s="108"/>
      <c r="Q2865" s="108"/>
      <c r="R2865" s="108"/>
      <c r="S2865" s="107"/>
      <c r="T2865" s="108"/>
      <c r="U2865" s="108"/>
      <c r="V2865" s="107"/>
      <c r="W2865" s="107"/>
    </row>
    <row r="2866" spans="1:23">
      <c r="A2866" s="107"/>
      <c r="B2866" s="112"/>
      <c r="C2866" s="107"/>
      <c r="D2866" s="112"/>
      <c r="E2866" s="107"/>
      <c r="F2866" s="107"/>
      <c r="G2866" s="107"/>
      <c r="H2866" s="107"/>
      <c r="I2866" s="107"/>
      <c r="J2866" s="108"/>
      <c r="K2866" s="108"/>
      <c r="L2866" s="108"/>
      <c r="M2866" s="108"/>
      <c r="N2866" s="108"/>
      <c r="O2866" s="108"/>
      <c r="P2866" s="108"/>
      <c r="Q2866" s="108"/>
      <c r="R2866" s="108"/>
      <c r="S2866" s="107"/>
      <c r="T2866" s="108"/>
      <c r="U2866" s="108"/>
      <c r="V2866" s="107"/>
      <c r="W2866" s="107"/>
    </row>
    <row r="2867" spans="1:23">
      <c r="A2867" s="107"/>
      <c r="B2867" s="112"/>
      <c r="C2867" s="107"/>
      <c r="D2867" s="112"/>
      <c r="E2867" s="107"/>
      <c r="F2867" s="107"/>
      <c r="G2867" s="107"/>
      <c r="H2867" s="107"/>
      <c r="I2867" s="107"/>
      <c r="J2867" s="108"/>
      <c r="K2867" s="108"/>
      <c r="L2867" s="108"/>
      <c r="M2867" s="108"/>
      <c r="N2867" s="108"/>
      <c r="O2867" s="108"/>
      <c r="P2867" s="108"/>
      <c r="Q2867" s="108"/>
      <c r="R2867" s="108"/>
      <c r="S2867" s="107"/>
      <c r="T2867" s="108"/>
      <c r="U2867" s="108"/>
      <c r="V2867" s="107"/>
      <c r="W2867" s="107"/>
    </row>
    <row r="2868" spans="1:23">
      <c r="A2868" s="107"/>
      <c r="B2868" s="112"/>
      <c r="C2868" s="107"/>
      <c r="D2868" s="112"/>
      <c r="E2868" s="107"/>
      <c r="F2868" s="107"/>
      <c r="G2868" s="107"/>
      <c r="H2868" s="107"/>
      <c r="I2868" s="107"/>
      <c r="J2868" s="108"/>
      <c r="K2868" s="108"/>
      <c r="L2868" s="108"/>
      <c r="M2868" s="108"/>
      <c r="N2868" s="108"/>
      <c r="O2868" s="108"/>
      <c r="P2868" s="108"/>
      <c r="Q2868" s="108"/>
      <c r="R2868" s="108"/>
      <c r="S2868" s="107"/>
      <c r="T2868" s="108"/>
      <c r="U2868" s="108"/>
      <c r="V2868" s="107"/>
      <c r="W2868" s="107"/>
    </row>
    <row r="2869" spans="1:23">
      <c r="A2869" s="107"/>
      <c r="B2869" s="112"/>
      <c r="C2869" s="107"/>
      <c r="D2869" s="112"/>
      <c r="E2869" s="107"/>
      <c r="F2869" s="107"/>
      <c r="G2869" s="107"/>
      <c r="H2869" s="107"/>
      <c r="I2869" s="107"/>
      <c r="J2869" s="108"/>
      <c r="K2869" s="108"/>
      <c r="L2869" s="108"/>
      <c r="M2869" s="108"/>
      <c r="N2869" s="108"/>
      <c r="O2869" s="108"/>
      <c r="P2869" s="108"/>
      <c r="Q2869" s="108"/>
      <c r="R2869" s="108"/>
      <c r="S2869" s="107"/>
      <c r="T2869" s="108"/>
      <c r="U2869" s="108"/>
      <c r="V2869" s="107"/>
      <c r="W2869" s="107"/>
    </row>
    <row r="2870" spans="1:23">
      <c r="A2870" s="107"/>
      <c r="B2870" s="112"/>
      <c r="C2870" s="107"/>
      <c r="D2870" s="112"/>
      <c r="E2870" s="107"/>
      <c r="F2870" s="107"/>
      <c r="G2870" s="107"/>
      <c r="H2870" s="107"/>
      <c r="I2870" s="107"/>
      <c r="J2870" s="108"/>
      <c r="K2870" s="108"/>
      <c r="L2870" s="108"/>
      <c r="M2870" s="108"/>
      <c r="N2870" s="108"/>
      <c r="O2870" s="108"/>
      <c r="P2870" s="108"/>
      <c r="Q2870" s="108"/>
      <c r="R2870" s="108"/>
      <c r="S2870" s="107"/>
      <c r="T2870" s="108"/>
      <c r="U2870" s="108"/>
      <c r="V2870" s="107"/>
      <c r="W2870" s="107"/>
    </row>
    <row r="2871" spans="1:23">
      <c r="A2871" s="107"/>
      <c r="B2871" s="112"/>
      <c r="C2871" s="107"/>
      <c r="D2871" s="112"/>
      <c r="E2871" s="107"/>
      <c r="F2871" s="107"/>
      <c r="G2871" s="107"/>
      <c r="H2871" s="107"/>
      <c r="I2871" s="107"/>
      <c r="J2871" s="108"/>
      <c r="K2871" s="108"/>
      <c r="L2871" s="108"/>
      <c r="M2871" s="108"/>
      <c r="N2871" s="108"/>
      <c r="O2871" s="108"/>
      <c r="P2871" s="108"/>
      <c r="Q2871" s="108"/>
      <c r="R2871" s="108"/>
      <c r="S2871" s="107"/>
      <c r="T2871" s="108"/>
      <c r="U2871" s="108"/>
      <c r="V2871" s="107"/>
      <c r="W2871" s="107"/>
    </row>
    <row r="2872" spans="1:23">
      <c r="A2872" s="107"/>
      <c r="B2872" s="112"/>
      <c r="C2872" s="107"/>
      <c r="D2872" s="112"/>
      <c r="E2872" s="107"/>
      <c r="F2872" s="107"/>
      <c r="G2872" s="107"/>
      <c r="H2872" s="107"/>
      <c r="I2872" s="107"/>
      <c r="J2872" s="108"/>
      <c r="K2872" s="108"/>
      <c r="L2872" s="108"/>
      <c r="M2872" s="108"/>
      <c r="N2872" s="108"/>
      <c r="O2872" s="108"/>
      <c r="P2872" s="108"/>
      <c r="Q2872" s="108"/>
      <c r="R2872" s="108"/>
      <c r="S2872" s="107"/>
      <c r="T2872" s="108"/>
      <c r="U2872" s="108"/>
      <c r="V2872" s="107"/>
      <c r="W2872" s="107"/>
    </row>
    <row r="2873" spans="1:23">
      <c r="A2873" s="107"/>
      <c r="B2873" s="112"/>
      <c r="C2873" s="107"/>
      <c r="D2873" s="112"/>
      <c r="E2873" s="107"/>
      <c r="F2873" s="107"/>
      <c r="G2873" s="107"/>
      <c r="H2873" s="107"/>
      <c r="I2873" s="107"/>
      <c r="J2873" s="108"/>
      <c r="K2873" s="108"/>
      <c r="L2873" s="108"/>
      <c r="M2873" s="108"/>
      <c r="N2873" s="108"/>
      <c r="O2873" s="108"/>
      <c r="P2873" s="108"/>
      <c r="Q2873" s="108"/>
      <c r="R2873" s="108"/>
      <c r="S2873" s="107"/>
      <c r="T2873" s="108"/>
      <c r="U2873" s="108"/>
      <c r="V2873" s="107"/>
      <c r="W2873" s="107"/>
    </row>
    <row r="2874" spans="1:23">
      <c r="A2874" s="107"/>
      <c r="B2874" s="112"/>
      <c r="C2874" s="107"/>
      <c r="D2874" s="112"/>
      <c r="E2874" s="107"/>
      <c r="F2874" s="107"/>
      <c r="G2874" s="107"/>
      <c r="H2874" s="107"/>
      <c r="I2874" s="107"/>
      <c r="J2874" s="108"/>
      <c r="K2874" s="108"/>
      <c r="L2874" s="108"/>
      <c r="M2874" s="108"/>
      <c r="N2874" s="108"/>
      <c r="O2874" s="108"/>
      <c r="P2874" s="108"/>
      <c r="Q2874" s="108"/>
      <c r="R2874" s="108"/>
      <c r="S2874" s="107"/>
      <c r="T2874" s="108"/>
      <c r="U2874" s="108"/>
      <c r="V2874" s="107"/>
      <c r="W2874" s="107"/>
    </row>
    <row r="2875" spans="1:23">
      <c r="A2875" s="107"/>
      <c r="B2875" s="112"/>
      <c r="C2875" s="107"/>
      <c r="D2875" s="112"/>
      <c r="E2875" s="107"/>
      <c r="F2875" s="107"/>
      <c r="G2875" s="107"/>
      <c r="H2875" s="107"/>
      <c r="I2875" s="107"/>
      <c r="J2875" s="108"/>
      <c r="K2875" s="108"/>
      <c r="L2875" s="108"/>
      <c r="M2875" s="108"/>
      <c r="N2875" s="108"/>
      <c r="O2875" s="108"/>
      <c r="P2875" s="108"/>
      <c r="Q2875" s="108"/>
      <c r="R2875" s="108"/>
      <c r="S2875" s="107"/>
      <c r="T2875" s="108"/>
      <c r="U2875" s="108"/>
      <c r="V2875" s="107"/>
      <c r="W2875" s="107"/>
    </row>
    <row r="2876" spans="1:23">
      <c r="A2876" s="107"/>
      <c r="B2876" s="112"/>
      <c r="C2876" s="107"/>
      <c r="D2876" s="112"/>
      <c r="E2876" s="107"/>
      <c r="F2876" s="107"/>
      <c r="G2876" s="107"/>
      <c r="H2876" s="107"/>
      <c r="I2876" s="107"/>
      <c r="J2876" s="108"/>
      <c r="K2876" s="108"/>
      <c r="L2876" s="108"/>
      <c r="M2876" s="108"/>
      <c r="N2876" s="108"/>
      <c r="O2876" s="108"/>
      <c r="P2876" s="108"/>
      <c r="Q2876" s="108"/>
      <c r="R2876" s="108"/>
      <c r="S2876" s="107"/>
      <c r="T2876" s="108"/>
      <c r="U2876" s="108"/>
      <c r="V2876" s="107"/>
      <c r="W2876" s="107"/>
    </row>
    <row r="2877" spans="1:23">
      <c r="A2877" s="107"/>
      <c r="B2877" s="112"/>
      <c r="C2877" s="107"/>
      <c r="D2877" s="112"/>
      <c r="E2877" s="107"/>
      <c r="F2877" s="107"/>
      <c r="G2877" s="107"/>
      <c r="H2877" s="107"/>
      <c r="I2877" s="107"/>
      <c r="J2877" s="108"/>
      <c r="K2877" s="108"/>
      <c r="L2877" s="108"/>
      <c r="M2877" s="108"/>
      <c r="N2877" s="108"/>
      <c r="O2877" s="108"/>
      <c r="P2877" s="108"/>
      <c r="Q2877" s="108"/>
      <c r="R2877" s="108"/>
      <c r="S2877" s="107"/>
      <c r="T2877" s="108"/>
      <c r="U2877" s="108"/>
      <c r="V2877" s="107"/>
      <c r="W2877" s="107"/>
    </row>
    <row r="2878" spans="1:23">
      <c r="A2878" s="107"/>
      <c r="B2878" s="112"/>
      <c r="C2878" s="107"/>
      <c r="D2878" s="112"/>
      <c r="E2878" s="107"/>
      <c r="F2878" s="107"/>
      <c r="G2878" s="107"/>
      <c r="H2878" s="107"/>
      <c r="I2878" s="107"/>
      <c r="J2878" s="108"/>
      <c r="K2878" s="108"/>
      <c r="L2878" s="108"/>
      <c r="M2878" s="108"/>
      <c r="N2878" s="108"/>
      <c r="O2878" s="108"/>
      <c r="P2878" s="108"/>
      <c r="Q2878" s="108"/>
      <c r="R2878" s="108"/>
      <c r="S2878" s="107"/>
      <c r="T2878" s="108"/>
      <c r="U2878" s="108"/>
      <c r="V2878" s="107"/>
      <c r="W2878" s="107"/>
    </row>
    <row r="2879" spans="1:23">
      <c r="A2879" s="107"/>
      <c r="B2879" s="112"/>
      <c r="C2879" s="107"/>
      <c r="D2879" s="112"/>
      <c r="E2879" s="107"/>
      <c r="F2879" s="107"/>
      <c r="G2879" s="107"/>
      <c r="H2879" s="107"/>
      <c r="I2879" s="107"/>
      <c r="J2879" s="108"/>
      <c r="K2879" s="108"/>
      <c r="L2879" s="108"/>
      <c r="M2879" s="108"/>
      <c r="N2879" s="108"/>
      <c r="O2879" s="108"/>
      <c r="P2879" s="108"/>
      <c r="Q2879" s="108"/>
      <c r="R2879" s="108"/>
      <c r="S2879" s="107"/>
      <c r="T2879" s="108"/>
      <c r="U2879" s="108"/>
      <c r="V2879" s="107"/>
      <c r="W2879" s="107"/>
    </row>
    <row r="2880" spans="1:23">
      <c r="A2880" s="107"/>
      <c r="B2880" s="112"/>
      <c r="C2880" s="107"/>
      <c r="D2880" s="112"/>
      <c r="E2880" s="107"/>
      <c r="F2880" s="107"/>
      <c r="G2880" s="107"/>
      <c r="H2880" s="107"/>
      <c r="I2880" s="107"/>
      <c r="J2880" s="108"/>
      <c r="K2880" s="108"/>
      <c r="L2880" s="108"/>
      <c r="M2880" s="108"/>
      <c r="N2880" s="108"/>
      <c r="O2880" s="108"/>
      <c r="P2880" s="108"/>
      <c r="Q2880" s="108"/>
      <c r="R2880" s="108"/>
      <c r="S2880" s="107"/>
      <c r="T2880" s="108"/>
      <c r="U2880" s="108"/>
      <c r="V2880" s="107"/>
      <c r="W2880" s="107"/>
    </row>
    <row r="2881" spans="1:23">
      <c r="A2881" s="107"/>
      <c r="B2881" s="112"/>
      <c r="C2881" s="107"/>
      <c r="D2881" s="112"/>
      <c r="E2881" s="107"/>
      <c r="F2881" s="107"/>
      <c r="G2881" s="107"/>
      <c r="H2881" s="107"/>
      <c r="I2881" s="107"/>
      <c r="J2881" s="108"/>
      <c r="K2881" s="108"/>
      <c r="L2881" s="108"/>
      <c r="M2881" s="108"/>
      <c r="N2881" s="108"/>
      <c r="O2881" s="108"/>
      <c r="P2881" s="108"/>
      <c r="Q2881" s="108"/>
      <c r="R2881" s="108"/>
      <c r="S2881" s="107"/>
      <c r="T2881" s="108"/>
      <c r="U2881" s="108"/>
      <c r="V2881" s="107"/>
      <c r="W2881" s="107"/>
    </row>
    <row r="2882" spans="1:23">
      <c r="A2882" s="107"/>
      <c r="B2882" s="112"/>
      <c r="C2882" s="107"/>
      <c r="D2882" s="112"/>
      <c r="E2882" s="107"/>
      <c r="F2882" s="107"/>
      <c r="G2882" s="107"/>
      <c r="H2882" s="107"/>
      <c r="I2882" s="107"/>
      <c r="J2882" s="108"/>
      <c r="K2882" s="108"/>
      <c r="L2882" s="108"/>
      <c r="M2882" s="108"/>
      <c r="N2882" s="108"/>
      <c r="O2882" s="108"/>
      <c r="P2882" s="108"/>
      <c r="Q2882" s="108"/>
      <c r="R2882" s="108"/>
      <c r="S2882" s="107"/>
      <c r="T2882" s="108"/>
      <c r="U2882" s="108"/>
      <c r="V2882" s="107"/>
      <c r="W2882" s="107"/>
    </row>
    <row r="2883" spans="1:23">
      <c r="A2883" s="107"/>
      <c r="B2883" s="112"/>
      <c r="C2883" s="107"/>
      <c r="D2883" s="112"/>
      <c r="E2883" s="107"/>
      <c r="F2883" s="107"/>
      <c r="G2883" s="107"/>
      <c r="H2883" s="107"/>
      <c r="I2883" s="107"/>
      <c r="J2883" s="108"/>
      <c r="K2883" s="108"/>
      <c r="L2883" s="108"/>
      <c r="M2883" s="108"/>
      <c r="N2883" s="108"/>
      <c r="O2883" s="108"/>
      <c r="P2883" s="108"/>
      <c r="Q2883" s="108"/>
      <c r="R2883" s="108"/>
      <c r="S2883" s="107"/>
      <c r="T2883" s="108"/>
      <c r="U2883" s="108"/>
      <c r="V2883" s="107"/>
      <c r="W2883" s="107"/>
    </row>
    <row r="2884" spans="1:23">
      <c r="A2884" s="107"/>
      <c r="B2884" s="112"/>
      <c r="C2884" s="107"/>
      <c r="D2884" s="112"/>
      <c r="E2884" s="107"/>
      <c r="F2884" s="107"/>
      <c r="G2884" s="107"/>
      <c r="H2884" s="107"/>
      <c r="I2884" s="107"/>
      <c r="J2884" s="108"/>
      <c r="K2884" s="108"/>
      <c r="L2884" s="108"/>
      <c r="M2884" s="108"/>
      <c r="N2884" s="108"/>
      <c r="O2884" s="108"/>
      <c r="P2884" s="108"/>
      <c r="Q2884" s="108"/>
      <c r="R2884" s="108"/>
      <c r="S2884" s="107"/>
      <c r="T2884" s="108"/>
      <c r="U2884" s="108"/>
      <c r="V2884" s="107"/>
      <c r="W2884" s="107"/>
    </row>
    <row r="2885" spans="1:23">
      <c r="A2885" s="107"/>
      <c r="B2885" s="112"/>
      <c r="C2885" s="107"/>
      <c r="D2885" s="112"/>
      <c r="E2885" s="107"/>
      <c r="F2885" s="107"/>
      <c r="G2885" s="107"/>
      <c r="H2885" s="107"/>
      <c r="I2885" s="107"/>
      <c r="J2885" s="108"/>
      <c r="K2885" s="108"/>
      <c r="L2885" s="108"/>
      <c r="M2885" s="108"/>
      <c r="N2885" s="108"/>
      <c r="O2885" s="108"/>
      <c r="P2885" s="108"/>
      <c r="Q2885" s="108"/>
      <c r="R2885" s="108"/>
      <c r="S2885" s="107"/>
      <c r="T2885" s="108"/>
      <c r="U2885" s="108"/>
      <c r="V2885" s="107"/>
      <c r="W2885" s="107"/>
    </row>
    <row r="2886" spans="1:23">
      <c r="A2886" s="107"/>
      <c r="B2886" s="112"/>
      <c r="C2886" s="107"/>
      <c r="D2886" s="112"/>
      <c r="E2886" s="107"/>
      <c r="F2886" s="107"/>
      <c r="G2886" s="107"/>
      <c r="H2886" s="107"/>
      <c r="I2886" s="107"/>
      <c r="J2886" s="108"/>
      <c r="K2886" s="108"/>
      <c r="L2886" s="108"/>
      <c r="M2886" s="108"/>
      <c r="N2886" s="108"/>
      <c r="O2886" s="108"/>
      <c r="P2886" s="108"/>
      <c r="Q2886" s="108"/>
      <c r="R2886" s="108"/>
      <c r="S2886" s="107"/>
      <c r="T2886" s="108"/>
      <c r="U2886" s="108"/>
      <c r="V2886" s="107"/>
      <c r="W2886" s="107"/>
    </row>
    <row r="2887" spans="1:23">
      <c r="A2887" s="107"/>
      <c r="B2887" s="112"/>
      <c r="C2887" s="107"/>
      <c r="D2887" s="112"/>
      <c r="E2887" s="107"/>
      <c r="F2887" s="107"/>
      <c r="G2887" s="107"/>
      <c r="H2887" s="107"/>
      <c r="I2887" s="107"/>
      <c r="J2887" s="108"/>
      <c r="K2887" s="108"/>
      <c r="L2887" s="108"/>
      <c r="M2887" s="108"/>
      <c r="N2887" s="108"/>
      <c r="O2887" s="108"/>
      <c r="P2887" s="108"/>
      <c r="Q2887" s="108"/>
      <c r="R2887" s="108"/>
      <c r="S2887" s="107"/>
      <c r="T2887" s="108"/>
      <c r="U2887" s="108"/>
      <c r="V2887" s="107"/>
      <c r="W2887" s="107"/>
    </row>
    <row r="2888" spans="1:23">
      <c r="A2888" s="107"/>
      <c r="B2888" s="112"/>
      <c r="C2888" s="107"/>
      <c r="D2888" s="112"/>
      <c r="E2888" s="107"/>
      <c r="F2888" s="107"/>
      <c r="G2888" s="107"/>
      <c r="H2888" s="107"/>
      <c r="I2888" s="107"/>
      <c r="J2888" s="108"/>
      <c r="K2888" s="108"/>
      <c r="L2888" s="108"/>
      <c r="M2888" s="108"/>
      <c r="N2888" s="108"/>
      <c r="O2888" s="108"/>
      <c r="P2888" s="108"/>
      <c r="Q2888" s="108"/>
      <c r="R2888" s="108"/>
      <c r="S2888" s="107"/>
      <c r="T2888" s="108"/>
      <c r="U2888" s="108"/>
      <c r="V2888" s="107"/>
      <c r="W2888" s="107"/>
    </row>
    <row r="2889" spans="1:23">
      <c r="A2889" s="107"/>
      <c r="B2889" s="112"/>
      <c r="C2889" s="107"/>
      <c r="D2889" s="112"/>
      <c r="E2889" s="107"/>
      <c r="F2889" s="107"/>
      <c r="G2889" s="107"/>
      <c r="H2889" s="107"/>
      <c r="I2889" s="107"/>
      <c r="J2889" s="108"/>
      <c r="K2889" s="108"/>
      <c r="L2889" s="108"/>
      <c r="M2889" s="108"/>
      <c r="N2889" s="108"/>
      <c r="O2889" s="108"/>
      <c r="P2889" s="108"/>
      <c r="Q2889" s="108"/>
      <c r="R2889" s="108"/>
      <c r="S2889" s="107"/>
      <c r="T2889" s="108"/>
      <c r="U2889" s="108"/>
      <c r="V2889" s="107"/>
      <c r="W2889" s="107"/>
    </row>
    <row r="2890" spans="1:23">
      <c r="A2890" s="107"/>
      <c r="B2890" s="112"/>
      <c r="C2890" s="107"/>
      <c r="D2890" s="112"/>
      <c r="E2890" s="107"/>
      <c r="F2890" s="107"/>
      <c r="G2890" s="107"/>
      <c r="H2890" s="107"/>
      <c r="I2890" s="107"/>
      <c r="J2890" s="108"/>
      <c r="K2890" s="108"/>
      <c r="L2890" s="108"/>
      <c r="M2890" s="108"/>
      <c r="N2890" s="108"/>
      <c r="O2890" s="108"/>
      <c r="P2890" s="108"/>
      <c r="Q2890" s="108"/>
      <c r="R2890" s="108"/>
      <c r="S2890" s="107"/>
      <c r="T2890" s="108"/>
      <c r="U2890" s="108"/>
      <c r="V2890" s="107"/>
      <c r="W2890" s="107"/>
    </row>
    <row r="2891" spans="1:23">
      <c r="A2891" s="107"/>
      <c r="B2891" s="112"/>
      <c r="C2891" s="107"/>
      <c r="D2891" s="112"/>
      <c r="E2891" s="107"/>
      <c r="F2891" s="107"/>
      <c r="G2891" s="107"/>
      <c r="H2891" s="107"/>
      <c r="I2891" s="107"/>
      <c r="J2891" s="108"/>
      <c r="K2891" s="108"/>
      <c r="L2891" s="108"/>
      <c r="M2891" s="108"/>
      <c r="N2891" s="108"/>
      <c r="O2891" s="108"/>
      <c r="P2891" s="108"/>
      <c r="Q2891" s="108"/>
      <c r="R2891" s="108"/>
      <c r="S2891" s="107"/>
      <c r="T2891" s="108"/>
      <c r="U2891" s="108"/>
      <c r="V2891" s="107"/>
      <c r="W2891" s="107"/>
    </row>
    <row r="2892" spans="1:23">
      <c r="A2892" s="107"/>
      <c r="B2892" s="112"/>
      <c r="C2892" s="107"/>
      <c r="D2892" s="112"/>
      <c r="E2892" s="107"/>
      <c r="F2892" s="107"/>
      <c r="G2892" s="107"/>
      <c r="H2892" s="107"/>
      <c r="I2892" s="107"/>
      <c r="J2892" s="108"/>
      <c r="K2892" s="108"/>
      <c r="L2892" s="108"/>
      <c r="M2892" s="108"/>
      <c r="N2892" s="108"/>
      <c r="O2892" s="108"/>
      <c r="P2892" s="108"/>
      <c r="Q2892" s="108"/>
      <c r="R2892" s="108"/>
      <c r="S2892" s="107"/>
      <c r="T2892" s="108"/>
      <c r="U2892" s="108"/>
      <c r="V2892" s="107"/>
      <c r="W2892" s="107"/>
    </row>
    <row r="2893" spans="1:23">
      <c r="A2893" s="107"/>
      <c r="B2893" s="112"/>
      <c r="C2893" s="107"/>
      <c r="D2893" s="112"/>
      <c r="E2893" s="107"/>
      <c r="F2893" s="107"/>
      <c r="G2893" s="107"/>
      <c r="H2893" s="107"/>
      <c r="I2893" s="107"/>
      <c r="J2893" s="108"/>
      <c r="K2893" s="108"/>
      <c r="L2893" s="108"/>
      <c r="M2893" s="108"/>
      <c r="N2893" s="108"/>
      <c r="O2893" s="108"/>
      <c r="P2893" s="108"/>
      <c r="Q2893" s="108"/>
      <c r="R2893" s="108"/>
      <c r="S2893" s="107"/>
      <c r="T2893" s="108"/>
      <c r="U2893" s="108"/>
      <c r="V2893" s="107"/>
      <c r="W2893" s="107"/>
    </row>
    <row r="2894" spans="1:23">
      <c r="A2894" s="107"/>
      <c r="B2894" s="112"/>
      <c r="C2894" s="107"/>
      <c r="D2894" s="112"/>
      <c r="E2894" s="107"/>
      <c r="F2894" s="107"/>
      <c r="G2894" s="107"/>
      <c r="H2894" s="107"/>
      <c r="I2894" s="107"/>
      <c r="J2894" s="108"/>
      <c r="K2894" s="108"/>
      <c r="L2894" s="108"/>
      <c r="M2894" s="108"/>
      <c r="N2894" s="108"/>
      <c r="O2894" s="108"/>
      <c r="P2894" s="108"/>
      <c r="Q2894" s="108"/>
      <c r="R2894" s="108"/>
      <c r="S2894" s="107"/>
      <c r="T2894" s="108"/>
      <c r="U2894" s="108"/>
      <c r="V2894" s="107"/>
      <c r="W2894" s="107"/>
    </row>
    <row r="2895" spans="1:23">
      <c r="A2895" s="107"/>
      <c r="B2895" s="112"/>
      <c r="C2895" s="107"/>
      <c r="D2895" s="112"/>
      <c r="E2895" s="107"/>
      <c r="F2895" s="107"/>
      <c r="G2895" s="107"/>
      <c r="H2895" s="107"/>
      <c r="I2895" s="107"/>
      <c r="J2895" s="108"/>
      <c r="K2895" s="108"/>
      <c r="L2895" s="108"/>
      <c r="M2895" s="108"/>
      <c r="N2895" s="108"/>
      <c r="O2895" s="108"/>
      <c r="P2895" s="108"/>
      <c r="Q2895" s="108"/>
      <c r="R2895" s="108"/>
      <c r="S2895" s="107"/>
      <c r="T2895" s="108"/>
      <c r="U2895" s="108"/>
      <c r="V2895" s="107"/>
      <c r="W2895" s="107"/>
    </row>
    <row r="2896" spans="1:23">
      <c r="A2896" s="107"/>
      <c r="B2896" s="112"/>
      <c r="C2896" s="107"/>
      <c r="D2896" s="112"/>
      <c r="E2896" s="107"/>
      <c r="F2896" s="107"/>
      <c r="G2896" s="107"/>
      <c r="H2896" s="107"/>
      <c r="I2896" s="107"/>
      <c r="J2896" s="108"/>
      <c r="K2896" s="108"/>
      <c r="L2896" s="108"/>
      <c r="M2896" s="108"/>
      <c r="N2896" s="108"/>
      <c r="O2896" s="108"/>
      <c r="P2896" s="108"/>
      <c r="Q2896" s="108"/>
      <c r="R2896" s="108"/>
      <c r="S2896" s="107"/>
      <c r="T2896" s="108"/>
      <c r="U2896" s="108"/>
      <c r="V2896" s="107"/>
      <c r="W2896" s="107"/>
    </row>
    <row r="2897" spans="1:23">
      <c r="A2897" s="107"/>
      <c r="B2897" s="112"/>
      <c r="C2897" s="107"/>
      <c r="D2897" s="112"/>
      <c r="E2897" s="107"/>
      <c r="F2897" s="107"/>
      <c r="G2897" s="107"/>
      <c r="H2897" s="107"/>
      <c r="I2897" s="107"/>
      <c r="J2897" s="108"/>
      <c r="K2897" s="108"/>
      <c r="L2897" s="108"/>
      <c r="M2897" s="108"/>
      <c r="N2897" s="108"/>
      <c r="O2897" s="108"/>
      <c r="P2897" s="108"/>
      <c r="Q2897" s="108"/>
      <c r="R2897" s="108"/>
      <c r="S2897" s="107"/>
      <c r="T2897" s="108"/>
      <c r="U2897" s="108"/>
      <c r="V2897" s="107"/>
      <c r="W2897" s="107"/>
    </row>
    <row r="2898" spans="1:23">
      <c r="A2898" s="107"/>
      <c r="B2898" s="112"/>
      <c r="C2898" s="107"/>
      <c r="D2898" s="112"/>
      <c r="E2898" s="107"/>
      <c r="F2898" s="107"/>
      <c r="G2898" s="107"/>
      <c r="H2898" s="107"/>
      <c r="I2898" s="107"/>
      <c r="J2898" s="108"/>
      <c r="K2898" s="108"/>
      <c r="L2898" s="108"/>
      <c r="M2898" s="108"/>
      <c r="N2898" s="108"/>
      <c r="O2898" s="108"/>
      <c r="P2898" s="108"/>
      <c r="Q2898" s="108"/>
      <c r="R2898" s="108"/>
      <c r="S2898" s="107"/>
      <c r="T2898" s="108"/>
      <c r="U2898" s="108"/>
      <c r="V2898" s="107"/>
      <c r="W2898" s="107"/>
    </row>
    <row r="2899" spans="1:23">
      <c r="A2899" s="107"/>
      <c r="B2899" s="112"/>
      <c r="C2899" s="107"/>
      <c r="D2899" s="112"/>
      <c r="E2899" s="107"/>
      <c r="F2899" s="107"/>
      <c r="G2899" s="107"/>
      <c r="H2899" s="107"/>
      <c r="I2899" s="107"/>
      <c r="J2899" s="108"/>
      <c r="K2899" s="108"/>
      <c r="L2899" s="108"/>
      <c r="M2899" s="108"/>
      <c r="N2899" s="108"/>
      <c r="O2899" s="108"/>
      <c r="P2899" s="108"/>
      <c r="Q2899" s="108"/>
      <c r="R2899" s="108"/>
      <c r="S2899" s="107"/>
      <c r="T2899" s="108"/>
      <c r="U2899" s="108"/>
      <c r="V2899" s="107"/>
      <c r="W2899" s="107"/>
    </row>
    <row r="2900" spans="1:23">
      <c r="A2900" s="107"/>
      <c r="B2900" s="112"/>
      <c r="C2900" s="107"/>
      <c r="D2900" s="112"/>
      <c r="E2900" s="107"/>
      <c r="F2900" s="107"/>
      <c r="G2900" s="107"/>
      <c r="H2900" s="107"/>
      <c r="I2900" s="107"/>
      <c r="J2900" s="108"/>
      <c r="K2900" s="108"/>
      <c r="L2900" s="108"/>
      <c r="M2900" s="108"/>
      <c r="N2900" s="108"/>
      <c r="O2900" s="108"/>
      <c r="P2900" s="108"/>
      <c r="Q2900" s="108"/>
      <c r="R2900" s="108"/>
      <c r="S2900" s="107"/>
      <c r="T2900" s="108"/>
      <c r="U2900" s="108"/>
      <c r="V2900" s="107"/>
      <c r="W2900" s="107"/>
    </row>
    <row r="2901" spans="1:23">
      <c r="A2901" s="107"/>
      <c r="B2901" s="112"/>
      <c r="C2901" s="107"/>
      <c r="D2901" s="112"/>
      <c r="E2901" s="107"/>
      <c r="F2901" s="107"/>
      <c r="G2901" s="107"/>
      <c r="H2901" s="107"/>
      <c r="I2901" s="107"/>
      <c r="J2901" s="108"/>
      <c r="K2901" s="108"/>
      <c r="L2901" s="108"/>
      <c r="M2901" s="108"/>
      <c r="N2901" s="108"/>
      <c r="O2901" s="108"/>
      <c r="P2901" s="108"/>
      <c r="Q2901" s="108"/>
      <c r="R2901" s="108"/>
      <c r="S2901" s="107"/>
      <c r="T2901" s="108"/>
      <c r="U2901" s="108"/>
      <c r="V2901" s="107"/>
      <c r="W2901" s="107"/>
    </row>
    <row r="2902" spans="1:23">
      <c r="A2902" s="107"/>
      <c r="B2902" s="112"/>
      <c r="C2902" s="107"/>
      <c r="D2902" s="112"/>
      <c r="E2902" s="107"/>
      <c r="F2902" s="107"/>
      <c r="G2902" s="107"/>
      <c r="H2902" s="107"/>
      <c r="I2902" s="107"/>
      <c r="J2902" s="108"/>
      <c r="K2902" s="108"/>
      <c r="L2902" s="108"/>
      <c r="M2902" s="108"/>
      <c r="N2902" s="108"/>
      <c r="O2902" s="108"/>
      <c r="P2902" s="108"/>
      <c r="Q2902" s="108"/>
      <c r="R2902" s="108"/>
      <c r="S2902" s="107"/>
      <c r="T2902" s="108"/>
      <c r="U2902" s="108"/>
      <c r="V2902" s="107"/>
      <c r="W2902" s="107"/>
    </row>
    <row r="2903" spans="1:23">
      <c r="A2903" s="107"/>
      <c r="B2903" s="112"/>
      <c r="C2903" s="107"/>
      <c r="D2903" s="112"/>
      <c r="E2903" s="107"/>
      <c r="F2903" s="107"/>
      <c r="G2903" s="107"/>
      <c r="H2903" s="107"/>
      <c r="I2903" s="107"/>
      <c r="J2903" s="108"/>
      <c r="K2903" s="108"/>
      <c r="L2903" s="108"/>
      <c r="M2903" s="108"/>
      <c r="N2903" s="108"/>
      <c r="O2903" s="108"/>
      <c r="P2903" s="108"/>
      <c r="Q2903" s="108"/>
      <c r="R2903" s="108"/>
      <c r="S2903" s="107"/>
      <c r="T2903" s="108"/>
      <c r="U2903" s="108"/>
      <c r="V2903" s="107"/>
      <c r="W2903" s="107"/>
    </row>
    <row r="2904" spans="1:23">
      <c r="A2904" s="107"/>
      <c r="B2904" s="112"/>
      <c r="C2904" s="107"/>
      <c r="D2904" s="112"/>
      <c r="E2904" s="107"/>
      <c r="F2904" s="107"/>
      <c r="G2904" s="107"/>
      <c r="H2904" s="107"/>
      <c r="I2904" s="107"/>
      <c r="J2904" s="108"/>
      <c r="K2904" s="108"/>
      <c r="L2904" s="108"/>
      <c r="M2904" s="108"/>
      <c r="N2904" s="108"/>
      <c r="O2904" s="108"/>
      <c r="P2904" s="108"/>
      <c r="Q2904" s="108"/>
      <c r="R2904" s="108"/>
      <c r="S2904" s="107"/>
      <c r="T2904" s="108"/>
      <c r="U2904" s="108"/>
      <c r="V2904" s="107"/>
      <c r="W2904" s="107"/>
    </row>
    <row r="2905" spans="1:23">
      <c r="A2905" s="107"/>
      <c r="B2905" s="112"/>
      <c r="C2905" s="107"/>
      <c r="D2905" s="112"/>
      <c r="E2905" s="107"/>
      <c r="F2905" s="107"/>
      <c r="G2905" s="107"/>
      <c r="H2905" s="107"/>
      <c r="I2905" s="107"/>
      <c r="J2905" s="108"/>
      <c r="K2905" s="108"/>
      <c r="L2905" s="108"/>
      <c r="M2905" s="108"/>
      <c r="N2905" s="108"/>
      <c r="O2905" s="108"/>
      <c r="P2905" s="108"/>
      <c r="Q2905" s="108"/>
      <c r="R2905" s="108"/>
      <c r="S2905" s="107"/>
      <c r="T2905" s="108"/>
      <c r="U2905" s="108"/>
      <c r="V2905" s="107"/>
      <c r="W2905" s="107"/>
    </row>
    <row r="2906" spans="1:23">
      <c r="A2906" s="107"/>
      <c r="B2906" s="112"/>
      <c r="C2906" s="107"/>
      <c r="D2906" s="112"/>
      <c r="E2906" s="107"/>
      <c r="F2906" s="107"/>
      <c r="G2906" s="107"/>
      <c r="H2906" s="107"/>
      <c r="I2906" s="107"/>
      <c r="J2906" s="108"/>
      <c r="K2906" s="108"/>
      <c r="L2906" s="108"/>
      <c r="M2906" s="108"/>
      <c r="N2906" s="108"/>
      <c r="O2906" s="108"/>
      <c r="P2906" s="108"/>
      <c r="Q2906" s="108"/>
      <c r="R2906" s="108"/>
      <c r="S2906" s="107"/>
      <c r="T2906" s="108"/>
      <c r="U2906" s="108"/>
      <c r="V2906" s="107"/>
      <c r="W2906" s="107"/>
    </row>
    <row r="2907" spans="1:23">
      <c r="A2907" s="107"/>
      <c r="B2907" s="112"/>
      <c r="C2907" s="107"/>
      <c r="D2907" s="112"/>
      <c r="E2907" s="107"/>
      <c r="F2907" s="107"/>
      <c r="G2907" s="107"/>
      <c r="H2907" s="107"/>
      <c r="I2907" s="107"/>
      <c r="J2907" s="108"/>
      <c r="K2907" s="108"/>
      <c r="L2907" s="108"/>
      <c r="M2907" s="108"/>
      <c r="N2907" s="108"/>
      <c r="O2907" s="108"/>
      <c r="P2907" s="108"/>
      <c r="Q2907" s="108"/>
      <c r="R2907" s="108"/>
      <c r="S2907" s="107"/>
      <c r="T2907" s="108"/>
      <c r="U2907" s="108"/>
      <c r="V2907" s="107"/>
      <c r="W2907" s="107"/>
    </row>
    <row r="2908" spans="1:23">
      <c r="A2908" s="107"/>
      <c r="B2908" s="112"/>
      <c r="C2908" s="107"/>
      <c r="D2908" s="112"/>
      <c r="E2908" s="107"/>
      <c r="F2908" s="107"/>
      <c r="G2908" s="107"/>
      <c r="H2908" s="107"/>
      <c r="I2908" s="107"/>
      <c r="J2908" s="108"/>
      <c r="K2908" s="108"/>
      <c r="L2908" s="108"/>
      <c r="M2908" s="108"/>
      <c r="N2908" s="108"/>
      <c r="O2908" s="108"/>
      <c r="P2908" s="108"/>
      <c r="Q2908" s="108"/>
      <c r="R2908" s="108"/>
      <c r="S2908" s="107"/>
      <c r="T2908" s="108"/>
      <c r="U2908" s="108"/>
      <c r="V2908" s="107"/>
      <c r="W2908" s="107"/>
    </row>
    <row r="2909" spans="1:23">
      <c r="A2909" s="107"/>
      <c r="B2909" s="112"/>
      <c r="C2909" s="107"/>
      <c r="D2909" s="112"/>
      <c r="E2909" s="107"/>
      <c r="F2909" s="107"/>
      <c r="G2909" s="107"/>
      <c r="H2909" s="107"/>
      <c r="I2909" s="107"/>
      <c r="J2909" s="108"/>
      <c r="K2909" s="108"/>
      <c r="L2909" s="108"/>
      <c r="M2909" s="108"/>
      <c r="N2909" s="108"/>
      <c r="O2909" s="108"/>
      <c r="P2909" s="108"/>
      <c r="Q2909" s="108"/>
      <c r="R2909" s="108"/>
      <c r="S2909" s="107"/>
      <c r="T2909" s="108"/>
      <c r="U2909" s="108"/>
      <c r="V2909" s="107"/>
      <c r="W2909" s="107"/>
    </row>
    <row r="2910" spans="1:23">
      <c r="A2910" s="107"/>
      <c r="B2910" s="112"/>
      <c r="C2910" s="107"/>
      <c r="D2910" s="112"/>
      <c r="E2910" s="107"/>
      <c r="F2910" s="107"/>
      <c r="G2910" s="107"/>
      <c r="H2910" s="107"/>
      <c r="I2910" s="107"/>
      <c r="J2910" s="108"/>
      <c r="K2910" s="108"/>
      <c r="L2910" s="108"/>
      <c r="M2910" s="108"/>
      <c r="N2910" s="108"/>
      <c r="O2910" s="108"/>
      <c r="P2910" s="108"/>
      <c r="Q2910" s="108"/>
      <c r="R2910" s="108"/>
      <c r="S2910" s="107"/>
      <c r="T2910" s="108"/>
      <c r="U2910" s="108"/>
      <c r="V2910" s="107"/>
      <c r="W2910" s="107"/>
    </row>
    <row r="2911" spans="1:23">
      <c r="A2911" s="107"/>
      <c r="B2911" s="112"/>
      <c r="C2911" s="107"/>
      <c r="D2911" s="112"/>
      <c r="E2911" s="107"/>
      <c r="F2911" s="107"/>
      <c r="G2911" s="107"/>
      <c r="H2911" s="107"/>
      <c r="I2911" s="107"/>
      <c r="J2911" s="108"/>
      <c r="K2911" s="108"/>
      <c r="L2911" s="108"/>
      <c r="M2911" s="108"/>
      <c r="N2911" s="108"/>
      <c r="O2911" s="108"/>
      <c r="P2911" s="108"/>
      <c r="Q2911" s="108"/>
      <c r="R2911" s="108"/>
      <c r="S2911" s="107"/>
      <c r="T2911" s="108"/>
      <c r="U2911" s="108"/>
      <c r="V2911" s="107"/>
      <c r="W2911" s="107"/>
    </row>
    <row r="2912" spans="1:23">
      <c r="A2912" s="107"/>
      <c r="B2912" s="112"/>
      <c r="C2912" s="107"/>
      <c r="D2912" s="112"/>
      <c r="E2912" s="107"/>
      <c r="F2912" s="107"/>
      <c r="G2912" s="107"/>
      <c r="H2912" s="107"/>
      <c r="I2912" s="107"/>
      <c r="J2912" s="108"/>
      <c r="K2912" s="108"/>
      <c r="L2912" s="108"/>
      <c r="M2912" s="108"/>
      <c r="N2912" s="108"/>
      <c r="O2912" s="108"/>
      <c r="P2912" s="108"/>
      <c r="Q2912" s="108"/>
      <c r="R2912" s="108"/>
      <c r="S2912" s="107"/>
      <c r="T2912" s="108"/>
      <c r="U2912" s="108"/>
      <c r="V2912" s="107"/>
      <c r="W2912" s="107"/>
    </row>
    <row r="2913" spans="1:23">
      <c r="A2913" s="107"/>
      <c r="B2913" s="112"/>
      <c r="C2913" s="107"/>
      <c r="D2913" s="112"/>
      <c r="E2913" s="107"/>
      <c r="F2913" s="107"/>
      <c r="G2913" s="107"/>
      <c r="H2913" s="107"/>
      <c r="I2913" s="107"/>
      <c r="J2913" s="108"/>
      <c r="K2913" s="108"/>
      <c r="L2913" s="108"/>
      <c r="M2913" s="108"/>
      <c r="N2913" s="108"/>
      <c r="O2913" s="108"/>
      <c r="P2913" s="108"/>
      <c r="Q2913" s="108"/>
      <c r="R2913" s="108"/>
      <c r="S2913" s="107"/>
      <c r="T2913" s="108"/>
      <c r="U2913" s="108"/>
      <c r="V2913" s="107"/>
      <c r="W2913" s="107"/>
    </row>
    <row r="2914" spans="1:23">
      <c r="A2914" s="107"/>
      <c r="B2914" s="112"/>
      <c r="C2914" s="107"/>
      <c r="D2914" s="112"/>
      <c r="E2914" s="107"/>
      <c r="F2914" s="107"/>
      <c r="G2914" s="107"/>
      <c r="H2914" s="107"/>
      <c r="I2914" s="107"/>
      <c r="J2914" s="108"/>
      <c r="K2914" s="108"/>
      <c r="L2914" s="108"/>
      <c r="M2914" s="108"/>
      <c r="N2914" s="108"/>
      <c r="O2914" s="108"/>
      <c r="P2914" s="108"/>
      <c r="Q2914" s="108"/>
      <c r="R2914" s="108"/>
      <c r="S2914" s="107"/>
      <c r="T2914" s="108"/>
      <c r="U2914" s="108"/>
      <c r="V2914" s="107"/>
      <c r="W2914" s="107"/>
    </row>
    <row r="2915" spans="1:23">
      <c r="A2915" s="107"/>
      <c r="B2915" s="112"/>
      <c r="C2915" s="107"/>
      <c r="D2915" s="112"/>
      <c r="E2915" s="107"/>
      <c r="F2915" s="107"/>
      <c r="G2915" s="107"/>
      <c r="H2915" s="107"/>
      <c r="I2915" s="107"/>
      <c r="J2915" s="108"/>
      <c r="K2915" s="108"/>
      <c r="L2915" s="108"/>
      <c r="M2915" s="108"/>
      <c r="N2915" s="108"/>
      <c r="O2915" s="108"/>
      <c r="P2915" s="108"/>
      <c r="Q2915" s="108"/>
      <c r="R2915" s="108"/>
      <c r="S2915" s="107"/>
      <c r="T2915" s="108"/>
      <c r="U2915" s="108"/>
      <c r="V2915" s="107"/>
      <c r="W2915" s="107"/>
    </row>
    <row r="2916" spans="1:23">
      <c r="A2916" s="107"/>
      <c r="B2916" s="112"/>
      <c r="C2916" s="107"/>
      <c r="D2916" s="112"/>
      <c r="E2916" s="107"/>
      <c r="F2916" s="107"/>
      <c r="G2916" s="107"/>
      <c r="H2916" s="107"/>
      <c r="I2916" s="107"/>
      <c r="J2916" s="108"/>
      <c r="K2916" s="108"/>
      <c r="L2916" s="108"/>
      <c r="M2916" s="108"/>
      <c r="N2916" s="108"/>
      <c r="O2916" s="108"/>
      <c r="P2916" s="108"/>
      <c r="Q2916" s="108"/>
      <c r="R2916" s="108"/>
      <c r="S2916" s="107"/>
      <c r="T2916" s="108"/>
      <c r="U2916" s="108"/>
      <c r="V2916" s="107"/>
      <c r="W2916" s="107"/>
    </row>
    <row r="2917" spans="1:23">
      <c r="A2917" s="107"/>
      <c r="B2917" s="112"/>
      <c r="C2917" s="107"/>
      <c r="D2917" s="112"/>
      <c r="E2917" s="107"/>
      <c r="F2917" s="107"/>
      <c r="G2917" s="107"/>
      <c r="H2917" s="107"/>
      <c r="I2917" s="107"/>
      <c r="J2917" s="108"/>
      <c r="K2917" s="108"/>
      <c r="L2917" s="108"/>
      <c r="M2917" s="108"/>
      <c r="N2917" s="108"/>
      <c r="O2917" s="108"/>
      <c r="P2917" s="108"/>
      <c r="Q2917" s="108"/>
      <c r="R2917" s="108"/>
      <c r="S2917" s="107"/>
      <c r="T2917" s="108"/>
      <c r="U2917" s="108"/>
      <c r="V2917" s="107"/>
      <c r="W2917" s="107"/>
    </row>
    <row r="2918" spans="1:23">
      <c r="A2918" s="107"/>
      <c r="B2918" s="112"/>
      <c r="C2918" s="107"/>
      <c r="D2918" s="112"/>
      <c r="E2918" s="107"/>
      <c r="F2918" s="107"/>
      <c r="G2918" s="107"/>
      <c r="H2918" s="107"/>
      <c r="I2918" s="107"/>
      <c r="J2918" s="108"/>
      <c r="K2918" s="108"/>
      <c r="L2918" s="108"/>
      <c r="M2918" s="108"/>
      <c r="N2918" s="108"/>
      <c r="O2918" s="108"/>
      <c r="P2918" s="108"/>
      <c r="Q2918" s="108"/>
      <c r="R2918" s="108"/>
      <c r="S2918" s="107"/>
      <c r="T2918" s="108"/>
      <c r="U2918" s="108"/>
      <c r="V2918" s="107"/>
      <c r="W2918" s="107"/>
    </row>
    <row r="2919" spans="1:23">
      <c r="A2919" s="107"/>
      <c r="B2919" s="112"/>
      <c r="C2919" s="107"/>
      <c r="D2919" s="112"/>
      <c r="E2919" s="107"/>
      <c r="F2919" s="107"/>
      <c r="G2919" s="107"/>
      <c r="H2919" s="107"/>
      <c r="I2919" s="107"/>
      <c r="J2919" s="108"/>
      <c r="K2919" s="108"/>
      <c r="L2919" s="108"/>
      <c r="M2919" s="108"/>
      <c r="N2919" s="108"/>
      <c r="O2919" s="108"/>
      <c r="P2919" s="108"/>
      <c r="Q2919" s="108"/>
      <c r="R2919" s="108"/>
      <c r="S2919" s="107"/>
      <c r="T2919" s="108"/>
      <c r="U2919" s="108"/>
      <c r="V2919" s="107"/>
      <c r="W2919" s="107"/>
    </row>
    <row r="2920" spans="1:23">
      <c r="A2920" s="107"/>
      <c r="B2920" s="112"/>
      <c r="C2920" s="107"/>
      <c r="D2920" s="112"/>
      <c r="E2920" s="107"/>
      <c r="F2920" s="107"/>
      <c r="G2920" s="107"/>
      <c r="H2920" s="107"/>
      <c r="I2920" s="107"/>
      <c r="J2920" s="108"/>
      <c r="K2920" s="108"/>
      <c r="L2920" s="108"/>
      <c r="M2920" s="108"/>
      <c r="N2920" s="108"/>
      <c r="O2920" s="108"/>
      <c r="P2920" s="108"/>
      <c r="Q2920" s="108"/>
      <c r="R2920" s="108"/>
      <c r="S2920" s="107"/>
      <c r="T2920" s="108"/>
      <c r="U2920" s="108"/>
      <c r="V2920" s="107"/>
      <c r="W2920" s="107"/>
    </row>
    <row r="2921" spans="1:23">
      <c r="A2921" s="107"/>
      <c r="B2921" s="112"/>
      <c r="C2921" s="107"/>
      <c r="D2921" s="112"/>
      <c r="E2921" s="107"/>
      <c r="F2921" s="107"/>
      <c r="G2921" s="107"/>
      <c r="H2921" s="107"/>
      <c r="I2921" s="107"/>
      <c r="J2921" s="108"/>
      <c r="K2921" s="108"/>
      <c r="L2921" s="108"/>
      <c r="M2921" s="108"/>
      <c r="N2921" s="108"/>
      <c r="O2921" s="108"/>
      <c r="P2921" s="108"/>
      <c r="Q2921" s="108"/>
      <c r="R2921" s="108"/>
      <c r="S2921" s="107"/>
      <c r="T2921" s="108"/>
      <c r="U2921" s="108"/>
      <c r="V2921" s="107"/>
      <c r="W2921" s="107"/>
    </row>
    <row r="2922" spans="1:23">
      <c r="A2922" s="107"/>
      <c r="B2922" s="112"/>
      <c r="C2922" s="107"/>
      <c r="D2922" s="112"/>
      <c r="E2922" s="107"/>
      <c r="F2922" s="107"/>
      <c r="G2922" s="107"/>
      <c r="H2922" s="107"/>
      <c r="I2922" s="107"/>
      <c r="J2922" s="108"/>
      <c r="K2922" s="108"/>
      <c r="L2922" s="108"/>
      <c r="M2922" s="108"/>
      <c r="N2922" s="108"/>
      <c r="O2922" s="108"/>
      <c r="P2922" s="108"/>
      <c r="Q2922" s="108"/>
      <c r="R2922" s="108"/>
      <c r="S2922" s="107"/>
      <c r="T2922" s="108"/>
      <c r="U2922" s="108"/>
      <c r="V2922" s="107"/>
      <c r="W2922" s="107"/>
    </row>
    <row r="2923" spans="1:23">
      <c r="A2923" s="107"/>
      <c r="B2923" s="112"/>
      <c r="C2923" s="107"/>
      <c r="D2923" s="112"/>
      <c r="E2923" s="107"/>
      <c r="F2923" s="107"/>
      <c r="G2923" s="107"/>
      <c r="H2923" s="107"/>
      <c r="I2923" s="107"/>
      <c r="J2923" s="108"/>
      <c r="K2923" s="108"/>
      <c r="L2923" s="108"/>
      <c r="M2923" s="108"/>
      <c r="N2923" s="108"/>
      <c r="O2923" s="108"/>
      <c r="P2923" s="108"/>
      <c r="Q2923" s="108"/>
      <c r="R2923" s="108"/>
      <c r="S2923" s="107"/>
      <c r="T2923" s="108"/>
      <c r="U2923" s="108"/>
      <c r="V2923" s="107"/>
      <c r="W2923" s="107"/>
    </row>
    <row r="2924" spans="1:23">
      <c r="A2924" s="107"/>
      <c r="B2924" s="112"/>
      <c r="C2924" s="107"/>
      <c r="D2924" s="112"/>
      <c r="E2924" s="107"/>
      <c r="F2924" s="107"/>
      <c r="G2924" s="107"/>
      <c r="H2924" s="107"/>
      <c r="I2924" s="107"/>
      <c r="J2924" s="108"/>
      <c r="K2924" s="108"/>
      <c r="L2924" s="108"/>
      <c r="M2924" s="108"/>
      <c r="N2924" s="108"/>
      <c r="O2924" s="108"/>
      <c r="P2924" s="108"/>
      <c r="Q2924" s="108"/>
      <c r="R2924" s="108"/>
      <c r="S2924" s="107"/>
      <c r="T2924" s="108"/>
      <c r="U2924" s="108"/>
      <c r="V2924" s="107"/>
      <c r="W2924" s="107"/>
    </row>
    <row r="2925" spans="1:23">
      <c r="A2925" s="107"/>
      <c r="B2925" s="112"/>
      <c r="C2925" s="107"/>
      <c r="D2925" s="112"/>
      <c r="E2925" s="107"/>
      <c r="F2925" s="107"/>
      <c r="G2925" s="107"/>
      <c r="H2925" s="107"/>
      <c r="I2925" s="107"/>
      <c r="J2925" s="108"/>
      <c r="K2925" s="108"/>
      <c r="L2925" s="108"/>
      <c r="M2925" s="108"/>
      <c r="N2925" s="108"/>
      <c r="O2925" s="108"/>
      <c r="P2925" s="108"/>
      <c r="Q2925" s="108"/>
      <c r="R2925" s="108"/>
      <c r="S2925" s="107"/>
      <c r="T2925" s="108"/>
      <c r="U2925" s="108"/>
      <c r="V2925" s="107"/>
      <c r="W2925" s="107"/>
    </row>
    <row r="2926" spans="1:23">
      <c r="A2926" s="107"/>
      <c r="B2926" s="112"/>
      <c r="C2926" s="107"/>
      <c r="D2926" s="112"/>
      <c r="E2926" s="107"/>
      <c r="F2926" s="107"/>
      <c r="G2926" s="107"/>
      <c r="H2926" s="107"/>
      <c r="I2926" s="107"/>
      <c r="J2926" s="108"/>
      <c r="K2926" s="108"/>
      <c r="L2926" s="108"/>
      <c r="M2926" s="108"/>
      <c r="N2926" s="108"/>
      <c r="O2926" s="108"/>
      <c r="P2926" s="108"/>
      <c r="Q2926" s="108"/>
      <c r="R2926" s="108"/>
      <c r="S2926" s="107"/>
      <c r="T2926" s="108"/>
      <c r="U2926" s="108"/>
      <c r="V2926" s="107"/>
      <c r="W2926" s="107"/>
    </row>
    <row r="2927" spans="1:23">
      <c r="A2927" s="107"/>
      <c r="B2927" s="112"/>
      <c r="C2927" s="107"/>
      <c r="D2927" s="112"/>
      <c r="E2927" s="107"/>
      <c r="F2927" s="107"/>
      <c r="G2927" s="107"/>
      <c r="H2927" s="107"/>
      <c r="I2927" s="107"/>
      <c r="J2927" s="108"/>
      <c r="K2927" s="108"/>
      <c r="L2927" s="108"/>
      <c r="M2927" s="108"/>
      <c r="N2927" s="108"/>
      <c r="O2927" s="108"/>
      <c r="P2927" s="108"/>
      <c r="Q2927" s="108"/>
      <c r="R2927" s="108"/>
      <c r="S2927" s="107"/>
      <c r="T2927" s="108"/>
      <c r="U2927" s="108"/>
      <c r="V2927" s="107"/>
      <c r="W2927" s="107"/>
    </row>
    <row r="2928" spans="1:23">
      <c r="A2928" s="107"/>
      <c r="B2928" s="112"/>
      <c r="C2928" s="107"/>
      <c r="D2928" s="112"/>
      <c r="E2928" s="107"/>
      <c r="F2928" s="107"/>
      <c r="G2928" s="107"/>
      <c r="H2928" s="107"/>
      <c r="I2928" s="107"/>
      <c r="J2928" s="108"/>
      <c r="K2928" s="108"/>
      <c r="L2928" s="108"/>
      <c r="M2928" s="108"/>
      <c r="N2928" s="108"/>
      <c r="O2928" s="108"/>
      <c r="P2928" s="108"/>
      <c r="Q2928" s="108"/>
      <c r="R2928" s="108"/>
      <c r="S2928" s="107"/>
      <c r="T2928" s="108"/>
      <c r="U2928" s="108"/>
      <c r="V2928" s="107"/>
      <c r="W2928" s="107"/>
    </row>
    <row r="2929" spans="1:23">
      <c r="A2929" s="107"/>
      <c r="B2929" s="112"/>
      <c r="C2929" s="107"/>
      <c r="D2929" s="112"/>
      <c r="E2929" s="107"/>
      <c r="F2929" s="107"/>
      <c r="G2929" s="107"/>
      <c r="H2929" s="107"/>
      <c r="I2929" s="107"/>
      <c r="J2929" s="108"/>
      <c r="K2929" s="108"/>
      <c r="L2929" s="108"/>
      <c r="M2929" s="108"/>
      <c r="N2929" s="108"/>
      <c r="O2929" s="108"/>
      <c r="P2929" s="108"/>
      <c r="Q2929" s="108"/>
      <c r="R2929" s="108"/>
      <c r="S2929" s="107"/>
      <c r="T2929" s="108"/>
      <c r="U2929" s="108"/>
      <c r="V2929" s="107"/>
      <c r="W2929" s="107"/>
    </row>
    <row r="2930" spans="1:23">
      <c r="A2930" s="107"/>
      <c r="B2930" s="112"/>
      <c r="C2930" s="107"/>
      <c r="D2930" s="112"/>
      <c r="E2930" s="107"/>
      <c r="F2930" s="107"/>
      <c r="G2930" s="107"/>
      <c r="H2930" s="107"/>
      <c r="I2930" s="107"/>
      <c r="J2930" s="108"/>
      <c r="K2930" s="108"/>
      <c r="L2930" s="108"/>
      <c r="M2930" s="108"/>
      <c r="N2930" s="108"/>
      <c r="O2930" s="108"/>
      <c r="P2930" s="108"/>
      <c r="Q2930" s="108"/>
      <c r="R2930" s="108"/>
      <c r="S2930" s="107"/>
      <c r="T2930" s="108"/>
      <c r="U2930" s="108"/>
      <c r="V2930" s="107"/>
      <c r="W2930" s="107"/>
    </row>
    <row r="2931" spans="1:23">
      <c r="A2931" s="107"/>
      <c r="B2931" s="112"/>
      <c r="C2931" s="107"/>
      <c r="D2931" s="112"/>
      <c r="E2931" s="107"/>
      <c r="F2931" s="107"/>
      <c r="G2931" s="107"/>
      <c r="H2931" s="107"/>
      <c r="I2931" s="107"/>
      <c r="J2931" s="108"/>
      <c r="K2931" s="108"/>
      <c r="L2931" s="108"/>
      <c r="M2931" s="108"/>
      <c r="N2931" s="108"/>
      <c r="O2931" s="108"/>
      <c r="P2931" s="108"/>
      <c r="Q2931" s="108"/>
      <c r="R2931" s="108"/>
      <c r="S2931" s="107"/>
      <c r="T2931" s="108"/>
      <c r="U2931" s="108"/>
      <c r="V2931" s="107"/>
      <c r="W2931" s="107"/>
    </row>
    <row r="2932" spans="1:23">
      <c r="A2932" s="107"/>
      <c r="B2932" s="112"/>
      <c r="C2932" s="107"/>
      <c r="D2932" s="112"/>
      <c r="E2932" s="107"/>
      <c r="F2932" s="107"/>
      <c r="G2932" s="107"/>
      <c r="H2932" s="107"/>
      <c r="I2932" s="107"/>
      <c r="J2932" s="108"/>
      <c r="K2932" s="108"/>
      <c r="L2932" s="108"/>
      <c r="M2932" s="108"/>
      <c r="N2932" s="108"/>
      <c r="O2932" s="108"/>
      <c r="P2932" s="108"/>
      <c r="Q2932" s="108"/>
      <c r="R2932" s="108"/>
      <c r="S2932" s="107"/>
      <c r="T2932" s="108"/>
      <c r="U2932" s="108"/>
      <c r="V2932" s="107"/>
      <c r="W2932" s="107"/>
    </row>
    <row r="2933" spans="1:23">
      <c r="A2933" s="107"/>
      <c r="B2933" s="112"/>
      <c r="C2933" s="107"/>
      <c r="D2933" s="112"/>
      <c r="E2933" s="107"/>
      <c r="F2933" s="107"/>
      <c r="G2933" s="107"/>
      <c r="H2933" s="107"/>
      <c r="I2933" s="107"/>
      <c r="J2933" s="108"/>
      <c r="K2933" s="108"/>
      <c r="L2933" s="108"/>
      <c r="M2933" s="108"/>
      <c r="N2933" s="108"/>
      <c r="O2933" s="108"/>
      <c r="P2933" s="108"/>
      <c r="Q2933" s="108"/>
      <c r="R2933" s="108"/>
      <c r="S2933" s="107"/>
      <c r="T2933" s="108"/>
      <c r="U2933" s="108"/>
      <c r="V2933" s="107"/>
      <c r="W2933" s="107"/>
    </row>
    <row r="2934" spans="1:23">
      <c r="A2934" s="107"/>
      <c r="B2934" s="112"/>
      <c r="C2934" s="107"/>
      <c r="D2934" s="112"/>
      <c r="E2934" s="107"/>
      <c r="F2934" s="107"/>
      <c r="G2934" s="107"/>
      <c r="H2934" s="107"/>
      <c r="I2934" s="107"/>
      <c r="J2934" s="108"/>
      <c r="K2934" s="108"/>
      <c r="L2934" s="108"/>
      <c r="M2934" s="108"/>
      <c r="N2934" s="108"/>
      <c r="O2934" s="108"/>
      <c r="P2934" s="108"/>
      <c r="Q2934" s="108"/>
      <c r="R2934" s="108"/>
      <c r="S2934" s="107"/>
      <c r="T2934" s="108"/>
      <c r="U2934" s="108"/>
      <c r="V2934" s="107"/>
      <c r="W2934" s="107"/>
    </row>
    <row r="2935" spans="1:23">
      <c r="A2935" s="107"/>
      <c r="B2935" s="112"/>
      <c r="C2935" s="107"/>
      <c r="D2935" s="112"/>
      <c r="E2935" s="107"/>
      <c r="F2935" s="107"/>
      <c r="G2935" s="107"/>
      <c r="H2935" s="107"/>
      <c r="I2935" s="107"/>
      <c r="J2935" s="108"/>
      <c r="K2935" s="108"/>
      <c r="L2935" s="108"/>
      <c r="M2935" s="108"/>
      <c r="N2935" s="108"/>
      <c r="O2935" s="108"/>
      <c r="P2935" s="108"/>
      <c r="Q2935" s="108"/>
      <c r="R2935" s="108"/>
      <c r="S2935" s="107"/>
      <c r="T2935" s="108"/>
      <c r="U2935" s="108"/>
      <c r="V2935" s="107"/>
      <c r="W2935" s="107"/>
    </row>
    <row r="2936" spans="1:23">
      <c r="A2936" s="107"/>
      <c r="B2936" s="112"/>
      <c r="C2936" s="107"/>
      <c r="D2936" s="112"/>
      <c r="E2936" s="107"/>
      <c r="F2936" s="107"/>
      <c r="G2936" s="107"/>
      <c r="H2936" s="107"/>
      <c r="I2936" s="107"/>
      <c r="J2936" s="108"/>
      <c r="K2936" s="108"/>
      <c r="L2936" s="108"/>
      <c r="M2936" s="108"/>
      <c r="N2936" s="108"/>
      <c r="O2936" s="108"/>
      <c r="P2936" s="108"/>
      <c r="Q2936" s="108"/>
      <c r="R2936" s="108"/>
      <c r="S2936" s="107"/>
      <c r="T2936" s="108"/>
      <c r="U2936" s="108"/>
      <c r="V2936" s="107"/>
      <c r="W2936" s="107"/>
    </row>
    <row r="2937" spans="1:23">
      <c r="A2937" s="107"/>
      <c r="B2937" s="112"/>
      <c r="C2937" s="107"/>
      <c r="D2937" s="112"/>
      <c r="E2937" s="107"/>
      <c r="F2937" s="107"/>
      <c r="G2937" s="107"/>
      <c r="H2937" s="107"/>
      <c r="I2937" s="107"/>
      <c r="J2937" s="108"/>
      <c r="K2937" s="108"/>
      <c r="L2937" s="108"/>
      <c r="M2937" s="108"/>
      <c r="N2937" s="108"/>
      <c r="O2937" s="108"/>
      <c r="P2937" s="108"/>
      <c r="Q2937" s="108"/>
      <c r="R2937" s="108"/>
      <c r="S2937" s="107"/>
      <c r="T2937" s="108"/>
      <c r="U2937" s="108"/>
      <c r="V2937" s="107"/>
      <c r="W2937" s="107"/>
    </row>
    <row r="2938" spans="1:23">
      <c r="A2938" s="107"/>
      <c r="B2938" s="112"/>
      <c r="C2938" s="107"/>
      <c r="D2938" s="112"/>
      <c r="E2938" s="107"/>
      <c r="F2938" s="107"/>
      <c r="G2938" s="107"/>
      <c r="H2938" s="107"/>
      <c r="I2938" s="107"/>
      <c r="J2938" s="108"/>
      <c r="K2938" s="108"/>
      <c r="L2938" s="108"/>
      <c r="M2938" s="108"/>
      <c r="N2938" s="108"/>
      <c r="O2938" s="108"/>
      <c r="P2938" s="108"/>
      <c r="Q2938" s="108"/>
      <c r="R2938" s="108"/>
      <c r="S2938" s="107"/>
      <c r="T2938" s="108"/>
      <c r="U2938" s="108"/>
      <c r="V2938" s="107"/>
      <c r="W2938" s="107"/>
    </row>
    <row r="2939" spans="1:23">
      <c r="A2939" s="107"/>
      <c r="B2939" s="112"/>
      <c r="C2939" s="107"/>
      <c r="D2939" s="112"/>
      <c r="E2939" s="107"/>
      <c r="F2939" s="107"/>
      <c r="G2939" s="107"/>
      <c r="H2939" s="107"/>
      <c r="I2939" s="107"/>
      <c r="J2939" s="108"/>
      <c r="K2939" s="108"/>
      <c r="L2939" s="108"/>
      <c r="M2939" s="108"/>
      <c r="N2939" s="108"/>
      <c r="O2939" s="108"/>
      <c r="P2939" s="108"/>
      <c r="Q2939" s="108"/>
      <c r="R2939" s="108"/>
      <c r="S2939" s="107"/>
      <c r="T2939" s="108"/>
      <c r="U2939" s="108"/>
      <c r="V2939" s="107"/>
      <c r="W2939" s="107"/>
    </row>
    <row r="2940" spans="1:23">
      <c r="A2940" s="107"/>
      <c r="B2940" s="112"/>
      <c r="C2940" s="107"/>
      <c r="D2940" s="112"/>
      <c r="E2940" s="107"/>
      <c r="F2940" s="107"/>
      <c r="G2940" s="107"/>
      <c r="H2940" s="107"/>
      <c r="I2940" s="107"/>
      <c r="J2940" s="108"/>
      <c r="K2940" s="108"/>
      <c r="L2940" s="108"/>
      <c r="M2940" s="108"/>
      <c r="N2940" s="108"/>
      <c r="O2940" s="108"/>
      <c r="P2940" s="108"/>
      <c r="Q2940" s="108"/>
      <c r="R2940" s="108"/>
      <c r="S2940" s="107"/>
      <c r="T2940" s="108"/>
      <c r="U2940" s="108"/>
      <c r="V2940" s="107"/>
      <c r="W2940" s="107"/>
    </row>
    <row r="2941" spans="1:23">
      <c r="A2941" s="107"/>
      <c r="B2941" s="112"/>
      <c r="C2941" s="107"/>
      <c r="D2941" s="112"/>
      <c r="E2941" s="107"/>
      <c r="F2941" s="107"/>
      <c r="G2941" s="107"/>
      <c r="H2941" s="107"/>
      <c r="I2941" s="107"/>
      <c r="J2941" s="108"/>
      <c r="K2941" s="108"/>
      <c r="L2941" s="108"/>
      <c r="M2941" s="108"/>
      <c r="N2941" s="108"/>
      <c r="O2941" s="108"/>
      <c r="P2941" s="108"/>
      <c r="Q2941" s="108"/>
      <c r="R2941" s="108"/>
      <c r="S2941" s="107"/>
      <c r="T2941" s="108"/>
      <c r="U2941" s="108"/>
      <c r="V2941" s="107"/>
      <c r="W2941" s="107"/>
    </row>
    <row r="2942" spans="1:23">
      <c r="A2942" s="107"/>
      <c r="B2942" s="112"/>
      <c r="C2942" s="107"/>
      <c r="D2942" s="112"/>
      <c r="E2942" s="107"/>
      <c r="F2942" s="107"/>
      <c r="G2942" s="107"/>
      <c r="H2942" s="107"/>
      <c r="I2942" s="107"/>
      <c r="J2942" s="108"/>
      <c r="K2942" s="108"/>
      <c r="L2942" s="108"/>
      <c r="M2942" s="108"/>
      <c r="N2942" s="108"/>
      <c r="O2942" s="108"/>
      <c r="P2942" s="108"/>
      <c r="Q2942" s="108"/>
      <c r="R2942" s="108"/>
      <c r="S2942" s="107"/>
      <c r="T2942" s="108"/>
      <c r="U2942" s="108"/>
      <c r="V2942" s="107"/>
      <c r="W2942" s="107"/>
    </row>
    <row r="2943" spans="1:23">
      <c r="A2943" s="107"/>
      <c r="B2943" s="112"/>
      <c r="C2943" s="107"/>
      <c r="D2943" s="112"/>
      <c r="E2943" s="107"/>
      <c r="F2943" s="107"/>
      <c r="G2943" s="107"/>
      <c r="H2943" s="107"/>
      <c r="I2943" s="107"/>
      <c r="J2943" s="108"/>
      <c r="K2943" s="108"/>
      <c r="L2943" s="108"/>
      <c r="M2943" s="108"/>
      <c r="N2943" s="108"/>
      <c r="O2943" s="108"/>
      <c r="P2943" s="108"/>
      <c r="Q2943" s="108"/>
      <c r="R2943" s="108"/>
      <c r="S2943" s="107"/>
      <c r="T2943" s="108"/>
      <c r="U2943" s="108"/>
      <c r="V2943" s="107"/>
      <c r="W2943" s="107"/>
    </row>
    <row r="2944" spans="1:23">
      <c r="A2944" s="107"/>
      <c r="B2944" s="112"/>
      <c r="C2944" s="107"/>
      <c r="D2944" s="112"/>
      <c r="E2944" s="107"/>
      <c r="F2944" s="107"/>
      <c r="G2944" s="107"/>
      <c r="H2944" s="107"/>
      <c r="I2944" s="107"/>
      <c r="J2944" s="108"/>
      <c r="K2944" s="108"/>
      <c r="L2944" s="108"/>
      <c r="M2944" s="108"/>
      <c r="N2944" s="108"/>
      <c r="O2944" s="108"/>
      <c r="P2944" s="108"/>
      <c r="Q2944" s="108"/>
      <c r="R2944" s="108"/>
      <c r="S2944" s="107"/>
      <c r="T2944" s="108"/>
      <c r="U2944" s="108"/>
      <c r="V2944" s="107"/>
      <c r="W2944" s="107"/>
    </row>
    <row r="2945" spans="1:23">
      <c r="A2945" s="107"/>
      <c r="B2945" s="112"/>
      <c r="C2945" s="107"/>
      <c r="D2945" s="112"/>
      <c r="E2945" s="107"/>
      <c r="F2945" s="107"/>
      <c r="G2945" s="107"/>
      <c r="H2945" s="107"/>
      <c r="I2945" s="107"/>
      <c r="J2945" s="108"/>
      <c r="K2945" s="108"/>
      <c r="L2945" s="108"/>
      <c r="M2945" s="108"/>
      <c r="N2945" s="108"/>
      <c r="O2945" s="108"/>
      <c r="P2945" s="108"/>
      <c r="Q2945" s="108"/>
      <c r="R2945" s="108"/>
      <c r="S2945" s="107"/>
      <c r="T2945" s="108"/>
      <c r="U2945" s="108"/>
      <c r="V2945" s="107"/>
      <c r="W2945" s="107"/>
    </row>
    <row r="2946" spans="1:23">
      <c r="A2946" s="107"/>
      <c r="B2946" s="112"/>
      <c r="C2946" s="107"/>
      <c r="D2946" s="112"/>
      <c r="E2946" s="107"/>
      <c r="F2946" s="107"/>
      <c r="G2946" s="107"/>
      <c r="H2946" s="107"/>
      <c r="I2946" s="107"/>
      <c r="J2946" s="108"/>
      <c r="K2946" s="108"/>
      <c r="L2946" s="108"/>
      <c r="M2946" s="108"/>
      <c r="N2946" s="108"/>
      <c r="O2946" s="108"/>
      <c r="P2946" s="108"/>
      <c r="Q2946" s="108"/>
      <c r="R2946" s="108"/>
      <c r="S2946" s="107"/>
      <c r="T2946" s="108"/>
      <c r="U2946" s="108"/>
      <c r="V2946" s="107"/>
      <c r="W2946" s="107"/>
    </row>
    <row r="2947" spans="1:23">
      <c r="A2947" s="107"/>
      <c r="B2947" s="112"/>
      <c r="C2947" s="107"/>
      <c r="D2947" s="112"/>
      <c r="E2947" s="107"/>
      <c r="F2947" s="107"/>
      <c r="G2947" s="107"/>
      <c r="H2947" s="107"/>
      <c r="I2947" s="107"/>
      <c r="J2947" s="108"/>
      <c r="K2947" s="108"/>
      <c r="L2947" s="108"/>
      <c r="M2947" s="108"/>
      <c r="N2947" s="108"/>
      <c r="O2947" s="108"/>
      <c r="P2947" s="108"/>
      <c r="Q2947" s="108"/>
      <c r="R2947" s="108"/>
      <c r="S2947" s="107"/>
      <c r="T2947" s="108"/>
      <c r="U2947" s="108"/>
      <c r="V2947" s="107"/>
      <c r="W2947" s="107"/>
    </row>
    <row r="2948" spans="1:23">
      <c r="A2948" s="107"/>
      <c r="B2948" s="112"/>
      <c r="C2948" s="107"/>
      <c r="D2948" s="112"/>
      <c r="E2948" s="107"/>
      <c r="F2948" s="107"/>
      <c r="G2948" s="107"/>
      <c r="H2948" s="107"/>
      <c r="I2948" s="107"/>
      <c r="J2948" s="108"/>
      <c r="K2948" s="108"/>
      <c r="L2948" s="108"/>
      <c r="M2948" s="108"/>
      <c r="N2948" s="108"/>
      <c r="O2948" s="108"/>
      <c r="P2948" s="108"/>
      <c r="Q2948" s="108"/>
      <c r="R2948" s="108"/>
      <c r="S2948" s="107"/>
      <c r="T2948" s="108"/>
      <c r="U2948" s="108"/>
      <c r="V2948" s="107"/>
      <c r="W2948" s="107"/>
    </row>
    <row r="2949" spans="1:23">
      <c r="A2949" s="107"/>
      <c r="B2949" s="112"/>
      <c r="C2949" s="107"/>
      <c r="D2949" s="112"/>
      <c r="E2949" s="107"/>
      <c r="F2949" s="107"/>
      <c r="G2949" s="107"/>
      <c r="H2949" s="107"/>
      <c r="I2949" s="107"/>
      <c r="J2949" s="108"/>
      <c r="K2949" s="108"/>
      <c r="L2949" s="108"/>
      <c r="M2949" s="108"/>
      <c r="N2949" s="108"/>
      <c r="O2949" s="108"/>
      <c r="P2949" s="108"/>
      <c r="Q2949" s="108"/>
      <c r="R2949" s="108"/>
      <c r="S2949" s="107"/>
      <c r="T2949" s="108"/>
      <c r="U2949" s="108"/>
      <c r="V2949" s="107"/>
      <c r="W2949" s="107"/>
    </row>
    <row r="2950" spans="1:23">
      <c r="A2950" s="107"/>
      <c r="B2950" s="112"/>
      <c r="C2950" s="107"/>
      <c r="D2950" s="112"/>
      <c r="E2950" s="107"/>
      <c r="F2950" s="107"/>
      <c r="G2950" s="107"/>
      <c r="H2950" s="107"/>
      <c r="I2950" s="107"/>
      <c r="J2950" s="108"/>
      <c r="K2950" s="108"/>
      <c r="L2950" s="108"/>
      <c r="M2950" s="108"/>
      <c r="N2950" s="108"/>
      <c r="O2950" s="108"/>
      <c r="P2950" s="108"/>
      <c r="Q2950" s="108"/>
      <c r="R2950" s="108"/>
      <c r="S2950" s="107"/>
      <c r="T2950" s="108"/>
      <c r="U2950" s="108"/>
      <c r="V2950" s="107"/>
      <c r="W2950" s="107"/>
    </row>
    <row r="2951" spans="1:23">
      <c r="A2951" s="107"/>
      <c r="B2951" s="112"/>
      <c r="C2951" s="107"/>
      <c r="D2951" s="112"/>
      <c r="E2951" s="107"/>
      <c r="F2951" s="107"/>
      <c r="G2951" s="107"/>
      <c r="H2951" s="107"/>
      <c r="I2951" s="107"/>
      <c r="J2951" s="108"/>
      <c r="K2951" s="108"/>
      <c r="L2951" s="108"/>
      <c r="M2951" s="108"/>
      <c r="N2951" s="108"/>
      <c r="O2951" s="108"/>
      <c r="P2951" s="108"/>
      <c r="Q2951" s="108"/>
      <c r="R2951" s="108"/>
      <c r="S2951" s="107"/>
      <c r="T2951" s="108"/>
      <c r="U2951" s="108"/>
      <c r="V2951" s="107"/>
      <c r="W2951" s="107"/>
    </row>
    <row r="2952" spans="1:23">
      <c r="A2952" s="107"/>
      <c r="B2952" s="112"/>
      <c r="C2952" s="107"/>
      <c r="D2952" s="112"/>
      <c r="E2952" s="107"/>
      <c r="F2952" s="107"/>
      <c r="G2952" s="107"/>
      <c r="H2952" s="107"/>
      <c r="I2952" s="107"/>
      <c r="J2952" s="108"/>
      <c r="K2952" s="108"/>
      <c r="L2952" s="108"/>
      <c r="M2952" s="108"/>
      <c r="N2952" s="108"/>
      <c r="O2952" s="108"/>
      <c r="P2952" s="108"/>
      <c r="Q2952" s="108"/>
      <c r="R2952" s="108"/>
      <c r="S2952" s="107"/>
      <c r="T2952" s="108"/>
      <c r="U2952" s="108"/>
      <c r="V2952" s="107"/>
      <c r="W2952" s="107"/>
    </row>
    <row r="2953" spans="1:23">
      <c r="A2953" s="107"/>
      <c r="B2953" s="112"/>
      <c r="C2953" s="107"/>
      <c r="D2953" s="112"/>
      <c r="E2953" s="107"/>
      <c r="F2953" s="107"/>
      <c r="G2953" s="107"/>
      <c r="H2953" s="107"/>
      <c r="I2953" s="107"/>
      <c r="J2953" s="108"/>
      <c r="K2953" s="108"/>
      <c r="L2953" s="108"/>
      <c r="M2953" s="108"/>
      <c r="N2953" s="108"/>
      <c r="O2953" s="108"/>
      <c r="P2953" s="108"/>
      <c r="Q2953" s="108"/>
      <c r="R2953" s="108"/>
      <c r="S2953" s="107"/>
      <c r="T2953" s="108"/>
      <c r="U2953" s="108"/>
      <c r="V2953" s="107"/>
      <c r="W2953" s="107"/>
    </row>
    <row r="2954" spans="1:23">
      <c r="A2954" s="107"/>
      <c r="B2954" s="112"/>
      <c r="C2954" s="107"/>
      <c r="D2954" s="112"/>
      <c r="E2954" s="107"/>
      <c r="F2954" s="107"/>
      <c r="G2954" s="107"/>
      <c r="H2954" s="107"/>
      <c r="I2954" s="107"/>
      <c r="J2954" s="108"/>
      <c r="K2954" s="108"/>
      <c r="L2954" s="108"/>
      <c r="M2954" s="108"/>
      <c r="N2954" s="108"/>
      <c r="O2954" s="108"/>
      <c r="P2954" s="108"/>
      <c r="Q2954" s="108"/>
      <c r="R2954" s="108"/>
      <c r="S2954" s="107"/>
      <c r="T2954" s="108"/>
      <c r="U2954" s="108"/>
      <c r="V2954" s="107"/>
      <c r="W2954" s="107"/>
    </row>
    <row r="2955" spans="1:23">
      <c r="A2955" s="107"/>
      <c r="B2955" s="112"/>
      <c r="C2955" s="107"/>
      <c r="D2955" s="112"/>
      <c r="E2955" s="107"/>
      <c r="F2955" s="107"/>
      <c r="G2955" s="107"/>
      <c r="H2955" s="107"/>
      <c r="I2955" s="107"/>
      <c r="J2955" s="108"/>
      <c r="K2955" s="108"/>
      <c r="L2955" s="108"/>
      <c r="M2955" s="108"/>
      <c r="N2955" s="108"/>
      <c r="O2955" s="108"/>
      <c r="P2955" s="108"/>
      <c r="Q2955" s="108"/>
      <c r="R2955" s="108"/>
      <c r="S2955" s="107"/>
      <c r="T2955" s="108"/>
      <c r="U2955" s="108"/>
      <c r="V2955" s="107"/>
      <c r="W2955" s="107"/>
    </row>
    <row r="2956" spans="1:23">
      <c r="A2956" s="107"/>
      <c r="B2956" s="112"/>
      <c r="C2956" s="107"/>
      <c r="D2956" s="112"/>
      <c r="E2956" s="107"/>
      <c r="F2956" s="107"/>
      <c r="G2956" s="107"/>
      <c r="H2956" s="107"/>
      <c r="I2956" s="107"/>
      <c r="J2956" s="108"/>
      <c r="K2956" s="108"/>
      <c r="L2956" s="108"/>
      <c r="M2956" s="108"/>
      <c r="N2956" s="108"/>
      <c r="O2956" s="108"/>
      <c r="P2956" s="108"/>
      <c r="Q2956" s="108"/>
      <c r="R2956" s="108"/>
      <c r="S2956" s="107"/>
      <c r="T2956" s="108"/>
      <c r="U2956" s="108"/>
      <c r="V2956" s="107"/>
      <c r="W2956" s="107"/>
    </row>
    <row r="2957" spans="1:23">
      <c r="A2957" s="107"/>
      <c r="B2957" s="112"/>
      <c r="C2957" s="107"/>
      <c r="D2957" s="112"/>
      <c r="E2957" s="107"/>
      <c r="F2957" s="107"/>
      <c r="G2957" s="107"/>
      <c r="H2957" s="107"/>
      <c r="I2957" s="107"/>
      <c r="J2957" s="108"/>
      <c r="K2957" s="108"/>
      <c r="L2957" s="108"/>
      <c r="M2957" s="108"/>
      <c r="N2957" s="108"/>
      <c r="O2957" s="108"/>
      <c r="P2957" s="108"/>
      <c r="Q2957" s="108"/>
      <c r="R2957" s="108"/>
      <c r="S2957" s="107"/>
      <c r="T2957" s="108"/>
      <c r="U2957" s="108"/>
      <c r="V2957" s="107"/>
      <c r="W2957" s="107"/>
    </row>
    <row r="2958" spans="1:23">
      <c r="A2958" s="107"/>
      <c r="B2958" s="112"/>
      <c r="C2958" s="107"/>
      <c r="D2958" s="112"/>
      <c r="E2958" s="107"/>
      <c r="F2958" s="107"/>
      <c r="G2958" s="107"/>
      <c r="H2958" s="107"/>
      <c r="I2958" s="107"/>
      <c r="J2958" s="108"/>
      <c r="K2958" s="108"/>
      <c r="L2958" s="108"/>
      <c r="M2958" s="108"/>
      <c r="N2958" s="108"/>
      <c r="O2958" s="108"/>
      <c r="P2958" s="108"/>
      <c r="Q2958" s="108"/>
      <c r="R2958" s="108"/>
      <c r="S2958" s="107"/>
      <c r="T2958" s="108"/>
      <c r="U2958" s="108"/>
      <c r="V2958" s="107"/>
      <c r="W2958" s="107"/>
    </row>
    <row r="2959" spans="1:23">
      <c r="A2959" s="107"/>
      <c r="B2959" s="112"/>
      <c r="C2959" s="107"/>
      <c r="D2959" s="112"/>
      <c r="E2959" s="107"/>
      <c r="F2959" s="107"/>
      <c r="G2959" s="107"/>
      <c r="H2959" s="107"/>
      <c r="I2959" s="107"/>
      <c r="J2959" s="108"/>
      <c r="K2959" s="108"/>
      <c r="L2959" s="108"/>
      <c r="M2959" s="108"/>
      <c r="N2959" s="108"/>
      <c r="O2959" s="108"/>
      <c r="P2959" s="108"/>
      <c r="Q2959" s="108"/>
      <c r="R2959" s="108"/>
      <c r="S2959" s="107"/>
      <c r="T2959" s="108"/>
      <c r="U2959" s="108"/>
      <c r="V2959" s="107"/>
      <c r="W2959" s="107"/>
    </row>
    <row r="2960" spans="1:23">
      <c r="A2960" s="107"/>
      <c r="B2960" s="112"/>
      <c r="C2960" s="107"/>
      <c r="D2960" s="112"/>
      <c r="E2960" s="107"/>
      <c r="F2960" s="107"/>
      <c r="G2960" s="107"/>
      <c r="H2960" s="107"/>
      <c r="I2960" s="107"/>
      <c r="J2960" s="108"/>
      <c r="K2960" s="108"/>
      <c r="L2960" s="108"/>
      <c r="M2960" s="108"/>
      <c r="N2960" s="108"/>
      <c r="O2960" s="108"/>
      <c r="P2960" s="108"/>
      <c r="Q2960" s="108"/>
      <c r="R2960" s="108"/>
      <c r="S2960" s="107"/>
      <c r="T2960" s="108"/>
      <c r="U2960" s="108"/>
      <c r="V2960" s="107"/>
      <c r="W2960" s="107"/>
    </row>
    <row r="2961" spans="1:23">
      <c r="A2961" s="107"/>
      <c r="B2961" s="112"/>
      <c r="C2961" s="107"/>
      <c r="D2961" s="112"/>
      <c r="E2961" s="107"/>
      <c r="F2961" s="107"/>
      <c r="G2961" s="107"/>
      <c r="H2961" s="107"/>
      <c r="I2961" s="107"/>
      <c r="J2961" s="108"/>
      <c r="K2961" s="108"/>
      <c r="L2961" s="108"/>
      <c r="M2961" s="108"/>
      <c r="N2961" s="108"/>
      <c r="O2961" s="108"/>
      <c r="P2961" s="108"/>
      <c r="Q2961" s="108"/>
      <c r="R2961" s="108"/>
      <c r="S2961" s="107"/>
      <c r="T2961" s="108"/>
      <c r="U2961" s="108"/>
      <c r="V2961" s="107"/>
      <c r="W2961" s="107"/>
    </row>
    <row r="2962" spans="1:23">
      <c r="A2962" s="107"/>
      <c r="B2962" s="112"/>
      <c r="C2962" s="107"/>
      <c r="D2962" s="112"/>
      <c r="E2962" s="107"/>
      <c r="F2962" s="107"/>
      <c r="G2962" s="107"/>
      <c r="H2962" s="107"/>
      <c r="I2962" s="107"/>
      <c r="J2962" s="108"/>
      <c r="K2962" s="108"/>
      <c r="L2962" s="108"/>
      <c r="M2962" s="108"/>
      <c r="N2962" s="108"/>
      <c r="O2962" s="108"/>
      <c r="P2962" s="108"/>
      <c r="Q2962" s="108"/>
      <c r="R2962" s="108"/>
      <c r="S2962" s="107"/>
      <c r="T2962" s="108"/>
      <c r="U2962" s="108"/>
      <c r="V2962" s="107"/>
      <c r="W2962" s="107"/>
    </row>
    <row r="2963" spans="1:23">
      <c r="A2963" s="107"/>
      <c r="B2963" s="112"/>
      <c r="C2963" s="107"/>
      <c r="D2963" s="112"/>
      <c r="E2963" s="107"/>
      <c r="F2963" s="107"/>
      <c r="G2963" s="107"/>
      <c r="H2963" s="107"/>
      <c r="I2963" s="107"/>
      <c r="J2963" s="108"/>
      <c r="K2963" s="108"/>
      <c r="L2963" s="108"/>
      <c r="M2963" s="108"/>
      <c r="N2963" s="108"/>
      <c r="O2963" s="108"/>
      <c r="P2963" s="108"/>
      <c r="Q2963" s="108"/>
      <c r="R2963" s="108"/>
      <c r="S2963" s="107"/>
      <c r="T2963" s="108"/>
      <c r="U2963" s="108"/>
      <c r="V2963" s="107"/>
      <c r="W2963" s="107"/>
    </row>
    <row r="2964" spans="1:23">
      <c r="A2964" s="107"/>
      <c r="B2964" s="112"/>
      <c r="C2964" s="107"/>
      <c r="D2964" s="112"/>
      <c r="E2964" s="107"/>
      <c r="F2964" s="107"/>
      <c r="G2964" s="107"/>
      <c r="H2964" s="107"/>
      <c r="I2964" s="107"/>
      <c r="J2964" s="108"/>
      <c r="K2964" s="108"/>
      <c r="L2964" s="108"/>
      <c r="M2964" s="108"/>
      <c r="N2964" s="108"/>
      <c r="O2964" s="108"/>
      <c r="P2964" s="108"/>
      <c r="Q2964" s="108"/>
      <c r="R2964" s="108"/>
      <c r="S2964" s="107"/>
      <c r="T2964" s="108"/>
      <c r="U2964" s="108"/>
      <c r="V2964" s="107"/>
      <c r="W2964" s="107"/>
    </row>
    <row r="2965" spans="1:23">
      <c r="A2965" s="107"/>
      <c r="B2965" s="112"/>
      <c r="C2965" s="107"/>
      <c r="D2965" s="112"/>
      <c r="E2965" s="107"/>
      <c r="F2965" s="107"/>
      <c r="G2965" s="107"/>
      <c r="H2965" s="107"/>
      <c r="I2965" s="107"/>
      <c r="J2965" s="108"/>
      <c r="K2965" s="108"/>
      <c r="L2965" s="108"/>
      <c r="M2965" s="108"/>
      <c r="N2965" s="108"/>
      <c r="O2965" s="108"/>
      <c r="P2965" s="108"/>
      <c r="Q2965" s="108"/>
      <c r="R2965" s="108"/>
      <c r="S2965" s="107"/>
      <c r="T2965" s="108"/>
      <c r="U2965" s="108"/>
      <c r="V2965" s="107"/>
      <c r="W2965" s="107"/>
    </row>
    <row r="2966" spans="1:23">
      <c r="A2966" s="107"/>
      <c r="B2966" s="112"/>
      <c r="C2966" s="107"/>
      <c r="D2966" s="112"/>
      <c r="E2966" s="107"/>
      <c r="F2966" s="107"/>
      <c r="G2966" s="107"/>
      <c r="H2966" s="107"/>
      <c r="I2966" s="107"/>
      <c r="J2966" s="108"/>
      <c r="K2966" s="108"/>
      <c r="L2966" s="108"/>
      <c r="M2966" s="108"/>
      <c r="N2966" s="108"/>
      <c r="O2966" s="108"/>
      <c r="P2966" s="108"/>
      <c r="Q2966" s="108"/>
      <c r="R2966" s="108"/>
      <c r="S2966" s="107"/>
      <c r="T2966" s="108"/>
      <c r="U2966" s="108"/>
      <c r="V2966" s="107"/>
      <c r="W2966" s="107"/>
    </row>
    <row r="2967" spans="1:23">
      <c r="A2967" s="107"/>
      <c r="B2967" s="112"/>
      <c r="C2967" s="107"/>
      <c r="D2967" s="112"/>
      <c r="E2967" s="107"/>
      <c r="F2967" s="107"/>
      <c r="G2967" s="107"/>
      <c r="H2967" s="107"/>
      <c r="I2967" s="107"/>
      <c r="J2967" s="108"/>
      <c r="K2967" s="108"/>
      <c r="L2967" s="108"/>
      <c r="M2967" s="108"/>
      <c r="N2967" s="108"/>
      <c r="O2967" s="108"/>
      <c r="P2967" s="108"/>
      <c r="Q2967" s="108"/>
      <c r="R2967" s="108"/>
      <c r="S2967" s="107"/>
      <c r="T2967" s="108"/>
      <c r="U2967" s="108"/>
      <c r="V2967" s="107"/>
      <c r="W2967" s="107"/>
    </row>
    <row r="2968" spans="1:23">
      <c r="A2968" s="107"/>
      <c r="B2968" s="112"/>
      <c r="C2968" s="107"/>
      <c r="D2968" s="112"/>
      <c r="E2968" s="107"/>
      <c r="F2968" s="107"/>
      <c r="G2968" s="107"/>
      <c r="H2968" s="107"/>
      <c r="I2968" s="107"/>
      <c r="J2968" s="108"/>
      <c r="K2968" s="108"/>
      <c r="L2968" s="108"/>
      <c r="M2968" s="108"/>
      <c r="N2968" s="108"/>
      <c r="O2968" s="108"/>
      <c r="P2968" s="108"/>
      <c r="Q2968" s="108"/>
      <c r="R2968" s="108"/>
      <c r="S2968" s="107"/>
      <c r="T2968" s="108"/>
      <c r="U2968" s="108"/>
      <c r="V2968" s="107"/>
      <c r="W2968" s="107"/>
    </row>
    <row r="2969" spans="1:23">
      <c r="A2969" s="107"/>
      <c r="B2969" s="112"/>
      <c r="C2969" s="107"/>
      <c r="D2969" s="112"/>
      <c r="E2969" s="107"/>
      <c r="F2969" s="107"/>
      <c r="G2969" s="107"/>
      <c r="H2969" s="107"/>
      <c r="I2969" s="107"/>
      <c r="J2969" s="108"/>
      <c r="K2969" s="108"/>
      <c r="L2969" s="108"/>
      <c r="M2969" s="108"/>
      <c r="N2969" s="108"/>
      <c r="O2969" s="108"/>
      <c r="P2969" s="108"/>
      <c r="Q2969" s="108"/>
      <c r="R2969" s="108"/>
      <c r="S2969" s="107"/>
      <c r="T2969" s="108"/>
      <c r="U2969" s="108"/>
      <c r="V2969" s="107"/>
      <c r="W2969" s="107"/>
    </row>
    <row r="2970" spans="1:23">
      <c r="A2970" s="107"/>
      <c r="B2970" s="112"/>
      <c r="C2970" s="107"/>
      <c r="D2970" s="112"/>
      <c r="E2970" s="107"/>
      <c r="F2970" s="107"/>
      <c r="G2970" s="107"/>
      <c r="H2970" s="107"/>
      <c r="I2970" s="107"/>
      <c r="J2970" s="108"/>
      <c r="K2970" s="108"/>
      <c r="L2970" s="108"/>
      <c r="M2970" s="108"/>
      <c r="N2970" s="108"/>
      <c r="O2970" s="108"/>
      <c r="P2970" s="108"/>
      <c r="Q2970" s="108"/>
      <c r="R2970" s="108"/>
      <c r="S2970" s="107"/>
      <c r="T2970" s="108"/>
      <c r="U2970" s="108"/>
      <c r="V2970" s="107"/>
      <c r="W2970" s="107"/>
    </row>
    <row r="2971" spans="1:23">
      <c r="A2971" s="107"/>
      <c r="B2971" s="112"/>
      <c r="C2971" s="107"/>
      <c r="D2971" s="112"/>
      <c r="E2971" s="107"/>
      <c r="F2971" s="107"/>
      <c r="G2971" s="107"/>
      <c r="H2971" s="107"/>
      <c r="I2971" s="107"/>
      <c r="J2971" s="108"/>
      <c r="K2971" s="108"/>
      <c r="L2971" s="108"/>
      <c r="M2971" s="108"/>
      <c r="N2971" s="108"/>
      <c r="O2971" s="108"/>
      <c r="P2971" s="108"/>
      <c r="Q2971" s="108"/>
      <c r="R2971" s="108"/>
      <c r="S2971" s="107"/>
      <c r="T2971" s="108"/>
      <c r="U2971" s="108"/>
      <c r="V2971" s="107"/>
      <c r="W2971" s="107"/>
    </row>
    <row r="2972" spans="1:23">
      <c r="A2972" s="107"/>
      <c r="B2972" s="112"/>
      <c r="C2972" s="107"/>
      <c r="D2972" s="112"/>
      <c r="E2972" s="107"/>
      <c r="F2972" s="107"/>
      <c r="G2972" s="107"/>
      <c r="H2972" s="107"/>
      <c r="I2972" s="107"/>
      <c r="J2972" s="108"/>
      <c r="K2972" s="108"/>
      <c r="L2972" s="108"/>
      <c r="M2972" s="108"/>
      <c r="N2972" s="108"/>
      <c r="O2972" s="108"/>
      <c r="P2972" s="108"/>
      <c r="Q2972" s="108"/>
      <c r="R2972" s="108"/>
      <c r="S2972" s="107"/>
      <c r="T2972" s="108"/>
      <c r="U2972" s="108"/>
      <c r="V2972" s="107"/>
      <c r="W2972" s="107"/>
    </row>
    <row r="2973" spans="1:23">
      <c r="A2973" s="107"/>
      <c r="B2973" s="112"/>
      <c r="C2973" s="107"/>
      <c r="D2973" s="112"/>
      <c r="E2973" s="107"/>
      <c r="F2973" s="107"/>
      <c r="G2973" s="107"/>
      <c r="H2973" s="107"/>
      <c r="I2973" s="107"/>
      <c r="J2973" s="108"/>
      <c r="K2973" s="108"/>
      <c r="L2973" s="108"/>
      <c r="M2973" s="108"/>
      <c r="N2973" s="108"/>
      <c r="O2973" s="108"/>
      <c r="P2973" s="108"/>
      <c r="Q2973" s="108"/>
      <c r="R2973" s="108"/>
      <c r="S2973" s="107"/>
      <c r="T2973" s="108"/>
      <c r="U2973" s="108"/>
      <c r="V2973" s="107"/>
      <c r="W2973" s="107"/>
    </row>
    <row r="2974" spans="1:23">
      <c r="A2974" s="107"/>
      <c r="B2974" s="112"/>
      <c r="C2974" s="107"/>
      <c r="D2974" s="112"/>
      <c r="E2974" s="107"/>
      <c r="F2974" s="107"/>
      <c r="G2974" s="107"/>
      <c r="H2974" s="107"/>
      <c r="I2974" s="107"/>
      <c r="J2974" s="108"/>
      <c r="K2974" s="108"/>
      <c r="L2974" s="108"/>
      <c r="M2974" s="108"/>
      <c r="N2974" s="108"/>
      <c r="O2974" s="108"/>
      <c r="P2974" s="108"/>
      <c r="Q2974" s="108"/>
      <c r="R2974" s="108"/>
      <c r="S2974" s="107"/>
      <c r="T2974" s="108"/>
      <c r="U2974" s="108"/>
      <c r="V2974" s="107"/>
      <c r="W2974" s="107"/>
    </row>
    <row r="2975" spans="1:23">
      <c r="A2975" s="107"/>
      <c r="B2975" s="112"/>
      <c r="C2975" s="107"/>
      <c r="D2975" s="112"/>
      <c r="E2975" s="107"/>
      <c r="F2975" s="107"/>
      <c r="G2975" s="107"/>
      <c r="H2975" s="107"/>
      <c r="I2975" s="107"/>
      <c r="J2975" s="108"/>
      <c r="K2975" s="108"/>
      <c r="L2975" s="108"/>
      <c r="M2975" s="108"/>
      <c r="N2975" s="108"/>
      <c r="O2975" s="108"/>
      <c r="P2975" s="108"/>
      <c r="Q2975" s="108"/>
      <c r="R2975" s="108"/>
      <c r="S2975" s="107"/>
      <c r="T2975" s="108"/>
      <c r="U2975" s="108"/>
      <c r="V2975" s="107"/>
      <c r="W2975" s="107"/>
    </row>
    <row r="2976" spans="1:23">
      <c r="A2976" s="107"/>
      <c r="B2976" s="112"/>
      <c r="C2976" s="107"/>
      <c r="D2976" s="112"/>
      <c r="E2976" s="107"/>
      <c r="F2976" s="107"/>
      <c r="G2976" s="107"/>
      <c r="H2976" s="107"/>
      <c r="I2976" s="107"/>
      <c r="J2976" s="108"/>
      <c r="K2976" s="108"/>
      <c r="L2976" s="108"/>
      <c r="M2976" s="108"/>
      <c r="N2976" s="108"/>
      <c r="O2976" s="108"/>
      <c r="P2976" s="108"/>
      <c r="Q2976" s="108"/>
      <c r="R2976" s="108"/>
      <c r="S2976" s="107"/>
      <c r="T2976" s="108"/>
      <c r="U2976" s="108"/>
      <c r="V2976" s="107"/>
      <c r="W2976" s="107"/>
    </row>
    <row r="2977" spans="1:23">
      <c r="A2977" s="107"/>
      <c r="B2977" s="112"/>
      <c r="C2977" s="107"/>
      <c r="D2977" s="112"/>
      <c r="E2977" s="107"/>
      <c r="F2977" s="107"/>
      <c r="G2977" s="107"/>
      <c r="H2977" s="107"/>
      <c r="I2977" s="107"/>
      <c r="J2977" s="108"/>
      <c r="K2977" s="108"/>
      <c r="L2977" s="108"/>
      <c r="M2977" s="108"/>
      <c r="N2977" s="108"/>
      <c r="O2977" s="108"/>
      <c r="P2977" s="108"/>
      <c r="Q2977" s="108"/>
      <c r="R2977" s="108"/>
      <c r="S2977" s="107"/>
      <c r="T2977" s="108"/>
      <c r="U2977" s="108"/>
      <c r="V2977" s="107"/>
      <c r="W2977" s="107"/>
    </row>
    <row r="2978" spans="1:23">
      <c r="A2978" s="107"/>
      <c r="B2978" s="112"/>
      <c r="C2978" s="107"/>
      <c r="D2978" s="112"/>
      <c r="E2978" s="107"/>
      <c r="F2978" s="107"/>
      <c r="G2978" s="107"/>
      <c r="H2978" s="107"/>
      <c r="I2978" s="107"/>
      <c r="J2978" s="108"/>
      <c r="K2978" s="108"/>
      <c r="L2978" s="108"/>
      <c r="M2978" s="108"/>
      <c r="N2978" s="108"/>
      <c r="O2978" s="108"/>
      <c r="P2978" s="108"/>
      <c r="Q2978" s="108"/>
      <c r="R2978" s="108"/>
      <c r="S2978" s="107"/>
      <c r="T2978" s="108"/>
      <c r="U2978" s="108"/>
      <c r="V2978" s="107"/>
      <c r="W2978" s="107"/>
    </row>
    <row r="2979" spans="1:23">
      <c r="A2979" s="107"/>
      <c r="B2979" s="112"/>
      <c r="C2979" s="107"/>
      <c r="D2979" s="112"/>
      <c r="E2979" s="107"/>
      <c r="F2979" s="107"/>
      <c r="G2979" s="107"/>
      <c r="H2979" s="107"/>
      <c r="I2979" s="107"/>
      <c r="J2979" s="108"/>
      <c r="K2979" s="108"/>
      <c r="L2979" s="108"/>
      <c r="M2979" s="108"/>
      <c r="N2979" s="108"/>
      <c r="O2979" s="108"/>
      <c r="P2979" s="108"/>
      <c r="Q2979" s="108"/>
      <c r="R2979" s="108"/>
      <c r="S2979" s="107"/>
      <c r="T2979" s="108"/>
      <c r="U2979" s="108"/>
      <c r="V2979" s="107"/>
      <c r="W2979" s="107"/>
    </row>
    <row r="2980" spans="1:23">
      <c r="A2980" s="107"/>
      <c r="B2980" s="112"/>
      <c r="C2980" s="107"/>
      <c r="D2980" s="112"/>
      <c r="E2980" s="107"/>
      <c r="F2980" s="107"/>
      <c r="G2980" s="107"/>
      <c r="H2980" s="107"/>
      <c r="I2980" s="107"/>
      <c r="J2980" s="108"/>
      <c r="K2980" s="108"/>
      <c r="L2980" s="108"/>
      <c r="M2980" s="108"/>
      <c r="N2980" s="108"/>
      <c r="O2980" s="108"/>
      <c r="P2980" s="108"/>
      <c r="Q2980" s="108"/>
      <c r="R2980" s="108"/>
      <c r="S2980" s="107"/>
      <c r="T2980" s="108"/>
      <c r="U2980" s="108"/>
      <c r="V2980" s="107"/>
      <c r="W2980" s="107"/>
    </row>
    <row r="2981" spans="1:23">
      <c r="A2981" s="107"/>
      <c r="B2981" s="112"/>
      <c r="C2981" s="107"/>
      <c r="D2981" s="112"/>
      <c r="E2981" s="107"/>
      <c r="F2981" s="107"/>
      <c r="G2981" s="107"/>
      <c r="H2981" s="107"/>
      <c r="I2981" s="107"/>
      <c r="J2981" s="108"/>
      <c r="K2981" s="108"/>
      <c r="L2981" s="108"/>
      <c r="M2981" s="108"/>
      <c r="N2981" s="108"/>
      <c r="O2981" s="108"/>
      <c r="P2981" s="108"/>
      <c r="Q2981" s="108"/>
      <c r="R2981" s="108"/>
      <c r="S2981" s="107"/>
      <c r="T2981" s="108"/>
      <c r="U2981" s="108"/>
      <c r="V2981" s="107"/>
      <c r="W2981" s="107"/>
    </row>
    <row r="2982" spans="1:23">
      <c r="A2982" s="107"/>
      <c r="B2982" s="112"/>
      <c r="C2982" s="107"/>
      <c r="D2982" s="112"/>
      <c r="E2982" s="107"/>
      <c r="F2982" s="107"/>
      <c r="G2982" s="107"/>
      <c r="H2982" s="107"/>
      <c r="I2982" s="107"/>
      <c r="J2982" s="108"/>
      <c r="K2982" s="108"/>
      <c r="L2982" s="108"/>
      <c r="M2982" s="108"/>
      <c r="N2982" s="108"/>
      <c r="O2982" s="108"/>
      <c r="P2982" s="108"/>
      <c r="Q2982" s="108"/>
      <c r="R2982" s="108"/>
      <c r="S2982" s="107"/>
      <c r="T2982" s="108"/>
      <c r="U2982" s="108"/>
      <c r="V2982" s="107"/>
      <c r="W2982" s="107"/>
    </row>
    <row r="2983" spans="1:23">
      <c r="A2983" s="107"/>
      <c r="B2983" s="112"/>
      <c r="C2983" s="107"/>
      <c r="D2983" s="112"/>
      <c r="E2983" s="107"/>
      <c r="F2983" s="107"/>
      <c r="G2983" s="107"/>
      <c r="H2983" s="107"/>
      <c r="I2983" s="107"/>
      <c r="J2983" s="108"/>
      <c r="K2983" s="108"/>
      <c r="L2983" s="108"/>
      <c r="M2983" s="108"/>
      <c r="N2983" s="108"/>
      <c r="O2983" s="108"/>
      <c r="P2983" s="108"/>
      <c r="Q2983" s="108"/>
      <c r="R2983" s="108"/>
      <c r="S2983" s="107"/>
      <c r="T2983" s="108"/>
      <c r="U2983" s="108"/>
      <c r="V2983" s="107"/>
      <c r="W2983" s="107"/>
    </row>
    <row r="2984" spans="1:23">
      <c r="A2984" s="107"/>
      <c r="B2984" s="112"/>
      <c r="C2984" s="107"/>
      <c r="D2984" s="112"/>
      <c r="E2984" s="107"/>
      <c r="F2984" s="107"/>
      <c r="G2984" s="107"/>
      <c r="H2984" s="107"/>
      <c r="I2984" s="107"/>
      <c r="J2984" s="108"/>
      <c r="K2984" s="108"/>
      <c r="L2984" s="108"/>
      <c r="M2984" s="108"/>
      <c r="N2984" s="108"/>
      <c r="O2984" s="108"/>
      <c r="P2984" s="108"/>
      <c r="Q2984" s="108"/>
      <c r="R2984" s="108"/>
      <c r="S2984" s="107"/>
      <c r="T2984" s="108"/>
      <c r="U2984" s="108"/>
      <c r="V2984" s="107"/>
      <c r="W2984" s="107"/>
    </row>
    <row r="2985" spans="1:23">
      <c r="A2985" s="107"/>
      <c r="B2985" s="112"/>
      <c r="C2985" s="107"/>
      <c r="D2985" s="112"/>
      <c r="E2985" s="107"/>
      <c r="F2985" s="107"/>
      <c r="G2985" s="107"/>
      <c r="H2985" s="107"/>
      <c r="I2985" s="107"/>
      <c r="J2985" s="108"/>
      <c r="K2985" s="108"/>
      <c r="L2985" s="108"/>
      <c r="M2985" s="108"/>
      <c r="N2985" s="108"/>
      <c r="O2985" s="108"/>
      <c r="P2985" s="108"/>
      <c r="Q2985" s="108"/>
      <c r="R2985" s="108"/>
      <c r="S2985" s="107"/>
      <c r="T2985" s="108"/>
      <c r="U2985" s="108"/>
      <c r="V2985" s="107"/>
      <c r="W2985" s="107"/>
    </row>
    <row r="2986" spans="1:23">
      <c r="A2986" s="107"/>
      <c r="B2986" s="112"/>
      <c r="C2986" s="107"/>
      <c r="D2986" s="112"/>
      <c r="E2986" s="107"/>
      <c r="F2986" s="107"/>
      <c r="G2986" s="107"/>
      <c r="H2986" s="107"/>
      <c r="I2986" s="107"/>
      <c r="J2986" s="108"/>
      <c r="K2986" s="108"/>
      <c r="L2986" s="108"/>
      <c r="M2986" s="108"/>
      <c r="N2986" s="108"/>
      <c r="O2986" s="108"/>
      <c r="P2986" s="108"/>
      <c r="Q2986" s="108"/>
      <c r="R2986" s="108"/>
      <c r="S2986" s="107"/>
      <c r="T2986" s="108"/>
      <c r="U2986" s="108"/>
      <c r="V2986" s="107"/>
      <c r="W2986" s="107"/>
    </row>
    <row r="2987" spans="1:23">
      <c r="A2987" s="107"/>
      <c r="B2987" s="112"/>
      <c r="C2987" s="107"/>
      <c r="D2987" s="112"/>
      <c r="E2987" s="107"/>
      <c r="F2987" s="107"/>
      <c r="G2987" s="107"/>
      <c r="H2987" s="107"/>
      <c r="I2987" s="107"/>
      <c r="J2987" s="108"/>
      <c r="K2987" s="108"/>
      <c r="L2987" s="108"/>
      <c r="M2987" s="108"/>
      <c r="N2987" s="108"/>
      <c r="O2987" s="108"/>
      <c r="P2987" s="108"/>
      <c r="Q2987" s="108"/>
      <c r="R2987" s="108"/>
      <c r="S2987" s="107"/>
      <c r="T2987" s="108"/>
      <c r="U2987" s="108"/>
      <c r="V2987" s="107"/>
      <c r="W2987" s="107"/>
    </row>
    <row r="2988" spans="1:23">
      <c r="A2988" s="107"/>
      <c r="B2988" s="112"/>
      <c r="C2988" s="107"/>
      <c r="D2988" s="112"/>
      <c r="E2988" s="107"/>
      <c r="F2988" s="107"/>
      <c r="G2988" s="107"/>
      <c r="H2988" s="107"/>
      <c r="I2988" s="107"/>
      <c r="J2988" s="108"/>
      <c r="K2988" s="108"/>
      <c r="L2988" s="108"/>
      <c r="M2988" s="108"/>
      <c r="N2988" s="108"/>
      <c r="O2988" s="108"/>
      <c r="P2988" s="108"/>
      <c r="Q2988" s="108"/>
      <c r="R2988" s="108"/>
      <c r="S2988" s="107"/>
      <c r="T2988" s="108"/>
      <c r="U2988" s="108"/>
      <c r="V2988" s="107"/>
      <c r="W2988" s="107"/>
    </row>
    <row r="2989" spans="1:23">
      <c r="A2989" s="107"/>
      <c r="B2989" s="112"/>
      <c r="C2989" s="107"/>
      <c r="D2989" s="112"/>
      <c r="E2989" s="107"/>
      <c r="F2989" s="107"/>
      <c r="G2989" s="107"/>
      <c r="H2989" s="107"/>
      <c r="I2989" s="107"/>
      <c r="J2989" s="108"/>
      <c r="K2989" s="108"/>
      <c r="L2989" s="108"/>
      <c r="M2989" s="108"/>
      <c r="N2989" s="108"/>
      <c r="O2989" s="108"/>
      <c r="P2989" s="108"/>
      <c r="Q2989" s="108"/>
      <c r="R2989" s="108"/>
      <c r="S2989" s="107"/>
      <c r="T2989" s="108"/>
      <c r="U2989" s="108"/>
      <c r="V2989" s="107"/>
      <c r="W2989" s="107"/>
    </row>
    <row r="2990" spans="1:23">
      <c r="A2990" s="107"/>
      <c r="B2990" s="112"/>
      <c r="C2990" s="107"/>
      <c r="D2990" s="112"/>
      <c r="E2990" s="107"/>
      <c r="F2990" s="107"/>
      <c r="G2990" s="107"/>
      <c r="H2990" s="107"/>
      <c r="I2990" s="107"/>
      <c r="J2990" s="108"/>
      <c r="K2990" s="108"/>
      <c r="L2990" s="108"/>
      <c r="M2990" s="108"/>
      <c r="N2990" s="108"/>
      <c r="O2990" s="108"/>
      <c r="P2990" s="108"/>
      <c r="Q2990" s="108"/>
      <c r="R2990" s="108"/>
      <c r="S2990" s="107"/>
      <c r="T2990" s="108"/>
      <c r="U2990" s="108"/>
      <c r="V2990" s="107"/>
      <c r="W2990" s="107"/>
    </row>
    <row r="2991" spans="1:23">
      <c r="A2991" s="107"/>
      <c r="B2991" s="112"/>
      <c r="C2991" s="107"/>
      <c r="D2991" s="112"/>
      <c r="E2991" s="107"/>
      <c r="F2991" s="107"/>
      <c r="G2991" s="107"/>
      <c r="H2991" s="107"/>
      <c r="I2991" s="107"/>
      <c r="J2991" s="108"/>
      <c r="K2991" s="108"/>
      <c r="L2991" s="108"/>
      <c r="M2991" s="108"/>
      <c r="N2991" s="108"/>
      <c r="O2991" s="108"/>
      <c r="P2991" s="108"/>
      <c r="Q2991" s="108"/>
      <c r="R2991" s="108"/>
      <c r="S2991" s="107"/>
      <c r="T2991" s="108"/>
      <c r="U2991" s="108"/>
      <c r="V2991" s="107"/>
      <c r="W2991" s="107"/>
    </row>
    <row r="2992" spans="1:23">
      <c r="A2992" s="107"/>
      <c r="B2992" s="112"/>
      <c r="C2992" s="107"/>
      <c r="D2992" s="112"/>
      <c r="E2992" s="107"/>
      <c r="F2992" s="107"/>
      <c r="G2992" s="107"/>
      <c r="H2992" s="107"/>
      <c r="I2992" s="107"/>
      <c r="J2992" s="108"/>
      <c r="K2992" s="108"/>
      <c r="L2992" s="108"/>
      <c r="M2992" s="108"/>
      <c r="N2992" s="108"/>
      <c r="O2992" s="108"/>
      <c r="P2992" s="108"/>
      <c r="Q2992" s="108"/>
      <c r="R2992" s="108"/>
      <c r="S2992" s="107"/>
      <c r="T2992" s="108"/>
      <c r="U2992" s="108"/>
      <c r="V2992" s="107"/>
      <c r="W2992" s="107"/>
    </row>
    <row r="2993" spans="1:23">
      <c r="A2993" s="107"/>
      <c r="B2993" s="112"/>
      <c r="C2993" s="107"/>
      <c r="D2993" s="112"/>
      <c r="E2993" s="107"/>
      <c r="F2993" s="107"/>
      <c r="G2993" s="107"/>
      <c r="H2993" s="107"/>
      <c r="I2993" s="107"/>
      <c r="J2993" s="108"/>
      <c r="K2993" s="108"/>
      <c r="L2993" s="108"/>
      <c r="M2993" s="108"/>
      <c r="N2993" s="108"/>
      <c r="O2993" s="108"/>
      <c r="P2993" s="108"/>
      <c r="Q2993" s="108"/>
      <c r="R2993" s="108"/>
      <c r="S2993" s="107"/>
      <c r="T2993" s="108"/>
      <c r="U2993" s="108"/>
      <c r="V2993" s="107"/>
      <c r="W2993" s="107"/>
    </row>
    <row r="2994" spans="1:23">
      <c r="A2994" s="107"/>
      <c r="B2994" s="112"/>
      <c r="C2994" s="107"/>
      <c r="D2994" s="112"/>
      <c r="E2994" s="107"/>
      <c r="F2994" s="107"/>
      <c r="G2994" s="107"/>
      <c r="H2994" s="107"/>
      <c r="I2994" s="107"/>
      <c r="J2994" s="108"/>
      <c r="K2994" s="108"/>
      <c r="L2994" s="108"/>
      <c r="M2994" s="108"/>
      <c r="N2994" s="108"/>
      <c r="O2994" s="108"/>
      <c r="P2994" s="108"/>
      <c r="Q2994" s="108"/>
      <c r="R2994" s="108"/>
      <c r="S2994" s="107"/>
      <c r="T2994" s="108"/>
      <c r="U2994" s="108"/>
      <c r="V2994" s="107"/>
      <c r="W2994" s="107"/>
    </row>
    <row r="2995" spans="1:23">
      <c r="A2995" s="107"/>
      <c r="B2995" s="112"/>
      <c r="C2995" s="107"/>
      <c r="D2995" s="112"/>
      <c r="E2995" s="107"/>
      <c r="F2995" s="107"/>
      <c r="G2995" s="107"/>
      <c r="H2995" s="107"/>
      <c r="I2995" s="107"/>
      <c r="J2995" s="108"/>
      <c r="K2995" s="108"/>
      <c r="L2995" s="108"/>
      <c r="M2995" s="108"/>
      <c r="N2995" s="108"/>
      <c r="O2995" s="108"/>
      <c r="P2995" s="108"/>
      <c r="Q2995" s="108"/>
      <c r="R2995" s="108"/>
      <c r="S2995" s="107"/>
      <c r="T2995" s="108"/>
      <c r="U2995" s="108"/>
      <c r="V2995" s="107"/>
      <c r="W2995" s="107"/>
    </row>
    <row r="2996" spans="1:23">
      <c r="A2996" s="107"/>
      <c r="B2996" s="112"/>
      <c r="C2996" s="107"/>
      <c r="D2996" s="112"/>
      <c r="E2996" s="107"/>
      <c r="F2996" s="107"/>
      <c r="G2996" s="107"/>
      <c r="H2996" s="107"/>
      <c r="I2996" s="107"/>
      <c r="J2996" s="108"/>
      <c r="K2996" s="108"/>
      <c r="L2996" s="108"/>
      <c r="M2996" s="108"/>
      <c r="N2996" s="108"/>
      <c r="O2996" s="108"/>
      <c r="P2996" s="108"/>
      <c r="Q2996" s="108"/>
      <c r="R2996" s="108"/>
      <c r="S2996" s="107"/>
      <c r="T2996" s="108"/>
      <c r="U2996" s="108"/>
      <c r="V2996" s="107"/>
      <c r="W2996" s="107"/>
    </row>
    <row r="2997" spans="1:23">
      <c r="A2997" s="107"/>
      <c r="B2997" s="112"/>
      <c r="C2997" s="107"/>
      <c r="D2997" s="112"/>
      <c r="E2997" s="107"/>
      <c r="F2997" s="107"/>
      <c r="G2997" s="107"/>
      <c r="H2997" s="107"/>
      <c r="I2997" s="107"/>
      <c r="J2997" s="108"/>
      <c r="K2997" s="108"/>
      <c r="L2997" s="108"/>
      <c r="M2997" s="108"/>
      <c r="N2997" s="108"/>
      <c r="O2997" s="108"/>
      <c r="P2997" s="108"/>
      <c r="Q2997" s="108"/>
      <c r="R2997" s="108"/>
      <c r="S2997" s="107"/>
      <c r="T2997" s="108"/>
      <c r="U2997" s="108"/>
      <c r="V2997" s="107"/>
      <c r="W2997" s="107"/>
    </row>
    <row r="2998" spans="1:23">
      <c r="A2998" s="107"/>
      <c r="B2998" s="112"/>
      <c r="C2998" s="107"/>
      <c r="D2998" s="112"/>
      <c r="E2998" s="107"/>
      <c r="F2998" s="107"/>
      <c r="G2998" s="107"/>
      <c r="H2998" s="107"/>
      <c r="I2998" s="107"/>
      <c r="J2998" s="108"/>
      <c r="K2998" s="108"/>
      <c r="L2998" s="108"/>
      <c r="M2998" s="108"/>
      <c r="N2998" s="108"/>
      <c r="O2998" s="108"/>
      <c r="P2998" s="108"/>
      <c r="Q2998" s="108"/>
      <c r="R2998" s="108"/>
      <c r="S2998" s="107"/>
      <c r="T2998" s="108"/>
      <c r="U2998" s="108"/>
      <c r="V2998" s="107"/>
      <c r="W2998" s="107"/>
    </row>
    <row r="2999" spans="1:23">
      <c r="A2999" s="107"/>
      <c r="B2999" s="112"/>
      <c r="C2999" s="107"/>
      <c r="D2999" s="112"/>
      <c r="E2999" s="107"/>
      <c r="F2999" s="107"/>
      <c r="G2999" s="107"/>
      <c r="H2999" s="107"/>
      <c r="I2999" s="107"/>
      <c r="J2999" s="108"/>
      <c r="K2999" s="108"/>
      <c r="L2999" s="108"/>
      <c r="M2999" s="108"/>
      <c r="N2999" s="108"/>
      <c r="O2999" s="108"/>
      <c r="P2999" s="108"/>
      <c r="Q2999" s="108"/>
      <c r="R2999" s="108"/>
      <c r="S2999" s="107"/>
      <c r="T2999" s="108"/>
      <c r="U2999" s="108"/>
      <c r="V2999" s="107"/>
      <c r="W2999" s="107"/>
    </row>
    <row r="3000" spans="1:23">
      <c r="A3000" s="107"/>
      <c r="B3000" s="112"/>
      <c r="C3000" s="107"/>
      <c r="D3000" s="112"/>
      <c r="E3000" s="107"/>
      <c r="F3000" s="107"/>
      <c r="G3000" s="107"/>
      <c r="H3000" s="107"/>
      <c r="I3000" s="107"/>
      <c r="J3000" s="108"/>
      <c r="K3000" s="108"/>
      <c r="L3000" s="108"/>
      <c r="M3000" s="108"/>
      <c r="N3000" s="108"/>
      <c r="O3000" s="108"/>
      <c r="P3000" s="108"/>
      <c r="Q3000" s="108"/>
      <c r="R3000" s="108"/>
      <c r="S3000" s="107"/>
      <c r="T3000" s="108"/>
      <c r="U3000" s="108"/>
      <c r="V3000" s="107"/>
      <c r="W3000" s="107"/>
    </row>
    <row r="3001" spans="1:23">
      <c r="A3001" s="107"/>
      <c r="B3001" s="112"/>
      <c r="C3001" s="107"/>
      <c r="D3001" s="112"/>
      <c r="E3001" s="107"/>
      <c r="F3001" s="107"/>
      <c r="G3001" s="107"/>
      <c r="H3001" s="107"/>
      <c r="I3001" s="107"/>
      <c r="J3001" s="108"/>
      <c r="K3001" s="108"/>
      <c r="L3001" s="108"/>
      <c r="M3001" s="108"/>
      <c r="N3001" s="108"/>
      <c r="O3001" s="108"/>
      <c r="P3001" s="108"/>
      <c r="Q3001" s="108"/>
      <c r="R3001" s="108"/>
      <c r="S3001" s="107"/>
      <c r="T3001" s="108"/>
      <c r="U3001" s="108"/>
      <c r="V3001" s="107"/>
      <c r="W3001" s="107"/>
    </row>
    <row r="3002" spans="1:23">
      <c r="A3002" s="107"/>
      <c r="B3002" s="112"/>
      <c r="C3002" s="107"/>
      <c r="D3002" s="112"/>
      <c r="E3002" s="107"/>
      <c r="F3002" s="107"/>
      <c r="G3002" s="107"/>
      <c r="H3002" s="107"/>
      <c r="I3002" s="107"/>
      <c r="J3002" s="108"/>
      <c r="K3002" s="108"/>
      <c r="L3002" s="108"/>
      <c r="M3002" s="108"/>
      <c r="N3002" s="108"/>
      <c r="O3002" s="108"/>
      <c r="P3002" s="108"/>
      <c r="Q3002" s="108"/>
      <c r="R3002" s="108"/>
      <c r="S3002" s="107"/>
      <c r="T3002" s="108"/>
      <c r="U3002" s="108"/>
      <c r="V3002" s="107"/>
      <c r="W3002" s="107"/>
    </row>
    <row r="3003" spans="1:23">
      <c r="A3003" s="107"/>
      <c r="B3003" s="112"/>
      <c r="C3003" s="107"/>
      <c r="D3003" s="112"/>
      <c r="E3003" s="107"/>
      <c r="F3003" s="107"/>
      <c r="G3003" s="107"/>
      <c r="H3003" s="107"/>
      <c r="I3003" s="107"/>
      <c r="J3003" s="108"/>
      <c r="K3003" s="108"/>
      <c r="L3003" s="108"/>
      <c r="M3003" s="108"/>
      <c r="N3003" s="108"/>
      <c r="O3003" s="108"/>
      <c r="P3003" s="108"/>
      <c r="Q3003" s="108"/>
      <c r="R3003" s="108"/>
      <c r="S3003" s="107"/>
      <c r="T3003" s="108"/>
      <c r="U3003" s="108"/>
      <c r="V3003" s="107"/>
      <c r="W3003" s="107"/>
    </row>
    <row r="3004" spans="1:23">
      <c r="A3004" s="107"/>
      <c r="B3004" s="112"/>
      <c r="C3004" s="107"/>
      <c r="D3004" s="112"/>
      <c r="E3004" s="107"/>
      <c r="F3004" s="107"/>
      <c r="G3004" s="107"/>
      <c r="H3004" s="107"/>
      <c r="I3004" s="107"/>
      <c r="J3004" s="108"/>
      <c r="K3004" s="108"/>
      <c r="L3004" s="108"/>
      <c r="M3004" s="108"/>
      <c r="N3004" s="108"/>
      <c r="O3004" s="108"/>
      <c r="P3004" s="108"/>
      <c r="Q3004" s="108"/>
      <c r="R3004" s="108"/>
      <c r="S3004" s="107"/>
      <c r="T3004" s="108"/>
      <c r="U3004" s="108"/>
      <c r="V3004" s="107"/>
      <c r="W3004" s="107"/>
    </row>
    <row r="3005" spans="1:23">
      <c r="A3005" s="107"/>
      <c r="B3005" s="112"/>
      <c r="C3005" s="107"/>
      <c r="D3005" s="112"/>
      <c r="E3005" s="107"/>
      <c r="F3005" s="107"/>
      <c r="G3005" s="107"/>
      <c r="H3005" s="107"/>
      <c r="I3005" s="107"/>
      <c r="J3005" s="108"/>
      <c r="K3005" s="108"/>
      <c r="L3005" s="108"/>
      <c r="M3005" s="108"/>
      <c r="N3005" s="108"/>
      <c r="O3005" s="108"/>
      <c r="P3005" s="108"/>
      <c r="Q3005" s="108"/>
      <c r="R3005" s="108"/>
      <c r="S3005" s="107"/>
      <c r="T3005" s="108"/>
      <c r="U3005" s="108"/>
      <c r="V3005" s="107"/>
      <c r="W3005" s="107"/>
    </row>
    <row r="3006" spans="1:23">
      <c r="A3006" s="107"/>
      <c r="B3006" s="112"/>
      <c r="C3006" s="107"/>
      <c r="D3006" s="112"/>
      <c r="E3006" s="107"/>
      <c r="F3006" s="107"/>
      <c r="G3006" s="107"/>
      <c r="H3006" s="107"/>
      <c r="I3006" s="107"/>
      <c r="J3006" s="108"/>
      <c r="K3006" s="108"/>
      <c r="L3006" s="108"/>
      <c r="M3006" s="108"/>
      <c r="N3006" s="108"/>
      <c r="O3006" s="108"/>
      <c r="P3006" s="108"/>
      <c r="Q3006" s="108"/>
      <c r="R3006" s="108"/>
      <c r="S3006" s="107"/>
      <c r="T3006" s="108"/>
      <c r="U3006" s="108"/>
      <c r="V3006" s="107"/>
      <c r="W3006" s="107"/>
    </row>
    <row r="3007" spans="1:23">
      <c r="A3007" s="107"/>
      <c r="B3007" s="112"/>
      <c r="C3007" s="107"/>
      <c r="D3007" s="112"/>
      <c r="E3007" s="107"/>
      <c r="F3007" s="107"/>
      <c r="G3007" s="107"/>
      <c r="H3007" s="107"/>
      <c r="I3007" s="107"/>
      <c r="J3007" s="108"/>
      <c r="K3007" s="108"/>
      <c r="L3007" s="108"/>
      <c r="M3007" s="108"/>
      <c r="N3007" s="108"/>
      <c r="O3007" s="108"/>
      <c r="P3007" s="108"/>
      <c r="Q3007" s="108"/>
      <c r="R3007" s="108"/>
      <c r="S3007" s="107"/>
      <c r="T3007" s="108"/>
      <c r="U3007" s="108"/>
      <c r="V3007" s="107"/>
      <c r="W3007" s="107"/>
    </row>
    <row r="3008" spans="1:23">
      <c r="A3008" s="107"/>
      <c r="B3008" s="112"/>
      <c r="C3008" s="107"/>
      <c r="D3008" s="112"/>
      <c r="E3008" s="107"/>
      <c r="F3008" s="107"/>
      <c r="G3008" s="107"/>
      <c r="H3008" s="107"/>
      <c r="I3008" s="107"/>
      <c r="J3008" s="108"/>
      <c r="K3008" s="108"/>
      <c r="L3008" s="108"/>
      <c r="M3008" s="108"/>
      <c r="N3008" s="108"/>
      <c r="O3008" s="108"/>
      <c r="P3008" s="108"/>
      <c r="Q3008" s="108"/>
      <c r="R3008" s="108"/>
      <c r="S3008" s="107"/>
      <c r="T3008" s="108"/>
      <c r="U3008" s="108"/>
      <c r="V3008" s="107"/>
      <c r="W3008" s="107"/>
    </row>
    <row r="3009" spans="1:23">
      <c r="A3009" s="107"/>
      <c r="B3009" s="112"/>
      <c r="C3009" s="107"/>
      <c r="D3009" s="112"/>
      <c r="E3009" s="107"/>
      <c r="F3009" s="107"/>
      <c r="G3009" s="107"/>
      <c r="H3009" s="107"/>
      <c r="I3009" s="107"/>
      <c r="J3009" s="108"/>
      <c r="K3009" s="108"/>
      <c r="L3009" s="108"/>
      <c r="M3009" s="108"/>
      <c r="N3009" s="108"/>
      <c r="O3009" s="108"/>
      <c r="P3009" s="108"/>
      <c r="Q3009" s="108"/>
      <c r="R3009" s="108"/>
      <c r="S3009" s="107"/>
      <c r="T3009" s="108"/>
      <c r="U3009" s="108"/>
      <c r="V3009" s="107"/>
      <c r="W3009" s="107"/>
    </row>
    <row r="3010" spans="1:23">
      <c r="A3010" s="107"/>
      <c r="B3010" s="112"/>
      <c r="C3010" s="107"/>
      <c r="D3010" s="112"/>
      <c r="E3010" s="107"/>
      <c r="F3010" s="107"/>
      <c r="G3010" s="107"/>
      <c r="H3010" s="107"/>
      <c r="I3010" s="107"/>
      <c r="J3010" s="108"/>
      <c r="K3010" s="108"/>
      <c r="L3010" s="108"/>
      <c r="M3010" s="108"/>
      <c r="N3010" s="108"/>
      <c r="O3010" s="108"/>
      <c r="P3010" s="108"/>
      <c r="Q3010" s="108"/>
      <c r="R3010" s="108"/>
      <c r="S3010" s="107"/>
      <c r="T3010" s="108"/>
      <c r="U3010" s="108"/>
      <c r="V3010" s="107"/>
      <c r="W3010" s="107"/>
    </row>
    <row r="3011" spans="1:23">
      <c r="A3011" s="107"/>
      <c r="B3011" s="112"/>
      <c r="C3011" s="107"/>
      <c r="D3011" s="112"/>
      <c r="E3011" s="107"/>
      <c r="F3011" s="107"/>
      <c r="G3011" s="107"/>
      <c r="H3011" s="107"/>
      <c r="I3011" s="107"/>
      <c r="J3011" s="108"/>
      <c r="K3011" s="108"/>
      <c r="L3011" s="108"/>
      <c r="M3011" s="108"/>
      <c r="N3011" s="108"/>
      <c r="O3011" s="108"/>
      <c r="P3011" s="108"/>
      <c r="Q3011" s="108"/>
      <c r="R3011" s="108"/>
      <c r="S3011" s="107"/>
      <c r="T3011" s="108"/>
      <c r="U3011" s="108"/>
      <c r="V3011" s="107"/>
      <c r="W3011" s="107"/>
    </row>
    <row r="3012" spans="1:23">
      <c r="A3012" s="107"/>
      <c r="B3012" s="112"/>
      <c r="C3012" s="107"/>
      <c r="D3012" s="112"/>
      <c r="E3012" s="107"/>
      <c r="F3012" s="107"/>
      <c r="G3012" s="107"/>
      <c r="H3012" s="107"/>
      <c r="I3012" s="107"/>
      <c r="J3012" s="108"/>
      <c r="K3012" s="108"/>
      <c r="L3012" s="108"/>
      <c r="M3012" s="108"/>
      <c r="N3012" s="108"/>
      <c r="O3012" s="108"/>
      <c r="P3012" s="108"/>
      <c r="Q3012" s="108"/>
      <c r="R3012" s="108"/>
      <c r="S3012" s="107"/>
      <c r="T3012" s="108"/>
      <c r="U3012" s="108"/>
      <c r="V3012" s="107"/>
      <c r="W3012" s="107"/>
    </row>
    <row r="3013" spans="1:23">
      <c r="A3013" s="107"/>
      <c r="B3013" s="112"/>
      <c r="C3013" s="107"/>
      <c r="D3013" s="112"/>
      <c r="E3013" s="107"/>
      <c r="F3013" s="107"/>
      <c r="G3013" s="107"/>
      <c r="H3013" s="107"/>
      <c r="I3013" s="107"/>
      <c r="J3013" s="108"/>
      <c r="K3013" s="108"/>
      <c r="L3013" s="108"/>
      <c r="M3013" s="108"/>
      <c r="N3013" s="108"/>
      <c r="O3013" s="108"/>
      <c r="P3013" s="108"/>
      <c r="Q3013" s="108"/>
      <c r="R3013" s="108"/>
      <c r="S3013" s="107"/>
      <c r="T3013" s="108"/>
      <c r="U3013" s="108"/>
      <c r="V3013" s="107"/>
      <c r="W3013" s="107"/>
    </row>
    <row r="3014" spans="1:23">
      <c r="A3014" s="107"/>
      <c r="B3014" s="112"/>
      <c r="C3014" s="107"/>
      <c r="D3014" s="112"/>
      <c r="E3014" s="107"/>
      <c r="F3014" s="107"/>
      <c r="G3014" s="107"/>
      <c r="H3014" s="107"/>
      <c r="I3014" s="107"/>
      <c r="J3014" s="108"/>
      <c r="K3014" s="108"/>
      <c r="L3014" s="108"/>
      <c r="M3014" s="108"/>
      <c r="N3014" s="108"/>
      <c r="O3014" s="108"/>
      <c r="P3014" s="108"/>
      <c r="Q3014" s="108"/>
      <c r="R3014" s="108"/>
      <c r="S3014" s="107"/>
      <c r="T3014" s="108"/>
      <c r="U3014" s="108"/>
      <c r="V3014" s="107"/>
      <c r="W3014" s="107"/>
    </row>
    <row r="3015" spans="1:23">
      <c r="A3015" s="107"/>
      <c r="B3015" s="112"/>
      <c r="C3015" s="107"/>
      <c r="D3015" s="112"/>
      <c r="E3015" s="107"/>
      <c r="F3015" s="107"/>
      <c r="G3015" s="107"/>
      <c r="H3015" s="107"/>
      <c r="I3015" s="107"/>
      <c r="J3015" s="108"/>
      <c r="K3015" s="108"/>
      <c r="L3015" s="108"/>
      <c r="M3015" s="108"/>
      <c r="N3015" s="108"/>
      <c r="O3015" s="108"/>
      <c r="P3015" s="108"/>
      <c r="Q3015" s="108"/>
      <c r="R3015" s="108"/>
      <c r="S3015" s="107"/>
      <c r="T3015" s="108"/>
      <c r="U3015" s="108"/>
      <c r="V3015" s="107"/>
      <c r="W3015" s="107"/>
    </row>
    <row r="3016" spans="1:23">
      <c r="A3016" s="107"/>
      <c r="B3016" s="112"/>
      <c r="C3016" s="107"/>
      <c r="D3016" s="112"/>
      <c r="E3016" s="107"/>
      <c r="F3016" s="107"/>
      <c r="G3016" s="107"/>
      <c r="H3016" s="107"/>
      <c r="I3016" s="107"/>
      <c r="J3016" s="108"/>
      <c r="K3016" s="108"/>
      <c r="L3016" s="108"/>
      <c r="M3016" s="108"/>
      <c r="N3016" s="108"/>
      <c r="O3016" s="108"/>
      <c r="P3016" s="108"/>
      <c r="Q3016" s="108"/>
      <c r="R3016" s="108"/>
      <c r="S3016" s="107"/>
      <c r="T3016" s="108"/>
      <c r="U3016" s="108"/>
      <c r="V3016" s="107"/>
      <c r="W3016" s="107"/>
    </row>
    <row r="3017" spans="1:23">
      <c r="A3017" s="107"/>
      <c r="B3017" s="112"/>
      <c r="C3017" s="107"/>
      <c r="D3017" s="112"/>
      <c r="E3017" s="107"/>
      <c r="F3017" s="107"/>
      <c r="G3017" s="107"/>
      <c r="H3017" s="107"/>
      <c r="I3017" s="107"/>
      <c r="J3017" s="108"/>
      <c r="K3017" s="108"/>
      <c r="L3017" s="108"/>
      <c r="M3017" s="108"/>
      <c r="N3017" s="108"/>
      <c r="O3017" s="108"/>
      <c r="P3017" s="108"/>
      <c r="Q3017" s="108"/>
      <c r="R3017" s="108"/>
      <c r="S3017" s="107"/>
      <c r="T3017" s="108"/>
      <c r="U3017" s="108"/>
      <c r="V3017" s="107"/>
      <c r="W3017" s="107"/>
    </row>
    <row r="3018" spans="1:23">
      <c r="A3018" s="107"/>
      <c r="B3018" s="112"/>
      <c r="C3018" s="107"/>
      <c r="D3018" s="112"/>
      <c r="E3018" s="107"/>
      <c r="F3018" s="107"/>
      <c r="G3018" s="107"/>
      <c r="H3018" s="107"/>
      <c r="I3018" s="107"/>
      <c r="J3018" s="108"/>
      <c r="K3018" s="108"/>
      <c r="L3018" s="108"/>
      <c r="M3018" s="108"/>
      <c r="N3018" s="108"/>
      <c r="O3018" s="108"/>
      <c r="P3018" s="108"/>
      <c r="Q3018" s="108"/>
      <c r="R3018" s="108"/>
      <c r="S3018" s="107"/>
      <c r="T3018" s="108"/>
      <c r="U3018" s="108"/>
      <c r="V3018" s="107"/>
      <c r="W3018" s="107"/>
    </row>
    <row r="3019" spans="1:23">
      <c r="A3019" s="107"/>
      <c r="B3019" s="112"/>
      <c r="C3019" s="107"/>
      <c r="D3019" s="112"/>
      <c r="E3019" s="107"/>
      <c r="F3019" s="107"/>
      <c r="G3019" s="107"/>
      <c r="H3019" s="107"/>
      <c r="I3019" s="107"/>
      <c r="J3019" s="108"/>
      <c r="K3019" s="108"/>
      <c r="L3019" s="108"/>
      <c r="M3019" s="108"/>
      <c r="N3019" s="108"/>
      <c r="O3019" s="108"/>
      <c r="P3019" s="108"/>
      <c r="Q3019" s="108"/>
      <c r="R3019" s="108"/>
      <c r="S3019" s="107"/>
      <c r="T3019" s="108"/>
      <c r="U3019" s="108"/>
      <c r="V3019" s="107"/>
      <c r="W3019" s="107"/>
    </row>
    <row r="3020" spans="1:23">
      <c r="A3020" s="107"/>
      <c r="B3020" s="112"/>
      <c r="C3020" s="107"/>
      <c r="D3020" s="112"/>
      <c r="E3020" s="107"/>
      <c r="F3020" s="107"/>
      <c r="G3020" s="107"/>
      <c r="H3020" s="107"/>
      <c r="I3020" s="107"/>
      <c r="J3020" s="108"/>
      <c r="K3020" s="108"/>
      <c r="L3020" s="108"/>
      <c r="M3020" s="108"/>
      <c r="N3020" s="108"/>
      <c r="O3020" s="108"/>
      <c r="P3020" s="108"/>
      <c r="Q3020" s="108"/>
      <c r="R3020" s="108"/>
      <c r="S3020" s="107"/>
      <c r="T3020" s="108"/>
      <c r="U3020" s="108"/>
      <c r="V3020" s="107"/>
      <c r="W3020" s="107"/>
    </row>
    <row r="3021" spans="1:23">
      <c r="A3021" s="107"/>
      <c r="B3021" s="112"/>
      <c r="C3021" s="107"/>
      <c r="D3021" s="112"/>
      <c r="E3021" s="107"/>
      <c r="F3021" s="107"/>
      <c r="G3021" s="107"/>
      <c r="H3021" s="107"/>
      <c r="I3021" s="107"/>
      <c r="J3021" s="108"/>
      <c r="K3021" s="108"/>
      <c r="L3021" s="108"/>
      <c r="M3021" s="108"/>
      <c r="N3021" s="108"/>
      <c r="O3021" s="108"/>
      <c r="P3021" s="108"/>
      <c r="Q3021" s="108"/>
      <c r="R3021" s="108"/>
      <c r="S3021" s="107"/>
      <c r="T3021" s="108"/>
      <c r="U3021" s="108"/>
      <c r="V3021" s="107"/>
      <c r="W3021" s="107"/>
    </row>
    <row r="3022" spans="1:23">
      <c r="A3022" s="107"/>
      <c r="B3022" s="112"/>
      <c r="C3022" s="107"/>
      <c r="D3022" s="112"/>
      <c r="E3022" s="107"/>
      <c r="F3022" s="107"/>
      <c r="G3022" s="107"/>
      <c r="H3022" s="107"/>
      <c r="I3022" s="107"/>
      <c r="J3022" s="108"/>
      <c r="K3022" s="108"/>
      <c r="L3022" s="108"/>
      <c r="M3022" s="108"/>
      <c r="N3022" s="108"/>
      <c r="O3022" s="108"/>
      <c r="P3022" s="108"/>
      <c r="Q3022" s="108"/>
      <c r="R3022" s="108"/>
      <c r="S3022" s="107"/>
      <c r="T3022" s="108"/>
      <c r="U3022" s="108"/>
      <c r="V3022" s="107"/>
      <c r="W3022" s="107"/>
    </row>
    <row r="3023" spans="1:23">
      <c r="A3023" s="107"/>
      <c r="B3023" s="112"/>
      <c r="C3023" s="107"/>
      <c r="D3023" s="112"/>
      <c r="E3023" s="107"/>
      <c r="F3023" s="107"/>
      <c r="G3023" s="107"/>
      <c r="H3023" s="107"/>
      <c r="I3023" s="107"/>
      <c r="J3023" s="108"/>
      <c r="K3023" s="108"/>
      <c r="L3023" s="108"/>
      <c r="M3023" s="108"/>
      <c r="N3023" s="108"/>
      <c r="O3023" s="108"/>
      <c r="P3023" s="108"/>
      <c r="Q3023" s="108"/>
      <c r="R3023" s="108"/>
      <c r="S3023" s="107"/>
      <c r="T3023" s="108"/>
      <c r="U3023" s="108"/>
      <c r="V3023" s="107"/>
      <c r="W3023" s="107"/>
    </row>
    <row r="3024" spans="1:23">
      <c r="A3024" s="107"/>
      <c r="B3024" s="112"/>
      <c r="C3024" s="107"/>
      <c r="D3024" s="112"/>
      <c r="E3024" s="107"/>
      <c r="F3024" s="107"/>
      <c r="G3024" s="107"/>
      <c r="H3024" s="107"/>
      <c r="I3024" s="107"/>
      <c r="J3024" s="108"/>
      <c r="K3024" s="108"/>
      <c r="L3024" s="108"/>
      <c r="M3024" s="108"/>
      <c r="N3024" s="108"/>
      <c r="O3024" s="108"/>
      <c r="P3024" s="108"/>
      <c r="Q3024" s="108"/>
      <c r="R3024" s="108"/>
      <c r="S3024" s="107"/>
      <c r="T3024" s="108"/>
      <c r="U3024" s="108"/>
      <c r="V3024" s="107"/>
      <c r="W3024" s="107"/>
    </row>
    <row r="3025" spans="1:23">
      <c r="A3025" s="107"/>
      <c r="B3025" s="112"/>
      <c r="C3025" s="107"/>
      <c r="D3025" s="112"/>
      <c r="E3025" s="107"/>
      <c r="F3025" s="107"/>
      <c r="G3025" s="107"/>
      <c r="H3025" s="107"/>
      <c r="I3025" s="107"/>
      <c r="J3025" s="108"/>
      <c r="K3025" s="108"/>
      <c r="L3025" s="108"/>
      <c r="M3025" s="108"/>
      <c r="N3025" s="108"/>
      <c r="O3025" s="108"/>
      <c r="P3025" s="108"/>
      <c r="Q3025" s="108"/>
      <c r="R3025" s="108"/>
      <c r="S3025" s="107"/>
      <c r="T3025" s="108"/>
      <c r="U3025" s="108"/>
      <c r="V3025" s="107"/>
      <c r="W3025" s="107"/>
    </row>
    <row r="3026" spans="1:23">
      <c r="A3026" s="107"/>
      <c r="B3026" s="112"/>
      <c r="C3026" s="107"/>
      <c r="D3026" s="112"/>
      <c r="E3026" s="107"/>
      <c r="F3026" s="107"/>
      <c r="G3026" s="107"/>
      <c r="H3026" s="107"/>
      <c r="I3026" s="107"/>
      <c r="J3026" s="108"/>
      <c r="K3026" s="108"/>
      <c r="L3026" s="108"/>
      <c r="M3026" s="108"/>
      <c r="N3026" s="108"/>
      <c r="O3026" s="108"/>
      <c r="P3026" s="108"/>
      <c r="Q3026" s="108"/>
      <c r="R3026" s="108"/>
      <c r="S3026" s="107"/>
      <c r="T3026" s="108"/>
      <c r="U3026" s="108"/>
      <c r="V3026" s="107"/>
      <c r="W3026" s="107"/>
    </row>
    <row r="3027" spans="1:23">
      <c r="A3027" s="107"/>
      <c r="B3027" s="112"/>
      <c r="C3027" s="107"/>
      <c r="D3027" s="112"/>
      <c r="E3027" s="107"/>
      <c r="F3027" s="107"/>
      <c r="G3027" s="107"/>
      <c r="H3027" s="107"/>
      <c r="I3027" s="107"/>
      <c r="J3027" s="108"/>
      <c r="K3027" s="108"/>
      <c r="L3027" s="108"/>
      <c r="M3027" s="108"/>
      <c r="N3027" s="108"/>
      <c r="O3027" s="108"/>
      <c r="P3027" s="108"/>
      <c r="Q3027" s="108"/>
      <c r="R3027" s="108"/>
      <c r="S3027" s="107"/>
      <c r="T3027" s="108"/>
      <c r="U3027" s="108"/>
      <c r="V3027" s="107"/>
      <c r="W3027" s="107"/>
    </row>
    <row r="3028" spans="1:23">
      <c r="A3028" s="107"/>
      <c r="B3028" s="112"/>
      <c r="C3028" s="107"/>
      <c r="D3028" s="112"/>
      <c r="E3028" s="107"/>
      <c r="F3028" s="107"/>
      <c r="G3028" s="107"/>
      <c r="H3028" s="107"/>
      <c r="I3028" s="107"/>
      <c r="J3028" s="108"/>
      <c r="K3028" s="108"/>
      <c r="L3028" s="108"/>
      <c r="M3028" s="108"/>
      <c r="N3028" s="108"/>
      <c r="O3028" s="108"/>
      <c r="P3028" s="108"/>
      <c r="Q3028" s="108"/>
      <c r="R3028" s="108"/>
      <c r="S3028" s="107"/>
      <c r="T3028" s="108"/>
      <c r="U3028" s="108"/>
      <c r="V3028" s="107"/>
      <c r="W3028" s="107"/>
    </row>
    <row r="3029" spans="1:23">
      <c r="A3029" s="107"/>
      <c r="B3029" s="112"/>
      <c r="C3029" s="107"/>
      <c r="D3029" s="112"/>
      <c r="E3029" s="107"/>
      <c r="F3029" s="107"/>
      <c r="G3029" s="107"/>
      <c r="H3029" s="107"/>
      <c r="I3029" s="107"/>
      <c r="J3029" s="108"/>
      <c r="K3029" s="108"/>
      <c r="L3029" s="108"/>
      <c r="M3029" s="108"/>
      <c r="N3029" s="108"/>
      <c r="O3029" s="108"/>
      <c r="P3029" s="108"/>
      <c r="Q3029" s="108"/>
      <c r="R3029" s="108"/>
      <c r="S3029" s="107"/>
      <c r="T3029" s="108"/>
      <c r="U3029" s="108"/>
      <c r="V3029" s="107"/>
      <c r="W3029" s="107"/>
    </row>
    <row r="3030" spans="1:23">
      <c r="A3030" s="107"/>
      <c r="B3030" s="112"/>
      <c r="C3030" s="107"/>
      <c r="D3030" s="112"/>
      <c r="E3030" s="107"/>
      <c r="F3030" s="107"/>
      <c r="G3030" s="107"/>
      <c r="H3030" s="107"/>
      <c r="I3030" s="107"/>
      <c r="J3030" s="108"/>
      <c r="K3030" s="108"/>
      <c r="L3030" s="108"/>
      <c r="M3030" s="108"/>
      <c r="N3030" s="108"/>
      <c r="O3030" s="108"/>
      <c r="P3030" s="108"/>
      <c r="Q3030" s="108"/>
      <c r="R3030" s="108"/>
      <c r="S3030" s="107"/>
      <c r="T3030" s="108"/>
      <c r="U3030" s="108"/>
      <c r="V3030" s="107"/>
      <c r="W3030" s="107"/>
    </row>
    <row r="3031" spans="1:23">
      <c r="A3031" s="107"/>
      <c r="B3031" s="112"/>
      <c r="C3031" s="107"/>
      <c r="D3031" s="112"/>
      <c r="E3031" s="107"/>
      <c r="F3031" s="107"/>
      <c r="G3031" s="107"/>
      <c r="H3031" s="107"/>
      <c r="I3031" s="107"/>
      <c r="J3031" s="108"/>
      <c r="K3031" s="108"/>
      <c r="L3031" s="108"/>
      <c r="M3031" s="108"/>
      <c r="N3031" s="108"/>
      <c r="O3031" s="108"/>
      <c r="P3031" s="108"/>
      <c r="Q3031" s="108"/>
      <c r="R3031" s="108"/>
      <c r="S3031" s="107"/>
      <c r="T3031" s="108"/>
      <c r="U3031" s="108"/>
      <c r="V3031" s="107"/>
      <c r="W3031" s="107"/>
    </row>
    <row r="3032" spans="1:23">
      <c r="A3032" s="107"/>
      <c r="B3032" s="112"/>
      <c r="C3032" s="107"/>
      <c r="D3032" s="112"/>
      <c r="E3032" s="107"/>
      <c r="F3032" s="107"/>
      <c r="G3032" s="107"/>
      <c r="H3032" s="107"/>
      <c r="I3032" s="107"/>
      <c r="J3032" s="108"/>
      <c r="K3032" s="108"/>
      <c r="L3032" s="108"/>
      <c r="M3032" s="108"/>
      <c r="N3032" s="108"/>
      <c r="O3032" s="108"/>
      <c r="P3032" s="108"/>
      <c r="Q3032" s="108"/>
      <c r="R3032" s="108"/>
      <c r="S3032" s="107"/>
      <c r="T3032" s="108"/>
      <c r="U3032" s="108"/>
      <c r="V3032" s="107"/>
      <c r="W3032" s="107"/>
    </row>
    <row r="3033" spans="1:23">
      <c r="A3033" s="107"/>
      <c r="B3033" s="112"/>
      <c r="C3033" s="107"/>
      <c r="D3033" s="112"/>
      <c r="E3033" s="107"/>
      <c r="F3033" s="107"/>
      <c r="G3033" s="107"/>
      <c r="H3033" s="107"/>
      <c r="I3033" s="107"/>
      <c r="J3033" s="108"/>
      <c r="K3033" s="108"/>
      <c r="L3033" s="108"/>
      <c r="M3033" s="108"/>
      <c r="N3033" s="108"/>
      <c r="O3033" s="108"/>
      <c r="P3033" s="108"/>
      <c r="Q3033" s="108"/>
      <c r="R3033" s="108"/>
      <c r="S3033" s="107"/>
      <c r="T3033" s="108"/>
      <c r="U3033" s="108"/>
      <c r="V3033" s="107"/>
      <c r="W3033" s="107"/>
    </row>
    <row r="3034" spans="1:23">
      <c r="A3034" s="107"/>
      <c r="B3034" s="112"/>
      <c r="C3034" s="107"/>
      <c r="D3034" s="112"/>
      <c r="E3034" s="107"/>
      <c r="F3034" s="107"/>
      <c r="G3034" s="107"/>
      <c r="H3034" s="107"/>
      <c r="I3034" s="107"/>
      <c r="J3034" s="108"/>
      <c r="K3034" s="108"/>
      <c r="L3034" s="108"/>
      <c r="M3034" s="108"/>
      <c r="N3034" s="108"/>
      <c r="O3034" s="108"/>
      <c r="P3034" s="108"/>
      <c r="Q3034" s="108"/>
      <c r="R3034" s="108"/>
      <c r="S3034" s="107"/>
      <c r="T3034" s="108"/>
      <c r="U3034" s="108"/>
      <c r="V3034" s="107"/>
      <c r="W3034" s="107"/>
    </row>
    <row r="3035" spans="1:23">
      <c r="A3035" s="107"/>
      <c r="B3035" s="112"/>
      <c r="C3035" s="107"/>
      <c r="D3035" s="112"/>
      <c r="E3035" s="107"/>
      <c r="F3035" s="107"/>
      <c r="G3035" s="107"/>
      <c r="H3035" s="107"/>
      <c r="I3035" s="107"/>
      <c r="J3035" s="108"/>
      <c r="K3035" s="108"/>
      <c r="L3035" s="108"/>
      <c r="M3035" s="108"/>
      <c r="N3035" s="108"/>
      <c r="O3035" s="108"/>
      <c r="P3035" s="108"/>
      <c r="Q3035" s="108"/>
      <c r="R3035" s="108"/>
      <c r="S3035" s="107"/>
      <c r="T3035" s="108"/>
      <c r="U3035" s="108"/>
      <c r="V3035" s="107"/>
      <c r="W3035" s="107"/>
    </row>
    <row r="3036" spans="1:23">
      <c r="A3036" s="107"/>
      <c r="B3036" s="112"/>
      <c r="C3036" s="107"/>
      <c r="D3036" s="112"/>
      <c r="E3036" s="107"/>
      <c r="F3036" s="107"/>
      <c r="G3036" s="107"/>
      <c r="H3036" s="107"/>
      <c r="I3036" s="107"/>
      <c r="J3036" s="108"/>
      <c r="K3036" s="108"/>
      <c r="L3036" s="108"/>
      <c r="M3036" s="108"/>
      <c r="N3036" s="108"/>
      <c r="O3036" s="108"/>
      <c r="P3036" s="108"/>
      <c r="Q3036" s="108"/>
      <c r="R3036" s="108"/>
      <c r="S3036" s="107"/>
      <c r="T3036" s="108"/>
      <c r="U3036" s="108"/>
      <c r="V3036" s="107"/>
      <c r="W3036" s="107"/>
    </row>
    <row r="3037" spans="1:23">
      <c r="A3037" s="107"/>
      <c r="B3037" s="112"/>
      <c r="C3037" s="107"/>
      <c r="D3037" s="112"/>
      <c r="E3037" s="107"/>
      <c r="F3037" s="107"/>
      <c r="G3037" s="107"/>
      <c r="H3037" s="107"/>
      <c r="I3037" s="107"/>
      <c r="J3037" s="108"/>
      <c r="K3037" s="108"/>
      <c r="L3037" s="108"/>
      <c r="M3037" s="108"/>
      <c r="N3037" s="108"/>
      <c r="O3037" s="108"/>
      <c r="P3037" s="108"/>
      <c r="Q3037" s="108"/>
      <c r="R3037" s="108"/>
      <c r="S3037" s="107"/>
      <c r="T3037" s="108"/>
      <c r="U3037" s="108"/>
      <c r="V3037" s="107"/>
      <c r="W3037" s="107"/>
    </row>
    <row r="3038" spans="1:23">
      <c r="A3038" s="107"/>
      <c r="B3038" s="112"/>
      <c r="C3038" s="107"/>
      <c r="D3038" s="112"/>
      <c r="E3038" s="107"/>
      <c r="F3038" s="107"/>
      <c r="G3038" s="107"/>
      <c r="H3038" s="107"/>
      <c r="I3038" s="107"/>
      <c r="J3038" s="108"/>
      <c r="K3038" s="108"/>
      <c r="L3038" s="108"/>
      <c r="M3038" s="108"/>
      <c r="N3038" s="108"/>
      <c r="O3038" s="108"/>
      <c r="P3038" s="108"/>
      <c r="Q3038" s="108"/>
      <c r="R3038" s="108"/>
      <c r="S3038" s="107"/>
      <c r="T3038" s="108"/>
      <c r="U3038" s="108"/>
      <c r="V3038" s="107"/>
      <c r="W3038" s="107"/>
    </row>
    <row r="3039" spans="1:23">
      <c r="A3039" s="107"/>
      <c r="B3039" s="112"/>
      <c r="C3039" s="107"/>
      <c r="D3039" s="112"/>
      <c r="E3039" s="107"/>
      <c r="F3039" s="107"/>
      <c r="G3039" s="107"/>
      <c r="H3039" s="107"/>
      <c r="I3039" s="107"/>
      <c r="J3039" s="108"/>
      <c r="K3039" s="108"/>
      <c r="L3039" s="108"/>
      <c r="M3039" s="108"/>
      <c r="N3039" s="108"/>
      <c r="O3039" s="108"/>
      <c r="P3039" s="108"/>
      <c r="Q3039" s="108"/>
      <c r="R3039" s="108"/>
      <c r="S3039" s="107"/>
      <c r="T3039" s="108"/>
      <c r="U3039" s="108"/>
      <c r="V3039" s="107"/>
      <c r="W3039" s="107"/>
    </row>
    <row r="3040" spans="1:23">
      <c r="A3040" s="107"/>
      <c r="B3040" s="112"/>
      <c r="C3040" s="107"/>
      <c r="D3040" s="112"/>
      <c r="E3040" s="107"/>
      <c r="F3040" s="107"/>
      <c r="G3040" s="107"/>
      <c r="H3040" s="107"/>
      <c r="I3040" s="107"/>
      <c r="J3040" s="108"/>
      <c r="K3040" s="108"/>
      <c r="L3040" s="108"/>
      <c r="M3040" s="108"/>
      <c r="N3040" s="108"/>
      <c r="O3040" s="108"/>
      <c r="P3040" s="108"/>
      <c r="Q3040" s="108"/>
      <c r="R3040" s="108"/>
      <c r="S3040" s="107"/>
      <c r="T3040" s="108"/>
      <c r="U3040" s="108"/>
      <c r="V3040" s="107"/>
      <c r="W3040" s="107"/>
    </row>
    <row r="3041" spans="1:23">
      <c r="A3041" s="107"/>
      <c r="B3041" s="112"/>
      <c r="C3041" s="107"/>
      <c r="D3041" s="112"/>
      <c r="E3041" s="107"/>
      <c r="F3041" s="107"/>
      <c r="G3041" s="107"/>
      <c r="H3041" s="107"/>
      <c r="I3041" s="107"/>
      <c r="J3041" s="108"/>
      <c r="K3041" s="108"/>
      <c r="L3041" s="108"/>
      <c r="M3041" s="108"/>
      <c r="N3041" s="108"/>
      <c r="O3041" s="108"/>
      <c r="P3041" s="108"/>
      <c r="Q3041" s="108"/>
      <c r="R3041" s="108"/>
      <c r="S3041" s="107"/>
      <c r="T3041" s="108"/>
      <c r="U3041" s="108"/>
      <c r="V3041" s="107"/>
      <c r="W3041" s="107"/>
    </row>
    <row r="3042" spans="1:23">
      <c r="A3042" s="107"/>
      <c r="B3042" s="112"/>
      <c r="C3042" s="107"/>
      <c r="D3042" s="112"/>
      <c r="E3042" s="107"/>
      <c r="F3042" s="107"/>
      <c r="G3042" s="107"/>
      <c r="H3042" s="107"/>
      <c r="I3042" s="107"/>
      <c r="J3042" s="108"/>
      <c r="K3042" s="108"/>
      <c r="L3042" s="108"/>
      <c r="M3042" s="108"/>
      <c r="N3042" s="108"/>
      <c r="O3042" s="108"/>
      <c r="P3042" s="108"/>
      <c r="Q3042" s="108"/>
      <c r="R3042" s="108"/>
      <c r="S3042" s="107"/>
      <c r="T3042" s="108"/>
      <c r="U3042" s="108"/>
      <c r="V3042" s="107"/>
      <c r="W3042" s="107"/>
    </row>
    <row r="3043" spans="1:23">
      <c r="A3043" s="107"/>
      <c r="B3043" s="112"/>
      <c r="C3043" s="107"/>
      <c r="D3043" s="112"/>
      <c r="E3043" s="107"/>
      <c r="F3043" s="107"/>
      <c r="G3043" s="107"/>
      <c r="H3043" s="107"/>
      <c r="I3043" s="107"/>
      <c r="J3043" s="108"/>
      <c r="K3043" s="108"/>
      <c r="L3043" s="108"/>
      <c r="M3043" s="108"/>
      <c r="N3043" s="108"/>
      <c r="O3043" s="108"/>
      <c r="P3043" s="108"/>
      <c r="Q3043" s="108"/>
      <c r="R3043" s="108"/>
      <c r="S3043" s="107"/>
      <c r="T3043" s="108"/>
      <c r="U3043" s="108"/>
      <c r="V3043" s="107"/>
      <c r="W3043" s="107"/>
    </row>
    <row r="3044" spans="1:23">
      <c r="A3044" s="107"/>
      <c r="B3044" s="112"/>
      <c r="C3044" s="107"/>
      <c r="D3044" s="112"/>
      <c r="E3044" s="107"/>
      <c r="F3044" s="107"/>
      <c r="G3044" s="107"/>
      <c r="H3044" s="107"/>
      <c r="I3044" s="107"/>
      <c r="J3044" s="108"/>
      <c r="K3044" s="108"/>
      <c r="L3044" s="108"/>
      <c r="M3044" s="108"/>
      <c r="N3044" s="108"/>
      <c r="O3044" s="108"/>
      <c r="P3044" s="108"/>
      <c r="Q3044" s="108"/>
      <c r="R3044" s="108"/>
      <c r="S3044" s="107"/>
      <c r="T3044" s="108"/>
      <c r="U3044" s="108"/>
      <c r="V3044" s="107"/>
      <c r="W3044" s="107"/>
    </row>
    <row r="3045" spans="1:23">
      <c r="A3045" s="107"/>
      <c r="B3045" s="112"/>
      <c r="C3045" s="107"/>
      <c r="D3045" s="112"/>
      <c r="E3045" s="107"/>
      <c r="F3045" s="107"/>
      <c r="G3045" s="107"/>
      <c r="H3045" s="107"/>
      <c r="I3045" s="107"/>
      <c r="J3045" s="108"/>
      <c r="K3045" s="108"/>
      <c r="L3045" s="108"/>
      <c r="M3045" s="108"/>
      <c r="N3045" s="108"/>
      <c r="O3045" s="108"/>
      <c r="P3045" s="108"/>
      <c r="Q3045" s="108"/>
      <c r="R3045" s="108"/>
      <c r="S3045" s="107"/>
      <c r="T3045" s="108"/>
      <c r="U3045" s="108"/>
      <c r="V3045" s="107"/>
      <c r="W3045" s="107"/>
    </row>
    <row r="3046" spans="1:23">
      <c r="A3046" s="107"/>
      <c r="B3046" s="112"/>
      <c r="C3046" s="107"/>
      <c r="D3046" s="112"/>
      <c r="E3046" s="107"/>
      <c r="F3046" s="107"/>
      <c r="G3046" s="107"/>
      <c r="H3046" s="107"/>
      <c r="I3046" s="107"/>
      <c r="J3046" s="108"/>
      <c r="K3046" s="108"/>
      <c r="L3046" s="108"/>
      <c r="M3046" s="108"/>
      <c r="N3046" s="108"/>
      <c r="O3046" s="108"/>
      <c r="P3046" s="108"/>
      <c r="Q3046" s="108"/>
      <c r="R3046" s="108"/>
      <c r="S3046" s="107"/>
      <c r="T3046" s="108"/>
      <c r="U3046" s="108"/>
      <c r="V3046" s="107"/>
      <c r="W3046" s="107"/>
    </row>
    <row r="3047" spans="1:23">
      <c r="A3047" s="107"/>
      <c r="B3047" s="112"/>
      <c r="C3047" s="107"/>
      <c r="D3047" s="112"/>
      <c r="E3047" s="107"/>
      <c r="F3047" s="107"/>
      <c r="G3047" s="107"/>
      <c r="H3047" s="107"/>
      <c r="I3047" s="107"/>
      <c r="J3047" s="108"/>
      <c r="K3047" s="108"/>
      <c r="L3047" s="108"/>
      <c r="M3047" s="108"/>
      <c r="N3047" s="108"/>
      <c r="O3047" s="108"/>
      <c r="P3047" s="108"/>
      <c r="Q3047" s="108"/>
      <c r="R3047" s="108"/>
      <c r="S3047" s="107"/>
      <c r="T3047" s="108"/>
      <c r="U3047" s="108"/>
      <c r="V3047" s="107"/>
      <c r="W3047" s="107"/>
    </row>
    <row r="3048" spans="1:23">
      <c r="A3048" s="107"/>
      <c r="B3048" s="112"/>
      <c r="C3048" s="107"/>
      <c r="D3048" s="112"/>
      <c r="E3048" s="107"/>
      <c r="F3048" s="107"/>
      <c r="G3048" s="107"/>
      <c r="H3048" s="107"/>
      <c r="I3048" s="107"/>
      <c r="J3048" s="108"/>
      <c r="K3048" s="108"/>
      <c r="L3048" s="108"/>
      <c r="M3048" s="108"/>
      <c r="N3048" s="108"/>
      <c r="O3048" s="108"/>
      <c r="P3048" s="108"/>
      <c r="Q3048" s="108"/>
      <c r="R3048" s="108"/>
      <c r="S3048" s="107"/>
      <c r="T3048" s="108"/>
      <c r="U3048" s="108"/>
      <c r="V3048" s="107"/>
      <c r="W3048" s="107"/>
    </row>
    <row r="3049" spans="1:23">
      <c r="A3049" s="107"/>
      <c r="B3049" s="112"/>
      <c r="C3049" s="107"/>
      <c r="D3049" s="112"/>
      <c r="E3049" s="107"/>
      <c r="F3049" s="107"/>
      <c r="G3049" s="107"/>
      <c r="H3049" s="107"/>
      <c r="I3049" s="107"/>
      <c r="J3049" s="108"/>
      <c r="K3049" s="108"/>
      <c r="L3049" s="108"/>
      <c r="M3049" s="108"/>
      <c r="N3049" s="108"/>
      <c r="O3049" s="108"/>
      <c r="P3049" s="108"/>
      <c r="Q3049" s="108"/>
      <c r="R3049" s="108"/>
      <c r="S3049" s="107"/>
      <c r="T3049" s="108"/>
      <c r="U3049" s="108"/>
      <c r="V3049" s="107"/>
      <c r="W3049" s="107"/>
    </row>
    <row r="3050" spans="1:23">
      <c r="A3050" s="107"/>
      <c r="B3050" s="112"/>
      <c r="C3050" s="107"/>
      <c r="D3050" s="112"/>
      <c r="E3050" s="107"/>
      <c r="F3050" s="107"/>
      <c r="G3050" s="107"/>
      <c r="H3050" s="107"/>
      <c r="I3050" s="107"/>
      <c r="J3050" s="108"/>
      <c r="K3050" s="108"/>
      <c r="L3050" s="108"/>
      <c r="M3050" s="108"/>
      <c r="N3050" s="108"/>
      <c r="O3050" s="108"/>
      <c r="P3050" s="108"/>
      <c r="Q3050" s="108"/>
      <c r="R3050" s="108"/>
      <c r="S3050" s="107"/>
      <c r="T3050" s="108"/>
      <c r="U3050" s="108"/>
      <c r="V3050" s="107"/>
      <c r="W3050" s="107"/>
    </row>
    <row r="3051" spans="1:23">
      <c r="A3051" s="107"/>
      <c r="B3051" s="112"/>
      <c r="C3051" s="107"/>
      <c r="D3051" s="112"/>
      <c r="E3051" s="107"/>
      <c r="F3051" s="107"/>
      <c r="G3051" s="107"/>
      <c r="H3051" s="107"/>
      <c r="I3051" s="107"/>
      <c r="J3051" s="108"/>
      <c r="K3051" s="108"/>
      <c r="L3051" s="108"/>
      <c r="M3051" s="108"/>
      <c r="N3051" s="108"/>
      <c r="O3051" s="108"/>
      <c r="P3051" s="108"/>
      <c r="Q3051" s="108"/>
      <c r="R3051" s="108"/>
      <c r="S3051" s="107"/>
      <c r="T3051" s="108"/>
      <c r="U3051" s="108"/>
      <c r="V3051" s="107"/>
      <c r="W3051" s="107"/>
    </row>
    <row r="3052" spans="1:23">
      <c r="A3052" s="107"/>
      <c r="B3052" s="112"/>
      <c r="C3052" s="107"/>
      <c r="D3052" s="112"/>
      <c r="E3052" s="107"/>
      <c r="F3052" s="107"/>
      <c r="G3052" s="107"/>
      <c r="H3052" s="107"/>
      <c r="I3052" s="107"/>
      <c r="J3052" s="108"/>
      <c r="K3052" s="108"/>
      <c r="L3052" s="108"/>
      <c r="M3052" s="108"/>
      <c r="N3052" s="108"/>
      <c r="O3052" s="108"/>
      <c r="P3052" s="108"/>
      <c r="Q3052" s="108"/>
      <c r="R3052" s="108"/>
      <c r="S3052" s="107"/>
      <c r="T3052" s="108"/>
      <c r="U3052" s="108"/>
      <c r="V3052" s="107"/>
      <c r="W3052" s="107"/>
    </row>
    <row r="3053" spans="1:23">
      <c r="A3053" s="107"/>
      <c r="B3053" s="112"/>
      <c r="C3053" s="107"/>
      <c r="D3053" s="112"/>
      <c r="E3053" s="107"/>
      <c r="F3053" s="107"/>
      <c r="G3053" s="107"/>
      <c r="H3053" s="107"/>
      <c r="I3053" s="107"/>
      <c r="J3053" s="108"/>
      <c r="K3053" s="108"/>
      <c r="L3053" s="108"/>
      <c r="M3053" s="108"/>
      <c r="N3053" s="108"/>
      <c r="O3053" s="108"/>
      <c r="P3053" s="108"/>
      <c r="Q3053" s="108"/>
      <c r="R3053" s="108"/>
      <c r="S3053" s="107"/>
      <c r="T3053" s="108"/>
      <c r="U3053" s="108"/>
      <c r="V3053" s="107"/>
      <c r="W3053" s="107"/>
    </row>
    <row r="3054" spans="1:23">
      <c r="A3054" s="107"/>
      <c r="B3054" s="112"/>
      <c r="C3054" s="107"/>
      <c r="D3054" s="112"/>
      <c r="E3054" s="107"/>
      <c r="F3054" s="107"/>
      <c r="G3054" s="107"/>
      <c r="H3054" s="107"/>
      <c r="I3054" s="107"/>
      <c r="J3054" s="108"/>
      <c r="K3054" s="108"/>
      <c r="L3054" s="108"/>
      <c r="M3054" s="108"/>
      <c r="N3054" s="108"/>
      <c r="O3054" s="108"/>
      <c r="P3054" s="108"/>
      <c r="Q3054" s="108"/>
      <c r="R3054" s="108"/>
      <c r="S3054" s="107"/>
      <c r="T3054" s="108"/>
      <c r="U3054" s="108"/>
      <c r="V3054" s="107"/>
      <c r="W3054" s="107"/>
    </row>
    <row r="3055" spans="1:23">
      <c r="A3055" s="107"/>
      <c r="B3055" s="112"/>
      <c r="C3055" s="107"/>
      <c r="D3055" s="112"/>
      <c r="E3055" s="107"/>
      <c r="F3055" s="107"/>
      <c r="G3055" s="107"/>
      <c r="H3055" s="107"/>
      <c r="I3055" s="107"/>
      <c r="J3055" s="108"/>
      <c r="K3055" s="108"/>
      <c r="L3055" s="108"/>
      <c r="M3055" s="108"/>
      <c r="N3055" s="108"/>
      <c r="O3055" s="108"/>
      <c r="P3055" s="108"/>
      <c r="Q3055" s="108"/>
      <c r="R3055" s="108"/>
      <c r="S3055" s="107"/>
      <c r="T3055" s="108"/>
      <c r="U3055" s="108"/>
      <c r="V3055" s="107"/>
      <c r="W3055" s="107"/>
    </row>
    <row r="3056" spans="1:23">
      <c r="A3056" s="107"/>
      <c r="B3056" s="112"/>
      <c r="C3056" s="107"/>
      <c r="D3056" s="112"/>
      <c r="E3056" s="107"/>
      <c r="F3056" s="107"/>
      <c r="G3056" s="107"/>
      <c r="H3056" s="107"/>
      <c r="I3056" s="107"/>
      <c r="J3056" s="108"/>
      <c r="K3056" s="108"/>
      <c r="L3056" s="108"/>
      <c r="M3056" s="108"/>
      <c r="N3056" s="108"/>
      <c r="O3056" s="108"/>
      <c r="P3056" s="108"/>
      <c r="Q3056" s="108"/>
      <c r="R3056" s="108"/>
      <c r="S3056" s="107"/>
      <c r="T3056" s="108"/>
      <c r="U3056" s="108"/>
      <c r="V3056" s="107"/>
      <c r="W3056" s="107"/>
    </row>
    <row r="3057" spans="1:23">
      <c r="A3057" s="107"/>
      <c r="B3057" s="112"/>
      <c r="C3057" s="107"/>
      <c r="D3057" s="112"/>
      <c r="E3057" s="107"/>
      <c r="F3057" s="107"/>
      <c r="G3057" s="107"/>
      <c r="H3057" s="107"/>
      <c r="I3057" s="107"/>
      <c r="J3057" s="108"/>
      <c r="K3057" s="108"/>
      <c r="L3057" s="108"/>
      <c r="M3057" s="108"/>
      <c r="N3057" s="108"/>
      <c r="O3057" s="108"/>
      <c r="P3057" s="108"/>
      <c r="Q3057" s="108"/>
      <c r="R3057" s="108"/>
      <c r="S3057" s="107"/>
      <c r="T3057" s="108"/>
      <c r="U3057" s="108"/>
      <c r="V3057" s="107"/>
      <c r="W3057" s="107"/>
    </row>
    <row r="3058" spans="1:23">
      <c r="A3058" s="107"/>
      <c r="B3058" s="112"/>
      <c r="C3058" s="107"/>
      <c r="D3058" s="112"/>
      <c r="E3058" s="107"/>
      <c r="F3058" s="107"/>
      <c r="G3058" s="107"/>
      <c r="H3058" s="107"/>
      <c r="I3058" s="107"/>
      <c r="J3058" s="108"/>
      <c r="K3058" s="108"/>
      <c r="L3058" s="108"/>
      <c r="M3058" s="108"/>
      <c r="N3058" s="108"/>
      <c r="O3058" s="108"/>
      <c r="P3058" s="108"/>
      <c r="Q3058" s="108"/>
      <c r="R3058" s="108"/>
      <c r="S3058" s="107"/>
      <c r="T3058" s="108"/>
      <c r="U3058" s="108"/>
      <c r="V3058" s="107"/>
      <c r="W3058" s="107"/>
    </row>
    <row r="3059" spans="1:23">
      <c r="A3059" s="107"/>
      <c r="B3059" s="112"/>
      <c r="C3059" s="107"/>
      <c r="D3059" s="112"/>
      <c r="E3059" s="107"/>
      <c r="F3059" s="107"/>
      <c r="G3059" s="107"/>
      <c r="H3059" s="107"/>
      <c r="I3059" s="107"/>
      <c r="J3059" s="108"/>
      <c r="K3059" s="108"/>
      <c r="L3059" s="108"/>
      <c r="M3059" s="108"/>
      <c r="N3059" s="108"/>
      <c r="O3059" s="108"/>
      <c r="P3059" s="108"/>
      <c r="Q3059" s="108"/>
      <c r="R3059" s="108"/>
      <c r="S3059" s="107"/>
      <c r="T3059" s="108"/>
      <c r="U3059" s="108"/>
      <c r="V3059" s="107"/>
      <c r="W3059" s="107"/>
    </row>
    <row r="3060" spans="1:23">
      <c r="A3060" s="107"/>
      <c r="B3060" s="112"/>
      <c r="C3060" s="107"/>
      <c r="D3060" s="112"/>
      <c r="E3060" s="107"/>
      <c r="F3060" s="107"/>
      <c r="G3060" s="107"/>
      <c r="H3060" s="107"/>
      <c r="I3060" s="107"/>
      <c r="J3060" s="108"/>
      <c r="K3060" s="108"/>
      <c r="L3060" s="108"/>
      <c r="M3060" s="108"/>
      <c r="N3060" s="108"/>
      <c r="O3060" s="108"/>
      <c r="P3060" s="108"/>
      <c r="Q3060" s="108"/>
      <c r="R3060" s="108"/>
      <c r="S3060" s="107"/>
      <c r="T3060" s="108"/>
      <c r="U3060" s="108"/>
      <c r="V3060" s="107"/>
      <c r="W3060" s="107"/>
    </row>
    <row r="3061" spans="1:23">
      <c r="A3061" s="107"/>
      <c r="B3061" s="112"/>
      <c r="C3061" s="107"/>
      <c r="D3061" s="112"/>
      <c r="E3061" s="107"/>
      <c r="F3061" s="107"/>
      <c r="G3061" s="107"/>
      <c r="H3061" s="107"/>
      <c r="I3061" s="107"/>
      <c r="J3061" s="108"/>
      <c r="K3061" s="108"/>
      <c r="L3061" s="108"/>
      <c r="M3061" s="108"/>
      <c r="N3061" s="108"/>
      <c r="O3061" s="108"/>
      <c r="P3061" s="108"/>
      <c r="Q3061" s="108"/>
      <c r="R3061" s="108"/>
      <c r="S3061" s="107"/>
      <c r="T3061" s="108"/>
      <c r="U3061" s="108"/>
      <c r="V3061" s="107"/>
      <c r="W3061" s="107"/>
    </row>
    <row r="3062" spans="1:23">
      <c r="A3062" s="107"/>
      <c r="B3062" s="112"/>
      <c r="C3062" s="107"/>
      <c r="D3062" s="112"/>
      <c r="E3062" s="107"/>
      <c r="F3062" s="107"/>
      <c r="G3062" s="107"/>
      <c r="H3062" s="107"/>
      <c r="I3062" s="107"/>
      <c r="J3062" s="108"/>
      <c r="K3062" s="108"/>
      <c r="L3062" s="108"/>
      <c r="M3062" s="108"/>
      <c r="N3062" s="108"/>
      <c r="O3062" s="108"/>
      <c r="P3062" s="108"/>
      <c r="Q3062" s="108"/>
      <c r="R3062" s="108"/>
      <c r="S3062" s="107"/>
      <c r="T3062" s="108"/>
      <c r="U3062" s="108"/>
      <c r="V3062" s="107"/>
      <c r="W3062" s="107"/>
    </row>
    <row r="3063" spans="1:23">
      <c r="A3063" s="107"/>
      <c r="B3063" s="112"/>
      <c r="C3063" s="107"/>
      <c r="D3063" s="112"/>
      <c r="E3063" s="107"/>
      <c r="F3063" s="107"/>
      <c r="G3063" s="107"/>
      <c r="H3063" s="107"/>
      <c r="I3063" s="107"/>
      <c r="J3063" s="108"/>
      <c r="K3063" s="108"/>
      <c r="L3063" s="108"/>
      <c r="M3063" s="108"/>
      <c r="N3063" s="108"/>
      <c r="O3063" s="108"/>
      <c r="P3063" s="108"/>
      <c r="Q3063" s="108"/>
      <c r="R3063" s="108"/>
      <c r="S3063" s="107"/>
      <c r="T3063" s="108"/>
      <c r="U3063" s="108"/>
      <c r="V3063" s="107"/>
      <c r="W3063" s="107"/>
    </row>
    <row r="3064" spans="1:23">
      <c r="A3064" s="107"/>
      <c r="B3064" s="112"/>
      <c r="C3064" s="107"/>
      <c r="D3064" s="112"/>
      <c r="E3064" s="107"/>
      <c r="F3064" s="107"/>
      <c r="G3064" s="107"/>
      <c r="H3064" s="107"/>
      <c r="I3064" s="107"/>
      <c r="J3064" s="108"/>
      <c r="K3064" s="108"/>
      <c r="L3064" s="108"/>
      <c r="M3064" s="108"/>
      <c r="N3064" s="108"/>
      <c r="O3064" s="108"/>
      <c r="P3064" s="108"/>
      <c r="Q3064" s="108"/>
      <c r="R3064" s="108"/>
      <c r="S3064" s="107"/>
      <c r="T3064" s="108"/>
      <c r="U3064" s="108"/>
      <c r="V3064" s="107"/>
      <c r="W3064" s="107"/>
    </row>
    <row r="3065" spans="1:23">
      <c r="A3065" s="107"/>
      <c r="B3065" s="112"/>
      <c r="C3065" s="107"/>
      <c r="D3065" s="112"/>
      <c r="E3065" s="107"/>
      <c r="F3065" s="107"/>
      <c r="G3065" s="107"/>
      <c r="H3065" s="107"/>
      <c r="I3065" s="107"/>
      <c r="J3065" s="108"/>
      <c r="K3065" s="108"/>
      <c r="L3065" s="108"/>
      <c r="M3065" s="108"/>
      <c r="N3065" s="108"/>
      <c r="O3065" s="108"/>
      <c r="P3065" s="108"/>
      <c r="Q3065" s="108"/>
      <c r="R3065" s="108"/>
      <c r="S3065" s="107"/>
      <c r="T3065" s="108"/>
      <c r="U3065" s="108"/>
      <c r="V3065" s="107"/>
      <c r="W3065" s="107"/>
    </row>
    <row r="3066" spans="1:23">
      <c r="A3066" s="107"/>
      <c r="B3066" s="112"/>
      <c r="C3066" s="107"/>
      <c r="D3066" s="112"/>
      <c r="E3066" s="107"/>
      <c r="F3066" s="107"/>
      <c r="G3066" s="107"/>
      <c r="H3066" s="107"/>
      <c r="I3066" s="107"/>
      <c r="J3066" s="108"/>
      <c r="K3066" s="108"/>
      <c r="L3066" s="108"/>
      <c r="M3066" s="108"/>
      <c r="N3066" s="108"/>
      <c r="O3066" s="108"/>
      <c r="P3066" s="108"/>
      <c r="Q3066" s="108"/>
      <c r="R3066" s="108"/>
      <c r="S3066" s="107"/>
      <c r="T3066" s="108"/>
      <c r="U3066" s="108"/>
      <c r="V3066" s="107"/>
      <c r="W3066" s="107"/>
    </row>
    <row r="3067" spans="1:23">
      <c r="A3067" s="107"/>
      <c r="B3067" s="112"/>
      <c r="C3067" s="107"/>
      <c r="D3067" s="112"/>
      <c r="E3067" s="107"/>
      <c r="F3067" s="107"/>
      <c r="G3067" s="107"/>
      <c r="H3067" s="107"/>
      <c r="I3067" s="107"/>
      <c r="J3067" s="108"/>
      <c r="K3067" s="108"/>
      <c r="L3067" s="108"/>
      <c r="M3067" s="108"/>
      <c r="N3067" s="108"/>
      <c r="O3067" s="108"/>
      <c r="P3067" s="108"/>
      <c r="Q3067" s="108"/>
      <c r="R3067" s="108"/>
      <c r="S3067" s="107"/>
      <c r="T3067" s="108"/>
      <c r="U3067" s="108"/>
      <c r="V3067" s="107"/>
      <c r="W3067" s="107"/>
    </row>
    <row r="3068" spans="1:23">
      <c r="A3068" s="107"/>
      <c r="B3068" s="112"/>
      <c r="C3068" s="107"/>
      <c r="D3068" s="112"/>
      <c r="E3068" s="107"/>
      <c r="F3068" s="107"/>
      <c r="G3068" s="107"/>
      <c r="H3068" s="107"/>
      <c r="I3068" s="107"/>
      <c r="J3068" s="108"/>
      <c r="K3068" s="108"/>
      <c r="L3068" s="108"/>
      <c r="M3068" s="108"/>
      <c r="N3068" s="108"/>
      <c r="O3068" s="108"/>
      <c r="P3068" s="108"/>
      <c r="Q3068" s="108"/>
      <c r="R3068" s="108"/>
      <c r="S3068" s="107"/>
      <c r="T3068" s="108"/>
      <c r="U3068" s="108"/>
      <c r="V3068" s="107"/>
      <c r="W3068" s="107"/>
    </row>
    <row r="3069" spans="1:23">
      <c r="A3069" s="107"/>
      <c r="B3069" s="112"/>
      <c r="C3069" s="107"/>
      <c r="D3069" s="112"/>
      <c r="E3069" s="107"/>
      <c r="F3069" s="107"/>
      <c r="G3069" s="107"/>
      <c r="H3069" s="107"/>
      <c r="I3069" s="107"/>
      <c r="J3069" s="108"/>
      <c r="K3069" s="108"/>
      <c r="L3069" s="108"/>
      <c r="M3069" s="108"/>
      <c r="N3069" s="108"/>
      <c r="O3069" s="108"/>
      <c r="P3069" s="108"/>
      <c r="Q3069" s="108"/>
      <c r="R3069" s="108"/>
      <c r="S3069" s="107"/>
      <c r="T3069" s="108"/>
      <c r="U3069" s="108"/>
      <c r="V3069" s="107"/>
      <c r="W3069" s="107"/>
    </row>
    <row r="3070" spans="1:23">
      <c r="A3070" s="107"/>
      <c r="B3070" s="112"/>
      <c r="C3070" s="107"/>
      <c r="D3070" s="112"/>
      <c r="E3070" s="107"/>
      <c r="F3070" s="107"/>
      <c r="G3070" s="107"/>
      <c r="H3070" s="107"/>
      <c r="I3070" s="107"/>
      <c r="J3070" s="108"/>
      <c r="K3070" s="108"/>
      <c r="L3070" s="108"/>
      <c r="M3070" s="108"/>
      <c r="N3070" s="108"/>
      <c r="O3070" s="108"/>
      <c r="P3070" s="108"/>
      <c r="Q3070" s="108"/>
      <c r="R3070" s="108"/>
      <c r="S3070" s="107"/>
      <c r="T3070" s="108"/>
      <c r="U3070" s="108"/>
      <c r="V3070" s="107"/>
      <c r="W3070" s="107"/>
    </row>
    <row r="3071" spans="1:23">
      <c r="A3071" s="107"/>
      <c r="B3071" s="112"/>
      <c r="C3071" s="107"/>
      <c r="D3071" s="112"/>
      <c r="E3071" s="107"/>
      <c r="F3071" s="107"/>
      <c r="G3071" s="107"/>
      <c r="H3071" s="107"/>
      <c r="I3071" s="107"/>
      <c r="J3071" s="108"/>
      <c r="K3071" s="108"/>
      <c r="L3071" s="108"/>
      <c r="M3071" s="108"/>
      <c r="N3071" s="108"/>
      <c r="O3071" s="108"/>
      <c r="P3071" s="108"/>
      <c r="Q3071" s="108"/>
      <c r="R3071" s="108"/>
      <c r="S3071" s="107"/>
      <c r="T3071" s="108"/>
      <c r="U3071" s="108"/>
      <c r="V3071" s="107"/>
      <c r="W3071" s="107"/>
    </row>
    <row r="3072" spans="1:23">
      <c r="A3072" s="107"/>
      <c r="B3072" s="112"/>
      <c r="C3072" s="107"/>
      <c r="D3072" s="112"/>
      <c r="E3072" s="107"/>
      <c r="F3072" s="107"/>
      <c r="G3072" s="107"/>
      <c r="H3072" s="107"/>
      <c r="I3072" s="107"/>
      <c r="J3072" s="108"/>
      <c r="K3072" s="108"/>
      <c r="L3072" s="108"/>
      <c r="M3072" s="108"/>
      <c r="N3072" s="108"/>
      <c r="O3072" s="108"/>
      <c r="P3072" s="108"/>
      <c r="Q3072" s="108"/>
      <c r="R3072" s="108"/>
      <c r="S3072" s="107"/>
      <c r="T3072" s="108"/>
      <c r="U3072" s="108"/>
      <c r="V3072" s="107"/>
      <c r="W3072" s="107"/>
    </row>
    <row r="3073" spans="1:23">
      <c r="A3073" s="107"/>
      <c r="B3073" s="112"/>
      <c r="C3073" s="107"/>
      <c r="D3073" s="112"/>
      <c r="E3073" s="107"/>
      <c r="F3073" s="107"/>
      <c r="G3073" s="107"/>
      <c r="H3073" s="107"/>
      <c r="I3073" s="107"/>
      <c r="J3073" s="108"/>
      <c r="K3073" s="108"/>
      <c r="L3073" s="108"/>
      <c r="M3073" s="108"/>
      <c r="N3073" s="108"/>
      <c r="O3073" s="108"/>
      <c r="P3073" s="108"/>
      <c r="Q3073" s="108"/>
      <c r="R3073" s="108"/>
      <c r="S3073" s="107"/>
      <c r="T3073" s="108"/>
      <c r="U3073" s="108"/>
      <c r="V3073" s="107"/>
      <c r="W3073" s="107"/>
    </row>
    <row r="3074" spans="1:23">
      <c r="A3074" s="107"/>
      <c r="B3074" s="112"/>
      <c r="C3074" s="107"/>
      <c r="D3074" s="112"/>
      <c r="E3074" s="107"/>
      <c r="F3074" s="107"/>
      <c r="G3074" s="107"/>
      <c r="H3074" s="107"/>
      <c r="I3074" s="107"/>
      <c r="J3074" s="108"/>
      <c r="K3074" s="108"/>
      <c r="L3074" s="108"/>
      <c r="M3074" s="108"/>
      <c r="N3074" s="108"/>
      <c r="O3074" s="108"/>
      <c r="P3074" s="108"/>
      <c r="Q3074" s="108"/>
      <c r="R3074" s="108"/>
      <c r="S3074" s="107"/>
      <c r="T3074" s="108"/>
      <c r="U3074" s="108"/>
      <c r="V3074" s="107"/>
      <c r="W3074" s="107"/>
    </row>
    <row r="3075" spans="1:23">
      <c r="A3075" s="107"/>
      <c r="B3075" s="112"/>
      <c r="C3075" s="107"/>
      <c r="D3075" s="112"/>
      <c r="E3075" s="107"/>
      <c r="F3075" s="107"/>
      <c r="G3075" s="107"/>
      <c r="H3075" s="107"/>
      <c r="I3075" s="107"/>
      <c r="J3075" s="108"/>
      <c r="K3075" s="108"/>
      <c r="L3075" s="108"/>
      <c r="M3075" s="108"/>
      <c r="N3075" s="108"/>
      <c r="O3075" s="108"/>
      <c r="P3075" s="108"/>
      <c r="Q3075" s="108"/>
      <c r="R3075" s="108"/>
      <c r="S3075" s="107"/>
      <c r="T3075" s="108"/>
      <c r="U3075" s="108"/>
      <c r="V3075" s="107"/>
      <c r="W3075" s="107"/>
    </row>
    <row r="3076" spans="1:23">
      <c r="A3076" s="107"/>
      <c r="B3076" s="112"/>
      <c r="C3076" s="107"/>
      <c r="D3076" s="112"/>
      <c r="E3076" s="107"/>
      <c r="F3076" s="107"/>
      <c r="G3076" s="107"/>
      <c r="H3076" s="107"/>
      <c r="I3076" s="107"/>
      <c r="J3076" s="108"/>
      <c r="K3076" s="108"/>
      <c r="L3076" s="108"/>
      <c r="M3076" s="108"/>
      <c r="N3076" s="108"/>
      <c r="O3076" s="108"/>
      <c r="P3076" s="108"/>
      <c r="Q3076" s="108"/>
      <c r="R3076" s="108"/>
      <c r="S3076" s="107"/>
      <c r="T3076" s="108"/>
      <c r="U3076" s="108"/>
      <c r="V3076" s="107"/>
      <c r="W3076" s="107"/>
    </row>
    <row r="3077" spans="1:23">
      <c r="A3077" s="107"/>
      <c r="B3077" s="112"/>
      <c r="C3077" s="107"/>
      <c r="D3077" s="112"/>
      <c r="E3077" s="107"/>
      <c r="F3077" s="107"/>
      <c r="G3077" s="107"/>
      <c r="H3077" s="107"/>
      <c r="I3077" s="107"/>
      <c r="J3077" s="108"/>
      <c r="K3077" s="108"/>
      <c r="L3077" s="108"/>
      <c r="M3077" s="108"/>
      <c r="N3077" s="108"/>
      <c r="O3077" s="108"/>
      <c r="P3077" s="108"/>
      <c r="Q3077" s="108"/>
      <c r="R3077" s="108"/>
      <c r="S3077" s="107"/>
      <c r="T3077" s="108"/>
      <c r="U3077" s="108"/>
      <c r="V3077" s="107"/>
      <c r="W3077" s="107"/>
    </row>
    <row r="3078" spans="1:23">
      <c r="A3078" s="107"/>
      <c r="B3078" s="112"/>
      <c r="C3078" s="107"/>
      <c r="D3078" s="112"/>
      <c r="E3078" s="107"/>
      <c r="F3078" s="107"/>
      <c r="G3078" s="107"/>
      <c r="H3078" s="107"/>
      <c r="I3078" s="107"/>
      <c r="J3078" s="108"/>
      <c r="K3078" s="108"/>
      <c r="L3078" s="108"/>
      <c r="M3078" s="108"/>
      <c r="N3078" s="108"/>
      <c r="O3078" s="108"/>
      <c r="P3078" s="108"/>
      <c r="Q3078" s="108"/>
      <c r="R3078" s="108"/>
      <c r="S3078" s="107"/>
      <c r="T3078" s="108"/>
      <c r="U3078" s="108"/>
      <c r="V3078" s="107"/>
      <c r="W3078" s="107"/>
    </row>
    <row r="3079" spans="1:23">
      <c r="A3079" s="107"/>
      <c r="B3079" s="112"/>
      <c r="C3079" s="107"/>
      <c r="D3079" s="112"/>
      <c r="E3079" s="107"/>
      <c r="F3079" s="107"/>
      <c r="G3079" s="107"/>
      <c r="H3079" s="107"/>
      <c r="I3079" s="107"/>
      <c r="J3079" s="108"/>
      <c r="K3079" s="108"/>
      <c r="L3079" s="108"/>
      <c r="M3079" s="108"/>
      <c r="N3079" s="108"/>
      <c r="O3079" s="108"/>
      <c r="P3079" s="108"/>
      <c r="Q3079" s="108"/>
      <c r="R3079" s="108"/>
      <c r="S3079" s="107"/>
      <c r="T3079" s="108"/>
      <c r="U3079" s="108"/>
      <c r="V3079" s="107"/>
      <c r="W3079" s="107"/>
    </row>
    <row r="3080" spans="1:23">
      <c r="A3080" s="107"/>
      <c r="B3080" s="112"/>
      <c r="C3080" s="107"/>
      <c r="D3080" s="112"/>
      <c r="E3080" s="107"/>
      <c r="F3080" s="107"/>
      <c r="G3080" s="107"/>
      <c r="H3080" s="107"/>
      <c r="I3080" s="107"/>
      <c r="J3080" s="108"/>
      <c r="K3080" s="108"/>
      <c r="L3080" s="108"/>
      <c r="M3080" s="108"/>
      <c r="N3080" s="108"/>
      <c r="O3080" s="108"/>
      <c r="P3080" s="108"/>
      <c r="Q3080" s="108"/>
      <c r="R3080" s="108"/>
      <c r="S3080" s="107"/>
      <c r="T3080" s="108"/>
      <c r="U3080" s="108"/>
      <c r="V3080" s="107"/>
      <c r="W3080" s="107"/>
    </row>
    <row r="3081" spans="1:23">
      <c r="A3081" s="107"/>
      <c r="B3081" s="112"/>
      <c r="C3081" s="107"/>
      <c r="D3081" s="112"/>
      <c r="E3081" s="107"/>
      <c r="F3081" s="107"/>
      <c r="G3081" s="107"/>
      <c r="H3081" s="107"/>
      <c r="I3081" s="107"/>
      <c r="J3081" s="108"/>
      <c r="K3081" s="108"/>
      <c r="L3081" s="108"/>
      <c r="M3081" s="108"/>
      <c r="N3081" s="108"/>
      <c r="O3081" s="108"/>
      <c r="P3081" s="108"/>
      <c r="Q3081" s="108"/>
      <c r="R3081" s="108"/>
      <c r="S3081" s="107"/>
      <c r="T3081" s="108"/>
      <c r="U3081" s="108"/>
      <c r="V3081" s="107"/>
      <c r="W3081" s="107"/>
    </row>
    <row r="3082" spans="1:23">
      <c r="A3082" s="107"/>
      <c r="B3082" s="112"/>
      <c r="C3082" s="107"/>
      <c r="D3082" s="112"/>
      <c r="E3082" s="107"/>
      <c r="F3082" s="107"/>
      <c r="G3082" s="107"/>
      <c r="H3082" s="107"/>
      <c r="I3082" s="107"/>
      <c r="J3082" s="108"/>
      <c r="K3082" s="108"/>
      <c r="L3082" s="108"/>
      <c r="M3082" s="108"/>
      <c r="N3082" s="108"/>
      <c r="O3082" s="108"/>
      <c r="P3082" s="108"/>
      <c r="Q3082" s="108"/>
      <c r="R3082" s="108"/>
      <c r="S3082" s="107"/>
      <c r="T3082" s="108"/>
      <c r="U3082" s="108"/>
      <c r="V3082" s="107"/>
      <c r="W3082" s="107"/>
    </row>
    <row r="3083" spans="1:23">
      <c r="A3083" s="107"/>
      <c r="B3083" s="112"/>
      <c r="C3083" s="107"/>
      <c r="D3083" s="112"/>
      <c r="E3083" s="107"/>
      <c r="F3083" s="107"/>
      <c r="G3083" s="107"/>
      <c r="H3083" s="107"/>
      <c r="I3083" s="107"/>
      <c r="J3083" s="108"/>
      <c r="K3083" s="108"/>
      <c r="L3083" s="108"/>
      <c r="M3083" s="108"/>
      <c r="N3083" s="108"/>
      <c r="O3083" s="108"/>
      <c r="P3083" s="108"/>
      <c r="Q3083" s="108"/>
      <c r="R3083" s="108"/>
      <c r="S3083" s="107"/>
      <c r="T3083" s="108"/>
      <c r="U3083" s="108"/>
      <c r="V3083" s="107"/>
      <c r="W3083" s="107"/>
    </row>
    <row r="3084" spans="1:23">
      <c r="A3084" s="107"/>
      <c r="B3084" s="112"/>
      <c r="C3084" s="107"/>
      <c r="D3084" s="112"/>
      <c r="E3084" s="107"/>
      <c r="F3084" s="107"/>
      <c r="G3084" s="107"/>
      <c r="H3084" s="107"/>
      <c r="I3084" s="107"/>
      <c r="J3084" s="108"/>
      <c r="K3084" s="108"/>
      <c r="L3084" s="108"/>
      <c r="M3084" s="108"/>
      <c r="N3084" s="108"/>
      <c r="O3084" s="108"/>
      <c r="P3084" s="108"/>
      <c r="Q3084" s="108"/>
      <c r="R3084" s="108"/>
      <c r="S3084" s="107"/>
      <c r="T3084" s="108"/>
      <c r="U3084" s="108"/>
      <c r="V3084" s="107"/>
      <c r="W3084" s="107"/>
    </row>
    <row r="3085" spans="1:23">
      <c r="A3085" s="107"/>
      <c r="B3085" s="112"/>
      <c r="C3085" s="107"/>
      <c r="D3085" s="112"/>
      <c r="E3085" s="107"/>
      <c r="F3085" s="107"/>
      <c r="G3085" s="107"/>
      <c r="H3085" s="107"/>
      <c r="I3085" s="107"/>
      <c r="J3085" s="108"/>
      <c r="K3085" s="108"/>
      <c r="L3085" s="108"/>
      <c r="M3085" s="108"/>
      <c r="N3085" s="108"/>
      <c r="O3085" s="108"/>
      <c r="P3085" s="108"/>
      <c r="Q3085" s="108"/>
      <c r="R3085" s="108"/>
      <c r="S3085" s="107"/>
      <c r="T3085" s="108"/>
      <c r="U3085" s="108"/>
      <c r="V3085" s="107"/>
      <c r="W3085" s="107"/>
    </row>
    <row r="3086" spans="1:23">
      <c r="A3086" s="107"/>
      <c r="B3086" s="112"/>
      <c r="C3086" s="107"/>
      <c r="D3086" s="112"/>
      <c r="E3086" s="107"/>
      <c r="F3086" s="107"/>
      <c r="G3086" s="107"/>
      <c r="H3086" s="107"/>
      <c r="I3086" s="107"/>
      <c r="J3086" s="108"/>
      <c r="K3086" s="108"/>
      <c r="L3086" s="108"/>
      <c r="M3086" s="108"/>
      <c r="N3086" s="108"/>
      <c r="O3086" s="108"/>
      <c r="P3086" s="108"/>
      <c r="Q3086" s="108"/>
      <c r="R3086" s="108"/>
      <c r="S3086" s="107"/>
      <c r="T3086" s="108"/>
      <c r="U3086" s="108"/>
      <c r="V3086" s="107"/>
      <c r="W3086" s="107"/>
    </row>
    <row r="3087" spans="1:23">
      <c r="A3087" s="107"/>
      <c r="B3087" s="112"/>
      <c r="C3087" s="107"/>
      <c r="D3087" s="112"/>
      <c r="E3087" s="107"/>
      <c r="F3087" s="107"/>
      <c r="G3087" s="107"/>
      <c r="H3087" s="107"/>
      <c r="I3087" s="107"/>
      <c r="J3087" s="108"/>
      <c r="K3087" s="108"/>
      <c r="L3087" s="108"/>
      <c r="M3087" s="108"/>
      <c r="N3087" s="108"/>
      <c r="O3087" s="108"/>
      <c r="P3087" s="108"/>
      <c r="Q3087" s="108"/>
      <c r="R3087" s="108"/>
      <c r="S3087" s="107"/>
      <c r="T3087" s="108"/>
      <c r="U3087" s="108"/>
      <c r="V3087" s="107"/>
      <c r="W3087" s="107"/>
    </row>
    <row r="3088" spans="1:23">
      <c r="A3088" s="107"/>
      <c r="B3088" s="112"/>
      <c r="C3088" s="107"/>
      <c r="D3088" s="112"/>
      <c r="E3088" s="107"/>
      <c r="F3088" s="107"/>
      <c r="G3088" s="107"/>
      <c r="H3088" s="107"/>
      <c r="I3088" s="107"/>
      <c r="J3088" s="108"/>
      <c r="K3088" s="108"/>
      <c r="L3088" s="108"/>
      <c r="M3088" s="108"/>
      <c r="N3088" s="108"/>
      <c r="O3088" s="108"/>
      <c r="P3088" s="108"/>
      <c r="Q3088" s="108"/>
      <c r="R3088" s="108"/>
      <c r="S3088" s="107"/>
      <c r="T3088" s="108"/>
      <c r="U3088" s="108"/>
      <c r="V3088" s="107"/>
      <c r="W3088" s="107"/>
    </row>
    <row r="3089" spans="1:23">
      <c r="A3089" s="107"/>
      <c r="B3089" s="112"/>
      <c r="C3089" s="107"/>
      <c r="D3089" s="112"/>
      <c r="E3089" s="107"/>
      <c r="F3089" s="107"/>
      <c r="G3089" s="107"/>
      <c r="H3089" s="107"/>
      <c r="I3089" s="107"/>
      <c r="J3089" s="108"/>
      <c r="K3089" s="108"/>
      <c r="L3089" s="108"/>
      <c r="M3089" s="108"/>
      <c r="N3089" s="108"/>
      <c r="O3089" s="108"/>
      <c r="P3089" s="108"/>
      <c r="Q3089" s="108"/>
      <c r="R3089" s="108"/>
      <c r="S3089" s="107"/>
      <c r="T3089" s="108"/>
      <c r="U3089" s="108"/>
      <c r="V3089" s="107"/>
      <c r="W3089" s="107"/>
    </row>
    <row r="3090" spans="1:23">
      <c r="A3090" s="107"/>
      <c r="B3090" s="112"/>
      <c r="C3090" s="107"/>
      <c r="D3090" s="112"/>
      <c r="E3090" s="107"/>
      <c r="F3090" s="107"/>
      <c r="G3090" s="107"/>
      <c r="H3090" s="107"/>
      <c r="I3090" s="107"/>
      <c r="J3090" s="108"/>
      <c r="K3090" s="108"/>
      <c r="L3090" s="108"/>
      <c r="M3090" s="108"/>
      <c r="N3090" s="108"/>
      <c r="O3090" s="108"/>
      <c r="P3090" s="108"/>
      <c r="Q3090" s="108"/>
      <c r="R3090" s="108"/>
      <c r="S3090" s="107"/>
      <c r="T3090" s="108"/>
      <c r="U3090" s="108"/>
      <c r="V3090" s="107"/>
      <c r="W3090" s="107"/>
    </row>
    <row r="3091" spans="1:23">
      <c r="A3091" s="107"/>
      <c r="B3091" s="112"/>
      <c r="C3091" s="107"/>
      <c r="D3091" s="112"/>
      <c r="E3091" s="107"/>
      <c r="F3091" s="107"/>
      <c r="G3091" s="107"/>
      <c r="H3091" s="107"/>
      <c r="I3091" s="107"/>
      <c r="J3091" s="108"/>
      <c r="K3091" s="108"/>
      <c r="L3091" s="108"/>
      <c r="M3091" s="108"/>
      <c r="N3091" s="108"/>
      <c r="O3091" s="108"/>
      <c r="P3091" s="108"/>
      <c r="Q3091" s="108"/>
      <c r="R3091" s="108"/>
      <c r="S3091" s="107"/>
      <c r="T3091" s="108"/>
      <c r="U3091" s="108"/>
      <c r="V3091" s="107"/>
      <c r="W3091" s="107"/>
    </row>
    <row r="3092" spans="1:23">
      <c r="A3092" s="107"/>
      <c r="B3092" s="112"/>
      <c r="C3092" s="107"/>
      <c r="D3092" s="112"/>
      <c r="E3092" s="107"/>
      <c r="F3092" s="107"/>
      <c r="G3092" s="107"/>
      <c r="H3092" s="107"/>
      <c r="I3092" s="107"/>
      <c r="J3092" s="108"/>
      <c r="K3092" s="108"/>
      <c r="L3092" s="108"/>
      <c r="M3092" s="108"/>
      <c r="N3092" s="108"/>
      <c r="O3092" s="108"/>
      <c r="P3092" s="108"/>
      <c r="Q3092" s="108"/>
      <c r="R3092" s="108"/>
      <c r="S3092" s="107"/>
      <c r="T3092" s="108"/>
      <c r="U3092" s="108"/>
      <c r="V3092" s="107"/>
      <c r="W3092" s="107"/>
    </row>
    <row r="3093" spans="1:23">
      <c r="A3093" s="107"/>
      <c r="B3093" s="112"/>
      <c r="C3093" s="107"/>
      <c r="D3093" s="112"/>
      <c r="E3093" s="107"/>
      <c r="F3093" s="107"/>
      <c r="G3093" s="107"/>
      <c r="H3093" s="107"/>
      <c r="I3093" s="107"/>
      <c r="J3093" s="108"/>
      <c r="K3093" s="108"/>
      <c r="L3093" s="108"/>
      <c r="M3093" s="108"/>
      <c r="N3093" s="108"/>
      <c r="O3093" s="108"/>
      <c r="P3093" s="108"/>
      <c r="Q3093" s="108"/>
      <c r="R3093" s="108"/>
      <c r="S3093" s="107"/>
      <c r="T3093" s="108"/>
      <c r="U3093" s="108"/>
      <c r="V3093" s="107"/>
      <c r="W3093" s="107"/>
    </row>
    <row r="3094" spans="1:23">
      <c r="A3094" s="107"/>
      <c r="B3094" s="112"/>
      <c r="C3094" s="107"/>
      <c r="D3094" s="112"/>
      <c r="E3094" s="107"/>
      <c r="F3094" s="107"/>
      <c r="G3094" s="107"/>
      <c r="H3094" s="107"/>
      <c r="I3094" s="107"/>
      <c r="J3094" s="108"/>
      <c r="K3094" s="108"/>
      <c r="L3094" s="108"/>
      <c r="M3094" s="108"/>
      <c r="N3094" s="108"/>
      <c r="O3094" s="108"/>
      <c r="P3094" s="108"/>
      <c r="Q3094" s="108"/>
      <c r="R3094" s="108"/>
      <c r="S3094" s="107"/>
      <c r="T3094" s="108"/>
      <c r="U3094" s="108"/>
      <c r="V3094" s="107"/>
      <c r="W3094" s="107"/>
    </row>
    <row r="3095" spans="1:23">
      <c r="A3095" s="107"/>
      <c r="B3095" s="112"/>
      <c r="C3095" s="107"/>
      <c r="D3095" s="112"/>
      <c r="E3095" s="107"/>
      <c r="F3095" s="107"/>
      <c r="G3095" s="107"/>
      <c r="H3095" s="107"/>
      <c r="I3095" s="107"/>
      <c r="J3095" s="108"/>
      <c r="K3095" s="108"/>
      <c r="L3095" s="108"/>
      <c r="M3095" s="108"/>
      <c r="N3095" s="108"/>
      <c r="O3095" s="108"/>
      <c r="P3095" s="108"/>
      <c r="Q3095" s="108"/>
      <c r="R3095" s="108"/>
      <c r="S3095" s="107"/>
      <c r="T3095" s="108"/>
      <c r="U3095" s="108"/>
      <c r="V3095" s="107"/>
      <c r="W3095" s="107"/>
    </row>
    <row r="3096" spans="1:23">
      <c r="A3096" s="107"/>
      <c r="B3096" s="112"/>
      <c r="C3096" s="107"/>
      <c r="D3096" s="112"/>
      <c r="E3096" s="107"/>
      <c r="F3096" s="107"/>
      <c r="G3096" s="107"/>
      <c r="H3096" s="107"/>
      <c r="I3096" s="107"/>
      <c r="J3096" s="108"/>
      <c r="K3096" s="108"/>
      <c r="L3096" s="108"/>
      <c r="M3096" s="108"/>
      <c r="N3096" s="108"/>
      <c r="O3096" s="108"/>
      <c r="P3096" s="108"/>
      <c r="Q3096" s="108"/>
      <c r="R3096" s="108"/>
      <c r="S3096" s="107"/>
      <c r="T3096" s="108"/>
      <c r="U3096" s="108"/>
      <c r="V3096" s="107"/>
      <c r="W3096" s="107"/>
    </row>
    <row r="3097" spans="1:23">
      <c r="A3097" s="107"/>
      <c r="B3097" s="112"/>
      <c r="C3097" s="107"/>
      <c r="D3097" s="112"/>
      <c r="E3097" s="107"/>
      <c r="F3097" s="107"/>
      <c r="G3097" s="107"/>
      <c r="H3097" s="107"/>
      <c r="I3097" s="107"/>
      <c r="J3097" s="108"/>
      <c r="K3097" s="108"/>
      <c r="L3097" s="108"/>
      <c r="M3097" s="108"/>
      <c r="N3097" s="108"/>
      <c r="O3097" s="108"/>
      <c r="P3097" s="108"/>
      <c r="Q3097" s="108"/>
      <c r="R3097" s="108"/>
      <c r="S3097" s="107"/>
      <c r="T3097" s="108"/>
      <c r="U3097" s="108"/>
      <c r="V3097" s="107"/>
      <c r="W3097" s="107"/>
    </row>
    <row r="3098" spans="1:23">
      <c r="A3098" s="107"/>
      <c r="B3098" s="112"/>
      <c r="C3098" s="107"/>
      <c r="D3098" s="112"/>
      <c r="E3098" s="107"/>
      <c r="F3098" s="107"/>
      <c r="G3098" s="107"/>
      <c r="H3098" s="107"/>
      <c r="I3098" s="107"/>
      <c r="J3098" s="108"/>
      <c r="K3098" s="108"/>
      <c r="L3098" s="108"/>
      <c r="M3098" s="108"/>
      <c r="N3098" s="108"/>
      <c r="O3098" s="108"/>
      <c r="P3098" s="108"/>
      <c r="Q3098" s="108"/>
      <c r="R3098" s="108"/>
      <c r="S3098" s="107"/>
      <c r="T3098" s="108"/>
      <c r="U3098" s="108"/>
      <c r="V3098" s="107"/>
      <c r="W3098" s="107"/>
    </row>
    <row r="3099" spans="1:23">
      <c r="A3099" s="107"/>
      <c r="B3099" s="112"/>
      <c r="C3099" s="107"/>
      <c r="D3099" s="112"/>
      <c r="E3099" s="107"/>
      <c r="F3099" s="107"/>
      <c r="G3099" s="107"/>
      <c r="H3099" s="107"/>
      <c r="I3099" s="107"/>
      <c r="J3099" s="108"/>
      <c r="K3099" s="108"/>
      <c r="L3099" s="108"/>
      <c r="M3099" s="108"/>
      <c r="N3099" s="108"/>
      <c r="O3099" s="108"/>
      <c r="P3099" s="108"/>
      <c r="Q3099" s="108"/>
      <c r="R3099" s="108"/>
      <c r="S3099" s="107"/>
      <c r="T3099" s="108"/>
      <c r="U3099" s="108"/>
      <c r="V3099" s="107"/>
      <c r="W3099" s="107"/>
    </row>
    <row r="3100" spans="1:23">
      <c r="A3100" s="107"/>
      <c r="B3100" s="112"/>
      <c r="C3100" s="107"/>
      <c r="D3100" s="112"/>
      <c r="E3100" s="107"/>
      <c r="F3100" s="107"/>
      <c r="G3100" s="107"/>
      <c r="H3100" s="107"/>
      <c r="I3100" s="107"/>
      <c r="J3100" s="108"/>
      <c r="K3100" s="108"/>
      <c r="L3100" s="108"/>
      <c r="M3100" s="108"/>
      <c r="N3100" s="108"/>
      <c r="O3100" s="108"/>
      <c r="P3100" s="108"/>
      <c r="Q3100" s="108"/>
      <c r="R3100" s="108"/>
      <c r="S3100" s="107"/>
      <c r="T3100" s="108"/>
      <c r="U3100" s="108"/>
      <c r="V3100" s="107"/>
      <c r="W3100" s="107"/>
    </row>
    <row r="3101" spans="1:23">
      <c r="A3101" s="107"/>
      <c r="B3101" s="112"/>
      <c r="C3101" s="107"/>
      <c r="D3101" s="112"/>
      <c r="E3101" s="107"/>
      <c r="F3101" s="107"/>
      <c r="G3101" s="107"/>
      <c r="H3101" s="107"/>
      <c r="I3101" s="107"/>
      <c r="J3101" s="108"/>
      <c r="K3101" s="108"/>
      <c r="L3101" s="108"/>
      <c r="M3101" s="108"/>
      <c r="N3101" s="108"/>
      <c r="O3101" s="108"/>
      <c r="P3101" s="108"/>
      <c r="Q3101" s="108"/>
      <c r="R3101" s="108"/>
      <c r="S3101" s="107"/>
      <c r="T3101" s="108"/>
      <c r="U3101" s="108"/>
      <c r="V3101" s="107"/>
      <c r="W3101" s="107"/>
    </row>
    <row r="3102" spans="1:23">
      <c r="A3102" s="107"/>
      <c r="B3102" s="112"/>
      <c r="C3102" s="107"/>
      <c r="D3102" s="112"/>
      <c r="E3102" s="107"/>
      <c r="F3102" s="107"/>
      <c r="G3102" s="107"/>
      <c r="H3102" s="107"/>
      <c r="I3102" s="107"/>
      <c r="J3102" s="108"/>
      <c r="K3102" s="108"/>
      <c r="L3102" s="108"/>
      <c r="M3102" s="108"/>
      <c r="N3102" s="108"/>
      <c r="O3102" s="108"/>
      <c r="P3102" s="108"/>
      <c r="Q3102" s="108"/>
      <c r="R3102" s="108"/>
      <c r="S3102" s="107"/>
      <c r="T3102" s="108"/>
      <c r="U3102" s="108"/>
      <c r="V3102" s="107"/>
      <c r="W3102" s="107"/>
    </row>
    <row r="3103" spans="1:23">
      <c r="A3103" s="107"/>
      <c r="B3103" s="112"/>
      <c r="C3103" s="107"/>
      <c r="D3103" s="112"/>
      <c r="E3103" s="107"/>
      <c r="F3103" s="107"/>
      <c r="G3103" s="107"/>
      <c r="H3103" s="107"/>
      <c r="I3103" s="107"/>
      <c r="J3103" s="108"/>
      <c r="K3103" s="108"/>
      <c r="L3103" s="108"/>
      <c r="M3103" s="108"/>
      <c r="N3103" s="108"/>
      <c r="O3103" s="108"/>
      <c r="P3103" s="108"/>
      <c r="Q3103" s="108"/>
      <c r="R3103" s="108"/>
      <c r="S3103" s="107"/>
      <c r="T3103" s="108"/>
      <c r="U3103" s="108"/>
      <c r="V3103" s="107"/>
      <c r="W3103" s="107"/>
    </row>
    <row r="3104" spans="1:23">
      <c r="A3104" s="107"/>
      <c r="B3104" s="112"/>
      <c r="C3104" s="107"/>
      <c r="D3104" s="112"/>
      <c r="E3104" s="107"/>
      <c r="F3104" s="107"/>
      <c r="G3104" s="107"/>
      <c r="H3104" s="107"/>
      <c r="I3104" s="107"/>
      <c r="J3104" s="108"/>
      <c r="K3104" s="108"/>
      <c r="L3104" s="108"/>
      <c r="M3104" s="108"/>
      <c r="N3104" s="108"/>
      <c r="O3104" s="108"/>
      <c r="P3104" s="108"/>
      <c r="Q3104" s="108"/>
      <c r="R3104" s="108"/>
      <c r="S3104" s="107"/>
      <c r="T3104" s="108"/>
      <c r="U3104" s="108"/>
      <c r="V3104" s="107"/>
      <c r="W3104" s="107"/>
    </row>
    <row r="3105" spans="1:23">
      <c r="A3105" s="107"/>
      <c r="B3105" s="112"/>
      <c r="C3105" s="107"/>
      <c r="D3105" s="112"/>
      <c r="E3105" s="107"/>
      <c r="F3105" s="107"/>
      <c r="G3105" s="107"/>
      <c r="H3105" s="107"/>
      <c r="I3105" s="107"/>
      <c r="J3105" s="108"/>
      <c r="K3105" s="108"/>
      <c r="L3105" s="108"/>
      <c r="M3105" s="108"/>
      <c r="N3105" s="108"/>
      <c r="O3105" s="108"/>
      <c r="P3105" s="108"/>
      <c r="Q3105" s="108"/>
      <c r="R3105" s="108"/>
      <c r="S3105" s="107"/>
      <c r="T3105" s="108"/>
      <c r="U3105" s="108"/>
      <c r="V3105" s="107"/>
      <c r="W3105" s="107"/>
    </row>
    <row r="3106" spans="1:23">
      <c r="A3106" s="107"/>
      <c r="B3106" s="112"/>
      <c r="C3106" s="107"/>
      <c r="D3106" s="112"/>
      <c r="E3106" s="107"/>
      <c r="F3106" s="107"/>
      <c r="G3106" s="107"/>
      <c r="H3106" s="107"/>
      <c r="I3106" s="107"/>
      <c r="J3106" s="108"/>
      <c r="K3106" s="108"/>
      <c r="L3106" s="108"/>
      <c r="M3106" s="108"/>
      <c r="N3106" s="108"/>
      <c r="O3106" s="108"/>
      <c r="P3106" s="108"/>
      <c r="Q3106" s="108"/>
      <c r="R3106" s="108"/>
      <c r="S3106" s="107"/>
      <c r="T3106" s="108"/>
      <c r="U3106" s="108"/>
      <c r="V3106" s="107"/>
      <c r="W3106" s="107"/>
    </row>
    <row r="3107" spans="1:23">
      <c r="A3107" s="107"/>
      <c r="B3107" s="112"/>
      <c r="C3107" s="107"/>
      <c r="D3107" s="112"/>
      <c r="E3107" s="107"/>
      <c r="F3107" s="107"/>
      <c r="G3107" s="107"/>
      <c r="H3107" s="107"/>
      <c r="I3107" s="107"/>
      <c r="J3107" s="108"/>
      <c r="K3107" s="108"/>
      <c r="L3107" s="108"/>
      <c r="M3107" s="108"/>
      <c r="N3107" s="108"/>
      <c r="O3107" s="108"/>
      <c r="P3107" s="108"/>
      <c r="Q3107" s="108"/>
      <c r="R3107" s="108"/>
      <c r="S3107" s="107"/>
      <c r="T3107" s="108"/>
      <c r="U3107" s="108"/>
      <c r="V3107" s="107"/>
      <c r="W3107" s="107"/>
    </row>
    <row r="3108" spans="1:23">
      <c r="A3108" s="107"/>
      <c r="B3108" s="112"/>
      <c r="C3108" s="107"/>
      <c r="D3108" s="112"/>
      <c r="E3108" s="107"/>
      <c r="F3108" s="107"/>
      <c r="G3108" s="107"/>
      <c r="H3108" s="107"/>
      <c r="I3108" s="107"/>
      <c r="J3108" s="108"/>
      <c r="K3108" s="108"/>
      <c r="L3108" s="108"/>
      <c r="M3108" s="108"/>
      <c r="N3108" s="108"/>
      <c r="O3108" s="108"/>
      <c r="P3108" s="108"/>
      <c r="Q3108" s="108"/>
      <c r="R3108" s="108"/>
      <c r="S3108" s="107"/>
      <c r="T3108" s="108"/>
      <c r="U3108" s="108"/>
      <c r="V3108" s="107"/>
      <c r="W3108" s="107"/>
    </row>
    <row r="3109" spans="1:23">
      <c r="A3109" s="107"/>
      <c r="B3109" s="112"/>
      <c r="C3109" s="107"/>
      <c r="D3109" s="112"/>
      <c r="E3109" s="107"/>
      <c r="F3109" s="107"/>
      <c r="G3109" s="107"/>
      <c r="H3109" s="107"/>
      <c r="I3109" s="107"/>
      <c r="J3109" s="108"/>
      <c r="K3109" s="108"/>
      <c r="L3109" s="108"/>
      <c r="M3109" s="108"/>
      <c r="N3109" s="108"/>
      <c r="O3109" s="108"/>
      <c r="P3109" s="108"/>
      <c r="Q3109" s="108"/>
      <c r="R3109" s="108"/>
      <c r="S3109" s="107"/>
      <c r="T3109" s="108"/>
      <c r="U3109" s="108"/>
      <c r="V3109" s="107"/>
      <c r="W3109" s="107"/>
    </row>
    <row r="3110" spans="1:23">
      <c r="A3110" s="107"/>
      <c r="B3110" s="112"/>
      <c r="C3110" s="107"/>
      <c r="D3110" s="112"/>
      <c r="E3110" s="107"/>
      <c r="F3110" s="107"/>
      <c r="G3110" s="107"/>
      <c r="H3110" s="107"/>
      <c r="I3110" s="107"/>
      <c r="J3110" s="108"/>
      <c r="K3110" s="108"/>
      <c r="L3110" s="108"/>
      <c r="M3110" s="108"/>
      <c r="N3110" s="108"/>
      <c r="O3110" s="108"/>
      <c r="P3110" s="108"/>
      <c r="Q3110" s="108"/>
      <c r="R3110" s="108"/>
      <c r="S3110" s="107"/>
      <c r="T3110" s="108"/>
      <c r="U3110" s="108"/>
      <c r="V3110" s="107"/>
      <c r="W3110" s="107"/>
    </row>
    <row r="3111" spans="1:23">
      <c r="A3111" s="107"/>
      <c r="B3111" s="112"/>
      <c r="C3111" s="107"/>
      <c r="D3111" s="112"/>
      <c r="E3111" s="107"/>
      <c r="F3111" s="107"/>
      <c r="G3111" s="107"/>
      <c r="H3111" s="107"/>
      <c r="I3111" s="107"/>
      <c r="J3111" s="108"/>
      <c r="K3111" s="108"/>
      <c r="L3111" s="108"/>
      <c r="M3111" s="108"/>
      <c r="N3111" s="108"/>
      <c r="O3111" s="108"/>
      <c r="P3111" s="108"/>
      <c r="Q3111" s="108"/>
      <c r="R3111" s="108"/>
      <c r="S3111" s="107"/>
      <c r="T3111" s="108"/>
      <c r="U3111" s="108"/>
      <c r="V3111" s="107"/>
      <c r="W3111" s="107"/>
    </row>
    <row r="3112" spans="1:23">
      <c r="A3112" s="107"/>
      <c r="B3112" s="112"/>
      <c r="C3112" s="107"/>
      <c r="D3112" s="112"/>
      <c r="E3112" s="107"/>
      <c r="F3112" s="107"/>
      <c r="G3112" s="107"/>
      <c r="H3112" s="107"/>
      <c r="I3112" s="107"/>
      <c r="J3112" s="108"/>
      <c r="K3112" s="108"/>
      <c r="L3112" s="108"/>
      <c r="M3112" s="108"/>
      <c r="N3112" s="108"/>
      <c r="O3112" s="108"/>
      <c r="P3112" s="108"/>
      <c r="Q3112" s="108"/>
      <c r="R3112" s="108"/>
      <c r="S3112" s="107"/>
      <c r="T3112" s="108"/>
      <c r="U3112" s="108"/>
      <c r="V3112" s="107"/>
      <c r="W3112" s="107"/>
    </row>
    <row r="3113" spans="1:23">
      <c r="A3113" s="107"/>
      <c r="B3113" s="112"/>
      <c r="C3113" s="107"/>
      <c r="D3113" s="112"/>
      <c r="E3113" s="107"/>
      <c r="F3113" s="107"/>
      <c r="G3113" s="107"/>
      <c r="H3113" s="107"/>
      <c r="I3113" s="107"/>
      <c r="J3113" s="108"/>
      <c r="K3113" s="108"/>
      <c r="L3113" s="108"/>
      <c r="M3113" s="108"/>
      <c r="N3113" s="108"/>
      <c r="O3113" s="108"/>
      <c r="P3113" s="108"/>
      <c r="Q3113" s="108"/>
      <c r="R3113" s="108"/>
      <c r="S3113" s="107"/>
      <c r="T3113" s="108"/>
      <c r="U3113" s="108"/>
      <c r="V3113" s="107"/>
      <c r="W3113" s="107"/>
    </row>
    <row r="3114" spans="1:23">
      <c r="A3114" s="107"/>
      <c r="B3114" s="112"/>
      <c r="C3114" s="107"/>
      <c r="D3114" s="112"/>
      <c r="E3114" s="107"/>
      <c r="F3114" s="107"/>
      <c r="G3114" s="107"/>
      <c r="H3114" s="107"/>
      <c r="I3114" s="107"/>
      <c r="J3114" s="108"/>
      <c r="K3114" s="108"/>
      <c r="L3114" s="108"/>
      <c r="M3114" s="108"/>
      <c r="N3114" s="108"/>
      <c r="O3114" s="108"/>
      <c r="P3114" s="108"/>
      <c r="Q3114" s="108"/>
      <c r="R3114" s="108"/>
      <c r="S3114" s="107"/>
      <c r="T3114" s="108"/>
      <c r="U3114" s="108"/>
      <c r="V3114" s="107"/>
      <c r="W3114" s="107"/>
    </row>
    <row r="3115" spans="1:23">
      <c r="A3115" s="107"/>
      <c r="B3115" s="112"/>
      <c r="C3115" s="107"/>
      <c r="D3115" s="112"/>
      <c r="E3115" s="107"/>
      <c r="F3115" s="107"/>
      <c r="G3115" s="107"/>
      <c r="H3115" s="107"/>
      <c r="I3115" s="107"/>
      <c r="J3115" s="108"/>
      <c r="K3115" s="108"/>
      <c r="L3115" s="108"/>
      <c r="M3115" s="108"/>
      <c r="N3115" s="108"/>
      <c r="O3115" s="108"/>
      <c r="P3115" s="108"/>
      <c r="Q3115" s="108"/>
      <c r="R3115" s="108"/>
      <c r="S3115" s="107"/>
      <c r="T3115" s="108"/>
      <c r="U3115" s="108"/>
      <c r="V3115" s="107"/>
      <c r="W3115" s="107"/>
    </row>
    <row r="3116" spans="1:23">
      <c r="A3116" s="107"/>
      <c r="B3116" s="112"/>
      <c r="C3116" s="107"/>
      <c r="D3116" s="112"/>
      <c r="E3116" s="107"/>
      <c r="F3116" s="107"/>
      <c r="G3116" s="107"/>
      <c r="H3116" s="107"/>
      <c r="I3116" s="107"/>
      <c r="J3116" s="108"/>
      <c r="K3116" s="108"/>
      <c r="L3116" s="108"/>
      <c r="M3116" s="108"/>
      <c r="N3116" s="108"/>
      <c r="O3116" s="108"/>
      <c r="P3116" s="108"/>
      <c r="Q3116" s="108"/>
      <c r="R3116" s="108"/>
      <c r="S3116" s="107"/>
      <c r="T3116" s="108"/>
      <c r="U3116" s="108"/>
      <c r="V3116" s="107"/>
      <c r="W3116" s="107"/>
    </row>
    <row r="3117" spans="1:23">
      <c r="A3117" s="107"/>
      <c r="B3117" s="112"/>
      <c r="C3117" s="107"/>
      <c r="D3117" s="112"/>
      <c r="E3117" s="107"/>
      <c r="F3117" s="107"/>
      <c r="G3117" s="107"/>
      <c r="H3117" s="107"/>
      <c r="I3117" s="107"/>
      <c r="J3117" s="108"/>
      <c r="K3117" s="108"/>
      <c r="L3117" s="108"/>
      <c r="M3117" s="108"/>
      <c r="N3117" s="108"/>
      <c r="O3117" s="108"/>
      <c r="P3117" s="108"/>
      <c r="Q3117" s="108"/>
      <c r="R3117" s="108"/>
      <c r="S3117" s="107"/>
      <c r="T3117" s="108"/>
      <c r="U3117" s="108"/>
      <c r="V3117" s="107"/>
      <c r="W3117" s="107"/>
    </row>
    <row r="3118" spans="1:23">
      <c r="A3118" s="107"/>
      <c r="B3118" s="112"/>
      <c r="C3118" s="107"/>
      <c r="D3118" s="112"/>
      <c r="E3118" s="107"/>
      <c r="F3118" s="107"/>
      <c r="G3118" s="107"/>
      <c r="H3118" s="107"/>
      <c r="I3118" s="107"/>
      <c r="J3118" s="108"/>
      <c r="K3118" s="108"/>
      <c r="L3118" s="108"/>
      <c r="M3118" s="108"/>
      <c r="N3118" s="108"/>
      <c r="O3118" s="108"/>
      <c r="P3118" s="108"/>
      <c r="Q3118" s="108"/>
      <c r="R3118" s="108"/>
      <c r="S3118" s="107"/>
      <c r="T3118" s="108"/>
      <c r="U3118" s="108"/>
      <c r="V3118" s="107"/>
      <c r="W3118" s="107"/>
    </row>
    <row r="3119" spans="1:23">
      <c r="A3119" s="107"/>
      <c r="B3119" s="112"/>
      <c r="C3119" s="107"/>
      <c r="D3119" s="112"/>
      <c r="E3119" s="107"/>
      <c r="F3119" s="107"/>
      <c r="G3119" s="107"/>
      <c r="H3119" s="107"/>
      <c r="I3119" s="107"/>
      <c r="J3119" s="108"/>
      <c r="K3119" s="108"/>
      <c r="L3119" s="108"/>
      <c r="M3119" s="108"/>
      <c r="N3119" s="108"/>
      <c r="O3119" s="108"/>
      <c r="P3119" s="108"/>
      <c r="Q3119" s="108"/>
      <c r="R3119" s="108"/>
      <c r="S3119" s="107"/>
      <c r="T3119" s="108"/>
      <c r="U3119" s="108"/>
      <c r="V3119" s="107"/>
      <c r="W3119" s="107"/>
    </row>
    <row r="3120" spans="1:23">
      <c r="A3120" s="107"/>
      <c r="B3120" s="112"/>
      <c r="C3120" s="107"/>
      <c r="D3120" s="112"/>
      <c r="E3120" s="107"/>
      <c r="F3120" s="107"/>
      <c r="G3120" s="107"/>
      <c r="H3120" s="107"/>
      <c r="I3120" s="107"/>
      <c r="J3120" s="108"/>
      <c r="K3120" s="108"/>
      <c r="L3120" s="108"/>
      <c r="M3120" s="108"/>
      <c r="N3120" s="108"/>
      <c r="O3120" s="108"/>
      <c r="P3120" s="108"/>
      <c r="Q3120" s="108"/>
      <c r="R3120" s="108"/>
      <c r="S3120" s="107"/>
      <c r="T3120" s="108"/>
      <c r="U3120" s="108"/>
      <c r="V3120" s="107"/>
      <c r="W3120" s="107"/>
    </row>
    <row r="3121" spans="1:23">
      <c r="A3121" s="107"/>
      <c r="B3121" s="112"/>
      <c r="C3121" s="107"/>
      <c r="D3121" s="112"/>
      <c r="E3121" s="107"/>
      <c r="F3121" s="107"/>
      <c r="G3121" s="107"/>
      <c r="H3121" s="107"/>
      <c r="I3121" s="107"/>
      <c r="J3121" s="108"/>
      <c r="K3121" s="108"/>
      <c r="L3121" s="108"/>
      <c r="M3121" s="108"/>
      <c r="N3121" s="108"/>
      <c r="O3121" s="108"/>
      <c r="P3121" s="108"/>
      <c r="Q3121" s="108"/>
      <c r="R3121" s="108"/>
      <c r="S3121" s="107"/>
      <c r="T3121" s="108"/>
      <c r="U3121" s="108"/>
      <c r="V3121" s="107"/>
      <c r="W3121" s="107"/>
    </row>
    <row r="3122" spans="1:23">
      <c r="A3122" s="107"/>
      <c r="B3122" s="112"/>
      <c r="C3122" s="107"/>
      <c r="D3122" s="112"/>
      <c r="E3122" s="107"/>
      <c r="F3122" s="107"/>
      <c r="G3122" s="107"/>
      <c r="H3122" s="107"/>
      <c r="I3122" s="107"/>
      <c r="J3122" s="108"/>
      <c r="K3122" s="108"/>
      <c r="L3122" s="108"/>
      <c r="M3122" s="108"/>
      <c r="N3122" s="108"/>
      <c r="O3122" s="108"/>
      <c r="P3122" s="108"/>
      <c r="Q3122" s="108"/>
      <c r="R3122" s="108"/>
      <c r="S3122" s="107"/>
      <c r="T3122" s="108"/>
      <c r="U3122" s="108"/>
      <c r="V3122" s="107"/>
      <c r="W3122" s="107"/>
    </row>
    <row r="3123" spans="1:23">
      <c r="A3123" s="107"/>
      <c r="B3123" s="112"/>
      <c r="C3123" s="107"/>
      <c r="D3123" s="112"/>
      <c r="E3123" s="107"/>
      <c r="F3123" s="107"/>
      <c r="G3123" s="107"/>
      <c r="H3123" s="107"/>
      <c r="I3123" s="107"/>
      <c r="J3123" s="108"/>
      <c r="K3123" s="108"/>
      <c r="L3123" s="108"/>
      <c r="M3123" s="108"/>
      <c r="N3123" s="108"/>
      <c r="O3123" s="108"/>
      <c r="P3123" s="108"/>
      <c r="Q3123" s="108"/>
      <c r="R3123" s="108"/>
      <c r="S3123" s="107"/>
      <c r="T3123" s="108"/>
      <c r="U3123" s="108"/>
      <c r="V3123" s="107"/>
      <c r="W3123" s="107"/>
    </row>
    <row r="3124" spans="1:23">
      <c r="A3124" s="107"/>
      <c r="B3124" s="112"/>
      <c r="C3124" s="107"/>
      <c r="D3124" s="112"/>
      <c r="E3124" s="107"/>
      <c r="F3124" s="107"/>
      <c r="G3124" s="107"/>
      <c r="H3124" s="107"/>
      <c r="I3124" s="107"/>
      <c r="J3124" s="108"/>
      <c r="K3124" s="108"/>
      <c r="L3124" s="108"/>
      <c r="M3124" s="108"/>
      <c r="N3124" s="108"/>
      <c r="O3124" s="108"/>
      <c r="P3124" s="108"/>
      <c r="Q3124" s="108"/>
      <c r="R3124" s="108"/>
      <c r="S3124" s="107"/>
      <c r="T3124" s="108"/>
      <c r="U3124" s="108"/>
      <c r="V3124" s="107"/>
      <c r="W3124" s="107"/>
    </row>
    <row r="3125" spans="1:23">
      <c r="A3125" s="107"/>
      <c r="B3125" s="112"/>
      <c r="C3125" s="107"/>
      <c r="D3125" s="112"/>
      <c r="E3125" s="107"/>
      <c r="F3125" s="107"/>
      <c r="G3125" s="107"/>
      <c r="H3125" s="107"/>
      <c r="I3125" s="107"/>
      <c r="J3125" s="108"/>
      <c r="K3125" s="108"/>
      <c r="L3125" s="108"/>
      <c r="M3125" s="108"/>
      <c r="N3125" s="108"/>
      <c r="O3125" s="108"/>
      <c r="P3125" s="108"/>
      <c r="Q3125" s="108"/>
      <c r="R3125" s="108"/>
      <c r="S3125" s="107"/>
      <c r="T3125" s="108"/>
      <c r="U3125" s="108"/>
      <c r="V3125" s="107"/>
      <c r="W3125" s="107"/>
    </row>
    <row r="3126" spans="1:23">
      <c r="A3126" s="107"/>
      <c r="B3126" s="112"/>
      <c r="C3126" s="107"/>
      <c r="D3126" s="112"/>
      <c r="E3126" s="107"/>
      <c r="F3126" s="107"/>
      <c r="G3126" s="107"/>
      <c r="H3126" s="107"/>
      <c r="I3126" s="107"/>
      <c r="J3126" s="108"/>
      <c r="K3126" s="108"/>
      <c r="L3126" s="108"/>
      <c r="M3126" s="108"/>
      <c r="N3126" s="108"/>
      <c r="O3126" s="108"/>
      <c r="P3126" s="108"/>
      <c r="Q3126" s="108"/>
      <c r="R3126" s="108"/>
      <c r="S3126" s="107"/>
      <c r="T3126" s="108"/>
      <c r="U3126" s="108"/>
      <c r="V3126" s="107"/>
      <c r="W3126" s="107"/>
    </row>
    <row r="3127" spans="1:23">
      <c r="A3127" s="107"/>
      <c r="B3127" s="112"/>
      <c r="C3127" s="107"/>
      <c r="D3127" s="112"/>
      <c r="E3127" s="107"/>
      <c r="F3127" s="107"/>
      <c r="G3127" s="107"/>
      <c r="H3127" s="107"/>
      <c r="I3127" s="107"/>
      <c r="J3127" s="108"/>
      <c r="K3127" s="108"/>
      <c r="L3127" s="108"/>
      <c r="M3127" s="108"/>
      <c r="N3127" s="108"/>
      <c r="O3127" s="108"/>
      <c r="P3127" s="108"/>
      <c r="Q3127" s="108"/>
      <c r="R3127" s="108"/>
      <c r="S3127" s="107"/>
      <c r="T3127" s="108"/>
      <c r="U3127" s="108"/>
      <c r="V3127" s="107"/>
      <c r="W3127" s="107"/>
    </row>
    <row r="3128" spans="1:23">
      <c r="A3128" s="107"/>
      <c r="B3128" s="112"/>
      <c r="C3128" s="107"/>
      <c r="D3128" s="112"/>
      <c r="E3128" s="107"/>
      <c r="F3128" s="107"/>
      <c r="G3128" s="107"/>
      <c r="H3128" s="107"/>
      <c r="I3128" s="107"/>
      <c r="J3128" s="108"/>
      <c r="K3128" s="108"/>
      <c r="L3128" s="108"/>
      <c r="M3128" s="108"/>
      <c r="N3128" s="108"/>
      <c r="O3128" s="108"/>
      <c r="P3128" s="108"/>
      <c r="Q3128" s="108"/>
      <c r="R3128" s="108"/>
      <c r="S3128" s="107"/>
      <c r="T3128" s="108"/>
      <c r="U3128" s="108"/>
      <c r="V3128" s="107"/>
      <c r="W3128" s="107"/>
    </row>
    <row r="3129" spans="1:23">
      <c r="A3129" s="107"/>
      <c r="B3129" s="112"/>
      <c r="C3129" s="107"/>
      <c r="D3129" s="112"/>
      <c r="E3129" s="107"/>
      <c r="F3129" s="107"/>
      <c r="G3129" s="107"/>
      <c r="H3129" s="107"/>
      <c r="I3129" s="107"/>
      <c r="J3129" s="108"/>
      <c r="K3129" s="108"/>
      <c r="L3129" s="108"/>
      <c r="M3129" s="108"/>
      <c r="N3129" s="108"/>
      <c r="O3129" s="108"/>
      <c r="P3129" s="108"/>
      <c r="Q3129" s="108"/>
      <c r="R3129" s="108"/>
      <c r="S3129" s="107"/>
      <c r="T3129" s="108"/>
      <c r="U3129" s="108"/>
      <c r="V3129" s="107"/>
      <c r="W3129" s="107"/>
    </row>
    <row r="3130" spans="1:23">
      <c r="A3130" s="107"/>
      <c r="B3130" s="112"/>
      <c r="C3130" s="107"/>
      <c r="D3130" s="112"/>
      <c r="E3130" s="107"/>
      <c r="F3130" s="107"/>
      <c r="G3130" s="107"/>
      <c r="H3130" s="107"/>
      <c r="I3130" s="107"/>
      <c r="J3130" s="108"/>
      <c r="K3130" s="108"/>
      <c r="L3130" s="108"/>
      <c r="M3130" s="108"/>
      <c r="N3130" s="108"/>
      <c r="O3130" s="108"/>
      <c r="P3130" s="108"/>
      <c r="Q3130" s="108"/>
      <c r="R3130" s="108"/>
      <c r="S3130" s="107"/>
      <c r="T3130" s="108"/>
      <c r="U3130" s="108"/>
      <c r="V3130" s="107"/>
      <c r="W3130" s="107"/>
    </row>
    <row r="3131" spans="1:23">
      <c r="A3131" s="107"/>
      <c r="B3131" s="112"/>
      <c r="C3131" s="107"/>
      <c r="D3131" s="112"/>
      <c r="E3131" s="107"/>
      <c r="F3131" s="107"/>
      <c r="G3131" s="107"/>
      <c r="H3131" s="107"/>
      <c r="I3131" s="107"/>
      <c r="J3131" s="108"/>
      <c r="K3131" s="108"/>
      <c r="L3131" s="108"/>
      <c r="M3131" s="108"/>
      <c r="N3131" s="108"/>
      <c r="O3131" s="108"/>
      <c r="P3131" s="108"/>
      <c r="Q3131" s="108"/>
      <c r="R3131" s="108"/>
      <c r="S3131" s="107"/>
      <c r="T3131" s="108"/>
      <c r="U3131" s="108"/>
      <c r="V3131" s="107"/>
      <c r="W3131" s="107"/>
    </row>
    <row r="3132" spans="1:23">
      <c r="A3132" s="107"/>
      <c r="B3132" s="112"/>
      <c r="C3132" s="107"/>
      <c r="D3132" s="112"/>
      <c r="E3132" s="107"/>
      <c r="F3132" s="107"/>
      <c r="G3132" s="107"/>
      <c r="H3132" s="107"/>
      <c r="I3132" s="107"/>
      <c r="J3132" s="108"/>
      <c r="K3132" s="108"/>
      <c r="L3132" s="108"/>
      <c r="M3132" s="108"/>
      <c r="N3132" s="108"/>
      <c r="O3132" s="108"/>
      <c r="P3132" s="108"/>
      <c r="Q3132" s="108"/>
      <c r="R3132" s="108"/>
      <c r="S3132" s="107"/>
      <c r="T3132" s="108"/>
      <c r="U3132" s="108"/>
      <c r="V3132" s="107"/>
      <c r="W3132" s="107"/>
    </row>
    <row r="3133" spans="1:23">
      <c r="A3133" s="107"/>
      <c r="B3133" s="112"/>
      <c r="C3133" s="107"/>
      <c r="D3133" s="112"/>
      <c r="E3133" s="107"/>
      <c r="F3133" s="107"/>
      <c r="G3133" s="107"/>
      <c r="H3133" s="107"/>
      <c r="I3133" s="107"/>
      <c r="J3133" s="108"/>
      <c r="K3133" s="108"/>
      <c r="L3133" s="108"/>
      <c r="M3133" s="108"/>
      <c r="N3133" s="108"/>
      <c r="O3133" s="108"/>
      <c r="P3133" s="108"/>
      <c r="Q3133" s="108"/>
      <c r="R3133" s="108"/>
      <c r="S3133" s="107"/>
      <c r="T3133" s="108"/>
      <c r="U3133" s="108"/>
      <c r="V3133" s="107"/>
      <c r="W3133" s="107"/>
    </row>
    <row r="3134" spans="1:23">
      <c r="A3134" s="107"/>
      <c r="B3134" s="112"/>
      <c r="C3134" s="107"/>
      <c r="D3134" s="112"/>
      <c r="E3134" s="107"/>
      <c r="F3134" s="107"/>
      <c r="G3134" s="107"/>
      <c r="H3134" s="107"/>
      <c r="I3134" s="107"/>
      <c r="J3134" s="108"/>
      <c r="K3134" s="108"/>
      <c r="L3134" s="108"/>
      <c r="M3134" s="108"/>
      <c r="N3134" s="108"/>
      <c r="O3134" s="108"/>
      <c r="P3134" s="108"/>
      <c r="Q3134" s="108"/>
      <c r="R3134" s="108"/>
      <c r="S3134" s="107"/>
      <c r="T3134" s="108"/>
      <c r="U3134" s="108"/>
      <c r="V3134" s="107"/>
      <c r="W3134" s="107"/>
    </row>
    <row r="3135" spans="1:23">
      <c r="A3135" s="107"/>
      <c r="B3135" s="112"/>
      <c r="C3135" s="107"/>
      <c r="D3135" s="112"/>
      <c r="E3135" s="107"/>
      <c r="F3135" s="107"/>
      <c r="G3135" s="107"/>
      <c r="H3135" s="107"/>
      <c r="I3135" s="107"/>
      <c r="J3135" s="108"/>
      <c r="K3135" s="108"/>
      <c r="L3135" s="108"/>
      <c r="M3135" s="108"/>
      <c r="N3135" s="108"/>
      <c r="O3135" s="108"/>
      <c r="P3135" s="108"/>
      <c r="Q3135" s="108"/>
      <c r="R3135" s="108"/>
      <c r="S3135" s="107"/>
      <c r="T3135" s="108"/>
      <c r="U3135" s="108"/>
      <c r="V3135" s="107"/>
      <c r="W3135" s="107"/>
    </row>
    <row r="3136" spans="1:23">
      <c r="A3136" s="107"/>
      <c r="B3136" s="112"/>
      <c r="C3136" s="107"/>
      <c r="D3136" s="112"/>
      <c r="E3136" s="107"/>
      <c r="F3136" s="107"/>
      <c r="G3136" s="107"/>
      <c r="H3136" s="107"/>
      <c r="I3136" s="107"/>
      <c r="J3136" s="108"/>
      <c r="K3136" s="108"/>
      <c r="L3136" s="108"/>
      <c r="M3136" s="108"/>
      <c r="N3136" s="108"/>
      <c r="O3136" s="108"/>
      <c r="P3136" s="108"/>
      <c r="Q3136" s="108"/>
      <c r="R3136" s="108"/>
      <c r="S3136" s="107"/>
      <c r="T3136" s="108"/>
      <c r="U3136" s="108"/>
      <c r="V3136" s="107"/>
      <c r="W3136" s="107"/>
    </row>
    <row r="3137" spans="1:23">
      <c r="A3137" s="107"/>
      <c r="B3137" s="112"/>
      <c r="C3137" s="107"/>
      <c r="D3137" s="112"/>
      <c r="E3137" s="107"/>
      <c r="F3137" s="107"/>
      <c r="G3137" s="107"/>
      <c r="H3137" s="107"/>
      <c r="I3137" s="107"/>
      <c r="J3137" s="108"/>
      <c r="K3137" s="108"/>
      <c r="L3137" s="108"/>
      <c r="M3137" s="108"/>
      <c r="N3137" s="108"/>
      <c r="O3137" s="108"/>
      <c r="P3137" s="108"/>
      <c r="Q3137" s="108"/>
      <c r="R3137" s="108"/>
      <c r="S3137" s="107"/>
      <c r="T3137" s="108"/>
      <c r="U3137" s="108"/>
      <c r="V3137" s="107"/>
      <c r="W3137" s="107"/>
    </row>
    <row r="3138" spans="1:23">
      <c r="A3138" s="107"/>
      <c r="B3138" s="112"/>
      <c r="C3138" s="107"/>
      <c r="D3138" s="112"/>
      <c r="E3138" s="107"/>
      <c r="F3138" s="107"/>
      <c r="G3138" s="107"/>
      <c r="H3138" s="107"/>
      <c r="I3138" s="107"/>
      <c r="J3138" s="108"/>
      <c r="K3138" s="108"/>
      <c r="L3138" s="108"/>
      <c r="M3138" s="108"/>
      <c r="N3138" s="108"/>
      <c r="O3138" s="108"/>
      <c r="P3138" s="108"/>
      <c r="Q3138" s="108"/>
      <c r="R3138" s="108"/>
      <c r="S3138" s="107"/>
      <c r="T3138" s="108"/>
      <c r="U3138" s="108"/>
      <c r="V3138" s="107"/>
      <c r="W3138" s="107"/>
    </row>
    <row r="3139" spans="1:23">
      <c r="A3139" s="107"/>
      <c r="B3139" s="112"/>
      <c r="C3139" s="107"/>
      <c r="D3139" s="112"/>
      <c r="E3139" s="107"/>
      <c r="F3139" s="107"/>
      <c r="G3139" s="107"/>
      <c r="H3139" s="107"/>
      <c r="I3139" s="107"/>
      <c r="J3139" s="108"/>
      <c r="K3139" s="108"/>
      <c r="L3139" s="108"/>
      <c r="M3139" s="108"/>
      <c r="N3139" s="108"/>
      <c r="O3139" s="108"/>
      <c r="P3139" s="108"/>
      <c r="Q3139" s="108"/>
      <c r="R3139" s="108"/>
      <c r="S3139" s="107"/>
      <c r="T3139" s="108"/>
      <c r="U3139" s="108"/>
      <c r="V3139" s="107"/>
      <c r="W3139" s="107"/>
    </row>
    <row r="3140" spans="1:23">
      <c r="A3140" s="107"/>
      <c r="B3140" s="112"/>
      <c r="C3140" s="107"/>
      <c r="D3140" s="112"/>
      <c r="E3140" s="107"/>
      <c r="F3140" s="107"/>
      <c r="G3140" s="107"/>
      <c r="H3140" s="107"/>
      <c r="I3140" s="107"/>
      <c r="J3140" s="108"/>
      <c r="K3140" s="108"/>
      <c r="L3140" s="108"/>
      <c r="M3140" s="108"/>
      <c r="N3140" s="108"/>
      <c r="O3140" s="108"/>
      <c r="P3140" s="108"/>
      <c r="Q3140" s="108"/>
      <c r="R3140" s="108"/>
      <c r="S3140" s="107"/>
      <c r="T3140" s="108"/>
      <c r="U3140" s="108"/>
      <c r="V3140" s="107"/>
      <c r="W3140" s="107"/>
    </row>
    <row r="3141" spans="1:23">
      <c r="A3141" s="107"/>
      <c r="B3141" s="112"/>
      <c r="C3141" s="107"/>
      <c r="D3141" s="112"/>
      <c r="E3141" s="107"/>
      <c r="F3141" s="107"/>
      <c r="G3141" s="107"/>
      <c r="H3141" s="107"/>
      <c r="I3141" s="107"/>
      <c r="J3141" s="108"/>
      <c r="K3141" s="108"/>
      <c r="L3141" s="108"/>
      <c r="M3141" s="108"/>
      <c r="N3141" s="108"/>
      <c r="O3141" s="108"/>
      <c r="P3141" s="108"/>
      <c r="Q3141" s="108"/>
      <c r="R3141" s="108"/>
      <c r="S3141" s="107"/>
      <c r="T3141" s="108"/>
      <c r="U3141" s="108"/>
      <c r="V3141" s="107"/>
      <c r="W3141" s="107"/>
    </row>
    <row r="3142" spans="1:23">
      <c r="A3142" s="107"/>
      <c r="B3142" s="112"/>
      <c r="C3142" s="107"/>
      <c r="D3142" s="112"/>
      <c r="E3142" s="107"/>
      <c r="F3142" s="107"/>
      <c r="G3142" s="107"/>
      <c r="H3142" s="107"/>
      <c r="I3142" s="107"/>
      <c r="J3142" s="108"/>
      <c r="K3142" s="108"/>
      <c r="L3142" s="108"/>
      <c r="M3142" s="108"/>
      <c r="N3142" s="108"/>
      <c r="O3142" s="108"/>
      <c r="P3142" s="108"/>
      <c r="Q3142" s="108"/>
      <c r="R3142" s="108"/>
      <c r="S3142" s="107"/>
      <c r="T3142" s="108"/>
      <c r="U3142" s="108"/>
      <c r="V3142" s="107"/>
      <c r="W3142" s="107"/>
    </row>
    <row r="3143" spans="1:23">
      <c r="A3143" s="107"/>
      <c r="B3143" s="112"/>
      <c r="C3143" s="107"/>
      <c r="D3143" s="112"/>
      <c r="E3143" s="107"/>
      <c r="F3143" s="107"/>
      <c r="G3143" s="107"/>
      <c r="H3143" s="107"/>
      <c r="I3143" s="107"/>
      <c r="J3143" s="108"/>
      <c r="K3143" s="108"/>
      <c r="L3143" s="108"/>
      <c r="M3143" s="108"/>
      <c r="N3143" s="108"/>
      <c r="O3143" s="108"/>
      <c r="P3143" s="108"/>
      <c r="Q3143" s="108"/>
      <c r="R3143" s="108"/>
      <c r="S3143" s="107"/>
      <c r="T3143" s="108"/>
      <c r="U3143" s="108"/>
      <c r="V3143" s="107"/>
      <c r="W3143" s="107"/>
    </row>
    <row r="3144" spans="1:23">
      <c r="A3144" s="107"/>
      <c r="B3144" s="112"/>
      <c r="C3144" s="107"/>
      <c r="D3144" s="112"/>
      <c r="E3144" s="107"/>
      <c r="F3144" s="107"/>
      <c r="G3144" s="107"/>
      <c r="H3144" s="107"/>
      <c r="I3144" s="107"/>
      <c r="J3144" s="108"/>
      <c r="K3144" s="108"/>
      <c r="L3144" s="108"/>
      <c r="M3144" s="108"/>
      <c r="N3144" s="108"/>
      <c r="O3144" s="108"/>
      <c r="P3144" s="108"/>
      <c r="Q3144" s="108"/>
      <c r="R3144" s="108"/>
      <c r="S3144" s="107"/>
      <c r="T3144" s="108"/>
      <c r="U3144" s="108"/>
      <c r="V3144" s="107"/>
      <c r="W3144" s="107"/>
    </row>
    <row r="3145" spans="1:23">
      <c r="A3145" s="107"/>
      <c r="B3145" s="112"/>
      <c r="C3145" s="107"/>
      <c r="D3145" s="112"/>
      <c r="E3145" s="107"/>
      <c r="F3145" s="107"/>
      <c r="G3145" s="107"/>
      <c r="H3145" s="107"/>
      <c r="I3145" s="107"/>
      <c r="J3145" s="108"/>
      <c r="K3145" s="108"/>
      <c r="L3145" s="108"/>
      <c r="M3145" s="108"/>
      <c r="N3145" s="108"/>
      <c r="O3145" s="108"/>
      <c r="P3145" s="108"/>
      <c r="Q3145" s="108"/>
      <c r="R3145" s="108"/>
      <c r="S3145" s="107"/>
      <c r="T3145" s="108"/>
      <c r="U3145" s="108"/>
      <c r="V3145" s="107"/>
      <c r="W3145" s="107"/>
    </row>
    <row r="3146" spans="1:23">
      <c r="A3146" s="107"/>
      <c r="B3146" s="112"/>
      <c r="C3146" s="107"/>
      <c r="D3146" s="112"/>
      <c r="E3146" s="107"/>
      <c r="F3146" s="107"/>
      <c r="G3146" s="107"/>
      <c r="H3146" s="107"/>
      <c r="I3146" s="107"/>
      <c r="J3146" s="108"/>
      <c r="K3146" s="108"/>
      <c r="L3146" s="108"/>
      <c r="M3146" s="108"/>
      <c r="N3146" s="108"/>
      <c r="O3146" s="108"/>
      <c r="P3146" s="108"/>
      <c r="Q3146" s="108"/>
      <c r="R3146" s="108"/>
      <c r="S3146" s="107"/>
      <c r="T3146" s="108"/>
      <c r="U3146" s="108"/>
      <c r="V3146" s="107"/>
      <c r="W3146" s="107"/>
    </row>
    <row r="3147" spans="1:23">
      <c r="A3147" s="107"/>
      <c r="B3147" s="112"/>
      <c r="C3147" s="107"/>
      <c r="D3147" s="112"/>
      <c r="E3147" s="107"/>
      <c r="F3147" s="107"/>
      <c r="G3147" s="107"/>
      <c r="H3147" s="107"/>
      <c r="I3147" s="107"/>
      <c r="J3147" s="108"/>
      <c r="K3147" s="108"/>
      <c r="L3147" s="108"/>
      <c r="M3147" s="108"/>
      <c r="N3147" s="108"/>
      <c r="O3147" s="108"/>
      <c r="P3147" s="108"/>
      <c r="Q3147" s="108"/>
      <c r="R3147" s="108"/>
      <c r="S3147" s="107"/>
      <c r="T3147" s="108"/>
      <c r="U3147" s="108"/>
      <c r="V3147" s="107"/>
      <c r="W3147" s="107"/>
    </row>
    <row r="3148" spans="1:23">
      <c r="A3148" s="107"/>
      <c r="B3148" s="112"/>
      <c r="C3148" s="107"/>
      <c r="D3148" s="112"/>
      <c r="E3148" s="107"/>
      <c r="F3148" s="107"/>
      <c r="G3148" s="107"/>
      <c r="H3148" s="107"/>
      <c r="I3148" s="107"/>
      <c r="J3148" s="108"/>
      <c r="K3148" s="108"/>
      <c r="L3148" s="108"/>
      <c r="M3148" s="108"/>
      <c r="N3148" s="108"/>
      <c r="O3148" s="108"/>
      <c r="P3148" s="108"/>
      <c r="Q3148" s="108"/>
      <c r="R3148" s="108"/>
      <c r="S3148" s="107"/>
      <c r="T3148" s="108"/>
      <c r="U3148" s="108"/>
      <c r="V3148" s="107"/>
      <c r="W3148" s="107"/>
    </row>
    <row r="3149" spans="1:23">
      <c r="A3149" s="107"/>
      <c r="B3149" s="112"/>
      <c r="C3149" s="107"/>
      <c r="D3149" s="112"/>
      <c r="E3149" s="107"/>
      <c r="F3149" s="107"/>
      <c r="G3149" s="107"/>
      <c r="H3149" s="107"/>
      <c r="I3149" s="107"/>
      <c r="J3149" s="108"/>
      <c r="K3149" s="108"/>
      <c r="L3149" s="108"/>
      <c r="M3149" s="108"/>
      <c r="N3149" s="108"/>
      <c r="O3149" s="108"/>
      <c r="P3149" s="108"/>
      <c r="Q3149" s="108"/>
      <c r="R3149" s="108"/>
      <c r="S3149" s="107"/>
      <c r="T3149" s="108"/>
      <c r="U3149" s="108"/>
      <c r="V3149" s="107"/>
      <c r="W3149" s="107"/>
    </row>
    <row r="3150" spans="1:23">
      <c r="A3150" s="107"/>
      <c r="B3150" s="112"/>
      <c r="C3150" s="107"/>
      <c r="D3150" s="112"/>
      <c r="E3150" s="107"/>
      <c r="F3150" s="107"/>
      <c r="G3150" s="107"/>
      <c r="H3150" s="107"/>
      <c r="I3150" s="107"/>
      <c r="J3150" s="108"/>
      <c r="K3150" s="108"/>
      <c r="L3150" s="108"/>
      <c r="M3150" s="108"/>
      <c r="N3150" s="108"/>
      <c r="O3150" s="108"/>
      <c r="P3150" s="108"/>
      <c r="Q3150" s="108"/>
      <c r="R3150" s="108"/>
      <c r="S3150" s="107"/>
      <c r="T3150" s="108"/>
      <c r="U3150" s="108"/>
      <c r="V3150" s="107"/>
      <c r="W3150" s="107"/>
    </row>
    <row r="3151" spans="1:23">
      <c r="A3151" s="107"/>
      <c r="B3151" s="112"/>
      <c r="C3151" s="107"/>
      <c r="D3151" s="112"/>
      <c r="E3151" s="107"/>
      <c r="F3151" s="107"/>
      <c r="G3151" s="107"/>
      <c r="H3151" s="107"/>
      <c r="I3151" s="107"/>
      <c r="J3151" s="108"/>
      <c r="K3151" s="108"/>
      <c r="L3151" s="108"/>
      <c r="M3151" s="108"/>
      <c r="N3151" s="108"/>
      <c r="O3151" s="108"/>
      <c r="P3151" s="108"/>
      <c r="Q3151" s="108"/>
      <c r="R3151" s="108"/>
      <c r="S3151" s="107"/>
      <c r="T3151" s="108"/>
      <c r="U3151" s="108"/>
      <c r="V3151" s="107"/>
      <c r="W3151" s="107"/>
    </row>
    <row r="3152" spans="1:23">
      <c r="A3152" s="107"/>
      <c r="B3152" s="112"/>
      <c r="C3152" s="107"/>
      <c r="D3152" s="112"/>
      <c r="E3152" s="107"/>
      <c r="F3152" s="107"/>
      <c r="G3152" s="107"/>
      <c r="H3152" s="107"/>
      <c r="I3152" s="107"/>
      <c r="J3152" s="108"/>
      <c r="K3152" s="108"/>
      <c r="L3152" s="108"/>
      <c r="M3152" s="108"/>
      <c r="N3152" s="108"/>
      <c r="O3152" s="108"/>
      <c r="P3152" s="108"/>
      <c r="Q3152" s="108"/>
      <c r="R3152" s="108"/>
      <c r="S3152" s="107"/>
      <c r="T3152" s="108"/>
      <c r="U3152" s="108"/>
      <c r="V3152" s="107"/>
      <c r="W3152" s="107"/>
    </row>
    <row r="3153" spans="1:23">
      <c r="A3153" s="107"/>
      <c r="B3153" s="112"/>
      <c r="C3153" s="107"/>
      <c r="D3153" s="112"/>
      <c r="E3153" s="107"/>
      <c r="F3153" s="107"/>
      <c r="G3153" s="107"/>
      <c r="H3153" s="107"/>
      <c r="I3153" s="107"/>
      <c r="J3153" s="108"/>
      <c r="K3153" s="108"/>
      <c r="L3153" s="108"/>
      <c r="M3153" s="108"/>
      <c r="N3153" s="108"/>
      <c r="O3153" s="108"/>
      <c r="P3153" s="108"/>
      <c r="Q3153" s="108"/>
      <c r="R3153" s="108"/>
      <c r="S3153" s="107"/>
      <c r="T3153" s="108"/>
      <c r="U3153" s="108"/>
      <c r="V3153" s="107"/>
      <c r="W3153" s="107"/>
    </row>
    <row r="3154" spans="1:23">
      <c r="A3154" s="107"/>
      <c r="B3154" s="112"/>
      <c r="C3154" s="107"/>
      <c r="D3154" s="112"/>
      <c r="E3154" s="107"/>
      <c r="F3154" s="107"/>
      <c r="G3154" s="107"/>
      <c r="H3154" s="107"/>
      <c r="I3154" s="107"/>
      <c r="J3154" s="108"/>
      <c r="K3154" s="108"/>
      <c r="L3154" s="108"/>
      <c r="M3154" s="108"/>
      <c r="N3154" s="108"/>
      <c r="O3154" s="108"/>
      <c r="P3154" s="108"/>
      <c r="Q3154" s="108"/>
      <c r="R3154" s="108"/>
      <c r="S3154" s="107"/>
      <c r="T3154" s="108"/>
      <c r="U3154" s="108"/>
      <c r="V3154" s="107"/>
      <c r="W3154" s="107"/>
    </row>
    <row r="3155" spans="1:23">
      <c r="A3155" s="107"/>
      <c r="B3155" s="112"/>
      <c r="C3155" s="107"/>
      <c r="D3155" s="112"/>
      <c r="E3155" s="107"/>
      <c r="F3155" s="107"/>
      <c r="G3155" s="107"/>
      <c r="H3155" s="107"/>
      <c r="I3155" s="107"/>
      <c r="J3155" s="108"/>
      <c r="K3155" s="108"/>
      <c r="L3155" s="108"/>
      <c r="M3155" s="108"/>
      <c r="N3155" s="108"/>
      <c r="O3155" s="108"/>
      <c r="P3155" s="108"/>
      <c r="Q3155" s="108"/>
      <c r="R3155" s="108"/>
      <c r="S3155" s="107"/>
      <c r="T3155" s="108"/>
      <c r="U3155" s="108"/>
      <c r="V3155" s="107"/>
      <c r="W3155" s="107"/>
    </row>
    <row r="3156" spans="1:23">
      <c r="A3156" s="107"/>
      <c r="B3156" s="112"/>
      <c r="C3156" s="107"/>
      <c r="D3156" s="112"/>
      <c r="E3156" s="107"/>
      <c r="F3156" s="107"/>
      <c r="G3156" s="107"/>
      <c r="H3156" s="107"/>
      <c r="I3156" s="107"/>
      <c r="J3156" s="108"/>
      <c r="K3156" s="108"/>
      <c r="L3156" s="108"/>
      <c r="M3156" s="108"/>
      <c r="N3156" s="108"/>
      <c r="O3156" s="108"/>
      <c r="P3156" s="108"/>
      <c r="Q3156" s="108"/>
      <c r="R3156" s="108"/>
      <c r="S3156" s="107"/>
      <c r="T3156" s="108"/>
      <c r="U3156" s="108"/>
      <c r="V3156" s="107"/>
      <c r="W3156" s="107"/>
    </row>
    <row r="3157" spans="1:23">
      <c r="A3157" s="107"/>
      <c r="B3157" s="112"/>
      <c r="C3157" s="107"/>
      <c r="D3157" s="112"/>
      <c r="E3157" s="107"/>
      <c r="F3157" s="107"/>
      <c r="G3157" s="107"/>
      <c r="H3157" s="107"/>
      <c r="I3157" s="107"/>
      <c r="J3157" s="108"/>
      <c r="K3157" s="108"/>
      <c r="L3157" s="108"/>
      <c r="M3157" s="108"/>
      <c r="N3157" s="108"/>
      <c r="O3157" s="108"/>
      <c r="P3157" s="108"/>
      <c r="Q3157" s="108"/>
      <c r="R3157" s="108"/>
      <c r="S3157" s="107"/>
      <c r="T3157" s="108"/>
      <c r="U3157" s="108"/>
      <c r="V3157" s="107"/>
      <c r="W3157" s="107"/>
    </row>
    <row r="3158" spans="1:23">
      <c r="A3158" s="107"/>
      <c r="B3158" s="112"/>
      <c r="C3158" s="107"/>
      <c r="D3158" s="112"/>
      <c r="E3158" s="107"/>
      <c r="F3158" s="107"/>
      <c r="G3158" s="107"/>
      <c r="H3158" s="107"/>
      <c r="I3158" s="107"/>
      <c r="J3158" s="108"/>
      <c r="K3158" s="108"/>
      <c r="L3158" s="108"/>
      <c r="M3158" s="108"/>
      <c r="N3158" s="108"/>
      <c r="O3158" s="108"/>
      <c r="P3158" s="108"/>
      <c r="Q3158" s="108"/>
      <c r="R3158" s="108"/>
      <c r="S3158" s="107"/>
      <c r="T3158" s="108"/>
      <c r="U3158" s="108"/>
      <c r="V3158" s="107"/>
      <c r="W3158" s="107"/>
    </row>
    <row r="3159" spans="1:23">
      <c r="A3159" s="107"/>
      <c r="B3159" s="112"/>
      <c r="C3159" s="107"/>
      <c r="D3159" s="112"/>
      <c r="E3159" s="107"/>
      <c r="F3159" s="107"/>
      <c r="G3159" s="107"/>
      <c r="H3159" s="107"/>
      <c r="I3159" s="107"/>
      <c r="J3159" s="108"/>
      <c r="K3159" s="108"/>
      <c r="L3159" s="108"/>
      <c r="M3159" s="108"/>
      <c r="N3159" s="108"/>
      <c r="O3159" s="108"/>
      <c r="P3159" s="108"/>
      <c r="Q3159" s="108"/>
      <c r="R3159" s="108"/>
      <c r="S3159" s="107"/>
      <c r="T3159" s="108"/>
      <c r="U3159" s="108"/>
      <c r="V3159" s="107"/>
      <c r="W3159" s="107"/>
    </row>
    <row r="3160" spans="1:23">
      <c r="A3160" s="107"/>
      <c r="B3160" s="112"/>
      <c r="C3160" s="107"/>
      <c r="D3160" s="112"/>
      <c r="E3160" s="107"/>
      <c r="F3160" s="107"/>
      <c r="G3160" s="107"/>
      <c r="H3160" s="107"/>
      <c r="I3160" s="107"/>
      <c r="J3160" s="108"/>
      <c r="K3160" s="108"/>
      <c r="L3160" s="108"/>
      <c r="M3160" s="108"/>
      <c r="N3160" s="108"/>
      <c r="O3160" s="108"/>
      <c r="P3160" s="108"/>
      <c r="Q3160" s="108"/>
      <c r="R3160" s="108"/>
      <c r="S3160" s="107"/>
      <c r="T3160" s="108"/>
      <c r="U3160" s="108"/>
      <c r="V3160" s="107"/>
      <c r="W3160" s="107"/>
    </row>
    <row r="3161" spans="1:23">
      <c r="A3161" s="107"/>
      <c r="B3161" s="112"/>
      <c r="C3161" s="107"/>
      <c r="D3161" s="112"/>
      <c r="E3161" s="107"/>
      <c r="F3161" s="107"/>
      <c r="G3161" s="107"/>
      <c r="H3161" s="107"/>
      <c r="I3161" s="107"/>
      <c r="J3161" s="108"/>
      <c r="K3161" s="108"/>
      <c r="L3161" s="108"/>
      <c r="M3161" s="108"/>
      <c r="N3161" s="108"/>
      <c r="O3161" s="108"/>
      <c r="P3161" s="108"/>
      <c r="Q3161" s="108"/>
      <c r="R3161" s="108"/>
      <c r="S3161" s="107"/>
      <c r="T3161" s="108"/>
      <c r="U3161" s="108"/>
      <c r="V3161" s="107"/>
      <c r="W3161" s="107"/>
    </row>
    <row r="3162" spans="1:23">
      <c r="A3162" s="107"/>
      <c r="B3162" s="112"/>
      <c r="C3162" s="107"/>
      <c r="D3162" s="112"/>
      <c r="E3162" s="107"/>
      <c r="F3162" s="107"/>
      <c r="G3162" s="107"/>
      <c r="H3162" s="107"/>
      <c r="I3162" s="107"/>
      <c r="J3162" s="108"/>
      <c r="K3162" s="108"/>
      <c r="L3162" s="108"/>
      <c r="M3162" s="108"/>
      <c r="N3162" s="108"/>
      <c r="O3162" s="108"/>
      <c r="P3162" s="108"/>
      <c r="Q3162" s="108"/>
      <c r="R3162" s="108"/>
      <c r="S3162" s="107"/>
      <c r="T3162" s="108"/>
      <c r="U3162" s="108"/>
      <c r="V3162" s="107"/>
      <c r="W3162" s="107"/>
    </row>
    <row r="3163" spans="1:23">
      <c r="A3163" s="107"/>
      <c r="B3163" s="112"/>
      <c r="C3163" s="107"/>
      <c r="D3163" s="112"/>
      <c r="E3163" s="107"/>
      <c r="F3163" s="107"/>
      <c r="G3163" s="107"/>
      <c r="H3163" s="107"/>
      <c r="I3163" s="107"/>
      <c r="J3163" s="108"/>
      <c r="K3163" s="108"/>
      <c r="L3163" s="108"/>
      <c r="M3163" s="108"/>
      <c r="N3163" s="108"/>
      <c r="O3163" s="108"/>
      <c r="P3163" s="108"/>
      <c r="Q3163" s="108"/>
      <c r="R3163" s="108"/>
      <c r="S3163" s="107"/>
      <c r="T3163" s="108"/>
      <c r="U3163" s="108"/>
      <c r="V3163" s="107"/>
      <c r="W3163" s="107"/>
    </row>
    <row r="3164" spans="1:23">
      <c r="A3164" s="107"/>
      <c r="B3164" s="112"/>
      <c r="C3164" s="107"/>
      <c r="D3164" s="112"/>
      <c r="E3164" s="107"/>
      <c r="F3164" s="107"/>
      <c r="G3164" s="107"/>
      <c r="H3164" s="107"/>
      <c r="I3164" s="107"/>
      <c r="J3164" s="108"/>
      <c r="K3164" s="108"/>
      <c r="L3164" s="108"/>
      <c r="M3164" s="108"/>
      <c r="N3164" s="108"/>
      <c r="O3164" s="108"/>
      <c r="P3164" s="108"/>
      <c r="Q3164" s="108"/>
      <c r="R3164" s="108"/>
      <c r="S3164" s="107"/>
      <c r="T3164" s="108"/>
      <c r="U3164" s="108"/>
      <c r="V3164" s="107"/>
      <c r="W3164" s="107"/>
    </row>
    <row r="3165" spans="1:23">
      <c r="A3165" s="107"/>
      <c r="B3165" s="112"/>
      <c r="C3165" s="107"/>
      <c r="D3165" s="112"/>
      <c r="E3165" s="107"/>
      <c r="F3165" s="107"/>
      <c r="G3165" s="107"/>
      <c r="H3165" s="107"/>
      <c r="I3165" s="107"/>
      <c r="J3165" s="108"/>
      <c r="K3165" s="108"/>
      <c r="L3165" s="108"/>
      <c r="M3165" s="108"/>
      <c r="N3165" s="108"/>
      <c r="O3165" s="108"/>
      <c r="P3165" s="108"/>
      <c r="Q3165" s="108"/>
      <c r="R3165" s="108"/>
      <c r="S3165" s="107"/>
      <c r="T3165" s="108"/>
      <c r="U3165" s="108"/>
      <c r="V3165" s="107"/>
      <c r="W3165" s="107"/>
    </row>
    <row r="3166" spans="1:23">
      <c r="A3166" s="107"/>
      <c r="B3166" s="112"/>
      <c r="C3166" s="107"/>
      <c r="D3166" s="112"/>
      <c r="E3166" s="107"/>
      <c r="F3166" s="107"/>
      <c r="G3166" s="107"/>
      <c r="H3166" s="107"/>
      <c r="I3166" s="107"/>
      <c r="J3166" s="108"/>
      <c r="K3166" s="108"/>
      <c r="L3166" s="108"/>
      <c r="M3166" s="108"/>
      <c r="N3166" s="108"/>
      <c r="O3166" s="108"/>
      <c r="P3166" s="108"/>
      <c r="Q3166" s="108"/>
      <c r="R3166" s="108"/>
      <c r="S3166" s="107"/>
      <c r="T3166" s="108"/>
      <c r="U3166" s="108"/>
      <c r="V3166" s="107"/>
      <c r="W3166" s="107"/>
    </row>
    <row r="3167" spans="1:23">
      <c r="A3167" s="107"/>
      <c r="B3167" s="112"/>
      <c r="C3167" s="107"/>
      <c r="D3167" s="112"/>
      <c r="E3167" s="107"/>
      <c r="F3167" s="107"/>
      <c r="G3167" s="107"/>
      <c r="H3167" s="107"/>
      <c r="I3167" s="107"/>
      <c r="J3167" s="108"/>
      <c r="K3167" s="108"/>
      <c r="L3167" s="108"/>
      <c r="M3167" s="108"/>
      <c r="N3167" s="108"/>
      <c r="O3167" s="108"/>
      <c r="P3167" s="108"/>
      <c r="Q3167" s="108"/>
      <c r="R3167" s="108"/>
      <c r="S3167" s="107"/>
      <c r="T3167" s="108"/>
      <c r="U3167" s="108"/>
      <c r="V3167" s="107"/>
      <c r="W3167" s="107"/>
    </row>
    <row r="3168" spans="1:23">
      <c r="A3168" s="107"/>
      <c r="B3168" s="112"/>
      <c r="C3168" s="107"/>
      <c r="D3168" s="112"/>
      <c r="E3168" s="107"/>
      <c r="F3168" s="107"/>
      <c r="G3168" s="107"/>
      <c r="H3168" s="107"/>
      <c r="I3168" s="107"/>
      <c r="J3168" s="108"/>
      <c r="K3168" s="108"/>
      <c r="L3168" s="108"/>
      <c r="M3168" s="108"/>
      <c r="N3168" s="108"/>
      <c r="O3168" s="108"/>
      <c r="P3168" s="108"/>
      <c r="Q3168" s="108"/>
      <c r="R3168" s="108"/>
      <c r="S3168" s="107"/>
      <c r="T3168" s="108"/>
      <c r="U3168" s="108"/>
      <c r="V3168" s="107"/>
      <c r="W3168" s="107"/>
    </row>
    <row r="3169" spans="1:23">
      <c r="A3169" s="107"/>
      <c r="B3169" s="112"/>
      <c r="C3169" s="107"/>
      <c r="D3169" s="112"/>
      <c r="E3169" s="107"/>
      <c r="F3169" s="107"/>
      <c r="G3169" s="107"/>
      <c r="H3169" s="107"/>
      <c r="I3169" s="107"/>
      <c r="J3169" s="108"/>
      <c r="K3169" s="108"/>
      <c r="L3169" s="108"/>
      <c r="M3169" s="108"/>
      <c r="N3169" s="108"/>
      <c r="O3169" s="108"/>
      <c r="P3169" s="108"/>
      <c r="Q3169" s="108"/>
      <c r="R3169" s="108"/>
      <c r="S3169" s="107"/>
      <c r="T3169" s="108"/>
      <c r="U3169" s="108"/>
      <c r="V3169" s="107"/>
      <c r="W3169" s="107"/>
    </row>
    <row r="3170" spans="1:23">
      <c r="A3170" s="107"/>
      <c r="B3170" s="112"/>
      <c r="C3170" s="107"/>
      <c r="D3170" s="112"/>
      <c r="E3170" s="107"/>
      <c r="F3170" s="107"/>
      <c r="G3170" s="107"/>
      <c r="H3170" s="107"/>
      <c r="I3170" s="107"/>
      <c r="J3170" s="108"/>
      <c r="K3170" s="108"/>
      <c r="L3170" s="108"/>
      <c r="M3170" s="108"/>
      <c r="N3170" s="108"/>
      <c r="O3170" s="108"/>
      <c r="P3170" s="108"/>
      <c r="Q3170" s="108"/>
      <c r="R3170" s="108"/>
      <c r="S3170" s="107"/>
      <c r="T3170" s="108"/>
      <c r="U3170" s="108"/>
      <c r="V3170" s="107"/>
      <c r="W3170" s="107"/>
    </row>
    <row r="3171" spans="1:23">
      <c r="A3171" s="107"/>
      <c r="B3171" s="112"/>
      <c r="C3171" s="107"/>
      <c r="D3171" s="112"/>
      <c r="E3171" s="107"/>
      <c r="F3171" s="107"/>
      <c r="G3171" s="107"/>
      <c r="H3171" s="107"/>
      <c r="I3171" s="107"/>
      <c r="J3171" s="108"/>
      <c r="K3171" s="108"/>
      <c r="L3171" s="108"/>
      <c r="M3171" s="108"/>
      <c r="N3171" s="108"/>
      <c r="O3171" s="108"/>
      <c r="P3171" s="108"/>
      <c r="Q3171" s="108"/>
      <c r="R3171" s="108"/>
      <c r="S3171" s="107"/>
      <c r="T3171" s="108"/>
      <c r="U3171" s="108"/>
      <c r="V3171" s="107"/>
      <c r="W3171" s="107"/>
    </row>
    <row r="3172" spans="1:23">
      <c r="A3172" s="107"/>
      <c r="B3172" s="112"/>
      <c r="C3172" s="107"/>
      <c r="D3172" s="112"/>
      <c r="E3172" s="107"/>
      <c r="F3172" s="107"/>
      <c r="G3172" s="107"/>
      <c r="H3172" s="107"/>
      <c r="I3172" s="107"/>
      <c r="J3172" s="108"/>
      <c r="K3172" s="108"/>
      <c r="L3172" s="108"/>
      <c r="M3172" s="108"/>
      <c r="N3172" s="108"/>
      <c r="O3172" s="108"/>
      <c r="P3172" s="108"/>
      <c r="Q3172" s="108"/>
      <c r="R3172" s="108"/>
      <c r="S3172" s="107"/>
      <c r="T3172" s="108"/>
      <c r="U3172" s="108"/>
      <c r="V3172" s="107"/>
      <c r="W3172" s="107"/>
    </row>
    <row r="3173" spans="1:23">
      <c r="A3173" s="107"/>
      <c r="B3173" s="112"/>
      <c r="C3173" s="107"/>
      <c r="D3173" s="112"/>
      <c r="E3173" s="107"/>
      <c r="F3173" s="107"/>
      <c r="G3173" s="107"/>
      <c r="H3173" s="107"/>
      <c r="I3173" s="107"/>
      <c r="J3173" s="108"/>
      <c r="K3173" s="108"/>
      <c r="L3173" s="108"/>
      <c r="M3173" s="108"/>
      <c r="N3173" s="108"/>
      <c r="O3173" s="108"/>
      <c r="P3173" s="108"/>
      <c r="Q3173" s="108"/>
      <c r="R3173" s="108"/>
      <c r="S3173" s="107"/>
      <c r="T3173" s="108"/>
      <c r="U3173" s="108"/>
      <c r="V3173" s="107"/>
      <c r="W3173" s="107"/>
    </row>
    <row r="3174" spans="1:23">
      <c r="A3174" s="107"/>
      <c r="B3174" s="112"/>
      <c r="C3174" s="107"/>
      <c r="D3174" s="112"/>
      <c r="E3174" s="107"/>
      <c r="F3174" s="107"/>
      <c r="G3174" s="107"/>
      <c r="H3174" s="107"/>
      <c r="I3174" s="107"/>
      <c r="J3174" s="108"/>
      <c r="K3174" s="108"/>
      <c r="L3174" s="108"/>
      <c r="M3174" s="108"/>
      <c r="N3174" s="108"/>
      <c r="O3174" s="108"/>
      <c r="P3174" s="108"/>
      <c r="Q3174" s="108"/>
      <c r="R3174" s="108"/>
      <c r="S3174" s="107"/>
      <c r="T3174" s="108"/>
      <c r="U3174" s="108"/>
      <c r="V3174" s="107"/>
      <c r="W3174" s="107"/>
    </row>
    <row r="3175" spans="1:23">
      <c r="A3175" s="107"/>
      <c r="B3175" s="112"/>
      <c r="C3175" s="107"/>
      <c r="D3175" s="112"/>
      <c r="E3175" s="107"/>
      <c r="F3175" s="107"/>
      <c r="G3175" s="107"/>
      <c r="H3175" s="107"/>
      <c r="I3175" s="107"/>
      <c r="J3175" s="108"/>
      <c r="K3175" s="108"/>
      <c r="L3175" s="108"/>
      <c r="M3175" s="108"/>
      <c r="N3175" s="108"/>
      <c r="O3175" s="108"/>
      <c r="P3175" s="108"/>
      <c r="Q3175" s="108"/>
      <c r="R3175" s="108"/>
      <c r="S3175" s="107"/>
      <c r="T3175" s="108"/>
      <c r="U3175" s="108"/>
      <c r="V3175" s="107"/>
      <c r="W3175" s="107"/>
    </row>
    <row r="3176" spans="1:23">
      <c r="A3176" s="107"/>
      <c r="B3176" s="112"/>
      <c r="C3176" s="107"/>
      <c r="D3176" s="112"/>
      <c r="E3176" s="107"/>
      <c r="F3176" s="107"/>
      <c r="G3176" s="107"/>
      <c r="H3176" s="107"/>
      <c r="I3176" s="107"/>
      <c r="J3176" s="108"/>
      <c r="K3176" s="108"/>
      <c r="L3176" s="108"/>
      <c r="M3176" s="108"/>
      <c r="N3176" s="108"/>
      <c r="O3176" s="108"/>
      <c r="P3176" s="108"/>
      <c r="Q3176" s="108"/>
      <c r="R3176" s="108"/>
      <c r="S3176" s="107"/>
      <c r="T3176" s="108"/>
      <c r="U3176" s="108"/>
      <c r="V3176" s="107"/>
      <c r="W3176" s="107"/>
    </row>
    <row r="3177" spans="1:23">
      <c r="A3177" s="107"/>
      <c r="B3177" s="112"/>
      <c r="C3177" s="107"/>
      <c r="D3177" s="112"/>
      <c r="E3177" s="107"/>
      <c r="F3177" s="107"/>
      <c r="G3177" s="107"/>
      <c r="H3177" s="107"/>
      <c r="I3177" s="107"/>
      <c r="J3177" s="108"/>
      <c r="K3177" s="108"/>
      <c r="L3177" s="108"/>
      <c r="M3177" s="108"/>
      <c r="N3177" s="108"/>
      <c r="O3177" s="108"/>
      <c r="P3177" s="108"/>
      <c r="Q3177" s="108"/>
      <c r="R3177" s="108"/>
      <c r="S3177" s="107"/>
      <c r="T3177" s="108"/>
      <c r="U3177" s="108"/>
      <c r="V3177" s="107"/>
      <c r="W3177" s="107"/>
    </row>
    <row r="3178" spans="1:23">
      <c r="A3178" s="107"/>
      <c r="B3178" s="112"/>
      <c r="C3178" s="107"/>
      <c r="D3178" s="112"/>
      <c r="E3178" s="107"/>
      <c r="F3178" s="107"/>
      <c r="G3178" s="107"/>
      <c r="H3178" s="107"/>
      <c r="I3178" s="107"/>
      <c r="J3178" s="108"/>
      <c r="K3178" s="108"/>
      <c r="L3178" s="108"/>
      <c r="M3178" s="108"/>
      <c r="N3178" s="108"/>
      <c r="O3178" s="108"/>
      <c r="P3178" s="108"/>
      <c r="Q3178" s="108"/>
      <c r="R3178" s="108"/>
      <c r="S3178" s="107"/>
      <c r="T3178" s="108"/>
      <c r="U3178" s="108"/>
      <c r="V3178" s="107"/>
      <c r="W3178" s="107"/>
    </row>
    <row r="3179" spans="1:23">
      <c r="A3179" s="107"/>
      <c r="B3179" s="112"/>
      <c r="C3179" s="107"/>
      <c r="D3179" s="112"/>
      <c r="E3179" s="107"/>
      <c r="F3179" s="107"/>
      <c r="G3179" s="107"/>
      <c r="H3179" s="107"/>
      <c r="I3179" s="107"/>
      <c r="J3179" s="108"/>
      <c r="K3179" s="108"/>
      <c r="L3179" s="108"/>
      <c r="M3179" s="108"/>
      <c r="N3179" s="108"/>
      <c r="O3179" s="108"/>
      <c r="P3179" s="108"/>
      <c r="Q3179" s="108"/>
      <c r="R3179" s="108"/>
      <c r="S3179" s="107"/>
      <c r="T3179" s="108"/>
      <c r="U3179" s="108"/>
      <c r="V3179" s="107"/>
      <c r="W3179" s="107"/>
    </row>
    <row r="3180" spans="1:23">
      <c r="A3180" s="107"/>
      <c r="B3180" s="112"/>
      <c r="C3180" s="107"/>
      <c r="D3180" s="112"/>
      <c r="E3180" s="107"/>
      <c r="F3180" s="107"/>
      <c r="G3180" s="107"/>
      <c r="H3180" s="107"/>
      <c r="I3180" s="107"/>
      <c r="J3180" s="108"/>
      <c r="K3180" s="108"/>
      <c r="L3180" s="108"/>
      <c r="M3180" s="108"/>
      <c r="N3180" s="108"/>
      <c r="O3180" s="108"/>
      <c r="P3180" s="108"/>
      <c r="Q3180" s="108"/>
      <c r="R3180" s="108"/>
      <c r="S3180" s="107"/>
      <c r="T3180" s="108"/>
      <c r="U3180" s="108"/>
      <c r="V3180" s="107"/>
      <c r="W3180" s="107"/>
    </row>
    <row r="3181" spans="1:23">
      <c r="A3181" s="107"/>
      <c r="B3181" s="112"/>
      <c r="C3181" s="107"/>
      <c r="D3181" s="112"/>
      <c r="E3181" s="107"/>
      <c r="F3181" s="107"/>
      <c r="G3181" s="107"/>
      <c r="H3181" s="107"/>
      <c r="I3181" s="107"/>
      <c r="J3181" s="108"/>
      <c r="K3181" s="108"/>
      <c r="L3181" s="108"/>
      <c r="M3181" s="108"/>
      <c r="N3181" s="108"/>
      <c r="O3181" s="108"/>
      <c r="P3181" s="108"/>
      <c r="Q3181" s="108"/>
      <c r="R3181" s="108"/>
      <c r="S3181" s="107"/>
      <c r="T3181" s="108"/>
      <c r="U3181" s="108"/>
      <c r="V3181" s="107"/>
      <c r="W3181" s="107"/>
    </row>
    <row r="3182" spans="1:23">
      <c r="A3182" s="107"/>
      <c r="B3182" s="112"/>
      <c r="C3182" s="107"/>
      <c r="D3182" s="112"/>
      <c r="E3182" s="107"/>
      <c r="F3182" s="107"/>
      <c r="G3182" s="107"/>
      <c r="H3182" s="107"/>
      <c r="I3182" s="107"/>
      <c r="J3182" s="108"/>
      <c r="K3182" s="108"/>
      <c r="L3182" s="108"/>
      <c r="M3182" s="108"/>
      <c r="N3182" s="108"/>
      <c r="O3182" s="108"/>
      <c r="P3182" s="108"/>
      <c r="Q3182" s="108"/>
      <c r="R3182" s="108"/>
      <c r="S3182" s="107"/>
      <c r="T3182" s="108"/>
      <c r="U3182" s="108"/>
      <c r="V3182" s="107"/>
      <c r="W3182" s="107"/>
    </row>
    <row r="3183" spans="1:23">
      <c r="A3183" s="107"/>
      <c r="B3183" s="112"/>
      <c r="C3183" s="107"/>
      <c r="D3183" s="112"/>
      <c r="E3183" s="107"/>
      <c r="F3183" s="107"/>
      <c r="G3183" s="107"/>
      <c r="H3183" s="107"/>
      <c r="I3183" s="107"/>
      <c r="J3183" s="108"/>
      <c r="K3183" s="108"/>
      <c r="L3183" s="108"/>
      <c r="M3183" s="108"/>
      <c r="N3183" s="108"/>
      <c r="O3183" s="108"/>
      <c r="P3183" s="108"/>
      <c r="Q3183" s="108"/>
      <c r="R3183" s="108"/>
      <c r="S3183" s="107"/>
      <c r="T3183" s="108"/>
      <c r="U3183" s="108"/>
      <c r="V3183" s="107"/>
      <c r="W3183" s="107"/>
    </row>
    <row r="3184" spans="1:23">
      <c r="A3184" s="107"/>
      <c r="B3184" s="112"/>
      <c r="C3184" s="107"/>
      <c r="D3184" s="112"/>
      <c r="E3184" s="107"/>
      <c r="F3184" s="107"/>
      <c r="G3184" s="107"/>
      <c r="H3184" s="107"/>
      <c r="I3184" s="107"/>
      <c r="J3184" s="108"/>
      <c r="K3184" s="108"/>
      <c r="L3184" s="108"/>
      <c r="M3184" s="108"/>
      <c r="N3184" s="108"/>
      <c r="O3184" s="108"/>
      <c r="P3184" s="108"/>
      <c r="Q3184" s="108"/>
      <c r="R3184" s="108"/>
      <c r="S3184" s="107"/>
      <c r="T3184" s="108"/>
      <c r="U3184" s="108"/>
      <c r="V3184" s="107"/>
      <c r="W3184" s="107"/>
    </row>
    <row r="3185" spans="1:23">
      <c r="A3185" s="107"/>
      <c r="B3185" s="112"/>
      <c r="C3185" s="107"/>
      <c r="D3185" s="112"/>
      <c r="E3185" s="107"/>
      <c r="F3185" s="107"/>
      <c r="G3185" s="107"/>
      <c r="H3185" s="107"/>
      <c r="I3185" s="107"/>
      <c r="J3185" s="108"/>
      <c r="K3185" s="108"/>
      <c r="L3185" s="108"/>
      <c r="M3185" s="108"/>
      <c r="N3185" s="108"/>
      <c r="O3185" s="108"/>
      <c r="P3185" s="108"/>
      <c r="Q3185" s="108"/>
      <c r="R3185" s="108"/>
      <c r="S3185" s="107"/>
      <c r="T3185" s="108"/>
      <c r="U3185" s="108"/>
      <c r="V3185" s="107"/>
      <c r="W3185" s="107"/>
    </row>
    <row r="3186" spans="1:23">
      <c r="A3186" s="107"/>
      <c r="B3186" s="112"/>
      <c r="C3186" s="107"/>
      <c r="D3186" s="112"/>
      <c r="E3186" s="107"/>
      <c r="F3186" s="107"/>
      <c r="G3186" s="107"/>
      <c r="H3186" s="107"/>
      <c r="I3186" s="107"/>
      <c r="J3186" s="108"/>
      <c r="K3186" s="108"/>
      <c r="L3186" s="108"/>
      <c r="M3186" s="108"/>
      <c r="N3186" s="108"/>
      <c r="O3186" s="108"/>
      <c r="P3186" s="108"/>
      <c r="Q3186" s="108"/>
      <c r="R3186" s="108"/>
      <c r="S3186" s="107"/>
      <c r="T3186" s="108"/>
      <c r="U3186" s="108"/>
      <c r="V3186" s="107"/>
      <c r="W3186" s="107"/>
    </row>
    <row r="3187" spans="1:23">
      <c r="A3187" s="107"/>
      <c r="B3187" s="112"/>
      <c r="C3187" s="107"/>
      <c r="D3187" s="112"/>
      <c r="E3187" s="107"/>
      <c r="F3187" s="107"/>
      <c r="G3187" s="107"/>
      <c r="H3187" s="107"/>
      <c r="I3187" s="107"/>
      <c r="J3187" s="108"/>
      <c r="K3187" s="108"/>
      <c r="L3187" s="108"/>
      <c r="M3187" s="108"/>
      <c r="N3187" s="108"/>
      <c r="O3187" s="108"/>
      <c r="P3187" s="108"/>
      <c r="Q3187" s="108"/>
      <c r="R3187" s="108"/>
      <c r="S3187" s="107"/>
      <c r="T3187" s="108"/>
      <c r="U3187" s="108"/>
      <c r="V3187" s="107"/>
      <c r="W3187" s="107"/>
    </row>
    <row r="3188" spans="1:23">
      <c r="A3188" s="107"/>
      <c r="B3188" s="112"/>
      <c r="C3188" s="107"/>
      <c r="D3188" s="112"/>
      <c r="E3188" s="107"/>
      <c r="F3188" s="107"/>
      <c r="G3188" s="107"/>
      <c r="H3188" s="107"/>
      <c r="I3188" s="107"/>
      <c r="J3188" s="108"/>
      <c r="K3188" s="108"/>
      <c r="L3188" s="108"/>
      <c r="M3188" s="108"/>
      <c r="N3188" s="108"/>
      <c r="O3188" s="108"/>
      <c r="P3188" s="108"/>
      <c r="Q3188" s="108"/>
      <c r="R3188" s="108"/>
      <c r="S3188" s="107"/>
      <c r="T3188" s="108"/>
      <c r="U3188" s="108"/>
      <c r="V3188" s="107"/>
      <c r="W3188" s="107"/>
    </row>
    <row r="3189" spans="1:23">
      <c r="A3189" s="107"/>
      <c r="B3189" s="112"/>
      <c r="C3189" s="107"/>
      <c r="D3189" s="112"/>
      <c r="E3189" s="107"/>
      <c r="F3189" s="107"/>
      <c r="G3189" s="107"/>
      <c r="H3189" s="107"/>
      <c r="I3189" s="107"/>
      <c r="J3189" s="108"/>
      <c r="K3189" s="108"/>
      <c r="L3189" s="108"/>
      <c r="M3189" s="108"/>
      <c r="N3189" s="108"/>
      <c r="O3189" s="108"/>
      <c r="P3189" s="108"/>
      <c r="Q3189" s="108"/>
      <c r="R3189" s="108"/>
      <c r="S3189" s="107"/>
      <c r="T3189" s="108"/>
      <c r="U3189" s="108"/>
      <c r="V3189" s="107"/>
      <c r="W3189" s="107"/>
    </row>
    <row r="3190" spans="1:23">
      <c r="A3190" s="107"/>
      <c r="B3190" s="112"/>
      <c r="C3190" s="107"/>
      <c r="D3190" s="112"/>
      <c r="E3190" s="107"/>
      <c r="F3190" s="107"/>
      <c r="G3190" s="107"/>
      <c r="H3190" s="107"/>
      <c r="I3190" s="107"/>
      <c r="J3190" s="108"/>
      <c r="K3190" s="108"/>
      <c r="L3190" s="108"/>
      <c r="M3190" s="108"/>
      <c r="N3190" s="108"/>
      <c r="O3190" s="108"/>
      <c r="P3190" s="108"/>
      <c r="Q3190" s="108"/>
      <c r="R3190" s="108"/>
      <c r="S3190" s="107"/>
      <c r="T3190" s="108"/>
      <c r="U3190" s="108"/>
      <c r="V3190" s="107"/>
      <c r="W3190" s="107"/>
    </row>
    <row r="3191" spans="1:23">
      <c r="A3191" s="107"/>
      <c r="B3191" s="112"/>
      <c r="C3191" s="107"/>
      <c r="D3191" s="112"/>
      <c r="E3191" s="107"/>
      <c r="F3191" s="107"/>
      <c r="G3191" s="107"/>
      <c r="H3191" s="107"/>
      <c r="I3191" s="107"/>
      <c r="J3191" s="108"/>
      <c r="K3191" s="108"/>
      <c r="L3191" s="108"/>
      <c r="M3191" s="108"/>
      <c r="N3191" s="108"/>
      <c r="O3191" s="108"/>
      <c r="P3191" s="108"/>
      <c r="Q3191" s="108"/>
      <c r="R3191" s="108"/>
      <c r="S3191" s="107"/>
      <c r="T3191" s="108"/>
      <c r="U3191" s="108"/>
      <c r="V3191" s="107"/>
      <c r="W3191" s="107"/>
    </row>
    <row r="3192" spans="1:23">
      <c r="A3192" s="107"/>
      <c r="B3192" s="112"/>
      <c r="C3192" s="107"/>
      <c r="D3192" s="112"/>
      <c r="E3192" s="107"/>
      <c r="F3192" s="107"/>
      <c r="G3192" s="107"/>
      <c r="H3192" s="107"/>
      <c r="I3192" s="107"/>
      <c r="J3192" s="108"/>
      <c r="K3192" s="108"/>
      <c r="L3192" s="108"/>
      <c r="M3192" s="108"/>
      <c r="N3192" s="108"/>
      <c r="O3192" s="108"/>
      <c r="P3192" s="108"/>
      <c r="Q3192" s="108"/>
      <c r="R3192" s="108"/>
      <c r="S3192" s="107"/>
      <c r="T3192" s="108"/>
      <c r="U3192" s="108"/>
      <c r="V3192" s="107"/>
      <c r="W3192" s="107"/>
    </row>
    <row r="3193" spans="1:23">
      <c r="A3193" s="107"/>
      <c r="B3193" s="112"/>
      <c r="C3193" s="107"/>
      <c r="D3193" s="112"/>
      <c r="E3193" s="107"/>
      <c r="F3193" s="107"/>
      <c r="G3193" s="107"/>
      <c r="H3193" s="107"/>
      <c r="I3193" s="107"/>
      <c r="J3193" s="108"/>
      <c r="K3193" s="108"/>
      <c r="L3193" s="108"/>
      <c r="M3193" s="108"/>
      <c r="N3193" s="108"/>
      <c r="O3193" s="108"/>
      <c r="P3193" s="108"/>
      <c r="Q3193" s="108"/>
      <c r="R3193" s="108"/>
      <c r="S3193" s="107"/>
      <c r="T3193" s="108"/>
      <c r="U3193" s="108"/>
      <c r="V3193" s="107"/>
      <c r="W3193" s="107"/>
    </row>
    <row r="3194" spans="1:23">
      <c r="A3194" s="107"/>
      <c r="B3194" s="112"/>
      <c r="C3194" s="107"/>
      <c r="D3194" s="112"/>
      <c r="E3194" s="107"/>
      <c r="F3194" s="107"/>
      <c r="G3194" s="107"/>
      <c r="H3194" s="107"/>
      <c r="I3194" s="107"/>
      <c r="J3194" s="108"/>
      <c r="K3194" s="108"/>
      <c r="L3194" s="108"/>
      <c r="M3194" s="108"/>
      <c r="N3194" s="108"/>
      <c r="O3194" s="108"/>
      <c r="P3194" s="108"/>
      <c r="Q3194" s="108"/>
      <c r="R3194" s="108"/>
      <c r="S3194" s="107"/>
      <c r="T3194" s="108"/>
      <c r="U3194" s="108"/>
      <c r="V3194" s="107"/>
      <c r="W3194" s="107"/>
    </row>
    <row r="3195" spans="1:23">
      <c r="A3195" s="107"/>
      <c r="B3195" s="112"/>
      <c r="C3195" s="107"/>
      <c r="D3195" s="112"/>
      <c r="E3195" s="107"/>
      <c r="F3195" s="107"/>
      <c r="G3195" s="107"/>
      <c r="H3195" s="107"/>
      <c r="I3195" s="107"/>
      <c r="J3195" s="108"/>
      <c r="K3195" s="108"/>
      <c r="L3195" s="108"/>
      <c r="M3195" s="108"/>
      <c r="N3195" s="108"/>
      <c r="O3195" s="108"/>
      <c r="P3195" s="108"/>
      <c r="Q3195" s="108"/>
      <c r="R3195" s="108"/>
      <c r="S3195" s="107"/>
      <c r="T3195" s="108"/>
      <c r="U3195" s="108"/>
      <c r="V3195" s="107"/>
      <c r="W3195" s="107"/>
    </row>
    <row r="3196" spans="1:23">
      <c r="A3196" s="107"/>
      <c r="B3196" s="112"/>
      <c r="C3196" s="107"/>
      <c r="D3196" s="112"/>
      <c r="E3196" s="107"/>
      <c r="F3196" s="107"/>
      <c r="G3196" s="107"/>
      <c r="H3196" s="107"/>
      <c r="I3196" s="107"/>
      <c r="J3196" s="108"/>
      <c r="K3196" s="108"/>
      <c r="L3196" s="108"/>
      <c r="M3196" s="108"/>
      <c r="N3196" s="108"/>
      <c r="O3196" s="108"/>
      <c r="P3196" s="108"/>
      <c r="Q3196" s="108"/>
      <c r="R3196" s="108"/>
      <c r="S3196" s="107"/>
      <c r="T3196" s="108"/>
      <c r="U3196" s="108"/>
      <c r="V3196" s="107"/>
      <c r="W3196" s="107"/>
    </row>
    <row r="3197" spans="1:23">
      <c r="A3197" s="107"/>
      <c r="B3197" s="112"/>
      <c r="C3197" s="107"/>
      <c r="D3197" s="112"/>
      <c r="E3197" s="107"/>
      <c r="F3197" s="107"/>
      <c r="G3197" s="107"/>
      <c r="H3197" s="107"/>
      <c r="I3197" s="107"/>
      <c r="J3197" s="108"/>
      <c r="K3197" s="108"/>
      <c r="L3197" s="108"/>
      <c r="M3197" s="108"/>
      <c r="N3197" s="108"/>
      <c r="O3197" s="108"/>
      <c r="P3197" s="108"/>
      <c r="Q3197" s="108"/>
      <c r="R3197" s="108"/>
      <c r="S3197" s="107"/>
      <c r="T3197" s="108"/>
      <c r="U3197" s="108"/>
      <c r="V3197" s="107"/>
      <c r="W3197" s="107"/>
    </row>
    <row r="3198" spans="1:23">
      <c r="A3198" s="107"/>
      <c r="B3198" s="112"/>
      <c r="C3198" s="107"/>
      <c r="D3198" s="112"/>
      <c r="E3198" s="107"/>
      <c r="F3198" s="107"/>
      <c r="G3198" s="107"/>
      <c r="H3198" s="107"/>
      <c r="I3198" s="107"/>
      <c r="J3198" s="108"/>
      <c r="K3198" s="108"/>
      <c r="L3198" s="108"/>
      <c r="M3198" s="108"/>
      <c r="N3198" s="108"/>
      <c r="O3198" s="108"/>
      <c r="P3198" s="108"/>
      <c r="Q3198" s="108"/>
      <c r="R3198" s="108"/>
      <c r="S3198" s="107"/>
      <c r="T3198" s="108"/>
      <c r="U3198" s="108"/>
      <c r="V3198" s="107"/>
      <c r="W3198" s="107"/>
    </row>
    <row r="3199" spans="1:23">
      <c r="A3199" s="107"/>
      <c r="B3199" s="112"/>
      <c r="C3199" s="107"/>
      <c r="D3199" s="112"/>
      <c r="E3199" s="107"/>
      <c r="F3199" s="107"/>
      <c r="G3199" s="107"/>
      <c r="H3199" s="107"/>
      <c r="I3199" s="107"/>
      <c r="J3199" s="108"/>
      <c r="K3199" s="108"/>
      <c r="L3199" s="108"/>
      <c r="M3199" s="108"/>
      <c r="N3199" s="108"/>
      <c r="O3199" s="108"/>
      <c r="P3199" s="108"/>
      <c r="Q3199" s="108"/>
      <c r="R3199" s="108"/>
      <c r="S3199" s="107"/>
      <c r="T3199" s="108"/>
      <c r="U3199" s="108"/>
      <c r="V3199" s="107"/>
      <c r="W3199" s="107"/>
    </row>
    <row r="3200" spans="1:23">
      <c r="A3200" s="107"/>
      <c r="B3200" s="112"/>
      <c r="C3200" s="107"/>
      <c r="D3200" s="112"/>
      <c r="E3200" s="107"/>
      <c r="F3200" s="107"/>
      <c r="G3200" s="107"/>
      <c r="H3200" s="107"/>
      <c r="I3200" s="107"/>
      <c r="J3200" s="108"/>
      <c r="K3200" s="108"/>
      <c r="L3200" s="108"/>
      <c r="M3200" s="108"/>
      <c r="N3200" s="108"/>
      <c r="O3200" s="108"/>
      <c r="P3200" s="108"/>
      <c r="Q3200" s="108"/>
      <c r="R3200" s="108"/>
      <c r="S3200" s="107"/>
      <c r="T3200" s="108"/>
      <c r="U3200" s="108"/>
      <c r="V3200" s="107"/>
      <c r="W3200" s="107"/>
    </row>
    <row r="3201" spans="1:23">
      <c r="A3201" s="107"/>
      <c r="B3201" s="112"/>
      <c r="C3201" s="107"/>
      <c r="D3201" s="112"/>
      <c r="E3201" s="107"/>
      <c r="F3201" s="107"/>
      <c r="G3201" s="107"/>
      <c r="H3201" s="107"/>
      <c r="I3201" s="107"/>
      <c r="J3201" s="108"/>
      <c r="K3201" s="108"/>
      <c r="L3201" s="108"/>
      <c r="M3201" s="108"/>
      <c r="N3201" s="108"/>
      <c r="O3201" s="108"/>
      <c r="P3201" s="108"/>
      <c r="Q3201" s="108"/>
      <c r="R3201" s="108"/>
      <c r="S3201" s="107"/>
      <c r="T3201" s="108"/>
      <c r="U3201" s="108"/>
      <c r="V3201" s="107"/>
      <c r="W3201" s="107"/>
    </row>
    <row r="3202" spans="1:23">
      <c r="A3202" s="107"/>
      <c r="B3202" s="112"/>
      <c r="C3202" s="107"/>
      <c r="D3202" s="112"/>
      <c r="E3202" s="107"/>
      <c r="F3202" s="107"/>
      <c r="G3202" s="107"/>
      <c r="H3202" s="107"/>
      <c r="I3202" s="107"/>
      <c r="J3202" s="108"/>
      <c r="K3202" s="108"/>
      <c r="L3202" s="108"/>
      <c r="M3202" s="108"/>
      <c r="N3202" s="108"/>
      <c r="O3202" s="108"/>
      <c r="P3202" s="108"/>
      <c r="Q3202" s="108"/>
      <c r="R3202" s="108"/>
      <c r="S3202" s="107"/>
      <c r="T3202" s="108"/>
      <c r="U3202" s="108"/>
      <c r="V3202" s="107"/>
      <c r="W3202" s="107"/>
    </row>
    <row r="3203" spans="1:23">
      <c r="A3203" s="107"/>
      <c r="B3203" s="112"/>
      <c r="C3203" s="107"/>
      <c r="D3203" s="112"/>
      <c r="E3203" s="107"/>
      <c r="F3203" s="107"/>
      <c r="G3203" s="107"/>
      <c r="H3203" s="107"/>
      <c r="I3203" s="107"/>
      <c r="J3203" s="108"/>
      <c r="K3203" s="108"/>
      <c r="L3203" s="108"/>
      <c r="M3203" s="108"/>
      <c r="N3203" s="108"/>
      <c r="O3203" s="108"/>
      <c r="P3203" s="108"/>
      <c r="Q3203" s="108"/>
      <c r="R3203" s="108"/>
      <c r="S3203" s="107"/>
      <c r="T3203" s="108"/>
      <c r="U3203" s="108"/>
      <c r="V3203" s="107"/>
      <c r="W3203" s="107"/>
    </row>
    <row r="3204" spans="1:23">
      <c r="A3204" s="107"/>
      <c r="B3204" s="112"/>
      <c r="C3204" s="107"/>
      <c r="D3204" s="112"/>
      <c r="E3204" s="107"/>
      <c r="F3204" s="107"/>
      <c r="G3204" s="107"/>
      <c r="H3204" s="107"/>
      <c r="I3204" s="107"/>
      <c r="J3204" s="108"/>
      <c r="K3204" s="108"/>
      <c r="L3204" s="108"/>
      <c r="M3204" s="108"/>
      <c r="N3204" s="108"/>
      <c r="O3204" s="108"/>
      <c r="P3204" s="108"/>
      <c r="Q3204" s="108"/>
      <c r="R3204" s="108"/>
      <c r="S3204" s="107"/>
      <c r="T3204" s="108"/>
      <c r="U3204" s="108"/>
      <c r="V3204" s="107"/>
      <c r="W3204" s="107"/>
    </row>
    <row r="3205" spans="1:23">
      <c r="A3205" s="107"/>
      <c r="B3205" s="112"/>
      <c r="C3205" s="107"/>
      <c r="D3205" s="112"/>
      <c r="E3205" s="107"/>
      <c r="F3205" s="107"/>
      <c r="G3205" s="107"/>
      <c r="H3205" s="107"/>
      <c r="I3205" s="107"/>
      <c r="J3205" s="108"/>
      <c r="K3205" s="108"/>
      <c r="L3205" s="108"/>
      <c r="M3205" s="108"/>
      <c r="N3205" s="108"/>
      <c r="O3205" s="108"/>
      <c r="P3205" s="108"/>
      <c r="Q3205" s="108"/>
      <c r="R3205" s="108"/>
      <c r="S3205" s="107"/>
      <c r="T3205" s="108"/>
      <c r="U3205" s="108"/>
      <c r="V3205" s="107"/>
      <c r="W3205" s="107"/>
    </row>
    <row r="3206" spans="1:23">
      <c r="A3206" s="107"/>
      <c r="B3206" s="112"/>
      <c r="C3206" s="107"/>
      <c r="D3206" s="112"/>
      <c r="E3206" s="107"/>
      <c r="F3206" s="107"/>
      <c r="G3206" s="107"/>
      <c r="H3206" s="107"/>
      <c r="I3206" s="107"/>
      <c r="J3206" s="108"/>
      <c r="K3206" s="108"/>
      <c r="L3206" s="108"/>
      <c r="M3206" s="108"/>
      <c r="N3206" s="108"/>
      <c r="O3206" s="108"/>
      <c r="P3206" s="108"/>
      <c r="Q3206" s="108"/>
      <c r="R3206" s="108"/>
      <c r="S3206" s="107"/>
      <c r="T3206" s="108"/>
      <c r="U3206" s="108"/>
      <c r="V3206" s="107"/>
      <c r="W3206" s="107"/>
    </row>
    <row r="3207" spans="1:23">
      <c r="A3207" s="107"/>
      <c r="B3207" s="112"/>
      <c r="C3207" s="107"/>
      <c r="D3207" s="112"/>
      <c r="E3207" s="107"/>
      <c r="F3207" s="107"/>
      <c r="G3207" s="107"/>
      <c r="H3207" s="107"/>
      <c r="I3207" s="107"/>
      <c r="J3207" s="108"/>
      <c r="K3207" s="108"/>
      <c r="L3207" s="108"/>
      <c r="M3207" s="108"/>
      <c r="N3207" s="108"/>
      <c r="O3207" s="108"/>
      <c r="P3207" s="108"/>
      <c r="Q3207" s="108"/>
      <c r="R3207" s="108"/>
      <c r="S3207" s="107"/>
      <c r="T3207" s="108"/>
      <c r="U3207" s="108"/>
      <c r="V3207" s="107"/>
      <c r="W3207" s="107"/>
    </row>
    <row r="3208" spans="1:23">
      <c r="A3208" s="107"/>
      <c r="B3208" s="112"/>
      <c r="C3208" s="107"/>
      <c r="D3208" s="112"/>
      <c r="E3208" s="107"/>
      <c r="F3208" s="107"/>
      <c r="G3208" s="107"/>
      <c r="H3208" s="107"/>
      <c r="I3208" s="107"/>
      <c r="J3208" s="108"/>
      <c r="K3208" s="108"/>
      <c r="L3208" s="108"/>
      <c r="M3208" s="108"/>
      <c r="N3208" s="108"/>
      <c r="O3208" s="108"/>
      <c r="P3208" s="108"/>
      <c r="Q3208" s="108"/>
      <c r="R3208" s="108"/>
      <c r="S3208" s="107"/>
      <c r="T3208" s="108"/>
      <c r="U3208" s="108"/>
      <c r="V3208" s="107"/>
      <c r="W3208" s="107"/>
    </row>
    <row r="3209" spans="1:23">
      <c r="A3209" s="107"/>
      <c r="B3209" s="112"/>
      <c r="C3209" s="107"/>
      <c r="D3209" s="112"/>
      <c r="E3209" s="107"/>
      <c r="F3209" s="107"/>
      <c r="G3209" s="107"/>
      <c r="H3209" s="107"/>
      <c r="I3209" s="107"/>
      <c r="J3209" s="108"/>
      <c r="K3209" s="108"/>
      <c r="L3209" s="108"/>
      <c r="M3209" s="108"/>
      <c r="N3209" s="108"/>
      <c r="O3209" s="108"/>
      <c r="P3209" s="108"/>
      <c r="Q3209" s="108"/>
      <c r="R3209" s="108"/>
      <c r="S3209" s="107"/>
      <c r="T3209" s="108"/>
      <c r="U3209" s="108"/>
      <c r="V3209" s="107"/>
      <c r="W3209" s="107"/>
    </row>
    <row r="3210" spans="1:23">
      <c r="A3210" s="107"/>
      <c r="B3210" s="112"/>
      <c r="C3210" s="107"/>
      <c r="D3210" s="112"/>
      <c r="E3210" s="107"/>
      <c r="F3210" s="107"/>
      <c r="G3210" s="107"/>
      <c r="H3210" s="107"/>
      <c r="I3210" s="107"/>
      <c r="J3210" s="108"/>
      <c r="K3210" s="108"/>
      <c r="L3210" s="108"/>
      <c r="M3210" s="108"/>
      <c r="N3210" s="108"/>
      <c r="O3210" s="108"/>
      <c r="P3210" s="108"/>
      <c r="Q3210" s="108"/>
      <c r="R3210" s="108"/>
      <c r="S3210" s="107"/>
      <c r="T3210" s="108"/>
      <c r="U3210" s="108"/>
      <c r="V3210" s="107"/>
      <c r="W3210" s="107"/>
    </row>
    <row r="3211" spans="1:23">
      <c r="A3211" s="107"/>
      <c r="B3211" s="112"/>
      <c r="C3211" s="107"/>
      <c r="D3211" s="112"/>
      <c r="E3211" s="107"/>
      <c r="F3211" s="107"/>
      <c r="G3211" s="107"/>
      <c r="H3211" s="107"/>
      <c r="I3211" s="107"/>
      <c r="J3211" s="108"/>
      <c r="K3211" s="108"/>
      <c r="L3211" s="108"/>
      <c r="M3211" s="108"/>
      <c r="N3211" s="108"/>
      <c r="O3211" s="108"/>
      <c r="P3211" s="108"/>
      <c r="Q3211" s="108"/>
      <c r="R3211" s="108"/>
      <c r="S3211" s="107"/>
      <c r="T3211" s="108"/>
      <c r="U3211" s="108"/>
      <c r="V3211" s="107"/>
      <c r="W3211" s="107"/>
    </row>
    <row r="3212" spans="1:23">
      <c r="A3212" s="107"/>
      <c r="B3212" s="112"/>
      <c r="C3212" s="107"/>
      <c r="D3212" s="112"/>
      <c r="E3212" s="107"/>
      <c r="F3212" s="107"/>
      <c r="G3212" s="107"/>
      <c r="H3212" s="107"/>
      <c r="I3212" s="107"/>
      <c r="J3212" s="108"/>
      <c r="K3212" s="108"/>
      <c r="L3212" s="108"/>
      <c r="M3212" s="108"/>
      <c r="N3212" s="108"/>
      <c r="O3212" s="108"/>
      <c r="P3212" s="108"/>
      <c r="Q3212" s="108"/>
      <c r="R3212" s="108"/>
      <c r="S3212" s="107"/>
      <c r="T3212" s="108"/>
      <c r="U3212" s="108"/>
      <c r="V3212" s="107"/>
      <c r="W3212" s="107"/>
    </row>
    <row r="3213" spans="1:23">
      <c r="A3213" s="107"/>
      <c r="B3213" s="112"/>
      <c r="C3213" s="107"/>
      <c r="D3213" s="112"/>
      <c r="E3213" s="107"/>
      <c r="F3213" s="107"/>
      <c r="G3213" s="107"/>
      <c r="H3213" s="107"/>
      <c r="I3213" s="107"/>
      <c r="J3213" s="108"/>
      <c r="K3213" s="108"/>
      <c r="L3213" s="108"/>
      <c r="M3213" s="108"/>
      <c r="N3213" s="108"/>
      <c r="O3213" s="108"/>
      <c r="P3213" s="108"/>
      <c r="Q3213" s="108"/>
      <c r="R3213" s="108"/>
      <c r="S3213" s="107"/>
      <c r="T3213" s="108"/>
      <c r="U3213" s="108"/>
      <c r="V3213" s="107"/>
      <c r="W3213" s="107"/>
    </row>
    <row r="3214" spans="1:23">
      <c r="A3214" s="107"/>
      <c r="B3214" s="112"/>
      <c r="C3214" s="107"/>
      <c r="D3214" s="112"/>
      <c r="E3214" s="107"/>
      <c r="F3214" s="107"/>
      <c r="G3214" s="107"/>
      <c r="H3214" s="107"/>
      <c r="I3214" s="107"/>
      <c r="J3214" s="108"/>
      <c r="K3214" s="108"/>
      <c r="L3214" s="108"/>
      <c r="M3214" s="108"/>
      <c r="N3214" s="108"/>
      <c r="O3214" s="108"/>
      <c r="P3214" s="108"/>
      <c r="Q3214" s="108"/>
      <c r="R3214" s="108"/>
      <c r="S3214" s="107"/>
      <c r="T3214" s="108"/>
      <c r="U3214" s="108"/>
      <c r="V3214" s="107"/>
      <c r="W3214" s="107"/>
    </row>
    <row r="3215" spans="1:23">
      <c r="A3215" s="107"/>
      <c r="B3215" s="112"/>
      <c r="C3215" s="107"/>
      <c r="D3215" s="112"/>
      <c r="E3215" s="107"/>
      <c r="F3215" s="107"/>
      <c r="G3215" s="107"/>
      <c r="H3215" s="107"/>
      <c r="I3215" s="107"/>
      <c r="J3215" s="108"/>
      <c r="K3215" s="108"/>
      <c r="L3215" s="108"/>
      <c r="M3215" s="108"/>
      <c r="N3215" s="108"/>
      <c r="O3215" s="108"/>
      <c r="P3215" s="108"/>
      <c r="Q3215" s="108"/>
      <c r="R3215" s="108"/>
      <c r="S3215" s="107"/>
      <c r="T3215" s="108"/>
      <c r="U3215" s="108"/>
      <c r="V3215" s="107"/>
      <c r="W3215" s="107"/>
    </row>
    <row r="3216" spans="1:23">
      <c r="A3216" s="107"/>
      <c r="B3216" s="112"/>
      <c r="C3216" s="107"/>
      <c r="D3216" s="112"/>
      <c r="E3216" s="107"/>
      <c r="F3216" s="107"/>
      <c r="G3216" s="107"/>
      <c r="H3216" s="107"/>
      <c r="I3216" s="107"/>
      <c r="J3216" s="108"/>
      <c r="K3216" s="108"/>
      <c r="L3216" s="108"/>
      <c r="M3216" s="108"/>
      <c r="N3216" s="108"/>
      <c r="O3216" s="108"/>
      <c r="P3216" s="108"/>
      <c r="Q3216" s="108"/>
      <c r="R3216" s="108"/>
      <c r="S3216" s="107"/>
      <c r="T3216" s="108"/>
      <c r="U3216" s="108"/>
      <c r="V3216" s="107"/>
      <c r="W3216" s="107"/>
    </row>
    <row r="3217" spans="1:23">
      <c r="A3217" s="107"/>
      <c r="B3217" s="112"/>
      <c r="C3217" s="107"/>
      <c r="D3217" s="112"/>
      <c r="E3217" s="107"/>
      <c r="F3217" s="107"/>
      <c r="G3217" s="107"/>
      <c r="H3217" s="107"/>
      <c r="I3217" s="107"/>
      <c r="J3217" s="108"/>
      <c r="K3217" s="108"/>
      <c r="L3217" s="108"/>
      <c r="M3217" s="108"/>
      <c r="N3217" s="108"/>
      <c r="O3217" s="108"/>
      <c r="P3217" s="108"/>
      <c r="Q3217" s="108"/>
      <c r="R3217" s="108"/>
      <c r="S3217" s="107"/>
      <c r="T3217" s="108"/>
      <c r="U3217" s="108"/>
      <c r="V3217" s="107"/>
      <c r="W3217" s="107"/>
    </row>
    <row r="3218" spans="1:23">
      <c r="A3218" s="107"/>
      <c r="B3218" s="112"/>
      <c r="C3218" s="107"/>
      <c r="D3218" s="112"/>
      <c r="E3218" s="107"/>
      <c r="F3218" s="107"/>
      <c r="G3218" s="107"/>
      <c r="H3218" s="107"/>
      <c r="I3218" s="107"/>
      <c r="J3218" s="108"/>
      <c r="K3218" s="108"/>
      <c r="L3218" s="108"/>
      <c r="M3218" s="108"/>
      <c r="N3218" s="108"/>
      <c r="O3218" s="108"/>
      <c r="P3218" s="108"/>
      <c r="Q3218" s="108"/>
      <c r="R3218" s="108"/>
      <c r="S3218" s="107"/>
      <c r="T3218" s="108"/>
      <c r="U3218" s="108"/>
      <c r="V3218" s="107"/>
      <c r="W3218" s="107"/>
    </row>
    <row r="3219" spans="1:23">
      <c r="A3219" s="107"/>
      <c r="B3219" s="112"/>
      <c r="C3219" s="107"/>
      <c r="D3219" s="112"/>
      <c r="E3219" s="107"/>
      <c r="F3219" s="107"/>
      <c r="G3219" s="107"/>
      <c r="H3219" s="107"/>
      <c r="I3219" s="107"/>
      <c r="J3219" s="108"/>
      <c r="K3219" s="108"/>
      <c r="L3219" s="108"/>
      <c r="M3219" s="108"/>
      <c r="N3219" s="108"/>
      <c r="O3219" s="108"/>
      <c r="P3219" s="108"/>
      <c r="Q3219" s="108"/>
      <c r="R3219" s="108"/>
      <c r="S3219" s="107"/>
      <c r="T3219" s="108"/>
      <c r="U3219" s="108"/>
      <c r="V3219" s="107"/>
      <c r="W3219" s="107"/>
    </row>
    <row r="3220" spans="1:23">
      <c r="A3220" s="107"/>
      <c r="B3220" s="112"/>
      <c r="C3220" s="107"/>
      <c r="D3220" s="112"/>
      <c r="E3220" s="107"/>
      <c r="F3220" s="107"/>
      <c r="G3220" s="107"/>
      <c r="H3220" s="107"/>
      <c r="I3220" s="107"/>
      <c r="J3220" s="108"/>
      <c r="K3220" s="108"/>
      <c r="L3220" s="108"/>
      <c r="M3220" s="108"/>
      <c r="N3220" s="108"/>
      <c r="O3220" s="108"/>
      <c r="P3220" s="108"/>
      <c r="Q3220" s="108"/>
      <c r="R3220" s="108"/>
      <c r="S3220" s="107"/>
      <c r="T3220" s="108"/>
      <c r="U3220" s="108"/>
      <c r="V3220" s="107"/>
      <c r="W3220" s="107"/>
    </row>
    <row r="3221" spans="1:23">
      <c r="A3221" s="107"/>
      <c r="B3221" s="112"/>
      <c r="C3221" s="107"/>
      <c r="D3221" s="112"/>
      <c r="E3221" s="107"/>
      <c r="F3221" s="107"/>
      <c r="G3221" s="107"/>
      <c r="H3221" s="107"/>
      <c r="I3221" s="107"/>
      <c r="J3221" s="108"/>
      <c r="K3221" s="108"/>
      <c r="L3221" s="108"/>
      <c r="M3221" s="108"/>
      <c r="N3221" s="108"/>
      <c r="O3221" s="108"/>
      <c r="P3221" s="108"/>
      <c r="Q3221" s="108"/>
      <c r="R3221" s="108"/>
      <c r="S3221" s="107"/>
      <c r="T3221" s="108"/>
      <c r="U3221" s="108"/>
      <c r="V3221" s="107"/>
      <c r="W3221" s="107"/>
    </row>
    <row r="3222" spans="1:23">
      <c r="A3222" s="107"/>
      <c r="B3222" s="112"/>
      <c r="C3222" s="107"/>
      <c r="D3222" s="112"/>
      <c r="E3222" s="107"/>
      <c r="F3222" s="107"/>
      <c r="G3222" s="107"/>
      <c r="H3222" s="107"/>
      <c r="I3222" s="107"/>
      <c r="J3222" s="108"/>
      <c r="K3222" s="108"/>
      <c r="L3222" s="108"/>
      <c r="M3222" s="108"/>
      <c r="N3222" s="108"/>
      <c r="O3222" s="108"/>
      <c r="P3222" s="108"/>
      <c r="Q3222" s="108"/>
      <c r="R3222" s="108"/>
      <c r="S3222" s="107"/>
      <c r="T3222" s="108"/>
      <c r="U3222" s="108"/>
      <c r="V3222" s="107"/>
      <c r="W3222" s="107"/>
    </row>
    <row r="3223" spans="1:23">
      <c r="A3223" s="107"/>
      <c r="B3223" s="112"/>
      <c r="C3223" s="107"/>
      <c r="D3223" s="112"/>
      <c r="E3223" s="107"/>
      <c r="F3223" s="107"/>
      <c r="G3223" s="107"/>
      <c r="H3223" s="107"/>
      <c r="I3223" s="107"/>
      <c r="J3223" s="108"/>
      <c r="K3223" s="108"/>
      <c r="L3223" s="108"/>
      <c r="M3223" s="108"/>
      <c r="N3223" s="108"/>
      <c r="O3223" s="108"/>
      <c r="P3223" s="108"/>
      <c r="Q3223" s="108"/>
      <c r="R3223" s="108"/>
      <c r="S3223" s="107"/>
      <c r="T3223" s="108"/>
      <c r="U3223" s="108"/>
      <c r="V3223" s="107"/>
      <c r="W3223" s="107"/>
    </row>
    <row r="3224" spans="1:23">
      <c r="A3224" s="107"/>
      <c r="B3224" s="112"/>
      <c r="C3224" s="107"/>
      <c r="D3224" s="112"/>
      <c r="E3224" s="107"/>
      <c r="F3224" s="107"/>
      <c r="G3224" s="107"/>
      <c r="H3224" s="107"/>
      <c r="I3224" s="107"/>
      <c r="J3224" s="108"/>
      <c r="K3224" s="108"/>
      <c r="L3224" s="108"/>
      <c r="M3224" s="108"/>
      <c r="N3224" s="108"/>
      <c r="O3224" s="108"/>
      <c r="P3224" s="108"/>
      <c r="Q3224" s="108"/>
      <c r="R3224" s="108"/>
      <c r="S3224" s="107"/>
      <c r="T3224" s="108"/>
      <c r="U3224" s="108"/>
      <c r="V3224" s="107"/>
      <c r="W3224" s="107"/>
    </row>
    <row r="3225" spans="1:23">
      <c r="A3225" s="107"/>
      <c r="B3225" s="112"/>
      <c r="C3225" s="107"/>
      <c r="D3225" s="112"/>
      <c r="E3225" s="107"/>
      <c r="F3225" s="107"/>
      <c r="G3225" s="107"/>
      <c r="H3225" s="107"/>
      <c r="I3225" s="107"/>
      <c r="J3225" s="108"/>
      <c r="K3225" s="108"/>
      <c r="L3225" s="108"/>
      <c r="M3225" s="108"/>
      <c r="N3225" s="108"/>
      <c r="O3225" s="108"/>
      <c r="P3225" s="108"/>
      <c r="Q3225" s="108"/>
      <c r="R3225" s="108"/>
      <c r="S3225" s="107"/>
      <c r="T3225" s="108"/>
      <c r="U3225" s="108"/>
      <c r="V3225" s="107"/>
      <c r="W3225" s="107"/>
    </row>
    <row r="3226" spans="1:23">
      <c r="A3226" s="107"/>
      <c r="B3226" s="112"/>
      <c r="C3226" s="107"/>
      <c r="D3226" s="112"/>
      <c r="E3226" s="107"/>
      <c r="F3226" s="107"/>
      <c r="G3226" s="107"/>
      <c r="H3226" s="107"/>
      <c r="I3226" s="107"/>
      <c r="J3226" s="108"/>
      <c r="K3226" s="108"/>
      <c r="L3226" s="108"/>
      <c r="M3226" s="108"/>
      <c r="N3226" s="108"/>
      <c r="O3226" s="108"/>
      <c r="P3226" s="108"/>
      <c r="Q3226" s="108"/>
      <c r="R3226" s="108"/>
      <c r="S3226" s="107"/>
      <c r="T3226" s="108"/>
      <c r="U3226" s="108"/>
      <c r="V3226" s="107"/>
      <c r="W3226" s="107"/>
    </row>
    <row r="3227" spans="1:23">
      <c r="A3227" s="107"/>
      <c r="B3227" s="112"/>
      <c r="C3227" s="107"/>
      <c r="D3227" s="112"/>
      <c r="E3227" s="107"/>
      <c r="F3227" s="107"/>
      <c r="G3227" s="107"/>
      <c r="H3227" s="107"/>
      <c r="I3227" s="107"/>
      <c r="J3227" s="108"/>
      <c r="K3227" s="108"/>
      <c r="L3227" s="108"/>
      <c r="M3227" s="108"/>
      <c r="N3227" s="108"/>
      <c r="O3227" s="108"/>
      <c r="P3227" s="108"/>
      <c r="Q3227" s="108"/>
      <c r="R3227" s="108"/>
      <c r="S3227" s="107"/>
      <c r="T3227" s="108"/>
      <c r="U3227" s="108"/>
      <c r="V3227" s="107"/>
      <c r="W3227" s="107"/>
    </row>
    <row r="3228" spans="1:23">
      <c r="A3228" s="107"/>
      <c r="B3228" s="112"/>
      <c r="C3228" s="107"/>
      <c r="D3228" s="112"/>
      <c r="E3228" s="107"/>
      <c r="F3228" s="107"/>
      <c r="G3228" s="107"/>
      <c r="H3228" s="107"/>
      <c r="I3228" s="107"/>
      <c r="J3228" s="108"/>
      <c r="K3228" s="108"/>
      <c r="L3228" s="108"/>
      <c r="M3228" s="108"/>
      <c r="N3228" s="108"/>
      <c r="O3228" s="108"/>
      <c r="P3228" s="108"/>
      <c r="Q3228" s="108"/>
      <c r="R3228" s="108"/>
      <c r="S3228" s="107"/>
      <c r="T3228" s="108"/>
      <c r="U3228" s="108"/>
      <c r="V3228" s="107"/>
      <c r="W3228" s="107"/>
    </row>
    <row r="3229" spans="1:23">
      <c r="A3229" s="107"/>
      <c r="B3229" s="112"/>
      <c r="C3229" s="107"/>
      <c r="D3229" s="112"/>
      <c r="E3229" s="107"/>
      <c r="F3229" s="107"/>
      <c r="G3229" s="107"/>
      <c r="H3229" s="107"/>
      <c r="I3229" s="107"/>
      <c r="J3229" s="108"/>
      <c r="K3229" s="108"/>
      <c r="L3229" s="108"/>
      <c r="M3229" s="108"/>
      <c r="N3229" s="108"/>
      <c r="O3229" s="108"/>
      <c r="P3229" s="108"/>
      <c r="Q3229" s="108"/>
      <c r="R3229" s="108"/>
      <c r="S3229" s="107"/>
      <c r="T3229" s="108"/>
      <c r="U3229" s="108"/>
      <c r="V3229" s="107"/>
      <c r="W3229" s="107"/>
    </row>
    <row r="3230" spans="1:23">
      <c r="A3230" s="107"/>
      <c r="B3230" s="112"/>
      <c r="C3230" s="107"/>
      <c r="D3230" s="112"/>
      <c r="E3230" s="107"/>
      <c r="F3230" s="107"/>
      <c r="G3230" s="107"/>
      <c r="H3230" s="107"/>
      <c r="I3230" s="107"/>
      <c r="J3230" s="108"/>
      <c r="K3230" s="108"/>
      <c r="L3230" s="108"/>
      <c r="M3230" s="108"/>
      <c r="N3230" s="108"/>
      <c r="O3230" s="108"/>
      <c r="P3230" s="108"/>
      <c r="Q3230" s="108"/>
      <c r="R3230" s="108"/>
      <c r="S3230" s="107"/>
      <c r="T3230" s="108"/>
      <c r="U3230" s="108"/>
      <c r="V3230" s="107"/>
      <c r="W3230" s="107"/>
    </row>
    <row r="3231" spans="1:23">
      <c r="A3231" s="107"/>
      <c r="B3231" s="112"/>
      <c r="C3231" s="107"/>
      <c r="D3231" s="112"/>
      <c r="E3231" s="107"/>
      <c r="F3231" s="107"/>
      <c r="G3231" s="107"/>
      <c r="H3231" s="107"/>
      <c r="I3231" s="107"/>
      <c r="J3231" s="108"/>
      <c r="K3231" s="108"/>
      <c r="L3231" s="108"/>
      <c r="M3231" s="108"/>
      <c r="N3231" s="108"/>
      <c r="O3231" s="108"/>
      <c r="P3231" s="108"/>
      <c r="Q3231" s="108"/>
      <c r="R3231" s="108"/>
      <c r="S3231" s="107"/>
      <c r="T3231" s="108"/>
      <c r="U3231" s="108"/>
      <c r="V3231" s="107"/>
      <c r="W3231" s="107"/>
    </row>
    <row r="3232" spans="1:23">
      <c r="A3232" s="107"/>
      <c r="B3232" s="112"/>
      <c r="C3232" s="107"/>
      <c r="D3232" s="112"/>
      <c r="E3232" s="107"/>
      <c r="F3232" s="107"/>
      <c r="G3232" s="107"/>
      <c r="H3232" s="107"/>
      <c r="I3232" s="107"/>
      <c r="J3232" s="108"/>
      <c r="K3232" s="108"/>
      <c r="L3232" s="108"/>
      <c r="M3232" s="108"/>
      <c r="N3232" s="108"/>
      <c r="O3232" s="108"/>
      <c r="P3232" s="108"/>
      <c r="Q3232" s="108"/>
      <c r="R3232" s="108"/>
      <c r="S3232" s="107"/>
      <c r="T3232" s="108"/>
      <c r="U3232" s="108"/>
      <c r="V3232" s="107"/>
      <c r="W3232" s="107"/>
    </row>
    <row r="3233" spans="1:23">
      <c r="A3233" s="107"/>
      <c r="B3233" s="112"/>
      <c r="C3233" s="107"/>
      <c r="D3233" s="112"/>
      <c r="E3233" s="107"/>
      <c r="F3233" s="107"/>
      <c r="G3233" s="107"/>
      <c r="H3233" s="107"/>
      <c r="I3233" s="107"/>
      <c r="J3233" s="108"/>
      <c r="K3233" s="108"/>
      <c r="L3233" s="108"/>
      <c r="M3233" s="108"/>
      <c r="N3233" s="108"/>
      <c r="O3233" s="108"/>
      <c r="P3233" s="108"/>
      <c r="Q3233" s="108"/>
      <c r="R3233" s="108"/>
      <c r="S3233" s="107"/>
      <c r="T3233" s="108"/>
      <c r="U3233" s="108"/>
      <c r="V3233" s="107"/>
      <c r="W3233" s="107"/>
    </row>
    <row r="3234" spans="1:23">
      <c r="A3234" s="107"/>
      <c r="B3234" s="112"/>
      <c r="C3234" s="107"/>
      <c r="D3234" s="112"/>
      <c r="E3234" s="107"/>
      <c r="F3234" s="107"/>
      <c r="G3234" s="107"/>
      <c r="H3234" s="107"/>
      <c r="I3234" s="107"/>
      <c r="J3234" s="108"/>
      <c r="K3234" s="108"/>
      <c r="L3234" s="108"/>
      <c r="M3234" s="108"/>
      <c r="N3234" s="108"/>
      <c r="O3234" s="108"/>
      <c r="P3234" s="108"/>
      <c r="Q3234" s="108"/>
      <c r="R3234" s="108"/>
      <c r="S3234" s="107"/>
      <c r="T3234" s="108"/>
      <c r="U3234" s="108"/>
      <c r="V3234" s="107"/>
      <c r="W3234" s="107"/>
    </row>
    <row r="3235" spans="1:23">
      <c r="A3235" s="107"/>
      <c r="B3235" s="112"/>
      <c r="C3235" s="107"/>
      <c r="D3235" s="112"/>
      <c r="E3235" s="107"/>
      <c r="F3235" s="107"/>
      <c r="G3235" s="107"/>
      <c r="H3235" s="107"/>
      <c r="I3235" s="107"/>
      <c r="J3235" s="108"/>
      <c r="K3235" s="108"/>
      <c r="L3235" s="108"/>
      <c r="M3235" s="108"/>
      <c r="N3235" s="108"/>
      <c r="O3235" s="108"/>
      <c r="P3235" s="108"/>
      <c r="Q3235" s="108"/>
      <c r="R3235" s="108"/>
      <c r="S3235" s="107"/>
      <c r="T3235" s="108"/>
      <c r="U3235" s="108"/>
      <c r="V3235" s="107"/>
      <c r="W3235" s="107"/>
    </row>
    <row r="3236" spans="1:23">
      <c r="A3236" s="107"/>
      <c r="B3236" s="112"/>
      <c r="C3236" s="107"/>
      <c r="D3236" s="112"/>
      <c r="E3236" s="107"/>
      <c r="F3236" s="107"/>
      <c r="G3236" s="107"/>
      <c r="H3236" s="107"/>
      <c r="I3236" s="107"/>
      <c r="J3236" s="108"/>
      <c r="K3236" s="108"/>
      <c r="L3236" s="108"/>
      <c r="M3236" s="108"/>
      <c r="N3236" s="108"/>
      <c r="O3236" s="108"/>
      <c r="P3236" s="108"/>
      <c r="Q3236" s="108"/>
      <c r="R3236" s="108"/>
      <c r="S3236" s="107"/>
      <c r="T3236" s="108"/>
      <c r="U3236" s="108"/>
      <c r="V3236" s="107"/>
      <c r="W3236" s="107"/>
    </row>
    <row r="3237" spans="1:23">
      <c r="A3237" s="107"/>
      <c r="B3237" s="112"/>
      <c r="C3237" s="107"/>
      <c r="D3237" s="112"/>
      <c r="E3237" s="107"/>
      <c r="F3237" s="107"/>
      <c r="G3237" s="107"/>
      <c r="H3237" s="107"/>
      <c r="I3237" s="107"/>
      <c r="J3237" s="108"/>
      <c r="K3237" s="108"/>
      <c r="L3237" s="108"/>
      <c r="M3237" s="108"/>
      <c r="N3237" s="108"/>
      <c r="O3237" s="108"/>
      <c r="P3237" s="108"/>
      <c r="Q3237" s="108"/>
      <c r="R3237" s="108"/>
      <c r="S3237" s="107"/>
      <c r="T3237" s="108"/>
      <c r="U3237" s="108"/>
      <c r="V3237" s="107"/>
      <c r="W3237" s="107"/>
    </row>
    <row r="3238" spans="1:23">
      <c r="A3238" s="107"/>
      <c r="B3238" s="112"/>
      <c r="C3238" s="107"/>
      <c r="D3238" s="112"/>
      <c r="E3238" s="107"/>
      <c r="F3238" s="107"/>
      <c r="G3238" s="107"/>
      <c r="H3238" s="107"/>
      <c r="I3238" s="107"/>
      <c r="J3238" s="108"/>
      <c r="K3238" s="108"/>
      <c r="L3238" s="108"/>
      <c r="M3238" s="108"/>
      <c r="N3238" s="108"/>
      <c r="O3238" s="108"/>
      <c r="P3238" s="108"/>
      <c r="Q3238" s="108"/>
      <c r="R3238" s="108"/>
      <c r="S3238" s="107"/>
      <c r="T3238" s="108"/>
      <c r="U3238" s="108"/>
      <c r="V3238" s="107"/>
      <c r="W3238" s="107"/>
    </row>
    <row r="3239" spans="1:23">
      <c r="A3239" s="107"/>
      <c r="B3239" s="112"/>
      <c r="C3239" s="107"/>
      <c r="D3239" s="112"/>
      <c r="E3239" s="107"/>
      <c r="F3239" s="107"/>
      <c r="G3239" s="107"/>
      <c r="H3239" s="107"/>
      <c r="I3239" s="107"/>
      <c r="J3239" s="108"/>
      <c r="K3239" s="108"/>
      <c r="L3239" s="108"/>
      <c r="M3239" s="108"/>
      <c r="N3239" s="108"/>
      <c r="O3239" s="108"/>
      <c r="P3239" s="108"/>
      <c r="Q3239" s="108"/>
      <c r="R3239" s="108"/>
      <c r="S3239" s="107"/>
      <c r="T3239" s="108"/>
      <c r="U3239" s="108"/>
      <c r="V3239" s="107"/>
      <c r="W3239" s="107"/>
    </row>
    <row r="3240" spans="1:23">
      <c r="A3240" s="107"/>
      <c r="B3240" s="112"/>
      <c r="C3240" s="107"/>
      <c r="D3240" s="112"/>
      <c r="E3240" s="107"/>
      <c r="F3240" s="107"/>
      <c r="G3240" s="107"/>
      <c r="H3240" s="107"/>
      <c r="I3240" s="107"/>
      <c r="J3240" s="108"/>
      <c r="K3240" s="108"/>
      <c r="L3240" s="108"/>
      <c r="M3240" s="108"/>
      <c r="N3240" s="108"/>
      <c r="O3240" s="108"/>
      <c r="P3240" s="108"/>
      <c r="Q3240" s="108"/>
      <c r="R3240" s="108"/>
      <c r="S3240" s="107"/>
      <c r="T3240" s="108"/>
      <c r="U3240" s="108"/>
      <c r="V3240" s="107"/>
      <c r="W3240" s="107"/>
    </row>
    <row r="3241" spans="1:23">
      <c r="A3241" s="107"/>
      <c r="B3241" s="112"/>
      <c r="C3241" s="107"/>
      <c r="D3241" s="112"/>
      <c r="E3241" s="107"/>
      <c r="F3241" s="107"/>
      <c r="G3241" s="107"/>
      <c r="H3241" s="107"/>
      <c r="I3241" s="107"/>
      <c r="J3241" s="108"/>
      <c r="K3241" s="108"/>
      <c r="L3241" s="108"/>
      <c r="M3241" s="108"/>
      <c r="N3241" s="108"/>
      <c r="O3241" s="108"/>
      <c r="P3241" s="108"/>
      <c r="Q3241" s="108"/>
      <c r="R3241" s="108"/>
      <c r="S3241" s="107"/>
      <c r="T3241" s="108"/>
      <c r="U3241" s="108"/>
      <c r="V3241" s="107"/>
      <c r="W3241" s="107"/>
    </row>
    <row r="3242" spans="1:23">
      <c r="A3242" s="107"/>
      <c r="B3242" s="112"/>
      <c r="C3242" s="107"/>
      <c r="D3242" s="112"/>
      <c r="E3242" s="107"/>
      <c r="F3242" s="107"/>
      <c r="G3242" s="107"/>
      <c r="H3242" s="107"/>
      <c r="I3242" s="107"/>
      <c r="J3242" s="108"/>
      <c r="K3242" s="108"/>
      <c r="L3242" s="108"/>
      <c r="M3242" s="108"/>
      <c r="N3242" s="108"/>
      <c r="O3242" s="108"/>
      <c r="P3242" s="108"/>
      <c r="Q3242" s="108"/>
      <c r="R3242" s="108"/>
      <c r="S3242" s="107"/>
      <c r="T3242" s="108"/>
      <c r="U3242" s="108"/>
      <c r="V3242" s="107"/>
      <c r="W3242" s="107"/>
    </row>
    <row r="3243" spans="1:23">
      <c r="A3243" s="107"/>
      <c r="B3243" s="112"/>
      <c r="C3243" s="107"/>
      <c r="D3243" s="112"/>
      <c r="E3243" s="107"/>
      <c r="F3243" s="107"/>
      <c r="G3243" s="107"/>
      <c r="H3243" s="107"/>
      <c r="I3243" s="107"/>
      <c r="J3243" s="108"/>
      <c r="K3243" s="108"/>
      <c r="L3243" s="108"/>
      <c r="M3243" s="108"/>
      <c r="N3243" s="108"/>
      <c r="O3243" s="108"/>
      <c r="P3243" s="108"/>
      <c r="Q3243" s="108"/>
      <c r="R3243" s="108"/>
      <c r="S3243" s="107"/>
      <c r="T3243" s="108"/>
      <c r="U3243" s="108"/>
      <c r="V3243" s="107"/>
      <c r="W3243" s="107"/>
    </row>
    <row r="3244" spans="1:23">
      <c r="A3244" s="107"/>
      <c r="B3244" s="112"/>
      <c r="C3244" s="107"/>
      <c r="D3244" s="112"/>
      <c r="E3244" s="107"/>
      <c r="F3244" s="107"/>
      <c r="G3244" s="107"/>
      <c r="H3244" s="107"/>
      <c r="I3244" s="107"/>
      <c r="J3244" s="108"/>
      <c r="K3244" s="108"/>
      <c r="L3244" s="108"/>
      <c r="M3244" s="108"/>
      <c r="N3244" s="108"/>
      <c r="O3244" s="108"/>
      <c r="P3244" s="108"/>
      <c r="Q3244" s="108"/>
      <c r="R3244" s="108"/>
      <c r="S3244" s="107"/>
      <c r="T3244" s="108"/>
      <c r="U3244" s="108"/>
      <c r="V3244" s="107"/>
      <c r="W3244" s="107"/>
    </row>
    <row r="3245" spans="1:23">
      <c r="A3245" s="107"/>
      <c r="B3245" s="112"/>
      <c r="C3245" s="107"/>
      <c r="D3245" s="112"/>
      <c r="E3245" s="107"/>
      <c r="F3245" s="107"/>
      <c r="G3245" s="107"/>
      <c r="H3245" s="107"/>
      <c r="I3245" s="107"/>
      <c r="J3245" s="108"/>
      <c r="K3245" s="108"/>
      <c r="L3245" s="108"/>
      <c r="M3245" s="108"/>
      <c r="N3245" s="108"/>
      <c r="O3245" s="108"/>
      <c r="P3245" s="108"/>
      <c r="Q3245" s="108"/>
      <c r="R3245" s="108"/>
      <c r="S3245" s="107"/>
      <c r="T3245" s="108"/>
      <c r="U3245" s="108"/>
      <c r="V3245" s="107"/>
      <c r="W3245" s="107"/>
    </row>
    <row r="3246" spans="1:23">
      <c r="A3246" s="107"/>
      <c r="B3246" s="112"/>
      <c r="C3246" s="107"/>
      <c r="D3246" s="112"/>
      <c r="E3246" s="107"/>
      <c r="F3246" s="107"/>
      <c r="G3246" s="107"/>
      <c r="H3246" s="107"/>
      <c r="I3246" s="107"/>
      <c r="J3246" s="108"/>
      <c r="K3246" s="108"/>
      <c r="L3246" s="108"/>
      <c r="M3246" s="108"/>
      <c r="N3246" s="108"/>
      <c r="O3246" s="108"/>
      <c r="P3246" s="108"/>
      <c r="Q3246" s="108"/>
      <c r="R3246" s="108"/>
      <c r="S3246" s="107"/>
      <c r="T3246" s="108"/>
      <c r="U3246" s="108"/>
      <c r="V3246" s="107"/>
      <c r="W3246" s="107"/>
    </row>
    <row r="3247" spans="1:23">
      <c r="A3247" s="107"/>
      <c r="B3247" s="112"/>
      <c r="C3247" s="107"/>
      <c r="D3247" s="112"/>
      <c r="E3247" s="107"/>
      <c r="F3247" s="107"/>
      <c r="G3247" s="107"/>
      <c r="H3247" s="107"/>
      <c r="I3247" s="107"/>
      <c r="J3247" s="108"/>
      <c r="K3247" s="108"/>
      <c r="L3247" s="108"/>
      <c r="M3247" s="108"/>
      <c r="N3247" s="108"/>
      <c r="O3247" s="108"/>
      <c r="P3247" s="108"/>
      <c r="Q3247" s="108"/>
      <c r="R3247" s="108"/>
      <c r="S3247" s="107"/>
      <c r="T3247" s="108"/>
      <c r="U3247" s="108"/>
      <c r="V3247" s="107"/>
      <c r="W3247" s="107"/>
    </row>
    <row r="3248" spans="1:23">
      <c r="A3248" s="107"/>
      <c r="B3248" s="112"/>
      <c r="C3248" s="107"/>
      <c r="D3248" s="112"/>
      <c r="E3248" s="107"/>
      <c r="F3248" s="107"/>
      <c r="G3248" s="107"/>
      <c r="H3248" s="107"/>
      <c r="I3248" s="107"/>
      <c r="J3248" s="108"/>
      <c r="K3248" s="108"/>
      <c r="L3248" s="108"/>
      <c r="M3248" s="108"/>
      <c r="N3248" s="108"/>
      <c r="O3248" s="108"/>
      <c r="P3248" s="108"/>
      <c r="Q3248" s="108"/>
      <c r="R3248" s="108"/>
      <c r="S3248" s="107"/>
      <c r="T3248" s="108"/>
      <c r="U3248" s="108"/>
      <c r="V3248" s="107"/>
      <c r="W3248" s="107"/>
    </row>
    <row r="3249" spans="1:23">
      <c r="A3249" s="107"/>
      <c r="B3249" s="112"/>
      <c r="C3249" s="107"/>
      <c r="D3249" s="112"/>
      <c r="E3249" s="107"/>
      <c r="F3249" s="107"/>
      <c r="G3249" s="107"/>
      <c r="H3249" s="107"/>
      <c r="I3249" s="107"/>
      <c r="J3249" s="108"/>
      <c r="K3249" s="108"/>
      <c r="L3249" s="108"/>
      <c r="M3249" s="108"/>
      <c r="N3249" s="108"/>
      <c r="O3249" s="108"/>
      <c r="P3249" s="108"/>
      <c r="Q3249" s="108"/>
      <c r="R3249" s="108"/>
      <c r="S3249" s="107"/>
      <c r="T3249" s="108"/>
      <c r="U3249" s="108"/>
      <c r="V3249" s="107"/>
      <c r="W3249" s="107"/>
    </row>
    <row r="3250" spans="1:23">
      <c r="A3250" s="107"/>
      <c r="B3250" s="112"/>
      <c r="C3250" s="107"/>
      <c r="D3250" s="112"/>
      <c r="E3250" s="107"/>
      <c r="F3250" s="107"/>
      <c r="G3250" s="107"/>
      <c r="H3250" s="107"/>
      <c r="I3250" s="107"/>
      <c r="J3250" s="108"/>
      <c r="K3250" s="108"/>
      <c r="L3250" s="108"/>
      <c r="M3250" s="108"/>
      <c r="N3250" s="108"/>
      <c r="O3250" s="108"/>
      <c r="P3250" s="108"/>
      <c r="Q3250" s="108"/>
      <c r="R3250" s="108"/>
      <c r="S3250" s="107"/>
      <c r="T3250" s="108"/>
      <c r="U3250" s="108"/>
      <c r="V3250" s="107"/>
      <c r="W3250" s="107"/>
    </row>
    <row r="3251" spans="1:23">
      <c r="A3251" s="107"/>
      <c r="B3251" s="112"/>
      <c r="C3251" s="107"/>
      <c r="D3251" s="112"/>
      <c r="E3251" s="107"/>
      <c r="F3251" s="107"/>
      <c r="G3251" s="107"/>
      <c r="H3251" s="107"/>
      <c r="I3251" s="107"/>
      <c r="J3251" s="108"/>
      <c r="K3251" s="108"/>
      <c r="L3251" s="108"/>
      <c r="M3251" s="108"/>
      <c r="N3251" s="108"/>
      <c r="O3251" s="108"/>
      <c r="P3251" s="108"/>
      <c r="Q3251" s="108"/>
      <c r="R3251" s="108"/>
      <c r="S3251" s="107"/>
      <c r="T3251" s="108"/>
      <c r="U3251" s="108"/>
      <c r="V3251" s="107"/>
      <c r="W3251" s="107"/>
    </row>
    <row r="3252" spans="1:23">
      <c r="A3252" s="107"/>
      <c r="B3252" s="112"/>
      <c r="C3252" s="107"/>
      <c r="D3252" s="112"/>
      <c r="E3252" s="107"/>
      <c r="F3252" s="107"/>
      <c r="G3252" s="107"/>
      <c r="H3252" s="107"/>
      <c r="I3252" s="107"/>
      <c r="J3252" s="108"/>
      <c r="K3252" s="108"/>
      <c r="L3252" s="108"/>
      <c r="M3252" s="108"/>
      <c r="N3252" s="108"/>
      <c r="O3252" s="108"/>
      <c r="P3252" s="108"/>
      <c r="Q3252" s="108"/>
      <c r="R3252" s="108"/>
      <c r="S3252" s="107"/>
      <c r="T3252" s="108"/>
      <c r="U3252" s="108"/>
      <c r="V3252" s="107"/>
      <c r="W3252" s="107"/>
    </row>
    <row r="3253" spans="1:23">
      <c r="A3253" s="107"/>
      <c r="B3253" s="112"/>
      <c r="C3253" s="107"/>
      <c r="D3253" s="112"/>
      <c r="E3253" s="107"/>
      <c r="F3253" s="107"/>
      <c r="G3253" s="107"/>
      <c r="H3253" s="107"/>
      <c r="I3253" s="107"/>
      <c r="J3253" s="108"/>
      <c r="K3253" s="108"/>
      <c r="L3253" s="108"/>
      <c r="M3253" s="108"/>
      <c r="N3253" s="108"/>
      <c r="O3253" s="108"/>
      <c r="P3253" s="108"/>
      <c r="Q3253" s="108"/>
      <c r="R3253" s="108"/>
      <c r="S3253" s="107"/>
      <c r="T3253" s="108"/>
      <c r="U3253" s="108"/>
      <c r="V3253" s="107"/>
      <c r="W3253" s="107"/>
    </row>
    <row r="3254" spans="1:23">
      <c r="A3254" s="107"/>
      <c r="B3254" s="112"/>
      <c r="C3254" s="107"/>
      <c r="D3254" s="112"/>
      <c r="E3254" s="107"/>
      <c r="F3254" s="107"/>
      <c r="G3254" s="107"/>
      <c r="H3254" s="107"/>
      <c r="I3254" s="107"/>
      <c r="J3254" s="108"/>
      <c r="K3254" s="108"/>
      <c r="L3254" s="108"/>
      <c r="M3254" s="108"/>
      <c r="N3254" s="108"/>
      <c r="O3254" s="108"/>
      <c r="P3254" s="108"/>
      <c r="Q3254" s="108"/>
      <c r="R3254" s="108"/>
      <c r="S3254" s="107"/>
      <c r="T3254" s="108"/>
      <c r="U3254" s="108"/>
      <c r="V3254" s="107"/>
      <c r="W3254" s="107"/>
    </row>
    <row r="3255" spans="1:23">
      <c r="A3255" s="107"/>
      <c r="B3255" s="112"/>
      <c r="C3255" s="107"/>
      <c r="D3255" s="112"/>
      <c r="E3255" s="107"/>
      <c r="F3255" s="107"/>
      <c r="G3255" s="107"/>
      <c r="H3255" s="107"/>
      <c r="I3255" s="107"/>
      <c r="J3255" s="108"/>
      <c r="K3255" s="108"/>
      <c r="L3255" s="108"/>
      <c r="M3255" s="108"/>
      <c r="N3255" s="108"/>
      <c r="O3255" s="108"/>
      <c r="P3255" s="108"/>
      <c r="Q3255" s="108"/>
      <c r="R3255" s="108"/>
      <c r="S3255" s="107"/>
      <c r="T3255" s="108"/>
      <c r="U3255" s="108"/>
      <c r="V3255" s="107"/>
      <c r="W3255" s="107"/>
    </row>
    <row r="3256" spans="1:23">
      <c r="A3256" s="107"/>
      <c r="B3256" s="112"/>
      <c r="C3256" s="107"/>
      <c r="D3256" s="112"/>
      <c r="E3256" s="107"/>
      <c r="F3256" s="107"/>
      <c r="G3256" s="107"/>
      <c r="H3256" s="107"/>
      <c r="I3256" s="107"/>
      <c r="J3256" s="108"/>
      <c r="K3256" s="108"/>
      <c r="L3256" s="108"/>
      <c r="M3256" s="108"/>
      <c r="N3256" s="108"/>
      <c r="O3256" s="108"/>
      <c r="P3256" s="108"/>
      <c r="Q3256" s="108"/>
      <c r="R3256" s="108"/>
      <c r="S3256" s="107"/>
      <c r="T3256" s="108"/>
      <c r="U3256" s="108"/>
      <c r="V3256" s="107"/>
      <c r="W3256" s="107"/>
    </row>
    <row r="3257" spans="1:23">
      <c r="A3257" s="107"/>
      <c r="B3257" s="112"/>
      <c r="C3257" s="107"/>
      <c r="D3257" s="112"/>
      <c r="E3257" s="107"/>
      <c r="F3257" s="107"/>
      <c r="G3257" s="107"/>
      <c r="H3257" s="107"/>
      <c r="I3257" s="107"/>
      <c r="J3257" s="108"/>
      <c r="K3257" s="108"/>
      <c r="L3257" s="108"/>
      <c r="M3257" s="108"/>
      <c r="N3257" s="108"/>
      <c r="O3257" s="108"/>
      <c r="P3257" s="108"/>
      <c r="Q3257" s="108"/>
      <c r="R3257" s="108"/>
      <c r="S3257" s="107"/>
      <c r="T3257" s="108"/>
      <c r="U3257" s="108"/>
      <c r="V3257" s="107"/>
      <c r="W3257" s="107"/>
    </row>
    <row r="3258" spans="1:23">
      <c r="A3258" s="107"/>
      <c r="B3258" s="112"/>
      <c r="C3258" s="107"/>
      <c r="D3258" s="112"/>
      <c r="E3258" s="107"/>
      <c r="F3258" s="107"/>
      <c r="G3258" s="107"/>
      <c r="H3258" s="107"/>
      <c r="I3258" s="107"/>
      <c r="J3258" s="108"/>
      <c r="K3258" s="108"/>
      <c r="L3258" s="108"/>
      <c r="M3258" s="108"/>
      <c r="N3258" s="108"/>
      <c r="O3258" s="108"/>
      <c r="P3258" s="108"/>
      <c r="Q3258" s="108"/>
      <c r="R3258" s="108"/>
      <c r="S3258" s="107"/>
      <c r="T3258" s="108"/>
      <c r="U3258" s="108"/>
      <c r="V3258" s="107"/>
      <c r="W3258" s="107"/>
    </row>
    <row r="3259" spans="1:23">
      <c r="A3259" s="107"/>
      <c r="B3259" s="112"/>
      <c r="C3259" s="107"/>
      <c r="D3259" s="112"/>
      <c r="E3259" s="107"/>
      <c r="F3259" s="107"/>
      <c r="G3259" s="107"/>
      <c r="H3259" s="107"/>
      <c r="I3259" s="107"/>
      <c r="J3259" s="108"/>
      <c r="K3259" s="108"/>
      <c r="L3259" s="108"/>
      <c r="M3259" s="108"/>
      <c r="N3259" s="108"/>
      <c r="O3259" s="108"/>
      <c r="P3259" s="108"/>
      <c r="Q3259" s="108"/>
      <c r="R3259" s="108"/>
      <c r="S3259" s="107"/>
      <c r="T3259" s="108"/>
      <c r="U3259" s="108"/>
      <c r="V3259" s="107"/>
      <c r="W3259" s="107"/>
    </row>
    <row r="3260" spans="1:23">
      <c r="A3260" s="107"/>
      <c r="B3260" s="112"/>
      <c r="C3260" s="107"/>
      <c r="D3260" s="112"/>
      <c r="E3260" s="107"/>
      <c r="F3260" s="107"/>
      <c r="G3260" s="107"/>
      <c r="H3260" s="107"/>
      <c r="I3260" s="107"/>
      <c r="J3260" s="108"/>
      <c r="K3260" s="108"/>
      <c r="L3260" s="108"/>
      <c r="M3260" s="108"/>
      <c r="N3260" s="108"/>
      <c r="O3260" s="108"/>
      <c r="P3260" s="108"/>
      <c r="Q3260" s="108"/>
      <c r="R3260" s="108"/>
      <c r="S3260" s="107"/>
      <c r="T3260" s="108"/>
      <c r="U3260" s="108"/>
      <c r="V3260" s="107"/>
      <c r="W3260" s="107"/>
    </row>
    <row r="3261" spans="1:23">
      <c r="A3261" s="107"/>
      <c r="B3261" s="112"/>
      <c r="C3261" s="107"/>
      <c r="D3261" s="112"/>
      <c r="E3261" s="107"/>
      <c r="F3261" s="107"/>
      <c r="G3261" s="107"/>
      <c r="H3261" s="107"/>
      <c r="I3261" s="107"/>
      <c r="J3261" s="108"/>
      <c r="K3261" s="108"/>
      <c r="L3261" s="108"/>
      <c r="M3261" s="108"/>
      <c r="N3261" s="108"/>
      <c r="O3261" s="108"/>
      <c r="P3261" s="108"/>
      <c r="Q3261" s="108"/>
      <c r="R3261" s="108"/>
      <c r="S3261" s="107"/>
      <c r="T3261" s="108"/>
      <c r="U3261" s="108"/>
      <c r="V3261" s="107"/>
      <c r="W3261" s="107"/>
    </row>
    <row r="3262" spans="1:23">
      <c r="A3262" s="107"/>
      <c r="B3262" s="112"/>
      <c r="C3262" s="107"/>
      <c r="D3262" s="112"/>
      <c r="E3262" s="107"/>
      <c r="F3262" s="107"/>
      <c r="G3262" s="107"/>
      <c r="H3262" s="107"/>
      <c r="I3262" s="107"/>
      <c r="J3262" s="108"/>
      <c r="K3262" s="108"/>
      <c r="L3262" s="108"/>
      <c r="M3262" s="108"/>
      <c r="N3262" s="108"/>
      <c r="O3262" s="108"/>
      <c r="P3262" s="108"/>
      <c r="Q3262" s="108"/>
      <c r="R3262" s="108"/>
      <c r="S3262" s="107"/>
      <c r="T3262" s="108"/>
      <c r="U3262" s="108"/>
      <c r="V3262" s="107"/>
      <c r="W3262" s="107"/>
    </row>
    <row r="3263" spans="1:23">
      <c r="A3263" s="107"/>
      <c r="B3263" s="112"/>
      <c r="C3263" s="107"/>
      <c r="D3263" s="112"/>
      <c r="E3263" s="107"/>
      <c r="F3263" s="107"/>
      <c r="G3263" s="107"/>
      <c r="H3263" s="107"/>
      <c r="I3263" s="107"/>
      <c r="J3263" s="108"/>
      <c r="K3263" s="108"/>
      <c r="L3263" s="108"/>
      <c r="M3263" s="108"/>
      <c r="N3263" s="108"/>
      <c r="O3263" s="108"/>
      <c r="P3263" s="108"/>
      <c r="Q3263" s="108"/>
      <c r="R3263" s="108"/>
      <c r="S3263" s="107"/>
      <c r="T3263" s="108"/>
      <c r="U3263" s="108"/>
      <c r="V3263" s="107"/>
      <c r="W3263" s="107"/>
    </row>
    <row r="3264" spans="1:23">
      <c r="A3264" s="107"/>
      <c r="B3264" s="112"/>
      <c r="C3264" s="107"/>
      <c r="D3264" s="112"/>
      <c r="E3264" s="107"/>
      <c r="F3264" s="107"/>
      <c r="G3264" s="107"/>
      <c r="H3264" s="107"/>
      <c r="I3264" s="107"/>
      <c r="J3264" s="108"/>
      <c r="K3264" s="108"/>
      <c r="L3264" s="108"/>
      <c r="M3264" s="108"/>
      <c r="N3264" s="108"/>
      <c r="O3264" s="108"/>
      <c r="P3264" s="108"/>
      <c r="Q3264" s="108"/>
      <c r="R3264" s="108"/>
      <c r="S3264" s="107"/>
      <c r="T3264" s="108"/>
      <c r="U3264" s="108"/>
      <c r="V3264" s="107"/>
      <c r="W3264" s="107"/>
    </row>
    <row r="3265" spans="1:23">
      <c r="A3265" s="107"/>
      <c r="B3265" s="112"/>
      <c r="C3265" s="107"/>
      <c r="D3265" s="112"/>
      <c r="E3265" s="107"/>
      <c r="F3265" s="107"/>
      <c r="G3265" s="107"/>
      <c r="H3265" s="107"/>
      <c r="I3265" s="107"/>
      <c r="J3265" s="108"/>
      <c r="K3265" s="108"/>
      <c r="L3265" s="108"/>
      <c r="M3265" s="108"/>
      <c r="N3265" s="108"/>
      <c r="O3265" s="108"/>
      <c r="P3265" s="108"/>
      <c r="Q3265" s="108"/>
      <c r="R3265" s="108"/>
      <c r="S3265" s="107"/>
      <c r="T3265" s="108"/>
      <c r="U3265" s="108"/>
      <c r="V3265" s="107"/>
      <c r="W3265" s="107"/>
    </row>
    <row r="3266" spans="1:23">
      <c r="A3266" s="107"/>
      <c r="B3266" s="112"/>
      <c r="C3266" s="107"/>
      <c r="D3266" s="112"/>
      <c r="E3266" s="107"/>
      <c r="F3266" s="107"/>
      <c r="G3266" s="107"/>
      <c r="H3266" s="107"/>
      <c r="I3266" s="107"/>
      <c r="J3266" s="108"/>
      <c r="K3266" s="108"/>
      <c r="L3266" s="108"/>
      <c r="M3266" s="108"/>
      <c r="N3266" s="108"/>
      <c r="O3266" s="108"/>
      <c r="P3266" s="108"/>
      <c r="Q3266" s="108"/>
      <c r="R3266" s="108"/>
      <c r="S3266" s="107"/>
      <c r="T3266" s="108"/>
      <c r="U3266" s="108"/>
      <c r="V3266" s="107"/>
      <c r="W3266" s="107"/>
    </row>
    <row r="3267" spans="1:23">
      <c r="A3267" s="107"/>
      <c r="B3267" s="112"/>
      <c r="C3267" s="107"/>
      <c r="D3267" s="112"/>
      <c r="E3267" s="107"/>
      <c r="F3267" s="107"/>
      <c r="G3267" s="107"/>
      <c r="H3267" s="107"/>
      <c r="I3267" s="107"/>
      <c r="J3267" s="108"/>
      <c r="K3267" s="108"/>
      <c r="L3267" s="108"/>
      <c r="M3267" s="108"/>
      <c r="N3267" s="108"/>
      <c r="O3267" s="108"/>
      <c r="P3267" s="108"/>
      <c r="Q3267" s="108"/>
      <c r="R3267" s="108"/>
      <c r="S3267" s="107"/>
      <c r="T3267" s="108"/>
      <c r="U3267" s="108"/>
      <c r="V3267" s="107"/>
      <c r="W3267" s="107"/>
    </row>
    <row r="3268" spans="1:23">
      <c r="A3268" s="107"/>
      <c r="B3268" s="112"/>
      <c r="C3268" s="107"/>
      <c r="D3268" s="112"/>
      <c r="E3268" s="107"/>
      <c r="F3268" s="107"/>
      <c r="G3268" s="107"/>
      <c r="H3268" s="107"/>
      <c r="I3268" s="107"/>
      <c r="J3268" s="108"/>
      <c r="K3268" s="108"/>
      <c r="L3268" s="108"/>
      <c r="M3268" s="108"/>
      <c r="N3268" s="108"/>
      <c r="O3268" s="108"/>
      <c r="P3268" s="108"/>
      <c r="Q3268" s="108"/>
      <c r="R3268" s="108"/>
      <c r="S3268" s="107"/>
      <c r="T3268" s="108"/>
      <c r="U3268" s="108"/>
      <c r="V3268" s="107"/>
      <c r="W3268" s="107"/>
    </row>
    <row r="3269" spans="1:23">
      <c r="A3269" s="107"/>
      <c r="B3269" s="112"/>
      <c r="C3269" s="107"/>
      <c r="D3269" s="112"/>
      <c r="E3269" s="107"/>
      <c r="F3269" s="107"/>
      <c r="G3269" s="107"/>
      <c r="H3269" s="107"/>
      <c r="I3269" s="107"/>
      <c r="J3269" s="108"/>
      <c r="K3269" s="108"/>
      <c r="L3269" s="108"/>
      <c r="M3269" s="108"/>
      <c r="N3269" s="108"/>
      <c r="O3269" s="108"/>
      <c r="P3269" s="108"/>
      <c r="Q3269" s="108"/>
      <c r="R3269" s="108"/>
      <c r="S3269" s="107"/>
      <c r="T3269" s="108"/>
      <c r="U3269" s="108"/>
      <c r="V3269" s="107"/>
      <c r="W3269" s="107"/>
    </row>
    <row r="3270" spans="1:23">
      <c r="A3270" s="107"/>
      <c r="B3270" s="112"/>
      <c r="C3270" s="107"/>
      <c r="D3270" s="112"/>
      <c r="E3270" s="107"/>
      <c r="F3270" s="107"/>
      <c r="G3270" s="107"/>
      <c r="H3270" s="107"/>
      <c r="I3270" s="107"/>
      <c r="J3270" s="108"/>
      <c r="K3270" s="108"/>
      <c r="L3270" s="108"/>
      <c r="M3270" s="108"/>
      <c r="N3270" s="108"/>
      <c r="O3270" s="108"/>
      <c r="P3270" s="108"/>
      <c r="Q3270" s="108"/>
      <c r="R3270" s="108"/>
      <c r="S3270" s="107"/>
      <c r="T3270" s="108"/>
      <c r="U3270" s="108"/>
      <c r="V3270" s="107"/>
      <c r="W3270" s="107"/>
    </row>
    <row r="3271" spans="1:23">
      <c r="A3271" s="107"/>
      <c r="B3271" s="112"/>
      <c r="C3271" s="107"/>
      <c r="D3271" s="112"/>
      <c r="E3271" s="107"/>
      <c r="F3271" s="107"/>
      <c r="G3271" s="107"/>
      <c r="H3271" s="107"/>
      <c r="I3271" s="107"/>
      <c r="J3271" s="108"/>
      <c r="K3271" s="108"/>
      <c r="L3271" s="108"/>
      <c r="M3271" s="108"/>
      <c r="N3271" s="108"/>
      <c r="O3271" s="108"/>
      <c r="P3271" s="108"/>
      <c r="Q3271" s="108"/>
      <c r="R3271" s="108"/>
      <c r="S3271" s="107"/>
      <c r="T3271" s="108"/>
      <c r="U3271" s="108"/>
      <c r="V3271" s="107"/>
      <c r="W3271" s="107"/>
    </row>
    <row r="3272" spans="1:23">
      <c r="A3272" s="107"/>
      <c r="B3272" s="112"/>
      <c r="C3272" s="107"/>
      <c r="D3272" s="112"/>
      <c r="E3272" s="107"/>
      <c r="F3272" s="107"/>
      <c r="G3272" s="107"/>
      <c r="H3272" s="107"/>
      <c r="I3272" s="107"/>
      <c r="J3272" s="108"/>
      <c r="K3272" s="108"/>
      <c r="L3272" s="108"/>
      <c r="M3272" s="108"/>
      <c r="N3272" s="108"/>
      <c r="O3272" s="108"/>
      <c r="P3272" s="108"/>
      <c r="Q3272" s="108"/>
      <c r="R3272" s="108"/>
      <c r="S3272" s="107"/>
      <c r="T3272" s="108"/>
      <c r="U3272" s="108"/>
      <c r="V3272" s="107"/>
      <c r="W3272" s="107"/>
    </row>
    <row r="3273" spans="1:23">
      <c r="A3273" s="107"/>
      <c r="B3273" s="112"/>
      <c r="C3273" s="107"/>
      <c r="D3273" s="112"/>
      <c r="E3273" s="107"/>
      <c r="F3273" s="107"/>
      <c r="G3273" s="107"/>
      <c r="H3273" s="107"/>
      <c r="I3273" s="107"/>
      <c r="J3273" s="108"/>
      <c r="K3273" s="108"/>
      <c r="L3273" s="108"/>
      <c r="M3273" s="108"/>
      <c r="N3273" s="108"/>
      <c r="O3273" s="108"/>
      <c r="P3273" s="108"/>
      <c r="Q3273" s="108"/>
      <c r="R3273" s="108"/>
      <c r="S3273" s="107"/>
      <c r="T3273" s="108"/>
      <c r="U3273" s="108"/>
      <c r="V3273" s="107"/>
      <c r="W3273" s="107"/>
    </row>
    <row r="3274" spans="1:23">
      <c r="A3274" s="107"/>
      <c r="B3274" s="112"/>
      <c r="C3274" s="107"/>
      <c r="D3274" s="112"/>
      <c r="E3274" s="107"/>
      <c r="F3274" s="107"/>
      <c r="G3274" s="107"/>
      <c r="H3274" s="107"/>
      <c r="I3274" s="107"/>
      <c r="J3274" s="108"/>
      <c r="K3274" s="108"/>
      <c r="L3274" s="108"/>
      <c r="M3274" s="108"/>
      <c r="N3274" s="108"/>
      <c r="O3274" s="108"/>
      <c r="P3274" s="108"/>
      <c r="Q3274" s="108"/>
      <c r="R3274" s="108"/>
      <c r="S3274" s="107"/>
      <c r="T3274" s="108"/>
      <c r="U3274" s="108"/>
      <c r="V3274" s="107"/>
      <c r="W3274" s="107"/>
    </row>
    <row r="3275" spans="1:23">
      <c r="A3275" s="107"/>
      <c r="B3275" s="112"/>
      <c r="C3275" s="107"/>
      <c r="D3275" s="112"/>
      <c r="E3275" s="107"/>
      <c r="F3275" s="107"/>
      <c r="G3275" s="107"/>
      <c r="H3275" s="107"/>
      <c r="I3275" s="107"/>
      <c r="J3275" s="108"/>
      <c r="K3275" s="108"/>
      <c r="L3275" s="108"/>
      <c r="M3275" s="108"/>
      <c r="N3275" s="108"/>
      <c r="O3275" s="108"/>
      <c r="P3275" s="108"/>
      <c r="Q3275" s="108"/>
      <c r="R3275" s="108"/>
      <c r="S3275" s="107"/>
      <c r="T3275" s="108"/>
      <c r="U3275" s="108"/>
      <c r="V3275" s="107"/>
      <c r="W3275" s="107"/>
    </row>
    <row r="3276" spans="1:23">
      <c r="A3276" s="107"/>
      <c r="B3276" s="112"/>
      <c r="C3276" s="107"/>
      <c r="D3276" s="112"/>
      <c r="E3276" s="107"/>
      <c r="F3276" s="107"/>
      <c r="G3276" s="107"/>
      <c r="H3276" s="107"/>
      <c r="I3276" s="107"/>
      <c r="J3276" s="108"/>
      <c r="K3276" s="108"/>
      <c r="L3276" s="108"/>
      <c r="M3276" s="108"/>
      <c r="N3276" s="108"/>
      <c r="O3276" s="108"/>
      <c r="P3276" s="108"/>
      <c r="Q3276" s="108"/>
      <c r="R3276" s="108"/>
      <c r="S3276" s="107"/>
      <c r="T3276" s="108"/>
      <c r="U3276" s="108"/>
      <c r="V3276" s="107"/>
      <c r="W3276" s="107"/>
    </row>
    <row r="3277" spans="1:23">
      <c r="A3277" s="107"/>
      <c r="B3277" s="112"/>
      <c r="C3277" s="107"/>
      <c r="D3277" s="112"/>
      <c r="E3277" s="107"/>
      <c r="F3277" s="107"/>
      <c r="G3277" s="107"/>
      <c r="H3277" s="107"/>
      <c r="I3277" s="107"/>
      <c r="J3277" s="108"/>
      <c r="K3277" s="108"/>
      <c r="L3277" s="108"/>
      <c r="M3277" s="108"/>
      <c r="N3277" s="108"/>
      <c r="O3277" s="108"/>
      <c r="P3277" s="108"/>
      <c r="Q3277" s="108"/>
      <c r="R3277" s="108"/>
      <c r="S3277" s="107"/>
      <c r="T3277" s="108"/>
      <c r="U3277" s="108"/>
      <c r="V3277" s="107"/>
      <c r="W3277" s="107"/>
    </row>
    <row r="3278" spans="1:23">
      <c r="A3278" s="107"/>
      <c r="B3278" s="112"/>
      <c r="C3278" s="107"/>
      <c r="D3278" s="112"/>
      <c r="E3278" s="107"/>
      <c r="F3278" s="107"/>
      <c r="G3278" s="107"/>
      <c r="H3278" s="107"/>
      <c r="I3278" s="107"/>
      <c r="J3278" s="108"/>
      <c r="K3278" s="108"/>
      <c r="L3278" s="108"/>
      <c r="M3278" s="108"/>
      <c r="N3278" s="108"/>
      <c r="O3278" s="108"/>
      <c r="P3278" s="108"/>
      <c r="Q3278" s="108"/>
      <c r="R3278" s="108"/>
      <c r="S3278" s="107"/>
      <c r="T3278" s="108"/>
      <c r="U3278" s="108"/>
      <c r="V3278" s="107"/>
      <c r="W3278" s="107"/>
    </row>
    <row r="3279" spans="1:23">
      <c r="A3279" s="107"/>
      <c r="B3279" s="112"/>
      <c r="C3279" s="107"/>
      <c r="D3279" s="112"/>
      <c r="E3279" s="107"/>
      <c r="F3279" s="107"/>
      <c r="G3279" s="107"/>
      <c r="H3279" s="107"/>
      <c r="I3279" s="107"/>
      <c r="J3279" s="108"/>
      <c r="K3279" s="108"/>
      <c r="L3279" s="108"/>
      <c r="M3279" s="108"/>
      <c r="N3279" s="108"/>
      <c r="O3279" s="108"/>
      <c r="P3279" s="108"/>
      <c r="Q3279" s="108"/>
      <c r="R3279" s="108"/>
      <c r="S3279" s="107"/>
      <c r="T3279" s="108"/>
      <c r="U3279" s="108"/>
      <c r="V3279" s="107"/>
      <c r="W3279" s="107"/>
    </row>
    <row r="3280" spans="1:23">
      <c r="A3280" s="107"/>
      <c r="B3280" s="112"/>
      <c r="C3280" s="107"/>
      <c r="D3280" s="112"/>
      <c r="E3280" s="107"/>
      <c r="F3280" s="107"/>
      <c r="G3280" s="107"/>
      <c r="H3280" s="107"/>
      <c r="I3280" s="107"/>
      <c r="J3280" s="108"/>
      <c r="K3280" s="108"/>
      <c r="L3280" s="108"/>
      <c r="M3280" s="108"/>
      <c r="N3280" s="108"/>
      <c r="O3280" s="108"/>
      <c r="P3280" s="108"/>
      <c r="Q3280" s="108"/>
      <c r="R3280" s="108"/>
      <c r="S3280" s="107"/>
      <c r="T3280" s="108"/>
      <c r="U3280" s="108"/>
      <c r="V3280" s="107"/>
      <c r="W3280" s="107"/>
    </row>
    <row r="3281" spans="1:23">
      <c r="A3281" s="107"/>
      <c r="B3281" s="112"/>
      <c r="C3281" s="107"/>
      <c r="D3281" s="112"/>
      <c r="E3281" s="107"/>
      <c r="F3281" s="107"/>
      <c r="G3281" s="107"/>
      <c r="H3281" s="107"/>
      <c r="I3281" s="107"/>
      <c r="J3281" s="108"/>
      <c r="K3281" s="108"/>
      <c r="L3281" s="108"/>
      <c r="M3281" s="108"/>
      <c r="N3281" s="108"/>
      <c r="O3281" s="108"/>
      <c r="P3281" s="108"/>
      <c r="Q3281" s="108"/>
      <c r="R3281" s="108"/>
      <c r="S3281" s="107"/>
      <c r="T3281" s="108"/>
      <c r="U3281" s="108"/>
      <c r="V3281" s="107"/>
      <c r="W3281" s="107"/>
    </row>
    <row r="3282" spans="1:23">
      <c r="A3282" s="107"/>
      <c r="B3282" s="112"/>
      <c r="C3282" s="107"/>
      <c r="D3282" s="112"/>
      <c r="E3282" s="107"/>
      <c r="F3282" s="107"/>
      <c r="G3282" s="107"/>
      <c r="H3282" s="107"/>
      <c r="I3282" s="107"/>
      <c r="J3282" s="108"/>
      <c r="K3282" s="108"/>
      <c r="L3282" s="108"/>
      <c r="M3282" s="108"/>
      <c r="N3282" s="108"/>
      <c r="O3282" s="108"/>
      <c r="P3282" s="108"/>
      <c r="Q3282" s="108"/>
      <c r="R3282" s="108"/>
      <c r="S3282" s="107"/>
      <c r="T3282" s="108"/>
      <c r="U3282" s="108"/>
      <c r="V3282" s="107"/>
      <c r="W3282" s="107"/>
    </row>
    <row r="3283" spans="1:23">
      <c r="A3283" s="107"/>
      <c r="B3283" s="112"/>
      <c r="C3283" s="107"/>
      <c r="D3283" s="112"/>
      <c r="E3283" s="107"/>
      <c r="F3283" s="107"/>
      <c r="G3283" s="107"/>
      <c r="H3283" s="107"/>
      <c r="I3283" s="107"/>
      <c r="J3283" s="108"/>
      <c r="K3283" s="108"/>
      <c r="L3283" s="108"/>
      <c r="M3283" s="108"/>
      <c r="N3283" s="108"/>
      <c r="O3283" s="108"/>
      <c r="P3283" s="108"/>
      <c r="Q3283" s="108"/>
      <c r="R3283" s="108"/>
      <c r="S3283" s="107"/>
      <c r="T3283" s="108"/>
      <c r="U3283" s="108"/>
      <c r="V3283" s="107"/>
      <c r="W3283" s="107"/>
    </row>
    <row r="3284" spans="1:23">
      <c r="A3284" s="107"/>
      <c r="B3284" s="112"/>
      <c r="C3284" s="107"/>
      <c r="D3284" s="112"/>
      <c r="E3284" s="107"/>
      <c r="F3284" s="107"/>
      <c r="G3284" s="107"/>
      <c r="H3284" s="107"/>
      <c r="I3284" s="107"/>
      <c r="J3284" s="108"/>
      <c r="K3284" s="108"/>
      <c r="L3284" s="108"/>
      <c r="M3284" s="108"/>
      <c r="N3284" s="108"/>
      <c r="O3284" s="108"/>
      <c r="P3284" s="108"/>
      <c r="Q3284" s="108"/>
      <c r="R3284" s="108"/>
      <c r="S3284" s="107"/>
      <c r="T3284" s="108"/>
      <c r="U3284" s="108"/>
      <c r="V3284" s="107"/>
      <c r="W3284" s="107"/>
    </row>
    <row r="3285" spans="1:23">
      <c r="A3285" s="107"/>
      <c r="B3285" s="112"/>
      <c r="C3285" s="107"/>
      <c r="D3285" s="112"/>
      <c r="E3285" s="107"/>
      <c r="F3285" s="107"/>
      <c r="G3285" s="107"/>
      <c r="H3285" s="107"/>
      <c r="I3285" s="107"/>
      <c r="J3285" s="108"/>
      <c r="K3285" s="108"/>
      <c r="L3285" s="108"/>
      <c r="M3285" s="108"/>
      <c r="N3285" s="108"/>
      <c r="O3285" s="108"/>
      <c r="P3285" s="108"/>
      <c r="Q3285" s="108"/>
      <c r="R3285" s="108"/>
      <c r="S3285" s="107"/>
      <c r="T3285" s="108"/>
      <c r="U3285" s="108"/>
      <c r="V3285" s="107"/>
      <c r="W3285" s="107"/>
    </row>
    <row r="3286" spans="1:23">
      <c r="A3286" s="107"/>
      <c r="B3286" s="112"/>
      <c r="C3286" s="107"/>
      <c r="D3286" s="112"/>
      <c r="E3286" s="107"/>
      <c r="F3286" s="107"/>
      <c r="G3286" s="107"/>
      <c r="H3286" s="107"/>
      <c r="I3286" s="107"/>
      <c r="J3286" s="108"/>
      <c r="K3286" s="108"/>
      <c r="L3286" s="108"/>
      <c r="M3286" s="108"/>
      <c r="N3286" s="108"/>
      <c r="O3286" s="108"/>
      <c r="P3286" s="108"/>
      <c r="Q3286" s="108"/>
      <c r="R3286" s="108"/>
      <c r="S3286" s="107"/>
      <c r="T3286" s="108"/>
      <c r="U3286" s="108"/>
      <c r="V3286" s="107"/>
      <c r="W3286" s="107"/>
    </row>
    <row r="3287" spans="1:23">
      <c r="A3287" s="107"/>
      <c r="B3287" s="112"/>
      <c r="C3287" s="107"/>
      <c r="D3287" s="112"/>
      <c r="E3287" s="107"/>
      <c r="F3287" s="107"/>
      <c r="G3287" s="107"/>
      <c r="H3287" s="107"/>
      <c r="I3287" s="107"/>
      <c r="J3287" s="108"/>
      <c r="K3287" s="108"/>
      <c r="L3287" s="108"/>
      <c r="M3287" s="108"/>
      <c r="N3287" s="108"/>
      <c r="O3287" s="108"/>
      <c r="P3287" s="108"/>
      <c r="Q3287" s="108"/>
      <c r="R3287" s="108"/>
      <c r="S3287" s="107"/>
      <c r="T3287" s="108"/>
      <c r="U3287" s="108"/>
      <c r="V3287" s="107"/>
      <c r="W3287" s="107"/>
    </row>
    <row r="3288" spans="1:23">
      <c r="A3288" s="107"/>
      <c r="B3288" s="112"/>
      <c r="C3288" s="107"/>
      <c r="D3288" s="112"/>
      <c r="E3288" s="107"/>
      <c r="F3288" s="107"/>
      <c r="G3288" s="107"/>
      <c r="H3288" s="107"/>
      <c r="I3288" s="107"/>
      <c r="J3288" s="108"/>
      <c r="K3288" s="108"/>
      <c r="L3288" s="108"/>
      <c r="M3288" s="108"/>
      <c r="N3288" s="108"/>
      <c r="O3288" s="108"/>
      <c r="P3288" s="108"/>
      <c r="Q3288" s="108"/>
      <c r="R3288" s="108"/>
      <c r="S3288" s="107"/>
      <c r="T3288" s="108"/>
      <c r="U3288" s="108"/>
      <c r="V3288" s="107"/>
      <c r="W3288" s="107"/>
    </row>
    <row r="3289" spans="1:23">
      <c r="A3289" s="107"/>
      <c r="B3289" s="112"/>
      <c r="C3289" s="107"/>
      <c r="D3289" s="112"/>
      <c r="E3289" s="107"/>
      <c r="F3289" s="107"/>
      <c r="G3289" s="107"/>
      <c r="H3289" s="107"/>
      <c r="I3289" s="107"/>
      <c r="J3289" s="108"/>
      <c r="K3289" s="108"/>
      <c r="L3289" s="108"/>
      <c r="M3289" s="108"/>
      <c r="N3289" s="108"/>
      <c r="O3289" s="108"/>
      <c r="P3289" s="108"/>
      <c r="Q3289" s="108"/>
      <c r="R3289" s="108"/>
      <c r="S3289" s="107"/>
      <c r="T3289" s="108"/>
      <c r="U3289" s="108"/>
      <c r="V3289" s="107"/>
      <c r="W3289" s="107"/>
    </row>
    <row r="3290" spans="1:23">
      <c r="A3290" s="107"/>
      <c r="B3290" s="112"/>
      <c r="C3290" s="107"/>
      <c r="D3290" s="112"/>
      <c r="E3290" s="107"/>
      <c r="F3290" s="107"/>
      <c r="G3290" s="107"/>
      <c r="H3290" s="107"/>
      <c r="I3290" s="107"/>
      <c r="J3290" s="108"/>
      <c r="K3290" s="108"/>
      <c r="L3290" s="108"/>
      <c r="M3290" s="108"/>
      <c r="N3290" s="108"/>
      <c r="O3290" s="108"/>
      <c r="P3290" s="108"/>
      <c r="Q3290" s="108"/>
      <c r="R3290" s="108"/>
      <c r="S3290" s="107"/>
      <c r="T3290" s="108"/>
      <c r="U3290" s="108"/>
      <c r="V3290" s="107"/>
      <c r="W3290" s="107"/>
    </row>
    <row r="3291" spans="1:23">
      <c r="A3291" s="107"/>
      <c r="B3291" s="112"/>
      <c r="C3291" s="107"/>
      <c r="D3291" s="112"/>
      <c r="E3291" s="107"/>
      <c r="F3291" s="107"/>
      <c r="G3291" s="107"/>
      <c r="H3291" s="107"/>
      <c r="I3291" s="107"/>
      <c r="J3291" s="108"/>
      <c r="K3291" s="108"/>
      <c r="L3291" s="108"/>
      <c r="M3291" s="108"/>
      <c r="N3291" s="108"/>
      <c r="O3291" s="108"/>
      <c r="P3291" s="108"/>
      <c r="Q3291" s="108"/>
      <c r="R3291" s="108"/>
      <c r="S3291" s="107"/>
      <c r="T3291" s="108"/>
      <c r="U3291" s="108"/>
      <c r="V3291" s="107"/>
      <c r="W3291" s="107"/>
    </row>
    <row r="3292" spans="1:23">
      <c r="A3292" s="107"/>
      <c r="B3292" s="112"/>
      <c r="C3292" s="107"/>
      <c r="D3292" s="112"/>
      <c r="E3292" s="107"/>
      <c r="F3292" s="107"/>
      <c r="G3292" s="107"/>
      <c r="H3292" s="107"/>
      <c r="I3292" s="107"/>
      <c r="J3292" s="108"/>
      <c r="K3292" s="108"/>
      <c r="L3292" s="108"/>
      <c r="M3292" s="108"/>
      <c r="N3292" s="108"/>
      <c r="O3292" s="108"/>
      <c r="P3292" s="108"/>
      <c r="Q3292" s="108"/>
      <c r="R3292" s="108"/>
      <c r="S3292" s="107"/>
      <c r="T3292" s="108"/>
      <c r="U3292" s="108"/>
      <c r="V3292" s="107"/>
      <c r="W3292" s="107"/>
    </row>
    <row r="3293" spans="1:23">
      <c r="A3293" s="107"/>
      <c r="B3293" s="112"/>
      <c r="C3293" s="107"/>
      <c r="D3293" s="112"/>
      <c r="E3293" s="107"/>
      <c r="F3293" s="107"/>
      <c r="G3293" s="107"/>
      <c r="H3293" s="107"/>
      <c r="I3293" s="107"/>
      <c r="J3293" s="108"/>
      <c r="K3293" s="108"/>
      <c r="L3293" s="108"/>
      <c r="M3293" s="108"/>
      <c r="N3293" s="108"/>
      <c r="O3293" s="108"/>
      <c r="P3293" s="108"/>
      <c r="Q3293" s="108"/>
      <c r="R3293" s="108"/>
      <c r="S3293" s="107"/>
      <c r="T3293" s="108"/>
      <c r="U3293" s="108"/>
      <c r="V3293" s="107"/>
      <c r="W3293" s="107"/>
    </row>
    <row r="3294" spans="1:23">
      <c r="A3294" s="107"/>
      <c r="B3294" s="112"/>
      <c r="C3294" s="107"/>
      <c r="D3294" s="112"/>
      <c r="E3294" s="107"/>
      <c r="F3294" s="107"/>
      <c r="G3294" s="107"/>
      <c r="H3294" s="107"/>
      <c r="I3294" s="107"/>
      <c r="J3294" s="108"/>
      <c r="K3294" s="108"/>
      <c r="L3294" s="108"/>
      <c r="M3294" s="108"/>
      <c r="N3294" s="108"/>
      <c r="O3294" s="108"/>
      <c r="P3294" s="108"/>
      <c r="Q3294" s="108"/>
      <c r="R3294" s="108"/>
      <c r="S3294" s="107"/>
      <c r="T3294" s="108"/>
      <c r="U3294" s="108"/>
      <c r="V3294" s="107"/>
      <c r="W3294" s="107"/>
    </row>
    <row r="3295" spans="1:23">
      <c r="A3295" s="107"/>
      <c r="B3295" s="112"/>
      <c r="C3295" s="107"/>
      <c r="D3295" s="112"/>
      <c r="E3295" s="107"/>
      <c r="F3295" s="107"/>
      <c r="G3295" s="107"/>
      <c r="H3295" s="107"/>
      <c r="I3295" s="107"/>
      <c r="J3295" s="108"/>
      <c r="K3295" s="108"/>
      <c r="L3295" s="108"/>
      <c r="M3295" s="108"/>
      <c r="N3295" s="108"/>
      <c r="O3295" s="108"/>
      <c r="P3295" s="108"/>
      <c r="Q3295" s="108"/>
      <c r="R3295" s="108"/>
      <c r="S3295" s="107"/>
      <c r="T3295" s="108"/>
      <c r="U3295" s="108"/>
      <c r="V3295" s="107"/>
      <c r="W3295" s="107"/>
    </row>
    <row r="3296" spans="1:23">
      <c r="A3296" s="107"/>
      <c r="B3296" s="112"/>
      <c r="C3296" s="107"/>
      <c r="D3296" s="112"/>
      <c r="E3296" s="107"/>
      <c r="F3296" s="107"/>
      <c r="G3296" s="107"/>
      <c r="H3296" s="107"/>
      <c r="I3296" s="107"/>
      <c r="J3296" s="108"/>
      <c r="K3296" s="108"/>
      <c r="L3296" s="108"/>
      <c r="M3296" s="108"/>
      <c r="N3296" s="108"/>
      <c r="O3296" s="108"/>
      <c r="P3296" s="108"/>
      <c r="Q3296" s="108"/>
      <c r="R3296" s="108"/>
      <c r="S3296" s="107"/>
      <c r="T3296" s="108"/>
      <c r="U3296" s="108"/>
      <c r="V3296" s="107"/>
      <c r="W3296" s="107"/>
    </row>
    <row r="3297" spans="1:23">
      <c r="A3297" s="107"/>
      <c r="B3297" s="112"/>
      <c r="C3297" s="107"/>
      <c r="D3297" s="112"/>
      <c r="E3297" s="107"/>
      <c r="F3297" s="107"/>
      <c r="G3297" s="107"/>
      <c r="H3297" s="107"/>
      <c r="I3297" s="107"/>
      <c r="J3297" s="108"/>
      <c r="K3297" s="108"/>
      <c r="L3297" s="108"/>
      <c r="M3297" s="108"/>
      <c r="N3297" s="108"/>
      <c r="O3297" s="108"/>
      <c r="P3297" s="108"/>
      <c r="Q3297" s="108"/>
      <c r="R3297" s="108"/>
      <c r="S3297" s="107"/>
      <c r="T3297" s="108"/>
      <c r="U3297" s="108"/>
      <c r="V3297" s="107"/>
      <c r="W3297" s="107"/>
    </row>
    <row r="3298" spans="1:23">
      <c r="A3298" s="107"/>
      <c r="B3298" s="112"/>
      <c r="C3298" s="107"/>
      <c r="D3298" s="112"/>
      <c r="E3298" s="107"/>
      <c r="F3298" s="107"/>
      <c r="G3298" s="107"/>
      <c r="H3298" s="107"/>
      <c r="I3298" s="107"/>
      <c r="J3298" s="108"/>
      <c r="K3298" s="108"/>
      <c r="L3298" s="108"/>
      <c r="M3298" s="108"/>
      <c r="N3298" s="108"/>
      <c r="O3298" s="108"/>
      <c r="P3298" s="108"/>
      <c r="Q3298" s="108"/>
      <c r="R3298" s="108"/>
      <c r="S3298" s="107"/>
      <c r="T3298" s="108"/>
      <c r="U3298" s="108"/>
      <c r="V3298" s="107"/>
      <c r="W3298" s="107"/>
    </row>
    <row r="3299" spans="1:23">
      <c r="A3299" s="107"/>
      <c r="B3299" s="112"/>
      <c r="C3299" s="107"/>
      <c r="D3299" s="112"/>
      <c r="E3299" s="107"/>
      <c r="F3299" s="107"/>
      <c r="G3299" s="107"/>
      <c r="H3299" s="107"/>
      <c r="I3299" s="107"/>
      <c r="J3299" s="108"/>
      <c r="K3299" s="108"/>
      <c r="L3299" s="108"/>
      <c r="M3299" s="108"/>
      <c r="N3299" s="108"/>
      <c r="O3299" s="108"/>
      <c r="P3299" s="108"/>
      <c r="Q3299" s="108"/>
      <c r="R3299" s="108"/>
      <c r="S3299" s="107"/>
      <c r="T3299" s="108"/>
      <c r="U3299" s="108"/>
      <c r="V3299" s="107"/>
      <c r="W3299" s="107"/>
    </row>
    <row r="3300" spans="1:23">
      <c r="A3300" s="107"/>
      <c r="B3300" s="112"/>
      <c r="C3300" s="107"/>
      <c r="D3300" s="112"/>
      <c r="E3300" s="107"/>
      <c r="F3300" s="107"/>
      <c r="G3300" s="107"/>
      <c r="H3300" s="107"/>
      <c r="I3300" s="107"/>
      <c r="J3300" s="108"/>
      <c r="K3300" s="108"/>
      <c r="L3300" s="108"/>
      <c r="M3300" s="108"/>
      <c r="N3300" s="108"/>
      <c r="O3300" s="108"/>
      <c r="P3300" s="108"/>
      <c r="Q3300" s="108"/>
      <c r="R3300" s="108"/>
      <c r="S3300" s="107"/>
      <c r="T3300" s="108"/>
      <c r="U3300" s="108"/>
      <c r="V3300" s="107"/>
      <c r="W3300" s="107"/>
    </row>
    <row r="3301" spans="1:23">
      <c r="A3301" s="107"/>
      <c r="B3301" s="112"/>
      <c r="C3301" s="107"/>
      <c r="D3301" s="112"/>
      <c r="E3301" s="107"/>
      <c r="F3301" s="107"/>
      <c r="G3301" s="107"/>
      <c r="H3301" s="107"/>
      <c r="I3301" s="107"/>
      <c r="J3301" s="108"/>
      <c r="K3301" s="108"/>
      <c r="L3301" s="108"/>
      <c r="M3301" s="108"/>
      <c r="N3301" s="108"/>
      <c r="O3301" s="108"/>
      <c r="P3301" s="108"/>
      <c r="Q3301" s="108"/>
      <c r="R3301" s="108"/>
      <c r="S3301" s="107"/>
      <c r="T3301" s="108"/>
      <c r="U3301" s="108"/>
      <c r="V3301" s="107"/>
      <c r="W3301" s="107"/>
    </row>
    <row r="3302" spans="1:23">
      <c r="A3302" s="107"/>
      <c r="B3302" s="112"/>
      <c r="C3302" s="107"/>
      <c r="D3302" s="112"/>
      <c r="E3302" s="107"/>
      <c r="F3302" s="107"/>
      <c r="G3302" s="107"/>
      <c r="H3302" s="107"/>
      <c r="I3302" s="107"/>
      <c r="J3302" s="108"/>
      <c r="K3302" s="108"/>
      <c r="L3302" s="108"/>
      <c r="M3302" s="108"/>
      <c r="N3302" s="108"/>
      <c r="O3302" s="108"/>
      <c r="P3302" s="108"/>
      <c r="Q3302" s="108"/>
      <c r="R3302" s="108"/>
      <c r="S3302" s="107"/>
      <c r="T3302" s="108"/>
      <c r="U3302" s="108"/>
      <c r="V3302" s="107"/>
      <c r="W3302" s="107"/>
    </row>
    <row r="3303" spans="1:23">
      <c r="A3303" s="107"/>
      <c r="B3303" s="112"/>
      <c r="C3303" s="107"/>
      <c r="D3303" s="112"/>
      <c r="E3303" s="107"/>
      <c r="F3303" s="107"/>
      <c r="G3303" s="107"/>
      <c r="H3303" s="107"/>
      <c r="I3303" s="107"/>
      <c r="J3303" s="108"/>
      <c r="K3303" s="108"/>
      <c r="L3303" s="108"/>
      <c r="M3303" s="108"/>
      <c r="N3303" s="108"/>
      <c r="O3303" s="108"/>
      <c r="P3303" s="108"/>
      <c r="Q3303" s="108"/>
      <c r="R3303" s="108"/>
      <c r="S3303" s="107"/>
      <c r="T3303" s="108"/>
      <c r="U3303" s="108"/>
      <c r="V3303" s="107"/>
      <c r="W3303" s="107"/>
    </row>
    <row r="3304" spans="1:23">
      <c r="A3304" s="107"/>
      <c r="B3304" s="112"/>
      <c r="C3304" s="107"/>
      <c r="D3304" s="112"/>
      <c r="E3304" s="107"/>
      <c r="F3304" s="107"/>
      <c r="G3304" s="107"/>
      <c r="H3304" s="107"/>
      <c r="I3304" s="107"/>
      <c r="J3304" s="108"/>
      <c r="K3304" s="108"/>
      <c r="L3304" s="108"/>
      <c r="M3304" s="108"/>
      <c r="N3304" s="108"/>
      <c r="O3304" s="108"/>
      <c r="P3304" s="108"/>
      <c r="Q3304" s="108"/>
      <c r="R3304" s="108"/>
      <c r="S3304" s="107"/>
      <c r="T3304" s="108"/>
      <c r="U3304" s="108"/>
      <c r="V3304" s="107"/>
      <c r="W3304" s="107"/>
    </row>
    <row r="3305" spans="1:23">
      <c r="A3305" s="107"/>
      <c r="B3305" s="112"/>
      <c r="C3305" s="107"/>
      <c r="D3305" s="112"/>
      <c r="E3305" s="107"/>
      <c r="F3305" s="107"/>
      <c r="G3305" s="107"/>
      <c r="H3305" s="107"/>
      <c r="I3305" s="107"/>
      <c r="J3305" s="108"/>
      <c r="K3305" s="108"/>
      <c r="L3305" s="108"/>
      <c r="M3305" s="108"/>
      <c r="N3305" s="108"/>
      <c r="O3305" s="108"/>
      <c r="P3305" s="108"/>
      <c r="Q3305" s="108"/>
      <c r="R3305" s="108"/>
      <c r="S3305" s="107"/>
      <c r="T3305" s="108"/>
      <c r="U3305" s="108"/>
      <c r="V3305" s="107"/>
      <c r="W3305" s="107"/>
    </row>
    <row r="3306" spans="1:23">
      <c r="A3306" s="107"/>
      <c r="B3306" s="112"/>
      <c r="C3306" s="107"/>
      <c r="D3306" s="112"/>
      <c r="E3306" s="107"/>
      <c r="F3306" s="107"/>
      <c r="G3306" s="107"/>
      <c r="H3306" s="107"/>
      <c r="I3306" s="107"/>
      <c r="J3306" s="108"/>
      <c r="K3306" s="108"/>
      <c r="L3306" s="108"/>
      <c r="M3306" s="108"/>
      <c r="N3306" s="108"/>
      <c r="O3306" s="108"/>
      <c r="P3306" s="108"/>
      <c r="Q3306" s="108"/>
      <c r="R3306" s="108"/>
      <c r="S3306" s="107"/>
      <c r="T3306" s="108"/>
      <c r="U3306" s="108"/>
      <c r="V3306" s="107"/>
      <c r="W3306" s="107"/>
    </row>
    <row r="3307" spans="1:23">
      <c r="A3307" s="107"/>
      <c r="B3307" s="112"/>
      <c r="C3307" s="107"/>
      <c r="D3307" s="112"/>
      <c r="E3307" s="107"/>
      <c r="F3307" s="107"/>
      <c r="G3307" s="107"/>
      <c r="H3307" s="107"/>
      <c r="I3307" s="107"/>
      <c r="J3307" s="108"/>
      <c r="K3307" s="108"/>
      <c r="L3307" s="108"/>
      <c r="M3307" s="108"/>
      <c r="N3307" s="108"/>
      <c r="O3307" s="108"/>
      <c r="P3307" s="108"/>
      <c r="Q3307" s="108"/>
      <c r="R3307" s="108"/>
      <c r="S3307" s="107"/>
      <c r="T3307" s="108"/>
      <c r="U3307" s="108"/>
      <c r="V3307" s="107"/>
      <c r="W3307" s="107"/>
    </row>
    <row r="3308" spans="1:23">
      <c r="A3308" s="107"/>
      <c r="B3308" s="112"/>
      <c r="C3308" s="107"/>
      <c r="D3308" s="112"/>
      <c r="E3308" s="107"/>
      <c r="F3308" s="107"/>
      <c r="G3308" s="107"/>
      <c r="H3308" s="107"/>
      <c r="I3308" s="107"/>
      <c r="J3308" s="108"/>
      <c r="K3308" s="108"/>
      <c r="L3308" s="108"/>
      <c r="M3308" s="108"/>
      <c r="N3308" s="108"/>
      <c r="O3308" s="108"/>
      <c r="P3308" s="108"/>
      <c r="Q3308" s="108"/>
      <c r="R3308" s="108"/>
      <c r="S3308" s="107"/>
      <c r="T3308" s="108"/>
      <c r="U3308" s="108"/>
      <c r="V3308" s="107"/>
      <c r="W3308" s="107"/>
    </row>
    <row r="3309" spans="1:23">
      <c r="A3309" s="107"/>
      <c r="B3309" s="112"/>
      <c r="C3309" s="107"/>
      <c r="D3309" s="112"/>
      <c r="E3309" s="107"/>
      <c r="F3309" s="107"/>
      <c r="G3309" s="107"/>
      <c r="H3309" s="107"/>
      <c r="I3309" s="107"/>
      <c r="J3309" s="108"/>
      <c r="K3309" s="108"/>
      <c r="L3309" s="108"/>
      <c r="M3309" s="108"/>
      <c r="N3309" s="108"/>
      <c r="O3309" s="108"/>
      <c r="P3309" s="108"/>
      <c r="Q3309" s="108"/>
      <c r="R3309" s="108"/>
      <c r="S3309" s="107"/>
      <c r="T3309" s="108"/>
      <c r="U3309" s="108"/>
      <c r="V3309" s="107"/>
      <c r="W3309" s="107"/>
    </row>
    <row r="3310" spans="1:23">
      <c r="A3310" s="107"/>
      <c r="B3310" s="112"/>
      <c r="C3310" s="107"/>
      <c r="D3310" s="112"/>
      <c r="E3310" s="107"/>
      <c r="F3310" s="107"/>
      <c r="G3310" s="107"/>
      <c r="H3310" s="107"/>
      <c r="I3310" s="107"/>
      <c r="J3310" s="108"/>
      <c r="K3310" s="108"/>
      <c r="L3310" s="108"/>
      <c r="M3310" s="108"/>
      <c r="N3310" s="108"/>
      <c r="O3310" s="108"/>
      <c r="P3310" s="108"/>
      <c r="Q3310" s="108"/>
      <c r="R3310" s="108"/>
      <c r="S3310" s="107"/>
      <c r="T3310" s="108"/>
      <c r="U3310" s="108"/>
      <c r="V3310" s="107"/>
      <c r="W3310" s="107"/>
    </row>
    <row r="3311" spans="1:23">
      <c r="A3311" s="107"/>
      <c r="B3311" s="112"/>
      <c r="C3311" s="107"/>
      <c r="D3311" s="112"/>
      <c r="E3311" s="107"/>
      <c r="F3311" s="107"/>
      <c r="G3311" s="107"/>
      <c r="H3311" s="107"/>
      <c r="I3311" s="107"/>
      <c r="J3311" s="108"/>
      <c r="K3311" s="108"/>
      <c r="L3311" s="108"/>
      <c r="M3311" s="108"/>
      <c r="N3311" s="108"/>
      <c r="O3311" s="108"/>
      <c r="P3311" s="108"/>
      <c r="Q3311" s="108"/>
      <c r="R3311" s="108"/>
      <c r="S3311" s="107"/>
      <c r="T3311" s="108"/>
      <c r="U3311" s="108"/>
      <c r="V3311" s="107"/>
      <c r="W3311" s="107"/>
    </row>
    <row r="3312" spans="1:23">
      <c r="A3312" s="107"/>
      <c r="B3312" s="112"/>
      <c r="C3312" s="107"/>
      <c r="D3312" s="112"/>
      <c r="E3312" s="107"/>
      <c r="F3312" s="107"/>
      <c r="G3312" s="107"/>
      <c r="H3312" s="107"/>
      <c r="I3312" s="107"/>
      <c r="J3312" s="108"/>
      <c r="K3312" s="108"/>
      <c r="L3312" s="108"/>
      <c r="M3312" s="108"/>
      <c r="N3312" s="108"/>
      <c r="O3312" s="108"/>
      <c r="P3312" s="108"/>
      <c r="Q3312" s="108"/>
      <c r="R3312" s="108"/>
      <c r="S3312" s="107"/>
      <c r="T3312" s="108"/>
      <c r="U3312" s="108"/>
      <c r="V3312" s="107"/>
      <c r="W3312" s="107"/>
    </row>
    <row r="3313" spans="1:23">
      <c r="A3313" s="107"/>
      <c r="B3313" s="112"/>
      <c r="C3313" s="107"/>
      <c r="D3313" s="112"/>
      <c r="E3313" s="107"/>
      <c r="F3313" s="107"/>
      <c r="G3313" s="107"/>
      <c r="H3313" s="107"/>
      <c r="I3313" s="107"/>
      <c r="J3313" s="108"/>
      <c r="K3313" s="108"/>
      <c r="L3313" s="108"/>
      <c r="M3313" s="108"/>
      <c r="N3313" s="108"/>
      <c r="O3313" s="108"/>
      <c r="P3313" s="108"/>
      <c r="Q3313" s="108"/>
      <c r="R3313" s="108"/>
      <c r="S3313" s="107"/>
      <c r="T3313" s="108"/>
      <c r="U3313" s="108"/>
      <c r="V3313" s="107"/>
      <c r="W3313" s="107"/>
    </row>
    <row r="3314" spans="1:23">
      <c r="A3314" s="107"/>
      <c r="B3314" s="112"/>
      <c r="C3314" s="107"/>
      <c r="D3314" s="112"/>
      <c r="E3314" s="107"/>
      <c r="F3314" s="107"/>
      <c r="G3314" s="107"/>
      <c r="H3314" s="107"/>
      <c r="I3314" s="107"/>
      <c r="J3314" s="108"/>
      <c r="K3314" s="108"/>
      <c r="L3314" s="108"/>
      <c r="M3314" s="108"/>
      <c r="N3314" s="108"/>
      <c r="O3314" s="108"/>
      <c r="P3314" s="108"/>
      <c r="Q3314" s="108"/>
      <c r="R3314" s="108"/>
      <c r="S3314" s="107"/>
      <c r="T3314" s="108"/>
      <c r="U3314" s="108"/>
      <c r="V3314" s="107"/>
      <c r="W3314" s="107"/>
    </row>
    <row r="3315" spans="1:23">
      <c r="A3315" s="107"/>
      <c r="B3315" s="112"/>
      <c r="C3315" s="107"/>
      <c r="D3315" s="112"/>
      <c r="E3315" s="107"/>
      <c r="F3315" s="107"/>
      <c r="G3315" s="107"/>
      <c r="H3315" s="107"/>
      <c r="I3315" s="107"/>
      <c r="J3315" s="108"/>
      <c r="K3315" s="108"/>
      <c r="L3315" s="108"/>
      <c r="M3315" s="108"/>
      <c r="N3315" s="108"/>
      <c r="O3315" s="108"/>
      <c r="P3315" s="108"/>
      <c r="Q3315" s="108"/>
      <c r="R3315" s="108"/>
      <c r="S3315" s="107"/>
      <c r="T3315" s="108"/>
      <c r="U3315" s="108"/>
      <c r="V3315" s="107"/>
      <c r="W3315" s="107"/>
    </row>
    <row r="3316" spans="1:23">
      <c r="A3316" s="107"/>
      <c r="B3316" s="112"/>
      <c r="C3316" s="107"/>
      <c r="D3316" s="112"/>
      <c r="E3316" s="107"/>
      <c r="F3316" s="107"/>
      <c r="G3316" s="107"/>
      <c r="H3316" s="107"/>
      <c r="I3316" s="107"/>
      <c r="J3316" s="108"/>
      <c r="K3316" s="108"/>
      <c r="L3316" s="108"/>
      <c r="M3316" s="108"/>
      <c r="N3316" s="108"/>
      <c r="O3316" s="108"/>
      <c r="P3316" s="108"/>
      <c r="Q3316" s="108"/>
      <c r="R3316" s="108"/>
      <c r="S3316" s="107"/>
      <c r="T3316" s="108"/>
      <c r="U3316" s="108"/>
      <c r="V3316" s="107"/>
      <c r="W3316" s="107"/>
    </row>
    <row r="3317" spans="1:23">
      <c r="A3317" s="107"/>
      <c r="B3317" s="112"/>
      <c r="C3317" s="107"/>
      <c r="D3317" s="112"/>
      <c r="E3317" s="107"/>
      <c r="F3317" s="107"/>
      <c r="G3317" s="107"/>
      <c r="H3317" s="107"/>
      <c r="I3317" s="107"/>
      <c r="J3317" s="108"/>
      <c r="K3317" s="108"/>
      <c r="L3317" s="108"/>
      <c r="M3317" s="108"/>
      <c r="N3317" s="108"/>
      <c r="O3317" s="108"/>
      <c r="P3317" s="108"/>
      <c r="Q3317" s="108"/>
      <c r="R3317" s="108"/>
      <c r="S3317" s="107"/>
      <c r="T3317" s="108"/>
      <c r="U3317" s="108"/>
      <c r="V3317" s="107"/>
      <c r="W3317" s="107"/>
    </row>
    <row r="3318" spans="1:23">
      <c r="A3318" s="107"/>
      <c r="B3318" s="112"/>
      <c r="C3318" s="107"/>
      <c r="D3318" s="112"/>
      <c r="E3318" s="107"/>
      <c r="F3318" s="107"/>
      <c r="G3318" s="107"/>
      <c r="H3318" s="107"/>
      <c r="I3318" s="107"/>
      <c r="J3318" s="108"/>
      <c r="K3318" s="108"/>
      <c r="L3318" s="108"/>
      <c r="M3318" s="108"/>
      <c r="N3318" s="108"/>
      <c r="O3318" s="108"/>
      <c r="P3318" s="108"/>
      <c r="Q3318" s="108"/>
      <c r="R3318" s="108"/>
      <c r="S3318" s="107"/>
      <c r="T3318" s="108"/>
      <c r="U3318" s="108"/>
      <c r="V3318" s="107"/>
      <c r="W3318" s="107"/>
    </row>
    <row r="3319" spans="1:23">
      <c r="A3319" s="107"/>
      <c r="B3319" s="112"/>
      <c r="C3319" s="107"/>
      <c r="D3319" s="112"/>
      <c r="E3319" s="107"/>
      <c r="F3319" s="107"/>
      <c r="G3319" s="107"/>
      <c r="H3319" s="107"/>
      <c r="I3319" s="107"/>
      <c r="J3319" s="108"/>
      <c r="K3319" s="108"/>
      <c r="L3319" s="108"/>
      <c r="M3319" s="108"/>
      <c r="N3319" s="108"/>
      <c r="O3319" s="108"/>
      <c r="P3319" s="108"/>
      <c r="Q3319" s="108"/>
      <c r="R3319" s="108"/>
      <c r="S3319" s="107"/>
      <c r="T3319" s="108"/>
      <c r="U3319" s="108"/>
      <c r="V3319" s="107"/>
      <c r="W3319" s="107"/>
    </row>
    <row r="3320" spans="1:23">
      <c r="A3320" s="107"/>
      <c r="B3320" s="112"/>
      <c r="C3320" s="107"/>
      <c r="D3320" s="112"/>
      <c r="E3320" s="107"/>
      <c r="F3320" s="107"/>
      <c r="G3320" s="107"/>
      <c r="H3320" s="107"/>
      <c r="I3320" s="107"/>
      <c r="J3320" s="108"/>
      <c r="K3320" s="108"/>
      <c r="L3320" s="108"/>
      <c r="M3320" s="108"/>
      <c r="N3320" s="108"/>
      <c r="O3320" s="108"/>
      <c r="P3320" s="108"/>
      <c r="Q3320" s="108"/>
      <c r="R3320" s="108"/>
      <c r="S3320" s="107"/>
      <c r="T3320" s="108"/>
      <c r="U3320" s="108"/>
      <c r="V3320" s="107"/>
      <c r="W3320" s="107"/>
    </row>
    <row r="3321" spans="1:23">
      <c r="A3321" s="107"/>
      <c r="B3321" s="112"/>
      <c r="C3321" s="107"/>
      <c r="D3321" s="112"/>
      <c r="E3321" s="107"/>
      <c r="F3321" s="107"/>
      <c r="G3321" s="107"/>
      <c r="H3321" s="107"/>
      <c r="I3321" s="107"/>
      <c r="J3321" s="108"/>
      <c r="K3321" s="108"/>
      <c r="L3321" s="108"/>
      <c r="M3321" s="108"/>
      <c r="N3321" s="108"/>
      <c r="O3321" s="108"/>
      <c r="P3321" s="108"/>
      <c r="Q3321" s="108"/>
      <c r="R3321" s="108"/>
      <c r="S3321" s="107"/>
      <c r="T3321" s="108"/>
      <c r="U3321" s="108"/>
      <c r="V3321" s="107"/>
      <c r="W3321" s="107"/>
    </row>
    <row r="3322" spans="1:23">
      <c r="A3322" s="107"/>
      <c r="B3322" s="112"/>
      <c r="C3322" s="107"/>
      <c r="D3322" s="112"/>
      <c r="E3322" s="107"/>
      <c r="F3322" s="107"/>
      <c r="G3322" s="107"/>
      <c r="H3322" s="107"/>
      <c r="I3322" s="107"/>
      <c r="J3322" s="108"/>
      <c r="K3322" s="108"/>
      <c r="L3322" s="108"/>
      <c r="M3322" s="108"/>
      <c r="N3322" s="108"/>
      <c r="O3322" s="108"/>
      <c r="P3322" s="108"/>
      <c r="Q3322" s="108"/>
      <c r="R3322" s="108"/>
      <c r="S3322" s="107"/>
      <c r="T3322" s="108"/>
      <c r="U3322" s="108"/>
      <c r="V3322" s="107"/>
      <c r="W3322" s="107"/>
    </row>
    <row r="3323" spans="1:23">
      <c r="A3323" s="107"/>
      <c r="B3323" s="112"/>
      <c r="C3323" s="107"/>
      <c r="D3323" s="112"/>
      <c r="E3323" s="107"/>
      <c r="F3323" s="107"/>
      <c r="G3323" s="107"/>
      <c r="H3323" s="107"/>
      <c r="I3323" s="107"/>
      <c r="J3323" s="108"/>
      <c r="K3323" s="108"/>
      <c r="L3323" s="108"/>
      <c r="M3323" s="108"/>
      <c r="N3323" s="108"/>
      <c r="O3323" s="108"/>
      <c r="P3323" s="108"/>
      <c r="Q3323" s="108"/>
      <c r="R3323" s="108"/>
      <c r="S3323" s="107"/>
      <c r="T3323" s="108"/>
      <c r="U3323" s="108"/>
      <c r="V3323" s="107"/>
      <c r="W3323" s="107"/>
    </row>
    <row r="3324" spans="1:23">
      <c r="A3324" s="107"/>
      <c r="B3324" s="112"/>
      <c r="C3324" s="107"/>
      <c r="D3324" s="112"/>
      <c r="E3324" s="107"/>
      <c r="F3324" s="107"/>
      <c r="G3324" s="107"/>
      <c r="H3324" s="107"/>
      <c r="I3324" s="107"/>
      <c r="J3324" s="108"/>
      <c r="K3324" s="108"/>
      <c r="L3324" s="108"/>
      <c r="M3324" s="108"/>
      <c r="N3324" s="108"/>
      <c r="O3324" s="108"/>
      <c r="P3324" s="108"/>
      <c r="Q3324" s="108"/>
      <c r="R3324" s="108"/>
      <c r="S3324" s="107"/>
      <c r="T3324" s="108"/>
      <c r="U3324" s="108"/>
      <c r="V3324" s="107"/>
      <c r="W3324" s="107"/>
    </row>
    <row r="3325" spans="1:23">
      <c r="A3325" s="107"/>
      <c r="B3325" s="112"/>
      <c r="C3325" s="107"/>
      <c r="D3325" s="112"/>
      <c r="E3325" s="107"/>
      <c r="F3325" s="107"/>
      <c r="G3325" s="107"/>
      <c r="H3325" s="107"/>
      <c r="I3325" s="107"/>
      <c r="J3325" s="108"/>
      <c r="K3325" s="108"/>
      <c r="L3325" s="108"/>
      <c r="M3325" s="108"/>
      <c r="N3325" s="108"/>
      <c r="O3325" s="108"/>
      <c r="P3325" s="108"/>
      <c r="Q3325" s="108"/>
      <c r="R3325" s="108"/>
      <c r="S3325" s="107"/>
      <c r="T3325" s="108"/>
      <c r="U3325" s="108"/>
      <c r="V3325" s="107"/>
      <c r="W3325" s="107"/>
    </row>
    <row r="3326" spans="1:23">
      <c r="A3326" s="107"/>
      <c r="B3326" s="112"/>
      <c r="C3326" s="107"/>
      <c r="D3326" s="112"/>
      <c r="E3326" s="107"/>
      <c r="F3326" s="107"/>
      <c r="G3326" s="107"/>
      <c r="H3326" s="107"/>
      <c r="I3326" s="107"/>
      <c r="J3326" s="108"/>
      <c r="K3326" s="108"/>
      <c r="L3326" s="108"/>
      <c r="M3326" s="108"/>
      <c r="N3326" s="108"/>
      <c r="O3326" s="108"/>
      <c r="P3326" s="108"/>
      <c r="Q3326" s="108"/>
      <c r="R3326" s="108"/>
      <c r="S3326" s="107"/>
      <c r="T3326" s="108"/>
      <c r="U3326" s="108"/>
      <c r="V3326" s="107"/>
      <c r="W3326" s="107"/>
    </row>
    <row r="3327" spans="1:23">
      <c r="A3327" s="107"/>
      <c r="B3327" s="112"/>
      <c r="C3327" s="107"/>
      <c r="D3327" s="112"/>
      <c r="E3327" s="107"/>
      <c r="F3327" s="107"/>
      <c r="G3327" s="107"/>
      <c r="H3327" s="107"/>
      <c r="I3327" s="107"/>
      <c r="J3327" s="108"/>
      <c r="K3327" s="108"/>
      <c r="L3327" s="108"/>
      <c r="M3327" s="108"/>
      <c r="N3327" s="108"/>
      <c r="O3327" s="108"/>
      <c r="P3327" s="108"/>
      <c r="Q3327" s="108"/>
      <c r="R3327" s="108"/>
      <c r="S3327" s="107"/>
      <c r="T3327" s="108"/>
      <c r="U3327" s="108"/>
      <c r="V3327" s="107"/>
      <c r="W3327" s="107"/>
    </row>
    <row r="3328" spans="1:23">
      <c r="A3328" s="107"/>
      <c r="B3328" s="112"/>
      <c r="C3328" s="107"/>
      <c r="D3328" s="112"/>
      <c r="E3328" s="107"/>
      <c r="F3328" s="107"/>
      <c r="G3328" s="107"/>
      <c r="H3328" s="107"/>
      <c r="I3328" s="107"/>
      <c r="J3328" s="108"/>
      <c r="K3328" s="108"/>
      <c r="L3328" s="108"/>
      <c r="M3328" s="108"/>
      <c r="N3328" s="108"/>
      <c r="O3328" s="108"/>
      <c r="P3328" s="108"/>
      <c r="Q3328" s="108"/>
      <c r="R3328" s="108"/>
      <c r="S3328" s="107"/>
      <c r="T3328" s="108"/>
      <c r="U3328" s="108"/>
      <c r="V3328" s="107"/>
      <c r="W3328" s="107"/>
    </row>
    <row r="3329" spans="1:23">
      <c r="A3329" s="107"/>
      <c r="B3329" s="112"/>
      <c r="C3329" s="107"/>
      <c r="D3329" s="112"/>
      <c r="E3329" s="107"/>
      <c r="F3329" s="107"/>
      <c r="G3329" s="107"/>
      <c r="H3329" s="107"/>
      <c r="I3329" s="107"/>
      <c r="J3329" s="108"/>
      <c r="K3329" s="108"/>
      <c r="L3329" s="108"/>
      <c r="M3329" s="108"/>
      <c r="N3329" s="108"/>
      <c r="O3329" s="108"/>
      <c r="P3329" s="108"/>
      <c r="Q3329" s="108"/>
      <c r="R3329" s="108"/>
      <c r="S3329" s="107"/>
      <c r="T3329" s="108"/>
      <c r="U3329" s="108"/>
      <c r="V3329" s="107"/>
      <c r="W3329" s="107"/>
    </row>
    <row r="3330" spans="1:23">
      <c r="A3330" s="107"/>
      <c r="B3330" s="112"/>
      <c r="C3330" s="107"/>
      <c r="D3330" s="112"/>
      <c r="E3330" s="107"/>
      <c r="F3330" s="107"/>
      <c r="G3330" s="107"/>
      <c r="H3330" s="107"/>
      <c r="I3330" s="107"/>
      <c r="J3330" s="108"/>
      <c r="K3330" s="108"/>
      <c r="L3330" s="108"/>
      <c r="M3330" s="108"/>
      <c r="N3330" s="108"/>
      <c r="O3330" s="108"/>
      <c r="P3330" s="108"/>
      <c r="Q3330" s="108"/>
      <c r="R3330" s="108"/>
      <c r="S3330" s="107"/>
      <c r="T3330" s="108"/>
      <c r="U3330" s="108"/>
      <c r="V3330" s="107"/>
      <c r="W3330" s="107"/>
    </row>
    <row r="3331" spans="1:23">
      <c r="A3331" s="107"/>
      <c r="B3331" s="112"/>
      <c r="C3331" s="107"/>
      <c r="D3331" s="112"/>
      <c r="E3331" s="107"/>
      <c r="F3331" s="107"/>
      <c r="G3331" s="107"/>
      <c r="H3331" s="107"/>
      <c r="I3331" s="107"/>
      <c r="J3331" s="108"/>
      <c r="K3331" s="108"/>
      <c r="L3331" s="108"/>
      <c r="M3331" s="108"/>
      <c r="N3331" s="108"/>
      <c r="O3331" s="108"/>
      <c r="P3331" s="108"/>
      <c r="Q3331" s="108"/>
      <c r="R3331" s="108"/>
      <c r="S3331" s="107"/>
      <c r="T3331" s="108"/>
      <c r="U3331" s="108"/>
      <c r="V3331" s="107"/>
      <c r="W3331" s="107"/>
    </row>
    <row r="3332" spans="1:23">
      <c r="A3332" s="107"/>
      <c r="B3332" s="112"/>
      <c r="C3332" s="107"/>
      <c r="D3332" s="112"/>
      <c r="E3332" s="107"/>
      <c r="F3332" s="107"/>
      <c r="G3332" s="107"/>
      <c r="H3332" s="107"/>
      <c r="I3332" s="107"/>
      <c r="J3332" s="108"/>
      <c r="K3332" s="108"/>
      <c r="L3332" s="108"/>
      <c r="M3332" s="108"/>
      <c r="N3332" s="108"/>
      <c r="O3332" s="108"/>
      <c r="P3332" s="108"/>
      <c r="Q3332" s="108"/>
      <c r="R3332" s="108"/>
      <c r="S3332" s="107"/>
      <c r="T3332" s="108"/>
      <c r="U3332" s="108"/>
      <c r="V3332" s="107"/>
      <c r="W3332" s="107"/>
    </row>
    <row r="3333" spans="1:23">
      <c r="A3333" s="107"/>
      <c r="B3333" s="112"/>
      <c r="C3333" s="107"/>
      <c r="D3333" s="112"/>
      <c r="E3333" s="107"/>
      <c r="F3333" s="107"/>
      <c r="G3333" s="107"/>
      <c r="H3333" s="107"/>
      <c r="I3333" s="107"/>
      <c r="J3333" s="108"/>
      <c r="K3333" s="108"/>
      <c r="L3333" s="108"/>
      <c r="M3333" s="108"/>
      <c r="N3333" s="108"/>
      <c r="O3333" s="108"/>
      <c r="P3333" s="108"/>
      <c r="Q3333" s="108"/>
      <c r="R3333" s="108"/>
      <c r="S3333" s="107"/>
      <c r="T3333" s="108"/>
      <c r="U3333" s="108"/>
      <c r="V3333" s="107"/>
      <c r="W3333" s="107"/>
    </row>
    <row r="3334" spans="1:23">
      <c r="A3334" s="107"/>
      <c r="B3334" s="112"/>
      <c r="C3334" s="107"/>
      <c r="D3334" s="112"/>
      <c r="E3334" s="107"/>
      <c r="F3334" s="107"/>
      <c r="G3334" s="107"/>
      <c r="H3334" s="107"/>
      <c r="I3334" s="107"/>
      <c r="J3334" s="108"/>
      <c r="K3334" s="108"/>
      <c r="L3334" s="108"/>
      <c r="M3334" s="108"/>
      <c r="N3334" s="108"/>
      <c r="O3334" s="108"/>
      <c r="P3334" s="108"/>
      <c r="Q3334" s="108"/>
      <c r="R3334" s="108"/>
      <c r="S3334" s="107"/>
      <c r="T3334" s="108"/>
      <c r="U3334" s="108"/>
      <c r="V3334" s="107"/>
      <c r="W3334" s="107"/>
    </row>
    <row r="3335" spans="1:23">
      <c r="A3335" s="107"/>
      <c r="B3335" s="112"/>
      <c r="C3335" s="107"/>
      <c r="D3335" s="112"/>
      <c r="E3335" s="107"/>
      <c r="F3335" s="107"/>
      <c r="G3335" s="107"/>
      <c r="H3335" s="107"/>
      <c r="I3335" s="107"/>
      <c r="J3335" s="108"/>
      <c r="K3335" s="108"/>
      <c r="L3335" s="108"/>
      <c r="M3335" s="108"/>
      <c r="N3335" s="108"/>
      <c r="O3335" s="108"/>
      <c r="P3335" s="108"/>
      <c r="Q3335" s="108"/>
      <c r="R3335" s="108"/>
      <c r="S3335" s="107"/>
      <c r="T3335" s="108"/>
      <c r="U3335" s="108"/>
      <c r="V3335" s="107"/>
      <c r="W3335" s="107"/>
    </row>
    <row r="3336" spans="1:23">
      <c r="A3336" s="107"/>
      <c r="B3336" s="112"/>
      <c r="C3336" s="107"/>
      <c r="D3336" s="112"/>
      <c r="E3336" s="107"/>
      <c r="F3336" s="107"/>
      <c r="G3336" s="107"/>
      <c r="H3336" s="107"/>
      <c r="I3336" s="107"/>
      <c r="J3336" s="108"/>
      <c r="K3336" s="108"/>
      <c r="L3336" s="108"/>
      <c r="M3336" s="108"/>
      <c r="N3336" s="108"/>
      <c r="O3336" s="108"/>
      <c r="P3336" s="108"/>
      <c r="Q3336" s="108"/>
      <c r="R3336" s="108"/>
      <c r="S3336" s="107"/>
      <c r="T3336" s="108"/>
      <c r="U3336" s="108"/>
      <c r="V3336" s="107"/>
      <c r="W3336" s="107"/>
    </row>
    <row r="3337" spans="1:23">
      <c r="A3337" s="107"/>
      <c r="B3337" s="112"/>
      <c r="C3337" s="107"/>
      <c r="D3337" s="112"/>
      <c r="E3337" s="107"/>
      <c r="F3337" s="107"/>
      <c r="G3337" s="107"/>
      <c r="H3337" s="107"/>
      <c r="I3337" s="107"/>
      <c r="J3337" s="108"/>
      <c r="K3337" s="108"/>
      <c r="L3337" s="108"/>
      <c r="M3337" s="108"/>
      <c r="N3337" s="108"/>
      <c r="O3337" s="108"/>
      <c r="P3337" s="108"/>
      <c r="Q3337" s="108"/>
      <c r="R3337" s="108"/>
      <c r="S3337" s="107"/>
      <c r="T3337" s="108"/>
      <c r="U3337" s="108"/>
      <c r="V3337" s="107"/>
      <c r="W3337" s="107"/>
    </row>
    <row r="3338" spans="1:23">
      <c r="A3338" s="107"/>
      <c r="B3338" s="112"/>
      <c r="C3338" s="107"/>
      <c r="D3338" s="112"/>
      <c r="E3338" s="107"/>
      <c r="F3338" s="107"/>
      <c r="G3338" s="107"/>
      <c r="H3338" s="107"/>
      <c r="I3338" s="107"/>
      <c r="J3338" s="108"/>
      <c r="K3338" s="108"/>
      <c r="L3338" s="108"/>
      <c r="M3338" s="108"/>
      <c r="N3338" s="108"/>
      <c r="O3338" s="108"/>
      <c r="P3338" s="108"/>
      <c r="Q3338" s="108"/>
      <c r="R3338" s="108"/>
      <c r="S3338" s="107"/>
      <c r="T3338" s="108"/>
      <c r="U3338" s="108"/>
      <c r="V3338" s="107"/>
      <c r="W3338" s="107"/>
    </row>
    <row r="3339" spans="1:23">
      <c r="A3339" s="107"/>
      <c r="B3339" s="112"/>
      <c r="C3339" s="107"/>
      <c r="D3339" s="112"/>
      <c r="E3339" s="107"/>
      <c r="F3339" s="107"/>
      <c r="G3339" s="107"/>
      <c r="H3339" s="107"/>
      <c r="I3339" s="107"/>
      <c r="J3339" s="108"/>
      <c r="K3339" s="108"/>
      <c r="L3339" s="108"/>
      <c r="M3339" s="108"/>
      <c r="N3339" s="108"/>
      <c r="O3339" s="108"/>
      <c r="P3339" s="108"/>
      <c r="Q3339" s="108"/>
      <c r="R3339" s="108"/>
      <c r="S3339" s="107"/>
      <c r="T3339" s="108"/>
      <c r="U3339" s="108"/>
      <c r="V3339" s="107"/>
      <c r="W3339" s="107"/>
    </row>
    <row r="3340" spans="1:23">
      <c r="A3340" s="107"/>
      <c r="B3340" s="112"/>
      <c r="C3340" s="107"/>
      <c r="D3340" s="112"/>
      <c r="E3340" s="107"/>
      <c r="F3340" s="107"/>
      <c r="G3340" s="107"/>
      <c r="H3340" s="107"/>
      <c r="I3340" s="107"/>
      <c r="J3340" s="108"/>
      <c r="K3340" s="108"/>
      <c r="L3340" s="108"/>
      <c r="M3340" s="108"/>
      <c r="N3340" s="108"/>
      <c r="O3340" s="108"/>
      <c r="P3340" s="108"/>
      <c r="Q3340" s="108"/>
      <c r="R3340" s="108"/>
      <c r="S3340" s="107"/>
      <c r="T3340" s="108"/>
      <c r="U3340" s="108"/>
      <c r="V3340" s="107"/>
      <c r="W3340" s="107"/>
    </row>
    <row r="3341" spans="1:23">
      <c r="A3341" s="107"/>
      <c r="B3341" s="112"/>
      <c r="C3341" s="107"/>
      <c r="D3341" s="112"/>
      <c r="E3341" s="107"/>
      <c r="F3341" s="107"/>
      <c r="G3341" s="107"/>
      <c r="H3341" s="107"/>
      <c r="I3341" s="107"/>
      <c r="J3341" s="108"/>
      <c r="K3341" s="108"/>
      <c r="L3341" s="108"/>
      <c r="M3341" s="108"/>
      <c r="N3341" s="108"/>
      <c r="O3341" s="108"/>
      <c r="P3341" s="108"/>
      <c r="Q3341" s="108"/>
      <c r="R3341" s="108"/>
      <c r="S3341" s="107"/>
      <c r="T3341" s="108"/>
      <c r="U3341" s="108"/>
      <c r="V3341" s="107"/>
      <c r="W3341" s="107"/>
    </row>
    <row r="3342" spans="1:23">
      <c r="A3342" s="107"/>
      <c r="B3342" s="112"/>
      <c r="C3342" s="107"/>
      <c r="D3342" s="112"/>
      <c r="E3342" s="107"/>
      <c r="F3342" s="107"/>
      <c r="G3342" s="107"/>
      <c r="H3342" s="107"/>
      <c r="I3342" s="107"/>
      <c r="J3342" s="108"/>
      <c r="K3342" s="108"/>
      <c r="L3342" s="108"/>
      <c r="M3342" s="108"/>
      <c r="N3342" s="108"/>
      <c r="O3342" s="108"/>
      <c r="P3342" s="108"/>
      <c r="Q3342" s="108"/>
      <c r="R3342" s="108"/>
      <c r="S3342" s="107"/>
      <c r="T3342" s="108"/>
      <c r="U3342" s="108"/>
      <c r="V3342" s="107"/>
      <c r="W3342" s="107"/>
    </row>
    <row r="3343" spans="1:23">
      <c r="A3343" s="107"/>
      <c r="B3343" s="112"/>
      <c r="C3343" s="107"/>
      <c r="D3343" s="112"/>
      <c r="E3343" s="107"/>
      <c r="F3343" s="107"/>
      <c r="G3343" s="107"/>
      <c r="H3343" s="107"/>
      <c r="I3343" s="107"/>
      <c r="J3343" s="108"/>
      <c r="K3343" s="108"/>
      <c r="L3343" s="108"/>
      <c r="M3343" s="108"/>
      <c r="N3343" s="108"/>
      <c r="O3343" s="108"/>
      <c r="P3343" s="108"/>
      <c r="Q3343" s="108"/>
      <c r="R3343" s="108"/>
      <c r="S3343" s="107"/>
      <c r="T3343" s="108"/>
      <c r="U3343" s="108"/>
      <c r="V3343" s="107"/>
      <c r="W3343" s="107"/>
    </row>
    <row r="3344" spans="1:23">
      <c r="A3344" s="107"/>
      <c r="B3344" s="112"/>
      <c r="C3344" s="107"/>
      <c r="D3344" s="112"/>
      <c r="E3344" s="107"/>
      <c r="F3344" s="107"/>
      <c r="G3344" s="107"/>
      <c r="H3344" s="107"/>
      <c r="I3344" s="107"/>
      <c r="J3344" s="108"/>
      <c r="K3344" s="108"/>
      <c r="L3344" s="108"/>
      <c r="M3344" s="108"/>
      <c r="N3344" s="108"/>
      <c r="O3344" s="108"/>
      <c r="P3344" s="108"/>
      <c r="Q3344" s="108"/>
      <c r="R3344" s="108"/>
      <c r="S3344" s="107"/>
      <c r="T3344" s="108"/>
      <c r="U3344" s="108"/>
      <c r="V3344" s="107"/>
      <c r="W3344" s="107"/>
    </row>
    <row r="3345" spans="1:23">
      <c r="A3345" s="107"/>
      <c r="B3345" s="112"/>
      <c r="C3345" s="107"/>
      <c r="D3345" s="112"/>
      <c r="E3345" s="107"/>
      <c r="F3345" s="107"/>
      <c r="G3345" s="107"/>
      <c r="H3345" s="107"/>
      <c r="I3345" s="107"/>
      <c r="J3345" s="108"/>
      <c r="K3345" s="108"/>
      <c r="L3345" s="108"/>
      <c r="M3345" s="108"/>
      <c r="N3345" s="108"/>
      <c r="O3345" s="108"/>
      <c r="P3345" s="108"/>
      <c r="Q3345" s="108"/>
      <c r="R3345" s="108"/>
      <c r="S3345" s="107"/>
      <c r="T3345" s="108"/>
      <c r="U3345" s="108"/>
      <c r="V3345" s="107"/>
      <c r="W3345" s="107"/>
    </row>
    <row r="3346" spans="1:23">
      <c r="A3346" s="107"/>
      <c r="B3346" s="112"/>
      <c r="C3346" s="107"/>
      <c r="D3346" s="112"/>
      <c r="E3346" s="107"/>
      <c r="F3346" s="107"/>
      <c r="G3346" s="107"/>
      <c r="H3346" s="107"/>
      <c r="I3346" s="107"/>
      <c r="J3346" s="108"/>
      <c r="K3346" s="108"/>
      <c r="L3346" s="108"/>
      <c r="M3346" s="108"/>
      <c r="N3346" s="108"/>
      <c r="O3346" s="108"/>
      <c r="P3346" s="108"/>
      <c r="Q3346" s="108"/>
      <c r="R3346" s="108"/>
      <c r="S3346" s="107"/>
      <c r="T3346" s="108"/>
      <c r="U3346" s="108"/>
      <c r="V3346" s="107"/>
      <c r="W3346" s="107"/>
    </row>
    <row r="3347" spans="1:23">
      <c r="A3347" s="107"/>
      <c r="B3347" s="112"/>
      <c r="C3347" s="107"/>
      <c r="D3347" s="112"/>
      <c r="E3347" s="107"/>
      <c r="F3347" s="107"/>
      <c r="G3347" s="107"/>
      <c r="H3347" s="107"/>
      <c r="I3347" s="107"/>
      <c r="J3347" s="108"/>
      <c r="K3347" s="108"/>
      <c r="L3347" s="108"/>
      <c r="M3347" s="108"/>
      <c r="N3347" s="108"/>
      <c r="O3347" s="108"/>
      <c r="P3347" s="108"/>
      <c r="Q3347" s="108"/>
      <c r="R3347" s="108"/>
      <c r="S3347" s="107"/>
      <c r="T3347" s="108"/>
      <c r="U3347" s="108"/>
      <c r="V3347" s="107"/>
      <c r="W3347" s="107"/>
    </row>
    <row r="3348" spans="1:23">
      <c r="A3348" s="107"/>
      <c r="B3348" s="112"/>
      <c r="C3348" s="107"/>
      <c r="D3348" s="112"/>
      <c r="E3348" s="107"/>
      <c r="F3348" s="107"/>
      <c r="G3348" s="107"/>
      <c r="H3348" s="107"/>
      <c r="I3348" s="107"/>
      <c r="J3348" s="108"/>
      <c r="K3348" s="108"/>
      <c r="L3348" s="108"/>
      <c r="M3348" s="108"/>
      <c r="N3348" s="108"/>
      <c r="O3348" s="108"/>
      <c r="P3348" s="108"/>
      <c r="Q3348" s="108"/>
      <c r="R3348" s="108"/>
      <c r="S3348" s="107"/>
      <c r="T3348" s="108"/>
      <c r="U3348" s="108"/>
      <c r="V3348" s="107"/>
      <c r="W3348" s="107"/>
    </row>
    <row r="3349" spans="1:23">
      <c r="A3349" s="107"/>
      <c r="B3349" s="112"/>
      <c r="C3349" s="107"/>
      <c r="D3349" s="112"/>
      <c r="E3349" s="107"/>
      <c r="F3349" s="107"/>
      <c r="G3349" s="107"/>
      <c r="H3349" s="107"/>
      <c r="I3349" s="107"/>
      <c r="J3349" s="108"/>
      <c r="K3349" s="108"/>
      <c r="L3349" s="108"/>
      <c r="M3349" s="108"/>
      <c r="N3349" s="108"/>
      <c r="O3349" s="108"/>
      <c r="P3349" s="108"/>
      <c r="Q3349" s="108"/>
      <c r="R3349" s="108"/>
      <c r="S3349" s="107"/>
      <c r="T3349" s="108"/>
      <c r="U3349" s="108"/>
      <c r="V3349" s="107"/>
      <c r="W3349" s="107"/>
    </row>
    <row r="3350" spans="1:23">
      <c r="A3350" s="107"/>
      <c r="B3350" s="112"/>
      <c r="C3350" s="107"/>
      <c r="D3350" s="112"/>
      <c r="E3350" s="107"/>
      <c r="F3350" s="107"/>
      <c r="G3350" s="107"/>
      <c r="H3350" s="107"/>
      <c r="I3350" s="107"/>
      <c r="J3350" s="108"/>
      <c r="K3350" s="108"/>
      <c r="L3350" s="108"/>
      <c r="M3350" s="108"/>
      <c r="N3350" s="108"/>
      <c r="O3350" s="108"/>
      <c r="P3350" s="108"/>
      <c r="Q3350" s="108"/>
      <c r="R3350" s="108"/>
      <c r="S3350" s="107"/>
      <c r="T3350" s="108"/>
      <c r="U3350" s="108"/>
      <c r="V3350" s="107"/>
      <c r="W3350" s="107"/>
    </row>
    <row r="3351" spans="1:23">
      <c r="A3351" s="107"/>
      <c r="B3351" s="112"/>
      <c r="C3351" s="107"/>
      <c r="D3351" s="112"/>
      <c r="E3351" s="107"/>
      <c r="F3351" s="107"/>
      <c r="G3351" s="107"/>
      <c r="H3351" s="107"/>
      <c r="I3351" s="107"/>
      <c r="J3351" s="108"/>
      <c r="K3351" s="108"/>
      <c r="L3351" s="108"/>
      <c r="M3351" s="108"/>
      <c r="N3351" s="108"/>
      <c r="O3351" s="108"/>
      <c r="P3351" s="108"/>
      <c r="Q3351" s="108"/>
      <c r="R3351" s="108"/>
      <c r="S3351" s="107"/>
      <c r="T3351" s="108"/>
      <c r="U3351" s="108"/>
      <c r="V3351" s="107"/>
      <c r="W3351" s="107"/>
    </row>
    <row r="3352" spans="1:23">
      <c r="A3352" s="107"/>
      <c r="B3352" s="112"/>
      <c r="C3352" s="107"/>
      <c r="D3352" s="112"/>
      <c r="E3352" s="107"/>
      <c r="F3352" s="107"/>
      <c r="G3352" s="107"/>
      <c r="H3352" s="107"/>
      <c r="I3352" s="107"/>
      <c r="J3352" s="108"/>
      <c r="K3352" s="108"/>
      <c r="L3352" s="108"/>
      <c r="M3352" s="108"/>
      <c r="N3352" s="108"/>
      <c r="O3352" s="108"/>
      <c r="P3352" s="108"/>
      <c r="Q3352" s="108"/>
      <c r="R3352" s="108"/>
      <c r="S3352" s="107"/>
      <c r="T3352" s="108"/>
      <c r="U3352" s="108"/>
      <c r="V3352" s="107"/>
      <c r="W3352" s="107"/>
    </row>
    <row r="3353" spans="1:23">
      <c r="A3353" s="107"/>
      <c r="B3353" s="112"/>
      <c r="C3353" s="107"/>
      <c r="D3353" s="112"/>
      <c r="E3353" s="107"/>
      <c r="F3353" s="107"/>
      <c r="G3353" s="107"/>
      <c r="H3353" s="107"/>
      <c r="I3353" s="107"/>
      <c r="J3353" s="108"/>
      <c r="K3353" s="108"/>
      <c r="L3353" s="108"/>
      <c r="M3353" s="108"/>
      <c r="N3353" s="108"/>
      <c r="O3353" s="108"/>
      <c r="P3353" s="108"/>
      <c r="Q3353" s="108"/>
      <c r="R3353" s="108"/>
      <c r="S3353" s="107"/>
      <c r="T3353" s="108"/>
      <c r="U3353" s="108"/>
      <c r="V3353" s="107"/>
      <c r="W3353" s="107"/>
    </row>
    <row r="3354" spans="1:23">
      <c r="A3354" s="107"/>
      <c r="B3354" s="112"/>
      <c r="C3354" s="107"/>
      <c r="D3354" s="112"/>
      <c r="E3354" s="107"/>
      <c r="F3354" s="107"/>
      <c r="G3354" s="107"/>
      <c r="H3354" s="107"/>
      <c r="I3354" s="107"/>
      <c r="J3354" s="108"/>
      <c r="K3354" s="108"/>
      <c r="L3354" s="108"/>
      <c r="M3354" s="108"/>
      <c r="N3354" s="108"/>
      <c r="O3354" s="108"/>
      <c r="P3354" s="108"/>
      <c r="Q3354" s="108"/>
      <c r="R3354" s="108"/>
      <c r="S3354" s="107"/>
      <c r="T3354" s="108"/>
      <c r="U3354" s="108"/>
      <c r="V3354" s="107"/>
      <c r="W3354" s="107"/>
    </row>
    <row r="3355" spans="1:23">
      <c r="A3355" s="107"/>
      <c r="B3355" s="112"/>
      <c r="C3355" s="107"/>
      <c r="D3355" s="112"/>
      <c r="E3355" s="107"/>
      <c r="F3355" s="107"/>
      <c r="G3355" s="107"/>
      <c r="H3355" s="107"/>
      <c r="I3355" s="107"/>
      <c r="J3355" s="108"/>
      <c r="K3355" s="108"/>
      <c r="L3355" s="108"/>
      <c r="M3355" s="108"/>
      <c r="N3355" s="108"/>
      <c r="O3355" s="108"/>
      <c r="P3355" s="108"/>
      <c r="Q3355" s="108"/>
      <c r="R3355" s="108"/>
      <c r="S3355" s="107"/>
      <c r="T3355" s="108"/>
      <c r="U3355" s="108"/>
      <c r="V3355" s="107"/>
      <c r="W3355" s="107"/>
    </row>
    <row r="3356" spans="1:23">
      <c r="A3356" s="107"/>
      <c r="B3356" s="112"/>
      <c r="C3356" s="107"/>
      <c r="D3356" s="112"/>
      <c r="E3356" s="107"/>
      <c r="F3356" s="107"/>
      <c r="G3356" s="107"/>
      <c r="H3356" s="107"/>
      <c r="I3356" s="107"/>
      <c r="J3356" s="108"/>
      <c r="K3356" s="108"/>
      <c r="L3356" s="108"/>
      <c r="M3356" s="108"/>
      <c r="N3356" s="108"/>
      <c r="O3356" s="108"/>
      <c r="P3356" s="108"/>
      <c r="Q3356" s="108"/>
      <c r="R3356" s="108"/>
      <c r="S3356" s="107"/>
      <c r="T3356" s="108"/>
      <c r="U3356" s="108"/>
      <c r="V3356" s="107"/>
      <c r="W3356" s="107"/>
    </row>
    <row r="3357" spans="1:23">
      <c r="A3357" s="107"/>
      <c r="B3357" s="112"/>
      <c r="C3357" s="107"/>
      <c r="D3357" s="112"/>
      <c r="E3357" s="107"/>
      <c r="F3357" s="107"/>
      <c r="G3357" s="107"/>
      <c r="H3357" s="107"/>
      <c r="I3357" s="107"/>
      <c r="J3357" s="108"/>
      <c r="K3357" s="108"/>
      <c r="L3357" s="108"/>
      <c r="M3357" s="108"/>
      <c r="N3357" s="108"/>
      <c r="O3357" s="108"/>
      <c r="P3357" s="108"/>
      <c r="Q3357" s="108"/>
      <c r="R3357" s="108"/>
      <c r="S3357" s="107"/>
      <c r="T3357" s="108"/>
      <c r="U3357" s="108"/>
      <c r="V3357" s="107"/>
      <c r="W3357" s="107"/>
    </row>
    <row r="3358" spans="1:23">
      <c r="A3358" s="107"/>
      <c r="B3358" s="112"/>
      <c r="C3358" s="107"/>
      <c r="D3358" s="112"/>
      <c r="E3358" s="107"/>
      <c r="F3358" s="107"/>
      <c r="G3358" s="107"/>
      <c r="H3358" s="107"/>
      <c r="I3358" s="107"/>
      <c r="J3358" s="108"/>
      <c r="K3358" s="108"/>
      <c r="L3358" s="108"/>
      <c r="M3358" s="108"/>
      <c r="N3358" s="108"/>
      <c r="O3358" s="108"/>
      <c r="P3358" s="108"/>
      <c r="Q3358" s="108"/>
      <c r="R3358" s="108"/>
      <c r="S3358" s="107"/>
      <c r="T3358" s="108"/>
      <c r="U3358" s="108"/>
      <c r="V3358" s="107"/>
      <c r="W3358" s="107"/>
    </row>
    <row r="3359" spans="1:23">
      <c r="A3359" s="107"/>
      <c r="B3359" s="112"/>
      <c r="C3359" s="107"/>
      <c r="D3359" s="112"/>
      <c r="E3359" s="107"/>
      <c r="F3359" s="107"/>
      <c r="G3359" s="107"/>
      <c r="H3359" s="107"/>
      <c r="I3359" s="107"/>
      <c r="J3359" s="108"/>
      <c r="K3359" s="108"/>
      <c r="L3359" s="108"/>
      <c r="M3359" s="108"/>
      <c r="N3359" s="108"/>
      <c r="O3359" s="108"/>
      <c r="P3359" s="108"/>
      <c r="Q3359" s="108"/>
      <c r="R3359" s="108"/>
      <c r="S3359" s="107"/>
      <c r="T3359" s="108"/>
      <c r="U3359" s="108"/>
      <c r="V3359" s="107"/>
      <c r="W3359" s="107"/>
    </row>
    <row r="3360" spans="1:23">
      <c r="A3360" s="107"/>
      <c r="B3360" s="112"/>
      <c r="C3360" s="107"/>
      <c r="D3360" s="112"/>
      <c r="E3360" s="107"/>
      <c r="F3360" s="107"/>
      <c r="G3360" s="107"/>
      <c r="H3360" s="107"/>
      <c r="I3360" s="107"/>
      <c r="J3360" s="108"/>
      <c r="K3360" s="108"/>
      <c r="L3360" s="108"/>
      <c r="M3360" s="108"/>
      <c r="N3360" s="108"/>
      <c r="O3360" s="108"/>
      <c r="P3360" s="108"/>
      <c r="Q3360" s="108"/>
      <c r="R3360" s="108"/>
      <c r="S3360" s="107"/>
      <c r="T3360" s="108"/>
      <c r="U3360" s="108"/>
      <c r="V3360" s="107"/>
      <c r="W3360" s="107"/>
    </row>
    <row r="3361" spans="1:23">
      <c r="A3361" s="107"/>
      <c r="B3361" s="112"/>
      <c r="C3361" s="107"/>
      <c r="D3361" s="112"/>
      <c r="E3361" s="107"/>
      <c r="F3361" s="107"/>
      <c r="G3361" s="107"/>
      <c r="H3361" s="107"/>
      <c r="I3361" s="107"/>
      <c r="J3361" s="108"/>
      <c r="K3361" s="108"/>
      <c r="L3361" s="108"/>
      <c r="M3361" s="108"/>
      <c r="N3361" s="108"/>
      <c r="O3361" s="108"/>
      <c r="P3361" s="108"/>
      <c r="Q3361" s="108"/>
      <c r="R3361" s="108"/>
      <c r="S3361" s="107"/>
      <c r="T3361" s="108"/>
      <c r="U3361" s="108"/>
      <c r="V3361" s="107"/>
      <c r="W3361" s="107"/>
    </row>
    <row r="3362" spans="1:23">
      <c r="A3362" s="107"/>
      <c r="B3362" s="112"/>
      <c r="C3362" s="107"/>
      <c r="D3362" s="112"/>
      <c r="E3362" s="107"/>
      <c r="F3362" s="107"/>
      <c r="G3362" s="107"/>
      <c r="H3362" s="107"/>
      <c r="I3362" s="107"/>
      <c r="J3362" s="108"/>
      <c r="K3362" s="108"/>
      <c r="L3362" s="108"/>
      <c r="M3362" s="108"/>
      <c r="N3362" s="108"/>
      <c r="O3362" s="108"/>
      <c r="P3362" s="108"/>
      <c r="Q3362" s="108"/>
      <c r="R3362" s="108"/>
      <c r="S3362" s="107"/>
      <c r="T3362" s="108"/>
      <c r="U3362" s="108"/>
      <c r="V3362" s="107"/>
      <c r="W3362" s="107"/>
    </row>
    <row r="3363" spans="1:23">
      <c r="A3363" s="107"/>
      <c r="B3363" s="112"/>
      <c r="C3363" s="107"/>
      <c r="D3363" s="112"/>
      <c r="E3363" s="107"/>
      <c r="F3363" s="107"/>
      <c r="G3363" s="107"/>
      <c r="H3363" s="107"/>
      <c r="I3363" s="107"/>
      <c r="J3363" s="108"/>
      <c r="K3363" s="108"/>
      <c r="L3363" s="108"/>
      <c r="M3363" s="108"/>
      <c r="N3363" s="108"/>
      <c r="O3363" s="108"/>
      <c r="P3363" s="108"/>
      <c r="Q3363" s="108"/>
      <c r="R3363" s="108"/>
      <c r="S3363" s="107"/>
      <c r="T3363" s="108"/>
      <c r="U3363" s="108"/>
      <c r="V3363" s="107"/>
      <c r="W3363" s="107"/>
    </row>
    <row r="3364" spans="1:23">
      <c r="A3364" s="107"/>
      <c r="B3364" s="112"/>
      <c r="C3364" s="107"/>
      <c r="D3364" s="112"/>
      <c r="E3364" s="107"/>
      <c r="F3364" s="107"/>
      <c r="G3364" s="107"/>
      <c r="H3364" s="107"/>
      <c r="I3364" s="107"/>
      <c r="J3364" s="108"/>
      <c r="K3364" s="108"/>
      <c r="L3364" s="108"/>
      <c r="M3364" s="108"/>
      <c r="N3364" s="108"/>
      <c r="O3364" s="108"/>
      <c r="P3364" s="108"/>
      <c r="Q3364" s="108"/>
      <c r="R3364" s="108"/>
      <c r="S3364" s="107"/>
      <c r="T3364" s="108"/>
      <c r="U3364" s="108"/>
      <c r="V3364" s="107"/>
      <c r="W3364" s="107"/>
    </row>
    <row r="3365" spans="1:23">
      <c r="A3365" s="107"/>
      <c r="B3365" s="112"/>
      <c r="C3365" s="107"/>
      <c r="D3365" s="112"/>
      <c r="E3365" s="107"/>
      <c r="F3365" s="107"/>
      <c r="G3365" s="107"/>
      <c r="H3365" s="107"/>
      <c r="I3365" s="107"/>
      <c r="J3365" s="108"/>
      <c r="K3365" s="108"/>
      <c r="L3365" s="108"/>
      <c r="M3365" s="108"/>
      <c r="N3365" s="108"/>
      <c r="O3365" s="108"/>
      <c r="P3365" s="108"/>
      <c r="Q3365" s="108"/>
      <c r="R3365" s="108"/>
      <c r="S3365" s="107"/>
      <c r="T3365" s="108"/>
      <c r="U3365" s="108"/>
      <c r="V3365" s="107"/>
      <c r="W3365" s="107"/>
    </row>
    <row r="3366" spans="1:23">
      <c r="A3366" s="107"/>
      <c r="B3366" s="112"/>
      <c r="C3366" s="107"/>
      <c r="D3366" s="112"/>
      <c r="E3366" s="107"/>
      <c r="F3366" s="107"/>
      <c r="G3366" s="107"/>
      <c r="H3366" s="107"/>
      <c r="I3366" s="107"/>
      <c r="J3366" s="108"/>
      <c r="K3366" s="108"/>
      <c r="L3366" s="108"/>
      <c r="M3366" s="108"/>
      <c r="N3366" s="108"/>
      <c r="O3366" s="108"/>
      <c r="P3366" s="108"/>
      <c r="Q3366" s="108"/>
      <c r="R3366" s="108"/>
      <c r="S3366" s="107"/>
      <c r="T3366" s="108"/>
      <c r="U3366" s="108"/>
      <c r="V3366" s="107"/>
      <c r="W3366" s="107"/>
    </row>
    <row r="3367" spans="1:23">
      <c r="A3367" s="107"/>
      <c r="B3367" s="112"/>
      <c r="C3367" s="107"/>
      <c r="D3367" s="112"/>
      <c r="E3367" s="107"/>
      <c r="F3367" s="107"/>
      <c r="G3367" s="107"/>
      <c r="H3367" s="107"/>
      <c r="I3367" s="107"/>
      <c r="J3367" s="108"/>
      <c r="K3367" s="108"/>
      <c r="L3367" s="108"/>
      <c r="M3367" s="108"/>
      <c r="N3367" s="108"/>
      <c r="O3367" s="108"/>
      <c r="P3367" s="108"/>
      <c r="Q3367" s="108"/>
      <c r="R3367" s="108"/>
      <c r="S3367" s="107"/>
      <c r="T3367" s="108"/>
      <c r="U3367" s="108"/>
      <c r="V3367" s="107"/>
      <c r="W3367" s="107"/>
    </row>
    <row r="3368" spans="1:23">
      <c r="A3368" s="107"/>
      <c r="B3368" s="112"/>
      <c r="C3368" s="107"/>
      <c r="D3368" s="112"/>
      <c r="E3368" s="107"/>
      <c r="F3368" s="107"/>
      <c r="G3368" s="107"/>
      <c r="H3368" s="107"/>
      <c r="I3368" s="107"/>
      <c r="J3368" s="108"/>
      <c r="K3368" s="108"/>
      <c r="L3368" s="108"/>
      <c r="M3368" s="108"/>
      <c r="N3368" s="108"/>
      <c r="O3368" s="108"/>
      <c r="P3368" s="108"/>
      <c r="Q3368" s="108"/>
      <c r="R3368" s="108"/>
      <c r="S3368" s="107"/>
      <c r="T3368" s="108"/>
      <c r="U3368" s="108"/>
      <c r="V3368" s="107"/>
      <c r="W3368" s="107"/>
    </row>
    <row r="3369" spans="1:23">
      <c r="A3369" s="107"/>
      <c r="B3369" s="112"/>
      <c r="C3369" s="107"/>
      <c r="D3369" s="112"/>
      <c r="E3369" s="107"/>
      <c r="F3369" s="107"/>
      <c r="G3369" s="107"/>
      <c r="H3369" s="107"/>
      <c r="I3369" s="107"/>
      <c r="J3369" s="108"/>
      <c r="K3369" s="108"/>
      <c r="L3369" s="108"/>
      <c r="M3369" s="108"/>
      <c r="N3369" s="108"/>
      <c r="O3369" s="108"/>
      <c r="P3369" s="108"/>
      <c r="Q3369" s="108"/>
      <c r="R3369" s="108"/>
      <c r="S3369" s="107"/>
      <c r="T3369" s="108"/>
      <c r="U3369" s="108"/>
      <c r="V3369" s="107"/>
      <c r="W3369" s="107"/>
    </row>
    <row r="3370" spans="1:23">
      <c r="A3370" s="107"/>
      <c r="B3370" s="112"/>
      <c r="C3370" s="107"/>
      <c r="D3370" s="112"/>
      <c r="E3370" s="107"/>
      <c r="F3370" s="107"/>
      <c r="G3370" s="107"/>
      <c r="H3370" s="107"/>
      <c r="I3370" s="107"/>
      <c r="J3370" s="108"/>
      <c r="K3370" s="108"/>
      <c r="L3370" s="108"/>
      <c r="M3370" s="108"/>
      <c r="N3370" s="108"/>
      <c r="O3370" s="108"/>
      <c r="P3370" s="108"/>
      <c r="Q3370" s="108"/>
      <c r="R3370" s="108"/>
      <c r="S3370" s="107"/>
      <c r="T3370" s="108"/>
      <c r="U3370" s="108"/>
      <c r="V3370" s="107"/>
      <c r="W3370" s="107"/>
    </row>
    <row r="3371" spans="1:23">
      <c r="A3371" s="107"/>
      <c r="B3371" s="112"/>
      <c r="C3371" s="107"/>
      <c r="D3371" s="112"/>
      <c r="E3371" s="107"/>
      <c r="F3371" s="107"/>
      <c r="G3371" s="107"/>
      <c r="H3371" s="107"/>
      <c r="I3371" s="107"/>
      <c r="J3371" s="108"/>
      <c r="K3371" s="108"/>
      <c r="L3371" s="108"/>
      <c r="M3371" s="108"/>
      <c r="N3371" s="108"/>
      <c r="O3371" s="108"/>
      <c r="P3371" s="108"/>
      <c r="Q3371" s="108"/>
      <c r="R3371" s="108"/>
      <c r="S3371" s="107"/>
      <c r="T3371" s="108"/>
      <c r="U3371" s="108"/>
      <c r="V3371" s="107"/>
      <c r="W3371" s="107"/>
    </row>
    <row r="3372" spans="1:23">
      <c r="A3372" s="107"/>
      <c r="B3372" s="112"/>
      <c r="C3372" s="107"/>
      <c r="D3372" s="112"/>
      <c r="E3372" s="107"/>
      <c r="F3372" s="107"/>
      <c r="G3372" s="107"/>
      <c r="H3372" s="107"/>
      <c r="I3372" s="107"/>
      <c r="J3372" s="108"/>
      <c r="K3372" s="108"/>
      <c r="L3372" s="108"/>
      <c r="M3372" s="108"/>
      <c r="N3372" s="108"/>
      <c r="O3372" s="108"/>
      <c r="P3372" s="108"/>
      <c r="Q3372" s="108"/>
      <c r="R3372" s="108"/>
      <c r="S3372" s="107"/>
      <c r="T3372" s="108"/>
      <c r="U3372" s="108"/>
      <c r="V3372" s="107"/>
      <c r="W3372" s="107"/>
    </row>
    <row r="3373" spans="1:23">
      <c r="A3373" s="107"/>
      <c r="B3373" s="112"/>
      <c r="C3373" s="107"/>
      <c r="D3373" s="112"/>
      <c r="E3373" s="107"/>
      <c r="F3373" s="107"/>
      <c r="G3373" s="107"/>
      <c r="H3373" s="107"/>
      <c r="I3373" s="107"/>
      <c r="J3373" s="108"/>
      <c r="K3373" s="108"/>
      <c r="L3373" s="108"/>
      <c r="M3373" s="108"/>
      <c r="N3373" s="108"/>
      <c r="O3373" s="108"/>
      <c r="P3373" s="108"/>
      <c r="Q3373" s="108"/>
      <c r="R3373" s="108"/>
      <c r="S3373" s="107"/>
      <c r="T3373" s="108"/>
      <c r="U3373" s="108"/>
      <c r="V3373" s="107"/>
      <c r="W3373" s="107"/>
    </row>
    <row r="3374" spans="1:23">
      <c r="A3374" s="107"/>
      <c r="B3374" s="112"/>
      <c r="C3374" s="107"/>
      <c r="D3374" s="112"/>
      <c r="E3374" s="107"/>
      <c r="F3374" s="107"/>
      <c r="G3374" s="107"/>
      <c r="H3374" s="107"/>
      <c r="I3374" s="107"/>
      <c r="J3374" s="108"/>
      <c r="K3374" s="108"/>
      <c r="L3374" s="108"/>
      <c r="M3374" s="108"/>
      <c r="N3374" s="108"/>
      <c r="O3374" s="108"/>
      <c r="P3374" s="108"/>
      <c r="Q3374" s="108"/>
      <c r="R3374" s="108"/>
      <c r="S3374" s="107"/>
      <c r="T3374" s="108"/>
      <c r="U3374" s="108"/>
      <c r="V3374" s="107"/>
      <c r="W3374" s="107"/>
    </row>
    <row r="3375" spans="1:23">
      <c r="A3375" s="107"/>
      <c r="B3375" s="112"/>
      <c r="C3375" s="107"/>
      <c r="D3375" s="112"/>
      <c r="E3375" s="107"/>
      <c r="F3375" s="107"/>
      <c r="G3375" s="107"/>
      <c r="H3375" s="107"/>
      <c r="I3375" s="107"/>
      <c r="J3375" s="108"/>
      <c r="K3375" s="108"/>
      <c r="L3375" s="108"/>
      <c r="M3375" s="108"/>
      <c r="N3375" s="108"/>
      <c r="O3375" s="108"/>
      <c r="P3375" s="108"/>
      <c r="Q3375" s="108"/>
      <c r="R3375" s="108"/>
      <c r="S3375" s="107"/>
      <c r="T3375" s="108"/>
      <c r="U3375" s="108"/>
      <c r="V3375" s="107"/>
      <c r="W3375" s="107"/>
    </row>
    <row r="3376" spans="1:23">
      <c r="A3376" s="107"/>
      <c r="B3376" s="112"/>
      <c r="C3376" s="107"/>
      <c r="D3376" s="112"/>
      <c r="E3376" s="107"/>
      <c r="F3376" s="107"/>
      <c r="G3376" s="107"/>
      <c r="H3376" s="107"/>
      <c r="I3376" s="107"/>
      <c r="J3376" s="108"/>
      <c r="K3376" s="108"/>
      <c r="L3376" s="108"/>
      <c r="M3376" s="108"/>
      <c r="N3376" s="108"/>
      <c r="O3376" s="108"/>
      <c r="P3376" s="108"/>
      <c r="Q3376" s="108"/>
      <c r="R3376" s="108"/>
      <c r="S3376" s="107"/>
      <c r="T3376" s="108"/>
      <c r="U3376" s="108"/>
      <c r="V3376" s="107"/>
      <c r="W3376" s="107"/>
    </row>
    <row r="3377" spans="1:23">
      <c r="A3377" s="107"/>
      <c r="B3377" s="112"/>
      <c r="C3377" s="107"/>
      <c r="D3377" s="112"/>
      <c r="E3377" s="107"/>
      <c r="F3377" s="107"/>
      <c r="G3377" s="107"/>
      <c r="H3377" s="107"/>
      <c r="I3377" s="107"/>
      <c r="J3377" s="108"/>
      <c r="K3377" s="108"/>
      <c r="L3377" s="108"/>
      <c r="M3377" s="108"/>
      <c r="N3377" s="108"/>
      <c r="O3377" s="108"/>
      <c r="P3377" s="108"/>
      <c r="Q3377" s="108"/>
      <c r="R3377" s="108"/>
      <c r="S3377" s="107"/>
      <c r="T3377" s="108"/>
      <c r="U3377" s="108"/>
      <c r="V3377" s="107"/>
      <c r="W3377" s="107"/>
    </row>
    <row r="3378" spans="1:23">
      <c r="A3378" s="107"/>
      <c r="B3378" s="112"/>
      <c r="C3378" s="107"/>
      <c r="D3378" s="112"/>
      <c r="E3378" s="107"/>
      <c r="F3378" s="107"/>
      <c r="G3378" s="107"/>
      <c r="H3378" s="107"/>
      <c r="I3378" s="107"/>
      <c r="J3378" s="108"/>
      <c r="K3378" s="108"/>
      <c r="L3378" s="108"/>
      <c r="M3378" s="108"/>
      <c r="N3378" s="108"/>
      <c r="O3378" s="108"/>
      <c r="P3378" s="108"/>
      <c r="Q3378" s="108"/>
      <c r="R3378" s="108"/>
      <c r="S3378" s="107"/>
      <c r="T3378" s="108"/>
      <c r="U3378" s="108"/>
      <c r="V3378" s="107"/>
      <c r="W3378" s="107"/>
    </row>
    <row r="3379" spans="1:23">
      <c r="A3379" s="107"/>
      <c r="B3379" s="112"/>
      <c r="C3379" s="107"/>
      <c r="D3379" s="112"/>
      <c r="E3379" s="107"/>
      <c r="F3379" s="107"/>
      <c r="G3379" s="107"/>
      <c r="H3379" s="107"/>
      <c r="I3379" s="107"/>
      <c r="J3379" s="108"/>
      <c r="K3379" s="108"/>
      <c r="L3379" s="108"/>
      <c r="M3379" s="108"/>
      <c r="N3379" s="108"/>
      <c r="O3379" s="108"/>
      <c r="P3379" s="108"/>
      <c r="Q3379" s="108"/>
      <c r="R3379" s="108"/>
      <c r="S3379" s="107"/>
      <c r="T3379" s="108"/>
      <c r="U3379" s="108"/>
      <c r="V3379" s="107"/>
      <c r="W3379" s="107"/>
    </row>
    <row r="3380" spans="1:23">
      <c r="A3380" s="107"/>
      <c r="B3380" s="112"/>
      <c r="C3380" s="107"/>
      <c r="D3380" s="112"/>
      <c r="E3380" s="107"/>
      <c r="F3380" s="107"/>
      <c r="G3380" s="107"/>
      <c r="H3380" s="107"/>
      <c r="I3380" s="107"/>
      <c r="J3380" s="108"/>
      <c r="K3380" s="108"/>
      <c r="L3380" s="108"/>
      <c r="M3380" s="108"/>
      <c r="N3380" s="108"/>
      <c r="O3380" s="108"/>
      <c r="P3380" s="108"/>
      <c r="Q3380" s="108"/>
      <c r="R3380" s="108"/>
      <c r="S3380" s="107"/>
      <c r="T3380" s="108"/>
      <c r="U3380" s="108"/>
      <c r="V3380" s="107"/>
      <c r="W3380" s="107"/>
    </row>
    <row r="3381" spans="1:23">
      <c r="A3381" s="107"/>
      <c r="B3381" s="112"/>
      <c r="C3381" s="107"/>
      <c r="D3381" s="112"/>
      <c r="E3381" s="107"/>
      <c r="F3381" s="107"/>
      <c r="G3381" s="107"/>
      <c r="H3381" s="107"/>
      <c r="I3381" s="107"/>
      <c r="J3381" s="108"/>
      <c r="K3381" s="108"/>
      <c r="L3381" s="108"/>
      <c r="M3381" s="108"/>
      <c r="N3381" s="108"/>
      <c r="O3381" s="108"/>
      <c r="P3381" s="108"/>
      <c r="Q3381" s="108"/>
      <c r="R3381" s="108"/>
      <c r="S3381" s="107"/>
      <c r="T3381" s="108"/>
      <c r="U3381" s="108"/>
      <c r="V3381" s="107"/>
      <c r="W3381" s="107"/>
    </row>
    <row r="3382" spans="1:23">
      <c r="A3382" s="107"/>
      <c r="B3382" s="112"/>
      <c r="C3382" s="107"/>
      <c r="D3382" s="112"/>
      <c r="E3382" s="107"/>
      <c r="F3382" s="107"/>
      <c r="G3382" s="107"/>
      <c r="H3382" s="107"/>
      <c r="I3382" s="107"/>
      <c r="J3382" s="108"/>
      <c r="K3382" s="108"/>
      <c r="L3382" s="108"/>
      <c r="M3382" s="108"/>
      <c r="N3382" s="108"/>
      <c r="O3382" s="108"/>
      <c r="P3382" s="108"/>
      <c r="Q3382" s="108"/>
      <c r="R3382" s="108"/>
      <c r="S3382" s="107"/>
      <c r="T3382" s="108"/>
      <c r="U3382" s="108"/>
      <c r="V3382" s="107"/>
      <c r="W3382" s="107"/>
    </row>
    <row r="3383" spans="1:23">
      <c r="A3383" s="107"/>
      <c r="B3383" s="112"/>
      <c r="C3383" s="107"/>
      <c r="D3383" s="112"/>
      <c r="E3383" s="107"/>
      <c r="F3383" s="107"/>
      <c r="G3383" s="107"/>
      <c r="H3383" s="107"/>
      <c r="I3383" s="107"/>
      <c r="J3383" s="108"/>
      <c r="K3383" s="108"/>
      <c r="L3383" s="108"/>
      <c r="M3383" s="108"/>
      <c r="N3383" s="108"/>
      <c r="O3383" s="108"/>
      <c r="P3383" s="108"/>
      <c r="Q3383" s="108"/>
      <c r="R3383" s="108"/>
      <c r="S3383" s="107"/>
      <c r="T3383" s="108"/>
      <c r="U3383" s="108"/>
      <c r="V3383" s="107"/>
      <c r="W3383" s="107"/>
    </row>
    <row r="3384" spans="1:23">
      <c r="A3384" s="107"/>
      <c r="B3384" s="112"/>
      <c r="C3384" s="107"/>
      <c r="D3384" s="112"/>
      <c r="E3384" s="107"/>
      <c r="F3384" s="107"/>
      <c r="G3384" s="107"/>
      <c r="H3384" s="107"/>
      <c r="I3384" s="107"/>
      <c r="J3384" s="108"/>
      <c r="K3384" s="108"/>
      <c r="L3384" s="108"/>
      <c r="M3384" s="108"/>
      <c r="N3384" s="108"/>
      <c r="O3384" s="108"/>
      <c r="P3384" s="108"/>
      <c r="Q3384" s="108"/>
      <c r="R3384" s="108"/>
      <c r="S3384" s="107"/>
      <c r="T3384" s="108"/>
      <c r="U3384" s="108"/>
      <c r="V3384" s="107"/>
      <c r="W3384" s="107"/>
    </row>
    <row r="3385" spans="1:23">
      <c r="A3385" s="107"/>
      <c r="B3385" s="112"/>
      <c r="C3385" s="107"/>
      <c r="D3385" s="112"/>
      <c r="E3385" s="107"/>
      <c r="F3385" s="107"/>
      <c r="G3385" s="107"/>
      <c r="H3385" s="107"/>
      <c r="I3385" s="107"/>
      <c r="J3385" s="108"/>
      <c r="K3385" s="108"/>
      <c r="L3385" s="108"/>
      <c r="M3385" s="108"/>
      <c r="N3385" s="108"/>
      <c r="O3385" s="108"/>
      <c r="P3385" s="108"/>
      <c r="Q3385" s="108"/>
      <c r="R3385" s="108"/>
      <c r="S3385" s="107"/>
      <c r="T3385" s="108"/>
      <c r="U3385" s="108"/>
      <c r="V3385" s="107"/>
      <c r="W3385" s="107"/>
    </row>
    <row r="3386" spans="1:23">
      <c r="A3386" s="107"/>
      <c r="B3386" s="112"/>
      <c r="C3386" s="107"/>
      <c r="D3386" s="112"/>
      <c r="E3386" s="107"/>
      <c r="F3386" s="107"/>
      <c r="G3386" s="107"/>
      <c r="H3386" s="107"/>
      <c r="I3386" s="107"/>
      <c r="J3386" s="108"/>
      <c r="K3386" s="108"/>
      <c r="L3386" s="108"/>
      <c r="M3386" s="108"/>
      <c r="N3386" s="108"/>
      <c r="O3386" s="108"/>
      <c r="P3386" s="108"/>
      <c r="Q3386" s="108"/>
      <c r="R3386" s="108"/>
      <c r="S3386" s="107"/>
      <c r="T3386" s="108"/>
      <c r="U3386" s="108"/>
      <c r="V3386" s="107"/>
      <c r="W3386" s="107"/>
    </row>
    <row r="3387" spans="1:23">
      <c r="A3387" s="107"/>
      <c r="B3387" s="112"/>
      <c r="C3387" s="107"/>
      <c r="D3387" s="112"/>
      <c r="E3387" s="107"/>
      <c r="F3387" s="107"/>
      <c r="G3387" s="107"/>
      <c r="H3387" s="107"/>
      <c r="I3387" s="107"/>
      <c r="J3387" s="108"/>
      <c r="K3387" s="108"/>
      <c r="L3387" s="108"/>
      <c r="M3387" s="108"/>
      <c r="N3387" s="108"/>
      <c r="O3387" s="108"/>
      <c r="P3387" s="108"/>
      <c r="Q3387" s="108"/>
      <c r="R3387" s="108"/>
      <c r="S3387" s="107"/>
      <c r="T3387" s="108"/>
      <c r="U3387" s="108"/>
      <c r="V3387" s="107"/>
      <c r="W3387" s="107"/>
    </row>
    <row r="3388" spans="1:23">
      <c r="A3388" s="107"/>
      <c r="B3388" s="112"/>
      <c r="C3388" s="107"/>
      <c r="D3388" s="112"/>
      <c r="E3388" s="107"/>
      <c r="F3388" s="107"/>
      <c r="G3388" s="107"/>
      <c r="H3388" s="107"/>
      <c r="I3388" s="107"/>
      <c r="J3388" s="108"/>
      <c r="K3388" s="108"/>
      <c r="L3388" s="108"/>
      <c r="M3388" s="108"/>
      <c r="N3388" s="108"/>
      <c r="O3388" s="108"/>
      <c r="P3388" s="108"/>
      <c r="Q3388" s="108"/>
      <c r="R3388" s="108"/>
      <c r="S3388" s="107"/>
      <c r="T3388" s="108"/>
      <c r="U3388" s="108"/>
      <c r="V3388" s="107"/>
      <c r="W3388" s="107"/>
    </row>
    <row r="3389" spans="1:23">
      <c r="A3389" s="107"/>
      <c r="B3389" s="112"/>
      <c r="C3389" s="107"/>
      <c r="D3389" s="112"/>
      <c r="E3389" s="107"/>
      <c r="F3389" s="107"/>
      <c r="G3389" s="107"/>
      <c r="H3389" s="107"/>
      <c r="I3389" s="107"/>
      <c r="J3389" s="108"/>
      <c r="K3389" s="108"/>
      <c r="L3389" s="108"/>
      <c r="M3389" s="108"/>
      <c r="N3389" s="108"/>
      <c r="O3389" s="108"/>
      <c r="P3389" s="108"/>
      <c r="Q3389" s="108"/>
      <c r="R3389" s="108"/>
      <c r="S3389" s="107"/>
      <c r="T3389" s="108"/>
      <c r="U3389" s="108"/>
      <c r="V3389" s="107"/>
      <c r="W3389" s="107"/>
    </row>
    <row r="3390" spans="1:23">
      <c r="A3390" s="107"/>
      <c r="B3390" s="112"/>
      <c r="C3390" s="107"/>
      <c r="D3390" s="112"/>
      <c r="E3390" s="107"/>
      <c r="F3390" s="107"/>
      <c r="G3390" s="107"/>
      <c r="H3390" s="107"/>
      <c r="I3390" s="107"/>
      <c r="J3390" s="108"/>
      <c r="K3390" s="108"/>
      <c r="L3390" s="108"/>
      <c r="M3390" s="108"/>
      <c r="N3390" s="108"/>
      <c r="O3390" s="108"/>
      <c r="P3390" s="108"/>
      <c r="Q3390" s="108"/>
      <c r="R3390" s="108"/>
      <c r="S3390" s="107"/>
      <c r="T3390" s="108"/>
      <c r="U3390" s="108"/>
      <c r="V3390" s="107"/>
      <c r="W3390" s="107"/>
    </row>
    <row r="3391" spans="1:23">
      <c r="A3391" s="107"/>
      <c r="B3391" s="112"/>
      <c r="C3391" s="107"/>
      <c r="D3391" s="112"/>
      <c r="E3391" s="107"/>
      <c r="F3391" s="107"/>
      <c r="G3391" s="107"/>
      <c r="H3391" s="107"/>
      <c r="I3391" s="107"/>
      <c r="J3391" s="108"/>
      <c r="K3391" s="108"/>
      <c r="L3391" s="108"/>
      <c r="M3391" s="108"/>
      <c r="N3391" s="108"/>
      <c r="O3391" s="108"/>
      <c r="P3391" s="108"/>
      <c r="Q3391" s="108"/>
      <c r="R3391" s="108"/>
      <c r="S3391" s="107"/>
      <c r="T3391" s="108"/>
      <c r="U3391" s="108"/>
      <c r="V3391" s="107"/>
      <c r="W3391" s="107"/>
    </row>
    <row r="3392" spans="1:23">
      <c r="A3392" s="107"/>
      <c r="B3392" s="112"/>
      <c r="C3392" s="107"/>
      <c r="D3392" s="112"/>
      <c r="E3392" s="107"/>
      <c r="F3392" s="107"/>
      <c r="G3392" s="107"/>
      <c r="H3392" s="107"/>
      <c r="I3392" s="107"/>
      <c r="J3392" s="108"/>
      <c r="K3392" s="108"/>
      <c r="L3392" s="108"/>
      <c r="M3392" s="108"/>
      <c r="N3392" s="108"/>
      <c r="O3392" s="108"/>
      <c r="P3392" s="108"/>
      <c r="Q3392" s="108"/>
      <c r="R3392" s="108"/>
      <c r="S3392" s="107"/>
      <c r="T3392" s="108"/>
      <c r="U3392" s="108"/>
      <c r="V3392" s="107"/>
      <c r="W3392" s="107"/>
    </row>
    <row r="3393" spans="1:23">
      <c r="A3393" s="107"/>
      <c r="B3393" s="112"/>
      <c r="C3393" s="107"/>
      <c r="D3393" s="112"/>
      <c r="E3393" s="107"/>
      <c r="F3393" s="107"/>
      <c r="G3393" s="107"/>
      <c r="H3393" s="107"/>
      <c r="I3393" s="107"/>
      <c r="J3393" s="108"/>
      <c r="K3393" s="108"/>
      <c r="L3393" s="108"/>
      <c r="M3393" s="108"/>
      <c r="N3393" s="108"/>
      <c r="O3393" s="108"/>
      <c r="P3393" s="108"/>
      <c r="Q3393" s="108"/>
      <c r="R3393" s="108"/>
      <c r="S3393" s="107"/>
      <c r="T3393" s="108"/>
      <c r="U3393" s="108"/>
      <c r="V3393" s="107"/>
      <c r="W3393" s="107"/>
    </row>
    <row r="3394" spans="1:23">
      <c r="A3394" s="107"/>
      <c r="B3394" s="112"/>
      <c r="C3394" s="107"/>
      <c r="D3394" s="112"/>
      <c r="E3394" s="107"/>
      <c r="F3394" s="107"/>
      <c r="G3394" s="107"/>
      <c r="H3394" s="107"/>
      <c r="I3394" s="107"/>
      <c r="J3394" s="108"/>
      <c r="K3394" s="108"/>
      <c r="L3394" s="108"/>
      <c r="M3394" s="108"/>
      <c r="N3394" s="108"/>
      <c r="O3394" s="108"/>
      <c r="P3394" s="108"/>
      <c r="Q3394" s="108"/>
      <c r="R3394" s="108"/>
      <c r="S3394" s="107"/>
      <c r="T3394" s="108"/>
      <c r="U3394" s="108"/>
      <c r="V3394" s="107"/>
      <c r="W3394" s="107"/>
    </row>
    <row r="3395" spans="1:23">
      <c r="A3395" s="107"/>
      <c r="B3395" s="112"/>
      <c r="C3395" s="107"/>
      <c r="D3395" s="112"/>
      <c r="E3395" s="107"/>
      <c r="F3395" s="107"/>
      <c r="G3395" s="107"/>
      <c r="H3395" s="107"/>
      <c r="I3395" s="107"/>
      <c r="J3395" s="108"/>
      <c r="K3395" s="108"/>
      <c r="L3395" s="108"/>
      <c r="M3395" s="108"/>
      <c r="N3395" s="108"/>
      <c r="O3395" s="108"/>
      <c r="P3395" s="108"/>
      <c r="Q3395" s="108"/>
      <c r="R3395" s="108"/>
      <c r="S3395" s="107"/>
      <c r="T3395" s="108"/>
      <c r="U3395" s="108"/>
      <c r="V3395" s="107"/>
      <c r="W3395" s="107"/>
    </row>
    <row r="3396" spans="1:23">
      <c r="A3396" s="107"/>
      <c r="B3396" s="112"/>
      <c r="C3396" s="107"/>
      <c r="D3396" s="112"/>
      <c r="E3396" s="107"/>
      <c r="F3396" s="107"/>
      <c r="G3396" s="107"/>
      <c r="H3396" s="107"/>
      <c r="I3396" s="107"/>
      <c r="J3396" s="108"/>
      <c r="K3396" s="108"/>
      <c r="L3396" s="108"/>
      <c r="M3396" s="108"/>
      <c r="N3396" s="108"/>
      <c r="O3396" s="108"/>
      <c r="P3396" s="108"/>
      <c r="Q3396" s="108"/>
      <c r="R3396" s="108"/>
      <c r="S3396" s="107"/>
      <c r="T3396" s="108"/>
      <c r="U3396" s="108"/>
      <c r="V3396" s="107"/>
      <c r="W3396" s="107"/>
    </row>
    <row r="3397" spans="1:23">
      <c r="A3397" s="107"/>
      <c r="B3397" s="112"/>
      <c r="C3397" s="107"/>
      <c r="D3397" s="112"/>
      <c r="E3397" s="107"/>
      <c r="F3397" s="107"/>
      <c r="G3397" s="107"/>
      <c r="H3397" s="107"/>
      <c r="I3397" s="107"/>
      <c r="J3397" s="108"/>
      <c r="K3397" s="108"/>
      <c r="L3397" s="108"/>
      <c r="M3397" s="108"/>
      <c r="N3397" s="108"/>
      <c r="O3397" s="108"/>
      <c r="P3397" s="108"/>
      <c r="Q3397" s="108"/>
      <c r="R3397" s="108"/>
      <c r="S3397" s="107"/>
      <c r="T3397" s="108"/>
      <c r="U3397" s="108"/>
      <c r="V3397" s="107"/>
      <c r="W3397" s="107"/>
    </row>
    <row r="3398" spans="1:23">
      <c r="A3398" s="107"/>
      <c r="B3398" s="112"/>
      <c r="C3398" s="107"/>
      <c r="D3398" s="112"/>
      <c r="E3398" s="107"/>
      <c r="F3398" s="107"/>
      <c r="G3398" s="107"/>
      <c r="H3398" s="107"/>
      <c r="I3398" s="107"/>
      <c r="J3398" s="108"/>
      <c r="K3398" s="108"/>
      <c r="L3398" s="108"/>
      <c r="M3398" s="108"/>
      <c r="N3398" s="108"/>
      <c r="O3398" s="108"/>
      <c r="P3398" s="108"/>
      <c r="Q3398" s="108"/>
      <c r="R3398" s="108"/>
      <c r="S3398" s="107"/>
      <c r="T3398" s="108"/>
      <c r="U3398" s="108"/>
      <c r="V3398" s="107"/>
      <c r="W3398" s="107"/>
    </row>
    <row r="3399" spans="1:23">
      <c r="A3399" s="107"/>
      <c r="B3399" s="112"/>
      <c r="C3399" s="107"/>
      <c r="D3399" s="112"/>
      <c r="E3399" s="107"/>
      <c r="F3399" s="107"/>
      <c r="G3399" s="107"/>
      <c r="H3399" s="107"/>
      <c r="I3399" s="107"/>
      <c r="J3399" s="108"/>
      <c r="K3399" s="108"/>
      <c r="L3399" s="108"/>
      <c r="M3399" s="108"/>
      <c r="N3399" s="108"/>
      <c r="O3399" s="108"/>
      <c r="P3399" s="108"/>
      <c r="Q3399" s="108"/>
      <c r="R3399" s="108"/>
      <c r="S3399" s="107"/>
      <c r="T3399" s="108"/>
      <c r="U3399" s="108"/>
      <c r="V3399" s="107"/>
      <c r="W3399" s="107"/>
    </row>
    <row r="3400" spans="1:23">
      <c r="A3400" s="107"/>
      <c r="B3400" s="112"/>
      <c r="C3400" s="107"/>
      <c r="D3400" s="112"/>
      <c r="E3400" s="107"/>
      <c r="F3400" s="107"/>
      <c r="G3400" s="107"/>
      <c r="H3400" s="107"/>
      <c r="I3400" s="107"/>
      <c r="J3400" s="108"/>
      <c r="K3400" s="108"/>
      <c r="L3400" s="108"/>
      <c r="M3400" s="108"/>
      <c r="N3400" s="108"/>
      <c r="O3400" s="108"/>
      <c r="P3400" s="108"/>
      <c r="Q3400" s="108"/>
      <c r="R3400" s="108"/>
      <c r="S3400" s="107"/>
      <c r="T3400" s="108"/>
      <c r="U3400" s="108"/>
      <c r="V3400" s="107"/>
      <c r="W3400" s="107"/>
    </row>
    <row r="3401" spans="1:23">
      <c r="A3401" s="107"/>
      <c r="B3401" s="112"/>
      <c r="C3401" s="107"/>
      <c r="D3401" s="112"/>
      <c r="E3401" s="107"/>
      <c r="F3401" s="107"/>
      <c r="G3401" s="107"/>
      <c r="H3401" s="107"/>
      <c r="I3401" s="107"/>
      <c r="J3401" s="108"/>
      <c r="K3401" s="108"/>
      <c r="L3401" s="108"/>
      <c r="M3401" s="108"/>
      <c r="N3401" s="108"/>
      <c r="O3401" s="108"/>
      <c r="P3401" s="108"/>
      <c r="Q3401" s="108"/>
      <c r="R3401" s="108"/>
      <c r="S3401" s="107"/>
      <c r="T3401" s="108"/>
      <c r="U3401" s="108"/>
      <c r="V3401" s="107"/>
      <c r="W3401" s="107"/>
    </row>
    <row r="3402" spans="1:23">
      <c r="A3402" s="107"/>
      <c r="B3402" s="112"/>
      <c r="C3402" s="107"/>
      <c r="D3402" s="112"/>
      <c r="E3402" s="107"/>
      <c r="F3402" s="107"/>
      <c r="G3402" s="107"/>
      <c r="H3402" s="107"/>
      <c r="I3402" s="107"/>
      <c r="J3402" s="108"/>
      <c r="K3402" s="108"/>
      <c r="L3402" s="108"/>
      <c r="M3402" s="108"/>
      <c r="N3402" s="108"/>
      <c r="O3402" s="108"/>
      <c r="P3402" s="108"/>
      <c r="Q3402" s="108"/>
      <c r="R3402" s="108"/>
      <c r="S3402" s="107"/>
      <c r="T3402" s="108"/>
      <c r="U3402" s="108"/>
      <c r="V3402" s="107"/>
      <c r="W3402" s="107"/>
    </row>
    <row r="3403" spans="1:23">
      <c r="A3403" s="107"/>
      <c r="B3403" s="112"/>
      <c r="C3403" s="107"/>
      <c r="D3403" s="112"/>
      <c r="E3403" s="107"/>
      <c r="F3403" s="107"/>
      <c r="G3403" s="107"/>
      <c r="H3403" s="107"/>
      <c r="I3403" s="107"/>
      <c r="J3403" s="108"/>
      <c r="K3403" s="108"/>
      <c r="L3403" s="108"/>
      <c r="M3403" s="108"/>
      <c r="N3403" s="108"/>
      <c r="O3403" s="108"/>
      <c r="P3403" s="108"/>
      <c r="Q3403" s="108"/>
      <c r="R3403" s="108"/>
      <c r="S3403" s="107"/>
      <c r="T3403" s="108"/>
      <c r="U3403" s="108"/>
      <c r="V3403" s="107"/>
      <c r="W3403" s="107"/>
    </row>
    <row r="3404" spans="1:23">
      <c r="A3404" s="107"/>
      <c r="B3404" s="112"/>
      <c r="C3404" s="107"/>
      <c r="D3404" s="112"/>
      <c r="E3404" s="107"/>
      <c r="F3404" s="107"/>
      <c r="G3404" s="107"/>
      <c r="H3404" s="107"/>
      <c r="I3404" s="107"/>
      <c r="J3404" s="108"/>
      <c r="K3404" s="108"/>
      <c r="L3404" s="108"/>
      <c r="M3404" s="108"/>
      <c r="N3404" s="108"/>
      <c r="O3404" s="108"/>
      <c r="P3404" s="108"/>
      <c r="Q3404" s="108"/>
      <c r="R3404" s="108"/>
      <c r="S3404" s="107"/>
      <c r="T3404" s="108"/>
      <c r="U3404" s="108"/>
      <c r="V3404" s="107"/>
      <c r="W3404" s="107"/>
    </row>
    <row r="3405" spans="1:23">
      <c r="A3405" s="107"/>
      <c r="B3405" s="112"/>
      <c r="C3405" s="107"/>
      <c r="D3405" s="112"/>
      <c r="E3405" s="107"/>
      <c r="F3405" s="107"/>
      <c r="G3405" s="107"/>
      <c r="H3405" s="107"/>
      <c r="I3405" s="107"/>
      <c r="J3405" s="108"/>
      <c r="K3405" s="108"/>
      <c r="L3405" s="108"/>
      <c r="M3405" s="108"/>
      <c r="N3405" s="108"/>
      <c r="O3405" s="108"/>
      <c r="P3405" s="108"/>
      <c r="Q3405" s="108"/>
      <c r="R3405" s="108"/>
      <c r="S3405" s="107"/>
      <c r="T3405" s="108"/>
      <c r="U3405" s="108"/>
      <c r="V3405" s="107"/>
      <c r="W3405" s="107"/>
    </row>
    <row r="3406" spans="1:23">
      <c r="A3406" s="107"/>
      <c r="B3406" s="112"/>
      <c r="C3406" s="107"/>
      <c r="D3406" s="112"/>
      <c r="E3406" s="107"/>
      <c r="F3406" s="107"/>
      <c r="G3406" s="107"/>
      <c r="H3406" s="107"/>
      <c r="I3406" s="107"/>
      <c r="J3406" s="108"/>
      <c r="K3406" s="108"/>
      <c r="L3406" s="108"/>
      <c r="M3406" s="108"/>
      <c r="N3406" s="108"/>
      <c r="O3406" s="108"/>
      <c r="P3406" s="108"/>
      <c r="Q3406" s="108"/>
      <c r="R3406" s="108"/>
      <c r="S3406" s="107"/>
      <c r="T3406" s="108"/>
      <c r="U3406" s="108"/>
      <c r="V3406" s="107"/>
      <c r="W3406" s="107"/>
    </row>
    <row r="3407" spans="1:23">
      <c r="A3407" s="107"/>
      <c r="B3407" s="112"/>
      <c r="C3407" s="107"/>
      <c r="D3407" s="112"/>
      <c r="E3407" s="107"/>
      <c r="F3407" s="107"/>
      <c r="G3407" s="107"/>
      <c r="H3407" s="107"/>
      <c r="I3407" s="107"/>
      <c r="J3407" s="108"/>
      <c r="K3407" s="108"/>
      <c r="L3407" s="108"/>
      <c r="M3407" s="108"/>
      <c r="N3407" s="108"/>
      <c r="O3407" s="108"/>
      <c r="P3407" s="108"/>
      <c r="Q3407" s="108"/>
      <c r="R3407" s="108"/>
      <c r="S3407" s="107"/>
      <c r="T3407" s="108"/>
      <c r="U3407" s="108"/>
      <c r="V3407" s="107"/>
      <c r="W3407" s="107"/>
    </row>
    <row r="3408" spans="1:23">
      <c r="A3408" s="107"/>
      <c r="B3408" s="112"/>
      <c r="C3408" s="107"/>
      <c r="D3408" s="112"/>
      <c r="E3408" s="107"/>
      <c r="F3408" s="107"/>
      <c r="G3408" s="107"/>
      <c r="H3408" s="107"/>
      <c r="I3408" s="107"/>
      <c r="J3408" s="108"/>
      <c r="K3408" s="108"/>
      <c r="L3408" s="108"/>
      <c r="M3408" s="108"/>
      <c r="N3408" s="108"/>
      <c r="O3408" s="108"/>
      <c r="P3408" s="108"/>
      <c r="Q3408" s="108"/>
      <c r="R3408" s="108"/>
      <c r="S3408" s="107"/>
      <c r="T3408" s="108"/>
      <c r="U3408" s="108"/>
      <c r="V3408" s="107"/>
      <c r="W3408" s="107"/>
    </row>
    <row r="3409" spans="1:23">
      <c r="A3409" s="107"/>
      <c r="B3409" s="112"/>
      <c r="C3409" s="107"/>
      <c r="D3409" s="112"/>
      <c r="E3409" s="107"/>
      <c r="F3409" s="107"/>
      <c r="G3409" s="107"/>
      <c r="H3409" s="107"/>
      <c r="I3409" s="107"/>
      <c r="J3409" s="108"/>
      <c r="K3409" s="108"/>
      <c r="L3409" s="108"/>
      <c r="M3409" s="108"/>
      <c r="N3409" s="108"/>
      <c r="O3409" s="108"/>
      <c r="P3409" s="108"/>
      <c r="Q3409" s="108"/>
      <c r="R3409" s="108"/>
      <c r="S3409" s="107"/>
      <c r="T3409" s="108"/>
      <c r="U3409" s="108"/>
      <c r="V3409" s="107"/>
      <c r="W3409" s="107"/>
    </row>
    <row r="3410" spans="1:23">
      <c r="A3410" s="107"/>
      <c r="B3410" s="112"/>
      <c r="C3410" s="107"/>
      <c r="D3410" s="112"/>
      <c r="E3410" s="107"/>
      <c r="F3410" s="107"/>
      <c r="G3410" s="107"/>
      <c r="H3410" s="107"/>
      <c r="I3410" s="107"/>
      <c r="J3410" s="108"/>
      <c r="K3410" s="108"/>
      <c r="L3410" s="108"/>
      <c r="M3410" s="108"/>
      <c r="N3410" s="108"/>
      <c r="O3410" s="108"/>
      <c r="P3410" s="108"/>
      <c r="Q3410" s="108"/>
      <c r="R3410" s="108"/>
      <c r="S3410" s="107"/>
      <c r="T3410" s="108"/>
      <c r="U3410" s="108"/>
      <c r="V3410" s="107"/>
      <c r="W3410" s="107"/>
    </row>
    <row r="3411" spans="1:23">
      <c r="A3411" s="107"/>
      <c r="B3411" s="112"/>
      <c r="C3411" s="107"/>
      <c r="D3411" s="112"/>
      <c r="E3411" s="107"/>
      <c r="F3411" s="107"/>
      <c r="G3411" s="107"/>
      <c r="H3411" s="107"/>
      <c r="I3411" s="107"/>
      <c r="J3411" s="108"/>
      <c r="K3411" s="108"/>
      <c r="L3411" s="108"/>
      <c r="M3411" s="108"/>
      <c r="N3411" s="108"/>
      <c r="O3411" s="108"/>
      <c r="P3411" s="108"/>
      <c r="Q3411" s="108"/>
      <c r="R3411" s="108"/>
      <c r="S3411" s="107"/>
      <c r="T3411" s="108"/>
      <c r="U3411" s="108"/>
      <c r="V3411" s="107"/>
      <c r="W3411" s="107"/>
    </row>
    <row r="3412" spans="1:23">
      <c r="A3412" s="107"/>
      <c r="B3412" s="112"/>
      <c r="C3412" s="107"/>
      <c r="D3412" s="112"/>
      <c r="E3412" s="107"/>
      <c r="F3412" s="107"/>
      <c r="G3412" s="107"/>
      <c r="H3412" s="107"/>
      <c r="I3412" s="107"/>
      <c r="J3412" s="108"/>
      <c r="K3412" s="108"/>
      <c r="L3412" s="108"/>
      <c r="M3412" s="108"/>
      <c r="N3412" s="108"/>
      <c r="O3412" s="108"/>
      <c r="P3412" s="108"/>
      <c r="Q3412" s="108"/>
      <c r="R3412" s="108"/>
      <c r="S3412" s="107"/>
      <c r="T3412" s="108"/>
      <c r="U3412" s="108"/>
      <c r="V3412" s="107"/>
      <c r="W3412" s="107"/>
    </row>
    <row r="3413" spans="1:23">
      <c r="A3413" s="107"/>
      <c r="B3413" s="112"/>
      <c r="C3413" s="107"/>
      <c r="D3413" s="112"/>
      <c r="E3413" s="107"/>
      <c r="F3413" s="107"/>
      <c r="G3413" s="107"/>
      <c r="H3413" s="107"/>
      <c r="I3413" s="107"/>
      <c r="J3413" s="108"/>
      <c r="K3413" s="108"/>
      <c r="L3413" s="108"/>
      <c r="M3413" s="108"/>
      <c r="N3413" s="108"/>
      <c r="O3413" s="108"/>
      <c r="P3413" s="108"/>
      <c r="Q3413" s="108"/>
      <c r="R3413" s="108"/>
      <c r="S3413" s="107"/>
      <c r="T3413" s="108"/>
      <c r="U3413" s="108"/>
      <c r="V3413" s="107"/>
      <c r="W3413" s="107"/>
    </row>
    <row r="3414" spans="1:23">
      <c r="A3414" s="107"/>
      <c r="B3414" s="112"/>
      <c r="C3414" s="107"/>
      <c r="D3414" s="112"/>
      <c r="E3414" s="107"/>
      <c r="F3414" s="107"/>
      <c r="G3414" s="107"/>
      <c r="H3414" s="107"/>
      <c r="I3414" s="107"/>
      <c r="J3414" s="108"/>
      <c r="K3414" s="108"/>
      <c r="L3414" s="108"/>
      <c r="M3414" s="108"/>
      <c r="N3414" s="108"/>
      <c r="O3414" s="108"/>
      <c r="P3414" s="108"/>
      <c r="Q3414" s="108"/>
      <c r="R3414" s="108"/>
      <c r="S3414" s="107"/>
      <c r="T3414" s="108"/>
      <c r="U3414" s="108"/>
      <c r="V3414" s="107"/>
      <c r="W3414" s="107"/>
    </row>
    <row r="3415" spans="1:23">
      <c r="A3415" s="107"/>
      <c r="B3415" s="112"/>
      <c r="C3415" s="107"/>
      <c r="D3415" s="112"/>
      <c r="E3415" s="107"/>
      <c r="F3415" s="107"/>
      <c r="G3415" s="107"/>
      <c r="H3415" s="107"/>
      <c r="I3415" s="107"/>
      <c r="J3415" s="108"/>
      <c r="K3415" s="108"/>
      <c r="L3415" s="108"/>
      <c r="M3415" s="108"/>
      <c r="N3415" s="108"/>
      <c r="O3415" s="108"/>
      <c r="P3415" s="108"/>
      <c r="Q3415" s="108"/>
      <c r="R3415" s="108"/>
      <c r="S3415" s="107"/>
      <c r="T3415" s="108"/>
      <c r="U3415" s="108"/>
      <c r="V3415" s="107"/>
      <c r="W3415" s="107"/>
    </row>
    <row r="3416" spans="1:23">
      <c r="A3416" s="107"/>
      <c r="B3416" s="112"/>
      <c r="C3416" s="107"/>
      <c r="D3416" s="112"/>
      <c r="E3416" s="107"/>
      <c r="F3416" s="107"/>
      <c r="G3416" s="107"/>
      <c r="H3416" s="107"/>
      <c r="I3416" s="107"/>
      <c r="J3416" s="108"/>
      <c r="K3416" s="108"/>
      <c r="L3416" s="108"/>
      <c r="M3416" s="108"/>
      <c r="N3416" s="108"/>
      <c r="O3416" s="108"/>
      <c r="P3416" s="108"/>
      <c r="Q3416" s="108"/>
      <c r="R3416" s="108"/>
      <c r="S3416" s="107"/>
      <c r="T3416" s="108"/>
      <c r="U3416" s="108"/>
      <c r="V3416" s="107"/>
      <c r="W3416" s="107"/>
    </row>
    <row r="3417" spans="1:23">
      <c r="A3417" s="107"/>
      <c r="B3417" s="112"/>
      <c r="C3417" s="107"/>
      <c r="D3417" s="112"/>
      <c r="E3417" s="107"/>
      <c r="F3417" s="107"/>
      <c r="G3417" s="107"/>
      <c r="H3417" s="107"/>
      <c r="I3417" s="107"/>
      <c r="J3417" s="108"/>
      <c r="K3417" s="108"/>
      <c r="L3417" s="108"/>
      <c r="M3417" s="108"/>
      <c r="N3417" s="108"/>
      <c r="O3417" s="108"/>
      <c r="P3417" s="108"/>
      <c r="Q3417" s="108"/>
      <c r="R3417" s="108"/>
      <c r="S3417" s="107"/>
      <c r="T3417" s="108"/>
      <c r="U3417" s="108"/>
      <c r="V3417" s="107"/>
      <c r="W3417" s="107"/>
    </row>
    <row r="3418" spans="1:23">
      <c r="A3418" s="107"/>
      <c r="B3418" s="112"/>
      <c r="C3418" s="107"/>
      <c r="D3418" s="112"/>
      <c r="E3418" s="107"/>
      <c r="F3418" s="107"/>
      <c r="G3418" s="107"/>
      <c r="H3418" s="107"/>
      <c r="I3418" s="107"/>
      <c r="J3418" s="108"/>
      <c r="K3418" s="108"/>
      <c r="L3418" s="108"/>
      <c r="M3418" s="108"/>
      <c r="N3418" s="108"/>
      <c r="O3418" s="108"/>
      <c r="P3418" s="108"/>
      <c r="Q3418" s="108"/>
      <c r="R3418" s="108"/>
      <c r="S3418" s="107"/>
      <c r="T3418" s="108"/>
      <c r="U3418" s="108"/>
      <c r="V3418" s="107"/>
      <c r="W3418" s="107"/>
    </row>
    <row r="3419" spans="1:23">
      <c r="A3419" s="107"/>
      <c r="B3419" s="112"/>
      <c r="C3419" s="107"/>
      <c r="D3419" s="112"/>
      <c r="E3419" s="107"/>
      <c r="F3419" s="107"/>
      <c r="G3419" s="107"/>
      <c r="H3419" s="107"/>
      <c r="I3419" s="107"/>
      <c r="J3419" s="108"/>
      <c r="K3419" s="108"/>
      <c r="L3419" s="108"/>
      <c r="M3419" s="108"/>
      <c r="N3419" s="108"/>
      <c r="O3419" s="108"/>
      <c r="P3419" s="108"/>
      <c r="Q3419" s="108"/>
      <c r="R3419" s="108"/>
      <c r="S3419" s="107"/>
      <c r="T3419" s="108"/>
      <c r="U3419" s="108"/>
      <c r="V3419" s="107"/>
      <c r="W3419" s="107"/>
    </row>
    <row r="3420" spans="1:23">
      <c r="A3420" s="107"/>
      <c r="B3420" s="112"/>
      <c r="C3420" s="107"/>
      <c r="D3420" s="112"/>
      <c r="E3420" s="107"/>
      <c r="F3420" s="107"/>
      <c r="G3420" s="107"/>
      <c r="H3420" s="107"/>
      <c r="I3420" s="107"/>
      <c r="J3420" s="108"/>
      <c r="K3420" s="108"/>
      <c r="L3420" s="108"/>
      <c r="M3420" s="108"/>
      <c r="N3420" s="108"/>
      <c r="O3420" s="108"/>
      <c r="P3420" s="108"/>
      <c r="Q3420" s="108"/>
      <c r="R3420" s="108"/>
      <c r="S3420" s="107"/>
      <c r="T3420" s="108"/>
      <c r="U3420" s="108"/>
      <c r="V3420" s="107"/>
      <c r="W3420" s="107"/>
    </row>
    <row r="3421" spans="1:23">
      <c r="A3421" s="107"/>
      <c r="B3421" s="112"/>
      <c r="C3421" s="107"/>
      <c r="D3421" s="112"/>
      <c r="E3421" s="107"/>
      <c r="F3421" s="107"/>
      <c r="G3421" s="107"/>
      <c r="H3421" s="107"/>
      <c r="I3421" s="107"/>
      <c r="J3421" s="108"/>
      <c r="K3421" s="108"/>
      <c r="L3421" s="108"/>
      <c r="M3421" s="108"/>
      <c r="N3421" s="108"/>
      <c r="O3421" s="108"/>
      <c r="P3421" s="108"/>
      <c r="Q3421" s="108"/>
      <c r="R3421" s="108"/>
      <c r="S3421" s="107"/>
      <c r="T3421" s="108"/>
      <c r="U3421" s="108"/>
      <c r="V3421" s="107"/>
      <c r="W3421" s="107"/>
    </row>
    <row r="3422" spans="1:23">
      <c r="A3422" s="107"/>
      <c r="B3422" s="112"/>
      <c r="C3422" s="107"/>
      <c r="D3422" s="112"/>
      <c r="E3422" s="107"/>
      <c r="F3422" s="107"/>
      <c r="G3422" s="107"/>
      <c r="H3422" s="107"/>
      <c r="I3422" s="107"/>
      <c r="J3422" s="108"/>
      <c r="K3422" s="108"/>
      <c r="L3422" s="108"/>
      <c r="M3422" s="108"/>
      <c r="N3422" s="108"/>
      <c r="O3422" s="108"/>
      <c r="P3422" s="108"/>
      <c r="Q3422" s="108"/>
      <c r="R3422" s="108"/>
      <c r="S3422" s="107"/>
      <c r="T3422" s="108"/>
      <c r="U3422" s="108"/>
      <c r="V3422" s="107"/>
      <c r="W3422" s="107"/>
    </row>
    <row r="3423" spans="1:23">
      <c r="A3423" s="107"/>
      <c r="B3423" s="112"/>
      <c r="C3423" s="107"/>
      <c r="D3423" s="112"/>
      <c r="E3423" s="107"/>
      <c r="F3423" s="107"/>
      <c r="G3423" s="107"/>
      <c r="H3423" s="107"/>
      <c r="I3423" s="107"/>
      <c r="J3423" s="108"/>
      <c r="K3423" s="108"/>
      <c r="L3423" s="108"/>
      <c r="M3423" s="108"/>
      <c r="N3423" s="108"/>
      <c r="O3423" s="108"/>
      <c r="P3423" s="108"/>
      <c r="Q3423" s="108"/>
      <c r="R3423" s="108"/>
      <c r="S3423" s="107"/>
      <c r="T3423" s="108"/>
      <c r="U3423" s="108"/>
      <c r="V3423" s="107"/>
      <c r="W3423" s="107"/>
    </row>
    <row r="3424" spans="1:23">
      <c r="A3424" s="107"/>
      <c r="B3424" s="112"/>
      <c r="C3424" s="107"/>
      <c r="D3424" s="112"/>
      <c r="E3424" s="107"/>
      <c r="F3424" s="107"/>
      <c r="G3424" s="107"/>
      <c r="H3424" s="107"/>
      <c r="I3424" s="107"/>
      <c r="J3424" s="108"/>
      <c r="K3424" s="108"/>
      <c r="L3424" s="108"/>
      <c r="M3424" s="108"/>
      <c r="N3424" s="108"/>
      <c r="O3424" s="108"/>
      <c r="P3424" s="108"/>
      <c r="Q3424" s="108"/>
      <c r="R3424" s="108"/>
      <c r="S3424" s="107"/>
      <c r="T3424" s="108"/>
      <c r="U3424" s="108"/>
      <c r="V3424" s="107"/>
      <c r="W3424" s="107"/>
    </row>
    <row r="3425" spans="1:23">
      <c r="A3425" s="107"/>
      <c r="B3425" s="112"/>
      <c r="C3425" s="107"/>
      <c r="D3425" s="112"/>
      <c r="E3425" s="107"/>
      <c r="F3425" s="107"/>
      <c r="G3425" s="107"/>
      <c r="H3425" s="107"/>
      <c r="I3425" s="107"/>
      <c r="J3425" s="108"/>
      <c r="K3425" s="108"/>
      <c r="L3425" s="108"/>
      <c r="M3425" s="108"/>
      <c r="N3425" s="108"/>
      <c r="O3425" s="108"/>
      <c r="P3425" s="108"/>
      <c r="Q3425" s="108"/>
      <c r="R3425" s="108"/>
      <c r="S3425" s="107"/>
      <c r="T3425" s="108"/>
      <c r="U3425" s="108"/>
      <c r="V3425" s="107"/>
      <c r="W3425" s="107"/>
    </row>
    <row r="3426" spans="1:23">
      <c r="A3426" s="107"/>
      <c r="B3426" s="112"/>
      <c r="C3426" s="107"/>
      <c r="D3426" s="112"/>
      <c r="E3426" s="107"/>
      <c r="F3426" s="107"/>
      <c r="G3426" s="107"/>
      <c r="H3426" s="107"/>
      <c r="I3426" s="107"/>
      <c r="J3426" s="108"/>
      <c r="K3426" s="108"/>
      <c r="L3426" s="108"/>
      <c r="M3426" s="108"/>
      <c r="N3426" s="108"/>
      <c r="O3426" s="108"/>
      <c r="P3426" s="108"/>
      <c r="Q3426" s="108"/>
      <c r="R3426" s="108"/>
      <c r="S3426" s="107"/>
      <c r="T3426" s="108"/>
      <c r="U3426" s="108"/>
      <c r="V3426" s="107"/>
      <c r="W3426" s="107"/>
    </row>
    <row r="3427" spans="1:23">
      <c r="A3427" s="107"/>
      <c r="B3427" s="112"/>
      <c r="C3427" s="107"/>
      <c r="D3427" s="112"/>
      <c r="E3427" s="107"/>
      <c r="F3427" s="107"/>
      <c r="G3427" s="107"/>
      <c r="H3427" s="107"/>
      <c r="I3427" s="107"/>
      <c r="J3427" s="108"/>
      <c r="K3427" s="108"/>
      <c r="L3427" s="108"/>
      <c r="M3427" s="108"/>
      <c r="N3427" s="108"/>
      <c r="O3427" s="108"/>
      <c r="P3427" s="108"/>
      <c r="Q3427" s="108"/>
      <c r="R3427" s="108"/>
      <c r="S3427" s="107"/>
      <c r="T3427" s="108"/>
      <c r="U3427" s="108"/>
      <c r="V3427" s="107"/>
      <c r="W3427" s="107"/>
    </row>
    <row r="3428" spans="1:23">
      <c r="A3428" s="107"/>
      <c r="B3428" s="112"/>
      <c r="C3428" s="107"/>
      <c r="D3428" s="112"/>
      <c r="E3428" s="107"/>
      <c r="F3428" s="107"/>
      <c r="G3428" s="107"/>
      <c r="H3428" s="107"/>
      <c r="I3428" s="107"/>
      <c r="J3428" s="108"/>
      <c r="K3428" s="108"/>
      <c r="L3428" s="108"/>
      <c r="M3428" s="108"/>
      <c r="N3428" s="108"/>
      <c r="O3428" s="108"/>
      <c r="P3428" s="108"/>
      <c r="Q3428" s="108"/>
      <c r="R3428" s="108"/>
      <c r="S3428" s="107"/>
      <c r="T3428" s="108"/>
      <c r="U3428" s="108"/>
      <c r="V3428" s="107"/>
      <c r="W3428" s="107"/>
    </row>
    <row r="3429" spans="1:23">
      <c r="A3429" s="107"/>
      <c r="B3429" s="112"/>
      <c r="C3429" s="107"/>
      <c r="D3429" s="112"/>
      <c r="E3429" s="107"/>
      <c r="F3429" s="107"/>
      <c r="G3429" s="107"/>
      <c r="H3429" s="107"/>
      <c r="I3429" s="107"/>
      <c r="J3429" s="108"/>
      <c r="K3429" s="108"/>
      <c r="L3429" s="108"/>
      <c r="M3429" s="108"/>
      <c r="N3429" s="108"/>
      <c r="O3429" s="108"/>
      <c r="P3429" s="108"/>
      <c r="Q3429" s="108"/>
      <c r="R3429" s="108"/>
      <c r="S3429" s="107"/>
      <c r="T3429" s="108"/>
      <c r="U3429" s="108"/>
      <c r="V3429" s="107"/>
      <c r="W3429" s="107"/>
    </row>
    <row r="3430" spans="1:23">
      <c r="A3430" s="107"/>
      <c r="B3430" s="112"/>
      <c r="C3430" s="107"/>
      <c r="D3430" s="112"/>
      <c r="E3430" s="107"/>
      <c r="F3430" s="107"/>
      <c r="G3430" s="107"/>
      <c r="H3430" s="107"/>
      <c r="I3430" s="107"/>
      <c r="J3430" s="108"/>
      <c r="K3430" s="108"/>
      <c r="L3430" s="108"/>
      <c r="M3430" s="108"/>
      <c r="N3430" s="108"/>
      <c r="O3430" s="108"/>
      <c r="P3430" s="108"/>
      <c r="Q3430" s="108"/>
      <c r="R3430" s="108"/>
      <c r="S3430" s="107"/>
      <c r="T3430" s="108"/>
      <c r="U3430" s="108"/>
      <c r="V3430" s="107"/>
      <c r="W3430" s="107"/>
    </row>
    <row r="3431" spans="1:23">
      <c r="A3431" s="107"/>
      <c r="B3431" s="112"/>
      <c r="C3431" s="107"/>
      <c r="D3431" s="112"/>
      <c r="E3431" s="107"/>
      <c r="F3431" s="107"/>
      <c r="G3431" s="107"/>
      <c r="H3431" s="107"/>
      <c r="I3431" s="107"/>
      <c r="J3431" s="108"/>
      <c r="K3431" s="108"/>
      <c r="L3431" s="108"/>
      <c r="M3431" s="108"/>
      <c r="N3431" s="108"/>
      <c r="O3431" s="108"/>
      <c r="P3431" s="108"/>
      <c r="Q3431" s="108"/>
      <c r="R3431" s="108"/>
      <c r="S3431" s="107"/>
      <c r="T3431" s="108"/>
      <c r="U3431" s="108"/>
      <c r="V3431" s="107"/>
      <c r="W3431" s="107"/>
    </row>
    <row r="3432" spans="1:23">
      <c r="A3432" s="107"/>
      <c r="B3432" s="112"/>
      <c r="C3432" s="107"/>
      <c r="D3432" s="112"/>
      <c r="E3432" s="107"/>
      <c r="F3432" s="107"/>
      <c r="G3432" s="107"/>
      <c r="H3432" s="107"/>
      <c r="I3432" s="107"/>
      <c r="J3432" s="108"/>
      <c r="K3432" s="108"/>
      <c r="L3432" s="108"/>
      <c r="M3432" s="108"/>
      <c r="N3432" s="108"/>
      <c r="O3432" s="108"/>
      <c r="P3432" s="108"/>
      <c r="Q3432" s="108"/>
      <c r="R3432" s="108"/>
      <c r="S3432" s="107"/>
      <c r="T3432" s="108"/>
      <c r="U3432" s="108"/>
      <c r="V3432" s="107"/>
      <c r="W3432" s="107"/>
    </row>
    <row r="3433" spans="1:23">
      <c r="A3433" s="107"/>
      <c r="B3433" s="112"/>
      <c r="C3433" s="107"/>
      <c r="D3433" s="112"/>
      <c r="E3433" s="107"/>
      <c r="F3433" s="107"/>
      <c r="G3433" s="107"/>
      <c r="H3433" s="107"/>
      <c r="I3433" s="107"/>
      <c r="J3433" s="108"/>
      <c r="K3433" s="108"/>
      <c r="L3433" s="108"/>
      <c r="M3433" s="108"/>
      <c r="N3433" s="108"/>
      <c r="O3433" s="108"/>
      <c r="P3433" s="108"/>
      <c r="Q3433" s="108"/>
      <c r="R3433" s="108"/>
      <c r="S3433" s="107"/>
      <c r="T3433" s="108"/>
      <c r="U3433" s="108"/>
      <c r="V3433" s="107"/>
      <c r="W3433" s="107"/>
    </row>
    <row r="3434" spans="1:23">
      <c r="A3434" s="107"/>
      <c r="B3434" s="112"/>
      <c r="C3434" s="107"/>
      <c r="D3434" s="112"/>
      <c r="E3434" s="107"/>
      <c r="F3434" s="107"/>
      <c r="G3434" s="107"/>
      <c r="H3434" s="107"/>
      <c r="I3434" s="107"/>
      <c r="J3434" s="108"/>
      <c r="K3434" s="108"/>
      <c r="L3434" s="108"/>
      <c r="M3434" s="108"/>
      <c r="N3434" s="108"/>
      <c r="O3434" s="108"/>
      <c r="P3434" s="108"/>
      <c r="Q3434" s="108"/>
      <c r="R3434" s="108"/>
      <c r="S3434" s="107"/>
      <c r="T3434" s="108"/>
      <c r="U3434" s="108"/>
      <c r="V3434" s="107"/>
      <c r="W3434" s="107"/>
    </row>
    <row r="3435" spans="1:23">
      <c r="A3435" s="107"/>
      <c r="B3435" s="112"/>
      <c r="C3435" s="107"/>
      <c r="D3435" s="112"/>
      <c r="E3435" s="107"/>
      <c r="F3435" s="107"/>
      <c r="G3435" s="107"/>
      <c r="H3435" s="107"/>
      <c r="I3435" s="107"/>
      <c r="J3435" s="108"/>
      <c r="K3435" s="108"/>
      <c r="L3435" s="108"/>
      <c r="M3435" s="108"/>
      <c r="N3435" s="108"/>
      <c r="O3435" s="108"/>
      <c r="P3435" s="108"/>
      <c r="Q3435" s="108"/>
      <c r="R3435" s="108"/>
      <c r="S3435" s="107"/>
      <c r="T3435" s="108"/>
      <c r="U3435" s="108"/>
      <c r="V3435" s="107"/>
      <c r="W3435" s="107"/>
    </row>
    <row r="3436" spans="1:23">
      <c r="A3436" s="107"/>
      <c r="B3436" s="112"/>
      <c r="C3436" s="107"/>
      <c r="D3436" s="112"/>
      <c r="E3436" s="107"/>
      <c r="F3436" s="107"/>
      <c r="G3436" s="107"/>
      <c r="H3436" s="107"/>
      <c r="I3436" s="107"/>
      <c r="J3436" s="108"/>
      <c r="K3436" s="108"/>
      <c r="L3436" s="108"/>
      <c r="M3436" s="108"/>
      <c r="N3436" s="108"/>
      <c r="O3436" s="108"/>
      <c r="P3436" s="108"/>
      <c r="Q3436" s="108"/>
      <c r="R3436" s="108"/>
      <c r="S3436" s="107"/>
      <c r="T3436" s="108"/>
      <c r="U3436" s="108"/>
      <c r="V3436" s="107"/>
      <c r="W3436" s="107"/>
    </row>
    <row r="3437" spans="1:23">
      <c r="A3437" s="107"/>
      <c r="B3437" s="112"/>
      <c r="C3437" s="107"/>
      <c r="D3437" s="112"/>
      <c r="E3437" s="107"/>
      <c r="F3437" s="107"/>
      <c r="G3437" s="107"/>
      <c r="H3437" s="107"/>
      <c r="I3437" s="107"/>
      <c r="J3437" s="108"/>
      <c r="K3437" s="108"/>
      <c r="L3437" s="108"/>
      <c r="M3437" s="108"/>
      <c r="N3437" s="108"/>
      <c r="O3437" s="108"/>
      <c r="P3437" s="108"/>
      <c r="Q3437" s="108"/>
      <c r="R3437" s="108"/>
      <c r="S3437" s="107"/>
      <c r="T3437" s="108"/>
      <c r="U3437" s="108"/>
      <c r="V3437" s="107"/>
      <c r="W3437" s="107"/>
    </row>
    <row r="3438" spans="1:23">
      <c r="A3438" s="107"/>
      <c r="B3438" s="112"/>
      <c r="C3438" s="107"/>
      <c r="D3438" s="112"/>
      <c r="E3438" s="107"/>
      <c r="F3438" s="107"/>
      <c r="G3438" s="107"/>
      <c r="H3438" s="107"/>
      <c r="I3438" s="107"/>
      <c r="J3438" s="108"/>
      <c r="K3438" s="108"/>
      <c r="L3438" s="108"/>
      <c r="M3438" s="108"/>
      <c r="N3438" s="108"/>
      <c r="O3438" s="108"/>
      <c r="P3438" s="108"/>
      <c r="Q3438" s="108"/>
      <c r="R3438" s="108"/>
      <c r="S3438" s="107"/>
      <c r="T3438" s="108"/>
      <c r="U3438" s="108"/>
      <c r="V3438" s="107"/>
      <c r="W3438" s="107"/>
    </row>
    <row r="3439" spans="1:23">
      <c r="A3439" s="107"/>
      <c r="B3439" s="112"/>
      <c r="C3439" s="107"/>
      <c r="D3439" s="112"/>
      <c r="E3439" s="107"/>
      <c r="F3439" s="107"/>
      <c r="G3439" s="107"/>
      <c r="H3439" s="107"/>
      <c r="I3439" s="107"/>
      <c r="J3439" s="108"/>
      <c r="K3439" s="108"/>
      <c r="L3439" s="108"/>
      <c r="M3439" s="108"/>
      <c r="N3439" s="108"/>
      <c r="O3439" s="108"/>
      <c r="P3439" s="108"/>
      <c r="Q3439" s="108"/>
      <c r="R3439" s="108"/>
      <c r="S3439" s="107"/>
      <c r="T3439" s="108"/>
      <c r="U3439" s="108"/>
      <c r="V3439" s="107"/>
      <c r="W3439" s="107"/>
    </row>
    <row r="3440" spans="1:23">
      <c r="A3440" s="107"/>
      <c r="B3440" s="112"/>
      <c r="C3440" s="107"/>
      <c r="D3440" s="112"/>
      <c r="E3440" s="107"/>
      <c r="F3440" s="107"/>
      <c r="G3440" s="107"/>
      <c r="H3440" s="107"/>
      <c r="I3440" s="107"/>
      <c r="J3440" s="108"/>
      <c r="K3440" s="108"/>
      <c r="L3440" s="108"/>
      <c r="M3440" s="108"/>
      <c r="N3440" s="108"/>
      <c r="O3440" s="108"/>
      <c r="P3440" s="108"/>
      <c r="Q3440" s="108"/>
      <c r="R3440" s="108"/>
      <c r="S3440" s="107"/>
      <c r="T3440" s="108"/>
      <c r="U3440" s="108"/>
      <c r="V3440" s="107"/>
      <c r="W3440" s="107"/>
    </row>
    <row r="3441" spans="1:23">
      <c r="A3441" s="107"/>
      <c r="B3441" s="112"/>
      <c r="C3441" s="107"/>
      <c r="D3441" s="112"/>
      <c r="E3441" s="107"/>
      <c r="F3441" s="107"/>
      <c r="G3441" s="107"/>
      <c r="H3441" s="107"/>
      <c r="I3441" s="107"/>
      <c r="J3441" s="108"/>
      <c r="K3441" s="108"/>
      <c r="L3441" s="108"/>
      <c r="M3441" s="108"/>
      <c r="N3441" s="108"/>
      <c r="O3441" s="108"/>
      <c r="P3441" s="108"/>
      <c r="Q3441" s="108"/>
      <c r="R3441" s="108"/>
      <c r="S3441" s="107"/>
      <c r="T3441" s="108"/>
      <c r="U3441" s="108"/>
      <c r="V3441" s="107"/>
      <c r="W3441" s="107"/>
    </row>
    <row r="3442" spans="1:23">
      <c r="A3442" s="107"/>
      <c r="B3442" s="112"/>
      <c r="C3442" s="107"/>
      <c r="D3442" s="112"/>
      <c r="E3442" s="107"/>
      <c r="F3442" s="107"/>
      <c r="G3442" s="107"/>
      <c r="H3442" s="107"/>
      <c r="I3442" s="107"/>
      <c r="J3442" s="108"/>
      <c r="K3442" s="108"/>
      <c r="L3442" s="108"/>
      <c r="M3442" s="108"/>
      <c r="N3442" s="108"/>
      <c r="O3442" s="108"/>
      <c r="P3442" s="108"/>
      <c r="Q3442" s="108"/>
      <c r="R3442" s="108"/>
      <c r="S3442" s="107"/>
      <c r="T3442" s="108"/>
      <c r="U3442" s="108"/>
      <c r="V3442" s="107"/>
      <c r="W3442" s="107"/>
    </row>
    <row r="3443" spans="1:23">
      <c r="A3443" s="107"/>
      <c r="B3443" s="112"/>
      <c r="C3443" s="107"/>
      <c r="D3443" s="112"/>
      <c r="E3443" s="107"/>
      <c r="F3443" s="107"/>
      <c r="G3443" s="107"/>
      <c r="H3443" s="107"/>
      <c r="I3443" s="107"/>
      <c r="J3443" s="108"/>
      <c r="K3443" s="108"/>
      <c r="L3443" s="108"/>
      <c r="M3443" s="108"/>
      <c r="N3443" s="108"/>
      <c r="O3443" s="108"/>
      <c r="P3443" s="108"/>
      <c r="Q3443" s="108"/>
      <c r="R3443" s="108"/>
      <c r="S3443" s="107"/>
      <c r="T3443" s="108"/>
      <c r="U3443" s="108"/>
      <c r="V3443" s="107"/>
      <c r="W3443" s="107"/>
    </row>
    <row r="3444" spans="1:23">
      <c r="A3444" s="107"/>
      <c r="B3444" s="112"/>
      <c r="C3444" s="107"/>
      <c r="D3444" s="112"/>
      <c r="E3444" s="107"/>
      <c r="F3444" s="107"/>
      <c r="G3444" s="107"/>
      <c r="H3444" s="107"/>
      <c r="I3444" s="107"/>
      <c r="J3444" s="108"/>
      <c r="K3444" s="108"/>
      <c r="L3444" s="108"/>
      <c r="M3444" s="108"/>
      <c r="N3444" s="108"/>
      <c r="O3444" s="108"/>
      <c r="P3444" s="108"/>
      <c r="Q3444" s="108"/>
      <c r="R3444" s="108"/>
      <c r="S3444" s="107"/>
      <c r="T3444" s="108"/>
      <c r="U3444" s="108"/>
      <c r="V3444" s="107"/>
      <c r="W3444" s="107"/>
    </row>
    <row r="3445" spans="1:23">
      <c r="A3445" s="107"/>
      <c r="B3445" s="112"/>
      <c r="C3445" s="107"/>
      <c r="D3445" s="112"/>
      <c r="E3445" s="107"/>
      <c r="F3445" s="107"/>
      <c r="G3445" s="107"/>
      <c r="H3445" s="107"/>
      <c r="I3445" s="107"/>
      <c r="J3445" s="108"/>
      <c r="K3445" s="108"/>
      <c r="L3445" s="108"/>
      <c r="M3445" s="108"/>
      <c r="N3445" s="108"/>
      <c r="O3445" s="108"/>
      <c r="P3445" s="108"/>
      <c r="Q3445" s="108"/>
      <c r="R3445" s="108"/>
      <c r="S3445" s="107"/>
      <c r="T3445" s="108"/>
      <c r="U3445" s="108"/>
      <c r="V3445" s="107"/>
      <c r="W3445" s="107"/>
    </row>
    <row r="3446" spans="1:23">
      <c r="A3446" s="107"/>
      <c r="B3446" s="112"/>
      <c r="C3446" s="107"/>
      <c r="D3446" s="112"/>
      <c r="E3446" s="107"/>
      <c r="F3446" s="107"/>
      <c r="G3446" s="107"/>
      <c r="H3446" s="107"/>
      <c r="I3446" s="107"/>
      <c r="J3446" s="108"/>
      <c r="K3446" s="108"/>
      <c r="L3446" s="108"/>
      <c r="M3446" s="108"/>
      <c r="N3446" s="108"/>
      <c r="O3446" s="108"/>
      <c r="P3446" s="108"/>
      <c r="Q3446" s="108"/>
      <c r="R3446" s="108"/>
      <c r="S3446" s="107"/>
      <c r="T3446" s="108"/>
      <c r="U3446" s="108"/>
      <c r="V3446" s="107"/>
      <c r="W3446" s="107"/>
    </row>
    <row r="3447" spans="1:23">
      <c r="A3447" s="107"/>
      <c r="B3447" s="112"/>
      <c r="C3447" s="107"/>
      <c r="D3447" s="112"/>
      <c r="E3447" s="107"/>
      <c r="F3447" s="107"/>
      <c r="G3447" s="107"/>
      <c r="H3447" s="107"/>
      <c r="I3447" s="107"/>
      <c r="J3447" s="108"/>
      <c r="K3447" s="108"/>
      <c r="L3447" s="108"/>
      <c r="M3447" s="108"/>
      <c r="N3447" s="108"/>
      <c r="O3447" s="108"/>
      <c r="P3447" s="108"/>
      <c r="Q3447" s="108"/>
      <c r="R3447" s="108"/>
      <c r="S3447" s="107"/>
      <c r="T3447" s="108"/>
      <c r="U3447" s="108"/>
      <c r="V3447" s="107"/>
      <c r="W3447" s="107"/>
    </row>
    <row r="3448" spans="1:23">
      <c r="A3448" s="107"/>
      <c r="B3448" s="112"/>
      <c r="C3448" s="107"/>
      <c r="D3448" s="112"/>
      <c r="E3448" s="107"/>
      <c r="F3448" s="107"/>
      <c r="G3448" s="107"/>
      <c r="H3448" s="107"/>
      <c r="I3448" s="107"/>
      <c r="J3448" s="108"/>
      <c r="K3448" s="108"/>
      <c r="L3448" s="108"/>
      <c r="M3448" s="108"/>
      <c r="N3448" s="108"/>
      <c r="O3448" s="108"/>
      <c r="P3448" s="108"/>
      <c r="Q3448" s="108"/>
      <c r="R3448" s="108"/>
      <c r="S3448" s="107"/>
      <c r="T3448" s="108"/>
      <c r="U3448" s="108"/>
      <c r="V3448" s="107"/>
      <c r="W3448" s="107"/>
    </row>
    <row r="3449" spans="1:23">
      <c r="A3449" s="107"/>
      <c r="B3449" s="112"/>
      <c r="C3449" s="107"/>
      <c r="D3449" s="112"/>
      <c r="E3449" s="107"/>
      <c r="F3449" s="107"/>
      <c r="G3449" s="107"/>
      <c r="H3449" s="107"/>
      <c r="I3449" s="107"/>
      <c r="J3449" s="108"/>
      <c r="K3449" s="108"/>
      <c r="L3449" s="108"/>
      <c r="M3449" s="108"/>
      <c r="N3449" s="108"/>
      <c r="O3449" s="108"/>
      <c r="P3449" s="108"/>
      <c r="Q3449" s="108"/>
      <c r="R3449" s="108"/>
      <c r="S3449" s="107"/>
      <c r="T3449" s="108"/>
      <c r="U3449" s="108"/>
      <c r="V3449" s="107"/>
      <c r="W3449" s="107"/>
    </row>
    <row r="3450" spans="1:23">
      <c r="A3450" s="107"/>
      <c r="B3450" s="112"/>
      <c r="C3450" s="107"/>
      <c r="D3450" s="112"/>
      <c r="E3450" s="107"/>
      <c r="F3450" s="107"/>
      <c r="G3450" s="107"/>
      <c r="H3450" s="107"/>
      <c r="I3450" s="107"/>
      <c r="J3450" s="108"/>
      <c r="K3450" s="108"/>
      <c r="L3450" s="108"/>
      <c r="M3450" s="108"/>
      <c r="N3450" s="108"/>
      <c r="O3450" s="108"/>
      <c r="P3450" s="108"/>
      <c r="Q3450" s="108"/>
      <c r="R3450" s="108"/>
      <c r="S3450" s="107"/>
      <c r="T3450" s="108"/>
      <c r="U3450" s="108"/>
      <c r="V3450" s="107"/>
      <c r="W3450" s="107"/>
    </row>
    <row r="3451" spans="1:23">
      <c r="A3451" s="107"/>
      <c r="B3451" s="112"/>
      <c r="C3451" s="107"/>
      <c r="D3451" s="112"/>
      <c r="E3451" s="107"/>
      <c r="F3451" s="107"/>
      <c r="G3451" s="107"/>
      <c r="H3451" s="107"/>
      <c r="I3451" s="107"/>
      <c r="J3451" s="108"/>
      <c r="K3451" s="108"/>
      <c r="L3451" s="108"/>
      <c r="M3451" s="108"/>
      <c r="N3451" s="108"/>
      <c r="O3451" s="108"/>
      <c r="P3451" s="108"/>
      <c r="Q3451" s="108"/>
      <c r="R3451" s="108"/>
      <c r="S3451" s="107"/>
      <c r="T3451" s="108"/>
      <c r="U3451" s="108"/>
      <c r="V3451" s="107"/>
      <c r="W3451" s="107"/>
    </row>
    <row r="3452" spans="1:23">
      <c r="A3452" s="107"/>
      <c r="B3452" s="112"/>
      <c r="C3452" s="107"/>
      <c r="D3452" s="112"/>
      <c r="E3452" s="107"/>
      <c r="F3452" s="107"/>
      <c r="G3452" s="107"/>
      <c r="H3452" s="107"/>
      <c r="I3452" s="107"/>
      <c r="J3452" s="108"/>
      <c r="K3452" s="108"/>
      <c r="L3452" s="108"/>
      <c r="M3452" s="108"/>
      <c r="N3452" s="108"/>
      <c r="O3452" s="108"/>
      <c r="P3452" s="108"/>
      <c r="Q3452" s="108"/>
      <c r="R3452" s="108"/>
      <c r="S3452" s="107"/>
      <c r="T3452" s="108"/>
      <c r="U3452" s="108"/>
      <c r="V3452" s="107"/>
      <c r="W3452" s="107"/>
    </row>
    <row r="3453" spans="1:23">
      <c r="A3453" s="107"/>
      <c r="B3453" s="112"/>
      <c r="C3453" s="107"/>
      <c r="D3453" s="112"/>
      <c r="E3453" s="107"/>
      <c r="F3453" s="107"/>
      <c r="G3453" s="107"/>
      <c r="H3453" s="107"/>
      <c r="I3453" s="107"/>
      <c r="J3453" s="108"/>
      <c r="K3453" s="108"/>
      <c r="L3453" s="108"/>
      <c r="M3453" s="108"/>
      <c r="N3453" s="108"/>
      <c r="O3453" s="108"/>
      <c r="P3453" s="108"/>
      <c r="Q3453" s="108"/>
      <c r="R3453" s="108"/>
      <c r="S3453" s="107"/>
      <c r="T3453" s="108"/>
      <c r="U3453" s="108"/>
      <c r="V3453" s="107"/>
      <c r="W3453" s="107"/>
    </row>
    <row r="3454" spans="1:23">
      <c r="A3454" s="107"/>
      <c r="B3454" s="112"/>
      <c r="C3454" s="107"/>
      <c r="D3454" s="112"/>
      <c r="E3454" s="107"/>
      <c r="F3454" s="107"/>
      <c r="G3454" s="107"/>
      <c r="H3454" s="107"/>
      <c r="I3454" s="107"/>
      <c r="J3454" s="108"/>
      <c r="K3454" s="108"/>
      <c r="L3454" s="108"/>
      <c r="M3454" s="108"/>
      <c r="N3454" s="108"/>
      <c r="O3454" s="108"/>
      <c r="P3454" s="108"/>
      <c r="Q3454" s="108"/>
      <c r="R3454" s="108"/>
      <c r="S3454" s="107"/>
      <c r="T3454" s="108"/>
      <c r="U3454" s="108"/>
      <c r="V3454" s="107"/>
      <c r="W3454" s="107"/>
    </row>
    <row r="3455" spans="1:23">
      <c r="A3455" s="107"/>
      <c r="B3455" s="112"/>
      <c r="C3455" s="107"/>
      <c r="D3455" s="112"/>
      <c r="E3455" s="107"/>
      <c r="F3455" s="107"/>
      <c r="G3455" s="107"/>
      <c r="H3455" s="107"/>
      <c r="I3455" s="107"/>
      <c r="J3455" s="108"/>
      <c r="K3455" s="108"/>
      <c r="L3455" s="108"/>
      <c r="M3455" s="108"/>
      <c r="N3455" s="108"/>
      <c r="O3455" s="108"/>
      <c r="P3455" s="108"/>
      <c r="Q3455" s="108"/>
      <c r="R3455" s="108"/>
      <c r="S3455" s="107"/>
      <c r="T3455" s="108"/>
      <c r="U3455" s="108"/>
      <c r="V3455" s="107"/>
      <c r="W3455" s="107"/>
    </row>
    <row r="3456" spans="1:23">
      <c r="A3456" s="107"/>
      <c r="B3456" s="112"/>
      <c r="C3456" s="107"/>
      <c r="D3456" s="112"/>
      <c r="E3456" s="107"/>
      <c r="F3456" s="107"/>
      <c r="G3456" s="107"/>
      <c r="H3456" s="107"/>
      <c r="I3456" s="107"/>
      <c r="J3456" s="108"/>
      <c r="K3456" s="108"/>
      <c r="L3456" s="108"/>
      <c r="M3456" s="108"/>
      <c r="N3456" s="108"/>
      <c r="O3456" s="108"/>
      <c r="P3456" s="108"/>
      <c r="Q3456" s="108"/>
      <c r="R3456" s="108"/>
      <c r="S3456" s="107"/>
      <c r="T3456" s="108"/>
      <c r="U3456" s="108"/>
      <c r="V3456" s="107"/>
      <c r="W3456" s="107"/>
    </row>
    <row r="3457" spans="1:23">
      <c r="A3457" s="107"/>
      <c r="B3457" s="112"/>
      <c r="C3457" s="107"/>
      <c r="D3457" s="112"/>
      <c r="E3457" s="107"/>
      <c r="F3457" s="107"/>
      <c r="G3457" s="107"/>
      <c r="H3457" s="107"/>
      <c r="I3457" s="107"/>
      <c r="J3457" s="108"/>
      <c r="K3457" s="108"/>
      <c r="L3457" s="108"/>
      <c r="M3457" s="108"/>
      <c r="N3457" s="108"/>
      <c r="O3457" s="108"/>
      <c r="P3457" s="108"/>
      <c r="Q3457" s="108"/>
      <c r="R3457" s="108"/>
      <c r="S3457" s="107"/>
      <c r="T3457" s="108"/>
      <c r="U3457" s="108"/>
      <c r="V3457" s="107"/>
      <c r="W3457" s="107"/>
    </row>
    <row r="3458" spans="1:23">
      <c r="A3458" s="107"/>
      <c r="B3458" s="112"/>
      <c r="C3458" s="107"/>
      <c r="D3458" s="112"/>
      <c r="E3458" s="107"/>
      <c r="F3458" s="107"/>
      <c r="G3458" s="107"/>
      <c r="H3458" s="107"/>
      <c r="I3458" s="107"/>
      <c r="J3458" s="108"/>
      <c r="K3458" s="108"/>
      <c r="L3458" s="108"/>
      <c r="M3458" s="108"/>
      <c r="N3458" s="108"/>
      <c r="O3458" s="108"/>
      <c r="P3458" s="108"/>
      <c r="Q3458" s="108"/>
      <c r="R3458" s="108"/>
      <c r="S3458" s="107"/>
      <c r="T3458" s="108"/>
      <c r="U3458" s="108"/>
      <c r="V3458" s="107"/>
      <c r="W3458" s="107"/>
    </row>
    <row r="3459" spans="1:23">
      <c r="A3459" s="107"/>
      <c r="B3459" s="112"/>
      <c r="C3459" s="107"/>
      <c r="D3459" s="112"/>
      <c r="E3459" s="107"/>
      <c r="F3459" s="107"/>
      <c r="G3459" s="107"/>
      <c r="H3459" s="107"/>
      <c r="I3459" s="107"/>
      <c r="J3459" s="108"/>
      <c r="K3459" s="108"/>
      <c r="L3459" s="108"/>
      <c r="M3459" s="108"/>
      <c r="N3459" s="108"/>
      <c r="O3459" s="108"/>
      <c r="P3459" s="108"/>
      <c r="Q3459" s="108"/>
      <c r="R3459" s="108"/>
      <c r="S3459" s="107"/>
      <c r="T3459" s="108"/>
      <c r="U3459" s="108"/>
      <c r="V3459" s="107"/>
      <c r="W3459" s="107"/>
    </row>
    <row r="3460" spans="1:23">
      <c r="A3460" s="107"/>
      <c r="B3460" s="112"/>
      <c r="C3460" s="107"/>
      <c r="D3460" s="112"/>
      <c r="E3460" s="107"/>
      <c r="F3460" s="107"/>
      <c r="G3460" s="107"/>
      <c r="H3460" s="107"/>
      <c r="I3460" s="107"/>
      <c r="J3460" s="108"/>
      <c r="K3460" s="108"/>
      <c r="L3460" s="108"/>
      <c r="M3460" s="108"/>
      <c r="N3460" s="108"/>
      <c r="O3460" s="108"/>
      <c r="P3460" s="108"/>
      <c r="Q3460" s="108"/>
      <c r="R3460" s="108"/>
      <c r="S3460" s="107"/>
      <c r="T3460" s="108"/>
      <c r="U3460" s="108"/>
      <c r="V3460" s="107"/>
      <c r="W3460" s="107"/>
    </row>
    <row r="3461" spans="1:23">
      <c r="A3461" s="107"/>
      <c r="B3461" s="112"/>
      <c r="C3461" s="107"/>
      <c r="D3461" s="112"/>
      <c r="E3461" s="107"/>
      <c r="F3461" s="107"/>
      <c r="G3461" s="107"/>
      <c r="H3461" s="107"/>
      <c r="I3461" s="107"/>
      <c r="J3461" s="108"/>
      <c r="K3461" s="108"/>
      <c r="L3461" s="108"/>
      <c r="M3461" s="108"/>
      <c r="N3461" s="108"/>
      <c r="O3461" s="108"/>
      <c r="P3461" s="108"/>
      <c r="Q3461" s="108"/>
      <c r="R3461" s="108"/>
      <c r="S3461" s="107"/>
      <c r="T3461" s="108"/>
      <c r="U3461" s="108"/>
      <c r="V3461" s="107"/>
      <c r="W3461" s="107"/>
    </row>
    <row r="3462" spans="1:23">
      <c r="A3462" s="107"/>
      <c r="B3462" s="112"/>
      <c r="C3462" s="107"/>
      <c r="D3462" s="112"/>
      <c r="E3462" s="107"/>
      <c r="F3462" s="107"/>
      <c r="G3462" s="107"/>
      <c r="H3462" s="107"/>
      <c r="I3462" s="107"/>
      <c r="J3462" s="108"/>
      <c r="K3462" s="108"/>
      <c r="L3462" s="108"/>
      <c r="M3462" s="108"/>
      <c r="N3462" s="108"/>
      <c r="O3462" s="108"/>
      <c r="P3462" s="108"/>
      <c r="Q3462" s="108"/>
      <c r="R3462" s="108"/>
      <c r="S3462" s="107"/>
      <c r="T3462" s="108"/>
      <c r="U3462" s="108"/>
      <c r="V3462" s="107"/>
      <c r="W3462" s="107"/>
    </row>
    <row r="3463" spans="1:23">
      <c r="A3463" s="107"/>
      <c r="B3463" s="112"/>
      <c r="C3463" s="107"/>
      <c r="D3463" s="112"/>
      <c r="E3463" s="107"/>
      <c r="F3463" s="107"/>
      <c r="G3463" s="107"/>
      <c r="H3463" s="107"/>
      <c r="I3463" s="107"/>
      <c r="J3463" s="108"/>
      <c r="K3463" s="108"/>
      <c r="L3463" s="108"/>
      <c r="M3463" s="108"/>
      <c r="N3463" s="108"/>
      <c r="O3463" s="108"/>
      <c r="P3463" s="108"/>
      <c r="Q3463" s="108"/>
      <c r="R3463" s="108"/>
      <c r="S3463" s="107"/>
      <c r="T3463" s="108"/>
      <c r="U3463" s="108"/>
      <c r="V3463" s="107"/>
      <c r="W3463" s="107"/>
    </row>
    <row r="3464" spans="1:23">
      <c r="A3464" s="107"/>
      <c r="B3464" s="112"/>
      <c r="C3464" s="107"/>
      <c r="D3464" s="112"/>
      <c r="E3464" s="107"/>
      <c r="F3464" s="107"/>
      <c r="G3464" s="107"/>
      <c r="H3464" s="107"/>
      <c r="I3464" s="107"/>
      <c r="J3464" s="108"/>
      <c r="K3464" s="108"/>
      <c r="L3464" s="108"/>
      <c r="M3464" s="108"/>
      <c r="N3464" s="108"/>
      <c r="O3464" s="108"/>
      <c r="P3464" s="108"/>
      <c r="Q3464" s="108"/>
      <c r="R3464" s="108"/>
      <c r="S3464" s="107"/>
      <c r="T3464" s="108"/>
      <c r="U3464" s="108"/>
      <c r="V3464" s="107"/>
      <c r="W3464" s="107"/>
    </row>
    <row r="3465" spans="1:23">
      <c r="A3465" s="107"/>
      <c r="B3465" s="112"/>
      <c r="C3465" s="107"/>
      <c r="D3465" s="112"/>
      <c r="E3465" s="107"/>
      <c r="F3465" s="107"/>
      <c r="G3465" s="107"/>
      <c r="H3465" s="107"/>
      <c r="I3465" s="107"/>
      <c r="J3465" s="108"/>
      <c r="K3465" s="108"/>
      <c r="L3465" s="108"/>
      <c r="M3465" s="108"/>
      <c r="N3465" s="108"/>
      <c r="O3465" s="108"/>
      <c r="P3465" s="108"/>
      <c r="Q3465" s="108"/>
      <c r="R3465" s="108"/>
      <c r="S3465" s="107"/>
      <c r="T3465" s="108"/>
      <c r="U3465" s="108"/>
      <c r="V3465" s="107"/>
      <c r="W3465" s="107"/>
    </row>
    <row r="3466" spans="1:23">
      <c r="A3466" s="107"/>
      <c r="B3466" s="112"/>
      <c r="C3466" s="107"/>
      <c r="D3466" s="112"/>
      <c r="E3466" s="107"/>
      <c r="F3466" s="107"/>
      <c r="G3466" s="107"/>
      <c r="H3466" s="107"/>
      <c r="I3466" s="107"/>
      <c r="J3466" s="108"/>
      <c r="K3466" s="108"/>
      <c r="L3466" s="108"/>
      <c r="M3466" s="108"/>
      <c r="N3466" s="108"/>
      <c r="O3466" s="108"/>
      <c r="P3466" s="108"/>
      <c r="Q3466" s="108"/>
      <c r="R3466" s="108"/>
      <c r="S3466" s="107"/>
      <c r="T3466" s="108"/>
      <c r="U3466" s="108"/>
      <c r="V3466" s="107"/>
      <c r="W3466" s="107"/>
    </row>
    <row r="3467" spans="1:23">
      <c r="A3467" s="107"/>
      <c r="B3467" s="112"/>
      <c r="C3467" s="107"/>
      <c r="D3467" s="112"/>
      <c r="E3467" s="107"/>
      <c r="F3467" s="107"/>
      <c r="G3467" s="107"/>
      <c r="H3467" s="107"/>
      <c r="I3467" s="107"/>
      <c r="J3467" s="108"/>
      <c r="K3467" s="108"/>
      <c r="L3467" s="108"/>
      <c r="M3467" s="108"/>
      <c r="N3467" s="108"/>
      <c r="O3467" s="108"/>
      <c r="P3467" s="108"/>
      <c r="Q3467" s="108"/>
      <c r="R3467" s="108"/>
      <c r="S3467" s="107"/>
      <c r="T3467" s="108"/>
      <c r="U3467" s="108"/>
      <c r="V3467" s="107"/>
      <c r="W3467" s="107"/>
    </row>
    <row r="3468" spans="1:23">
      <c r="A3468" s="107"/>
      <c r="B3468" s="112"/>
      <c r="C3468" s="107"/>
      <c r="D3468" s="112"/>
      <c r="E3468" s="107"/>
      <c r="F3468" s="107"/>
      <c r="G3468" s="107"/>
      <c r="H3468" s="107"/>
      <c r="I3468" s="107"/>
      <c r="J3468" s="108"/>
      <c r="K3468" s="108"/>
      <c r="L3468" s="108"/>
      <c r="M3468" s="108"/>
      <c r="N3468" s="108"/>
      <c r="O3468" s="108"/>
      <c r="P3468" s="108"/>
      <c r="Q3468" s="108"/>
      <c r="R3468" s="108"/>
      <c r="S3468" s="107"/>
      <c r="T3468" s="108"/>
      <c r="U3468" s="108"/>
      <c r="V3468" s="107"/>
      <c r="W3468" s="107"/>
    </row>
    <row r="3469" spans="1:23">
      <c r="A3469" s="107"/>
      <c r="B3469" s="112"/>
      <c r="C3469" s="107"/>
      <c r="D3469" s="112"/>
      <c r="E3469" s="107"/>
      <c r="F3469" s="107"/>
      <c r="G3469" s="107"/>
      <c r="H3469" s="107"/>
      <c r="I3469" s="107"/>
      <c r="J3469" s="108"/>
      <c r="K3469" s="108"/>
      <c r="L3469" s="108"/>
      <c r="M3469" s="108"/>
      <c r="N3469" s="108"/>
      <c r="O3469" s="108"/>
      <c r="P3469" s="108"/>
      <c r="Q3469" s="108"/>
      <c r="R3469" s="108"/>
      <c r="S3469" s="107"/>
      <c r="T3469" s="108"/>
      <c r="U3469" s="108"/>
      <c r="V3469" s="107"/>
      <c r="W3469" s="107"/>
    </row>
    <row r="3470" spans="1:23">
      <c r="A3470" s="107"/>
      <c r="B3470" s="112"/>
      <c r="C3470" s="107"/>
      <c r="D3470" s="112"/>
      <c r="E3470" s="107"/>
      <c r="F3470" s="107"/>
      <c r="G3470" s="107"/>
      <c r="H3470" s="107"/>
      <c r="I3470" s="107"/>
      <c r="J3470" s="108"/>
      <c r="K3470" s="108"/>
      <c r="L3470" s="108"/>
      <c r="M3470" s="108"/>
      <c r="N3470" s="108"/>
      <c r="O3470" s="108"/>
      <c r="P3470" s="108"/>
      <c r="Q3470" s="108"/>
      <c r="R3470" s="108"/>
      <c r="S3470" s="107"/>
      <c r="T3470" s="108"/>
      <c r="U3470" s="108"/>
      <c r="V3470" s="107"/>
      <c r="W3470" s="107"/>
    </row>
    <row r="3471" spans="1:23">
      <c r="A3471" s="107"/>
      <c r="B3471" s="112"/>
      <c r="C3471" s="107"/>
      <c r="D3471" s="112"/>
      <c r="E3471" s="107"/>
      <c r="F3471" s="107"/>
      <c r="G3471" s="107"/>
      <c r="H3471" s="107"/>
      <c r="I3471" s="107"/>
      <c r="J3471" s="108"/>
      <c r="K3471" s="108"/>
      <c r="L3471" s="108"/>
      <c r="M3471" s="108"/>
      <c r="N3471" s="108"/>
      <c r="O3471" s="108"/>
      <c r="P3471" s="108"/>
      <c r="Q3471" s="108"/>
      <c r="R3471" s="108"/>
      <c r="S3471" s="107"/>
      <c r="T3471" s="108"/>
      <c r="U3471" s="108"/>
      <c r="V3471" s="107"/>
      <c r="W3471" s="107"/>
    </row>
    <row r="3472" spans="1:23">
      <c r="A3472" s="107"/>
      <c r="B3472" s="112"/>
      <c r="C3472" s="107"/>
      <c r="D3472" s="112"/>
      <c r="E3472" s="107"/>
      <c r="F3472" s="107"/>
      <c r="G3472" s="107"/>
      <c r="H3472" s="107"/>
      <c r="I3472" s="107"/>
      <c r="J3472" s="108"/>
      <c r="K3472" s="108"/>
      <c r="L3472" s="108"/>
      <c r="M3472" s="108"/>
      <c r="N3472" s="108"/>
      <c r="O3472" s="108"/>
      <c r="P3472" s="108"/>
      <c r="Q3472" s="108"/>
      <c r="R3472" s="108"/>
      <c r="S3472" s="107"/>
      <c r="T3472" s="108"/>
      <c r="U3472" s="108"/>
      <c r="V3472" s="107"/>
      <c r="W3472" s="107"/>
    </row>
    <row r="3473" spans="1:23">
      <c r="A3473" s="107"/>
      <c r="B3473" s="112"/>
      <c r="C3473" s="107"/>
      <c r="D3473" s="112"/>
      <c r="E3473" s="107"/>
      <c r="F3473" s="107"/>
      <c r="G3473" s="107"/>
      <c r="H3473" s="107"/>
      <c r="I3473" s="107"/>
      <c r="J3473" s="108"/>
      <c r="K3473" s="108"/>
      <c r="L3473" s="108"/>
      <c r="M3473" s="108"/>
      <c r="N3473" s="108"/>
      <c r="O3473" s="108"/>
      <c r="P3473" s="108"/>
      <c r="Q3473" s="108"/>
      <c r="R3473" s="108"/>
      <c r="S3473" s="107"/>
      <c r="T3473" s="108"/>
      <c r="U3473" s="108"/>
      <c r="V3473" s="107"/>
      <c r="W3473" s="107"/>
    </row>
    <row r="3474" spans="1:23">
      <c r="A3474" s="107"/>
      <c r="B3474" s="112"/>
      <c r="C3474" s="107"/>
      <c r="D3474" s="112"/>
      <c r="E3474" s="107"/>
      <c r="F3474" s="107"/>
      <c r="G3474" s="107"/>
      <c r="H3474" s="107"/>
      <c r="I3474" s="107"/>
      <c r="J3474" s="108"/>
      <c r="K3474" s="108"/>
      <c r="L3474" s="108"/>
      <c r="M3474" s="108"/>
      <c r="N3474" s="108"/>
      <c r="O3474" s="108"/>
      <c r="P3474" s="108"/>
      <c r="Q3474" s="108"/>
      <c r="R3474" s="108"/>
      <c r="S3474" s="107"/>
      <c r="T3474" s="108"/>
      <c r="U3474" s="108"/>
      <c r="V3474" s="107"/>
      <c r="W3474" s="107"/>
    </row>
    <row r="3475" spans="1:23">
      <c r="A3475" s="107"/>
      <c r="B3475" s="112"/>
      <c r="C3475" s="107"/>
      <c r="D3475" s="112"/>
      <c r="E3475" s="107"/>
      <c r="F3475" s="107"/>
      <c r="G3475" s="107"/>
      <c r="H3475" s="107"/>
      <c r="I3475" s="107"/>
      <c r="J3475" s="108"/>
      <c r="K3475" s="108"/>
      <c r="L3475" s="108"/>
      <c r="M3475" s="108"/>
      <c r="N3475" s="108"/>
      <c r="O3475" s="108"/>
      <c r="P3475" s="108"/>
      <c r="Q3475" s="108"/>
      <c r="R3475" s="108"/>
      <c r="S3475" s="107"/>
      <c r="T3475" s="108"/>
      <c r="U3475" s="108"/>
      <c r="V3475" s="107"/>
      <c r="W3475" s="107"/>
    </row>
    <row r="3476" spans="1:23">
      <c r="A3476" s="107"/>
      <c r="B3476" s="112"/>
      <c r="C3476" s="107"/>
      <c r="D3476" s="112"/>
      <c r="E3476" s="107"/>
      <c r="F3476" s="107"/>
      <c r="G3476" s="107"/>
      <c r="H3476" s="107"/>
      <c r="I3476" s="107"/>
      <c r="J3476" s="108"/>
      <c r="K3476" s="108"/>
      <c r="L3476" s="108"/>
      <c r="M3476" s="108"/>
      <c r="N3476" s="108"/>
      <c r="O3476" s="108"/>
      <c r="P3476" s="108"/>
      <c r="Q3476" s="108"/>
      <c r="R3476" s="108"/>
      <c r="S3476" s="107"/>
      <c r="T3476" s="108"/>
      <c r="U3476" s="108"/>
      <c r="V3476" s="107"/>
      <c r="W3476" s="107"/>
    </row>
    <row r="3477" spans="1:23">
      <c r="A3477" s="107"/>
      <c r="B3477" s="112"/>
      <c r="C3477" s="107"/>
      <c r="D3477" s="112"/>
      <c r="E3477" s="107"/>
      <c r="F3477" s="107"/>
      <c r="G3477" s="107"/>
      <c r="H3477" s="107"/>
      <c r="I3477" s="107"/>
      <c r="J3477" s="108"/>
      <c r="K3477" s="108"/>
      <c r="L3477" s="108"/>
      <c r="M3477" s="108"/>
      <c r="N3477" s="108"/>
      <c r="O3477" s="108"/>
      <c r="P3477" s="108"/>
      <c r="Q3477" s="108"/>
      <c r="R3477" s="108"/>
      <c r="S3477" s="107"/>
      <c r="T3477" s="108"/>
      <c r="U3477" s="108"/>
      <c r="V3477" s="107"/>
      <c r="W3477" s="107"/>
    </row>
    <row r="3478" spans="1:23">
      <c r="A3478" s="107"/>
      <c r="B3478" s="112"/>
      <c r="C3478" s="107"/>
      <c r="D3478" s="112"/>
      <c r="E3478" s="107"/>
      <c r="F3478" s="107"/>
      <c r="G3478" s="107"/>
      <c r="H3478" s="107"/>
      <c r="I3478" s="107"/>
      <c r="J3478" s="108"/>
      <c r="K3478" s="108"/>
      <c r="L3478" s="108"/>
      <c r="M3478" s="108"/>
      <c r="N3478" s="108"/>
      <c r="O3478" s="108"/>
      <c r="P3478" s="108"/>
      <c r="Q3478" s="108"/>
      <c r="R3478" s="108"/>
      <c r="S3478" s="107"/>
      <c r="T3478" s="108"/>
      <c r="U3478" s="108"/>
      <c r="V3478" s="107"/>
      <c r="W3478" s="107"/>
    </row>
    <row r="3479" spans="1:23">
      <c r="A3479" s="107"/>
      <c r="B3479" s="112"/>
      <c r="C3479" s="107"/>
      <c r="D3479" s="112"/>
      <c r="E3479" s="107"/>
      <c r="F3479" s="107"/>
      <c r="G3479" s="107"/>
      <c r="H3479" s="107"/>
      <c r="I3479" s="107"/>
      <c r="J3479" s="108"/>
      <c r="K3479" s="108"/>
      <c r="L3479" s="108"/>
      <c r="M3479" s="108"/>
      <c r="N3479" s="108"/>
      <c r="O3479" s="108"/>
      <c r="P3479" s="108"/>
      <c r="Q3479" s="108"/>
      <c r="R3479" s="108"/>
      <c r="S3479" s="107"/>
      <c r="T3479" s="108"/>
      <c r="U3479" s="108"/>
      <c r="V3479" s="107"/>
      <c r="W3479" s="107"/>
    </row>
    <row r="3480" spans="1:23">
      <c r="A3480" s="107"/>
      <c r="B3480" s="112"/>
      <c r="C3480" s="107"/>
      <c r="D3480" s="112"/>
      <c r="E3480" s="107"/>
      <c r="F3480" s="107"/>
      <c r="G3480" s="107"/>
      <c r="H3480" s="107"/>
      <c r="I3480" s="107"/>
      <c r="J3480" s="108"/>
      <c r="K3480" s="108"/>
      <c r="L3480" s="108"/>
      <c r="M3480" s="108"/>
      <c r="N3480" s="108"/>
      <c r="O3480" s="108"/>
      <c r="P3480" s="108"/>
      <c r="Q3480" s="108"/>
      <c r="R3480" s="108"/>
      <c r="S3480" s="107"/>
      <c r="T3480" s="108"/>
      <c r="U3480" s="108"/>
      <c r="V3480" s="107"/>
      <c r="W3480" s="107"/>
    </row>
    <row r="3481" spans="1:23">
      <c r="A3481" s="107"/>
      <c r="B3481" s="112"/>
      <c r="C3481" s="107"/>
      <c r="D3481" s="112"/>
      <c r="E3481" s="107"/>
      <c r="F3481" s="107"/>
      <c r="G3481" s="107"/>
      <c r="H3481" s="107"/>
      <c r="I3481" s="107"/>
      <c r="J3481" s="108"/>
      <c r="K3481" s="108"/>
      <c r="L3481" s="108"/>
      <c r="M3481" s="108"/>
      <c r="N3481" s="108"/>
      <c r="O3481" s="108"/>
      <c r="P3481" s="108"/>
      <c r="Q3481" s="108"/>
      <c r="R3481" s="108"/>
      <c r="S3481" s="107"/>
      <c r="T3481" s="108"/>
      <c r="U3481" s="108"/>
      <c r="V3481" s="107"/>
      <c r="W3481" s="107"/>
    </row>
    <row r="3482" spans="1:23">
      <c r="A3482" s="107"/>
      <c r="B3482" s="112"/>
      <c r="C3482" s="107"/>
      <c r="D3482" s="112"/>
      <c r="E3482" s="107"/>
      <c r="F3482" s="107"/>
      <c r="G3482" s="107"/>
      <c r="H3482" s="107"/>
      <c r="I3482" s="107"/>
      <c r="J3482" s="108"/>
      <c r="K3482" s="108"/>
      <c r="L3482" s="108"/>
      <c r="M3482" s="108"/>
      <c r="N3482" s="108"/>
      <c r="O3482" s="108"/>
      <c r="P3482" s="108"/>
      <c r="Q3482" s="108"/>
      <c r="R3482" s="108"/>
      <c r="S3482" s="107"/>
      <c r="T3482" s="108"/>
      <c r="U3482" s="108"/>
      <c r="V3482" s="107"/>
      <c r="W3482" s="107"/>
    </row>
    <row r="3483" spans="1:23">
      <c r="A3483" s="107"/>
      <c r="B3483" s="112"/>
      <c r="C3483" s="107"/>
      <c r="D3483" s="112"/>
      <c r="E3483" s="107"/>
      <c r="F3483" s="107"/>
      <c r="G3483" s="107"/>
      <c r="H3483" s="107"/>
      <c r="I3483" s="107"/>
      <c r="J3483" s="108"/>
      <c r="K3483" s="108"/>
      <c r="L3483" s="108"/>
      <c r="M3483" s="108"/>
      <c r="N3483" s="108"/>
      <c r="O3483" s="108"/>
      <c r="P3483" s="108"/>
      <c r="Q3483" s="108"/>
      <c r="R3483" s="108"/>
      <c r="S3483" s="107"/>
      <c r="T3483" s="108"/>
      <c r="U3483" s="108"/>
      <c r="V3483" s="107"/>
      <c r="W3483" s="107"/>
    </row>
    <row r="3484" spans="1:23">
      <c r="A3484" s="107"/>
      <c r="B3484" s="112"/>
      <c r="C3484" s="107"/>
      <c r="D3484" s="112"/>
      <c r="E3484" s="107"/>
      <c r="F3484" s="107"/>
      <c r="G3484" s="107"/>
      <c r="H3484" s="107"/>
      <c r="I3484" s="107"/>
      <c r="J3484" s="108"/>
      <c r="K3484" s="108"/>
      <c r="L3484" s="108"/>
      <c r="M3484" s="108"/>
      <c r="N3484" s="108"/>
      <c r="O3484" s="108"/>
      <c r="P3484" s="108"/>
      <c r="Q3484" s="108"/>
      <c r="R3484" s="108"/>
      <c r="S3484" s="107"/>
      <c r="T3484" s="108"/>
      <c r="U3484" s="108"/>
      <c r="V3484" s="107"/>
      <c r="W3484" s="107"/>
    </row>
    <row r="3485" spans="1:23">
      <c r="A3485" s="107"/>
      <c r="B3485" s="112"/>
      <c r="C3485" s="107"/>
      <c r="D3485" s="112"/>
      <c r="E3485" s="107"/>
      <c r="F3485" s="107"/>
      <c r="G3485" s="107"/>
      <c r="H3485" s="107"/>
      <c r="I3485" s="107"/>
      <c r="J3485" s="108"/>
      <c r="K3485" s="108"/>
      <c r="L3485" s="108"/>
      <c r="M3485" s="108"/>
      <c r="N3485" s="108"/>
      <c r="O3485" s="108"/>
      <c r="P3485" s="108"/>
      <c r="Q3485" s="108"/>
      <c r="R3485" s="108"/>
      <c r="S3485" s="107"/>
      <c r="T3485" s="108"/>
      <c r="U3485" s="108"/>
      <c r="V3485" s="107"/>
      <c r="W3485" s="107"/>
    </row>
    <row r="3486" spans="1:23">
      <c r="A3486" s="107"/>
      <c r="B3486" s="112"/>
      <c r="C3486" s="107"/>
      <c r="D3486" s="112"/>
      <c r="E3486" s="107"/>
      <c r="F3486" s="107"/>
      <c r="G3486" s="107"/>
      <c r="H3486" s="107"/>
      <c r="I3486" s="107"/>
      <c r="J3486" s="108"/>
      <c r="K3486" s="108"/>
      <c r="L3486" s="108"/>
      <c r="M3486" s="108"/>
      <c r="N3486" s="108"/>
      <c r="O3486" s="108"/>
      <c r="P3486" s="108"/>
      <c r="Q3486" s="108"/>
      <c r="R3486" s="108"/>
      <c r="S3486" s="107"/>
      <c r="T3486" s="108"/>
      <c r="U3486" s="108"/>
      <c r="V3486" s="107"/>
      <c r="W3486" s="107"/>
    </row>
    <row r="3487" spans="1:23">
      <c r="A3487" s="107"/>
      <c r="B3487" s="112"/>
      <c r="C3487" s="107"/>
      <c r="D3487" s="112"/>
      <c r="E3487" s="107"/>
      <c r="F3487" s="107"/>
      <c r="G3487" s="107"/>
      <c r="H3487" s="107"/>
      <c r="I3487" s="107"/>
      <c r="J3487" s="108"/>
      <c r="K3487" s="108"/>
      <c r="L3487" s="108"/>
      <c r="M3487" s="108"/>
      <c r="N3487" s="108"/>
      <c r="O3487" s="108"/>
      <c r="P3487" s="108"/>
      <c r="Q3487" s="108"/>
      <c r="R3487" s="108"/>
      <c r="S3487" s="107"/>
      <c r="T3487" s="108"/>
      <c r="U3487" s="108"/>
      <c r="V3487" s="107"/>
      <c r="W3487" s="107"/>
    </row>
    <row r="3488" spans="1:23">
      <c r="A3488" s="107"/>
      <c r="B3488" s="112"/>
      <c r="C3488" s="107"/>
      <c r="D3488" s="112"/>
      <c r="E3488" s="107"/>
      <c r="F3488" s="107"/>
      <c r="G3488" s="107"/>
      <c r="H3488" s="107"/>
      <c r="I3488" s="107"/>
      <c r="J3488" s="108"/>
      <c r="K3488" s="108"/>
      <c r="L3488" s="108"/>
      <c r="M3488" s="108"/>
      <c r="N3488" s="108"/>
      <c r="O3488" s="108"/>
      <c r="P3488" s="108"/>
      <c r="Q3488" s="108"/>
      <c r="R3488" s="108"/>
      <c r="S3488" s="107"/>
      <c r="T3488" s="108"/>
      <c r="U3488" s="108"/>
      <c r="V3488" s="107"/>
      <c r="W3488" s="107"/>
    </row>
    <row r="3489" spans="1:23">
      <c r="A3489" s="107"/>
      <c r="B3489" s="112"/>
      <c r="C3489" s="107"/>
      <c r="D3489" s="112"/>
      <c r="E3489" s="107"/>
      <c r="F3489" s="107"/>
      <c r="G3489" s="107"/>
      <c r="H3489" s="107"/>
      <c r="I3489" s="107"/>
      <c r="J3489" s="108"/>
      <c r="K3489" s="108"/>
      <c r="L3489" s="108"/>
      <c r="M3489" s="108"/>
      <c r="N3489" s="108"/>
      <c r="O3489" s="108"/>
      <c r="P3489" s="108"/>
      <c r="Q3489" s="108"/>
      <c r="R3489" s="108"/>
      <c r="S3489" s="107"/>
      <c r="T3489" s="108"/>
      <c r="U3489" s="108"/>
      <c r="V3489" s="107"/>
      <c r="W3489" s="107"/>
    </row>
    <row r="3490" spans="1:23">
      <c r="A3490" s="107"/>
      <c r="B3490" s="112"/>
      <c r="C3490" s="107"/>
      <c r="D3490" s="112"/>
      <c r="E3490" s="107"/>
      <c r="F3490" s="107"/>
      <c r="G3490" s="107"/>
      <c r="H3490" s="107"/>
      <c r="I3490" s="107"/>
      <c r="J3490" s="108"/>
      <c r="K3490" s="108"/>
      <c r="L3490" s="108"/>
      <c r="M3490" s="108"/>
      <c r="N3490" s="108"/>
      <c r="O3490" s="108"/>
      <c r="P3490" s="108"/>
      <c r="Q3490" s="108"/>
      <c r="R3490" s="108"/>
      <c r="S3490" s="107"/>
      <c r="T3490" s="108"/>
      <c r="U3490" s="108"/>
      <c r="V3490" s="107"/>
      <c r="W3490" s="107"/>
    </row>
    <row r="3491" spans="1:23">
      <c r="A3491" s="107"/>
      <c r="B3491" s="112"/>
      <c r="C3491" s="107"/>
      <c r="D3491" s="112"/>
      <c r="E3491" s="107"/>
      <c r="F3491" s="107"/>
      <c r="G3491" s="107"/>
      <c r="H3491" s="107"/>
      <c r="I3491" s="107"/>
      <c r="J3491" s="108"/>
      <c r="K3491" s="108"/>
      <c r="L3491" s="108"/>
      <c r="M3491" s="108"/>
      <c r="N3491" s="108"/>
      <c r="O3491" s="108"/>
      <c r="P3491" s="108"/>
      <c r="Q3491" s="108"/>
      <c r="R3491" s="108"/>
      <c r="S3491" s="107"/>
      <c r="T3491" s="108"/>
      <c r="U3491" s="108"/>
      <c r="V3491" s="107"/>
      <c r="W3491" s="107"/>
    </row>
    <row r="3492" spans="1:23">
      <c r="A3492" s="107"/>
      <c r="B3492" s="112"/>
      <c r="C3492" s="107"/>
      <c r="D3492" s="112"/>
      <c r="E3492" s="107"/>
      <c r="F3492" s="107"/>
      <c r="G3492" s="107"/>
      <c r="H3492" s="107"/>
      <c r="I3492" s="107"/>
      <c r="J3492" s="108"/>
      <c r="K3492" s="108"/>
      <c r="L3492" s="108"/>
      <c r="M3492" s="108"/>
      <c r="N3492" s="108"/>
      <c r="O3492" s="108"/>
      <c r="P3492" s="108"/>
      <c r="Q3492" s="108"/>
      <c r="R3492" s="108"/>
      <c r="S3492" s="107"/>
      <c r="T3492" s="108"/>
      <c r="U3492" s="108"/>
      <c r="V3492" s="107"/>
      <c r="W3492" s="107"/>
    </row>
    <row r="3493" spans="1:23">
      <c r="A3493" s="107"/>
      <c r="B3493" s="112"/>
      <c r="C3493" s="107"/>
      <c r="D3493" s="112"/>
      <c r="E3493" s="107"/>
      <c r="F3493" s="107"/>
      <c r="G3493" s="107"/>
      <c r="H3493" s="107"/>
      <c r="I3493" s="107"/>
      <c r="J3493" s="108"/>
      <c r="K3493" s="108"/>
      <c r="L3493" s="108"/>
      <c r="M3493" s="108"/>
      <c r="N3493" s="108"/>
      <c r="O3493" s="108"/>
      <c r="P3493" s="108"/>
      <c r="Q3493" s="108"/>
      <c r="R3493" s="108"/>
      <c r="S3493" s="107"/>
      <c r="T3493" s="108"/>
      <c r="U3493" s="108"/>
      <c r="V3493" s="107"/>
      <c r="W3493" s="107"/>
    </row>
    <row r="3494" spans="1:23">
      <c r="A3494" s="107"/>
      <c r="B3494" s="112"/>
      <c r="C3494" s="107"/>
      <c r="D3494" s="112"/>
      <c r="E3494" s="107"/>
      <c r="F3494" s="107"/>
      <c r="G3494" s="107"/>
      <c r="H3494" s="107"/>
      <c r="I3494" s="107"/>
      <c r="J3494" s="108"/>
      <c r="K3494" s="108"/>
      <c r="L3494" s="108"/>
      <c r="M3494" s="108"/>
      <c r="N3494" s="108"/>
      <c r="O3494" s="108"/>
      <c r="P3494" s="108"/>
      <c r="Q3494" s="108"/>
      <c r="R3494" s="108"/>
      <c r="S3494" s="107"/>
      <c r="T3494" s="108"/>
      <c r="U3494" s="108"/>
      <c r="V3494" s="107"/>
      <c r="W3494" s="107"/>
    </row>
    <row r="3495" spans="1:23">
      <c r="A3495" s="107"/>
      <c r="B3495" s="112"/>
      <c r="C3495" s="107"/>
      <c r="D3495" s="112"/>
      <c r="E3495" s="107"/>
      <c r="F3495" s="107"/>
      <c r="G3495" s="107"/>
      <c r="H3495" s="107"/>
      <c r="I3495" s="107"/>
      <c r="J3495" s="108"/>
      <c r="K3495" s="108"/>
      <c r="L3495" s="108"/>
      <c r="M3495" s="108"/>
      <c r="N3495" s="108"/>
      <c r="O3495" s="108"/>
      <c r="P3495" s="108"/>
      <c r="Q3495" s="108"/>
      <c r="R3495" s="108"/>
      <c r="S3495" s="107"/>
      <c r="T3495" s="108"/>
      <c r="U3495" s="108"/>
      <c r="V3495" s="107"/>
      <c r="W3495" s="107"/>
    </row>
    <row r="3496" spans="1:23">
      <c r="A3496" s="107"/>
      <c r="B3496" s="112"/>
      <c r="C3496" s="107"/>
      <c r="D3496" s="112"/>
      <c r="E3496" s="107"/>
      <c r="F3496" s="107"/>
      <c r="G3496" s="107"/>
      <c r="H3496" s="107"/>
      <c r="I3496" s="107"/>
      <c r="J3496" s="108"/>
      <c r="K3496" s="108"/>
      <c r="L3496" s="108"/>
      <c r="M3496" s="108"/>
      <c r="N3496" s="108"/>
      <c r="O3496" s="108"/>
      <c r="P3496" s="108"/>
      <c r="Q3496" s="108"/>
      <c r="R3496" s="108"/>
      <c r="S3496" s="107"/>
      <c r="T3496" s="108"/>
      <c r="U3496" s="108"/>
      <c r="V3496" s="107"/>
      <c r="W3496" s="107"/>
    </row>
    <row r="3497" spans="1:23">
      <c r="A3497" s="107"/>
      <c r="B3497" s="112"/>
      <c r="C3497" s="107"/>
      <c r="D3497" s="112"/>
      <c r="E3497" s="107"/>
      <c r="F3497" s="107"/>
      <c r="G3497" s="107"/>
      <c r="H3497" s="107"/>
      <c r="I3497" s="107"/>
      <c r="J3497" s="108"/>
      <c r="K3497" s="108"/>
      <c r="L3497" s="108"/>
      <c r="M3497" s="108"/>
      <c r="N3497" s="108"/>
      <c r="O3497" s="108"/>
      <c r="P3497" s="108"/>
      <c r="Q3497" s="108"/>
      <c r="R3497" s="108"/>
      <c r="S3497" s="107"/>
      <c r="T3497" s="108"/>
      <c r="U3497" s="108"/>
      <c r="V3497" s="107"/>
      <c r="W3497" s="107"/>
    </row>
    <row r="3498" spans="1:23">
      <c r="A3498" s="107"/>
      <c r="B3498" s="112"/>
      <c r="C3498" s="107"/>
      <c r="D3498" s="112"/>
      <c r="E3498" s="107"/>
      <c r="F3498" s="107"/>
      <c r="G3498" s="107"/>
      <c r="H3498" s="107"/>
      <c r="I3498" s="107"/>
      <c r="J3498" s="108"/>
      <c r="K3498" s="108"/>
      <c r="L3498" s="108"/>
      <c r="M3498" s="108"/>
      <c r="N3498" s="108"/>
      <c r="O3498" s="108"/>
      <c r="P3498" s="108"/>
      <c r="Q3498" s="108"/>
      <c r="R3498" s="108"/>
      <c r="S3498" s="107"/>
      <c r="T3498" s="108"/>
      <c r="U3498" s="108"/>
      <c r="V3498" s="107"/>
      <c r="W3498" s="107"/>
    </row>
    <row r="3499" spans="1:23">
      <c r="A3499" s="107"/>
      <c r="B3499" s="112"/>
      <c r="C3499" s="107"/>
      <c r="D3499" s="112"/>
      <c r="E3499" s="107"/>
      <c r="F3499" s="107"/>
      <c r="G3499" s="107"/>
      <c r="H3499" s="107"/>
      <c r="I3499" s="107"/>
      <c r="J3499" s="108"/>
      <c r="K3499" s="108"/>
      <c r="L3499" s="108"/>
      <c r="M3499" s="108"/>
      <c r="N3499" s="108"/>
      <c r="O3499" s="108"/>
      <c r="P3499" s="108"/>
      <c r="Q3499" s="108"/>
      <c r="R3499" s="108"/>
      <c r="S3499" s="107"/>
      <c r="T3499" s="108"/>
      <c r="U3499" s="108"/>
      <c r="V3499" s="107"/>
      <c r="W3499" s="107"/>
    </row>
    <row r="3500" spans="1:23">
      <c r="A3500" s="107"/>
      <c r="B3500" s="112"/>
      <c r="C3500" s="107"/>
      <c r="D3500" s="112"/>
      <c r="E3500" s="107"/>
      <c r="F3500" s="107"/>
      <c r="G3500" s="107"/>
      <c r="H3500" s="107"/>
      <c r="I3500" s="107"/>
      <c r="J3500" s="108"/>
      <c r="K3500" s="108"/>
      <c r="L3500" s="108"/>
      <c r="M3500" s="108"/>
      <c r="N3500" s="108"/>
      <c r="O3500" s="108"/>
      <c r="P3500" s="108"/>
      <c r="Q3500" s="108"/>
      <c r="R3500" s="108"/>
      <c r="S3500" s="107"/>
      <c r="T3500" s="108"/>
      <c r="U3500" s="108"/>
      <c r="V3500" s="107"/>
      <c r="W3500" s="107"/>
    </row>
    <row r="3501" spans="1:23">
      <c r="A3501" s="107"/>
      <c r="B3501" s="112"/>
      <c r="C3501" s="107"/>
      <c r="D3501" s="112"/>
      <c r="E3501" s="107"/>
      <c r="F3501" s="107"/>
      <c r="G3501" s="107"/>
      <c r="H3501" s="107"/>
      <c r="I3501" s="107"/>
      <c r="J3501" s="108"/>
      <c r="K3501" s="108"/>
      <c r="L3501" s="108"/>
      <c r="M3501" s="108"/>
      <c r="N3501" s="108"/>
      <c r="O3501" s="108"/>
      <c r="P3501" s="108"/>
      <c r="Q3501" s="108"/>
      <c r="R3501" s="108"/>
      <c r="S3501" s="107"/>
      <c r="T3501" s="108"/>
      <c r="U3501" s="108"/>
      <c r="V3501" s="107"/>
      <c r="W3501" s="107"/>
    </row>
    <row r="3502" spans="1:23">
      <c r="A3502" s="107"/>
      <c r="B3502" s="112"/>
      <c r="C3502" s="107"/>
      <c r="D3502" s="112"/>
      <c r="E3502" s="107"/>
      <c r="F3502" s="107"/>
      <c r="G3502" s="107"/>
      <c r="H3502" s="107"/>
      <c r="I3502" s="107"/>
      <c r="J3502" s="108"/>
      <c r="K3502" s="108"/>
      <c r="L3502" s="108"/>
      <c r="M3502" s="108"/>
      <c r="N3502" s="108"/>
      <c r="O3502" s="108"/>
      <c r="P3502" s="108"/>
      <c r="Q3502" s="108"/>
      <c r="R3502" s="108"/>
      <c r="S3502" s="107"/>
      <c r="T3502" s="108"/>
      <c r="U3502" s="108"/>
      <c r="V3502" s="107"/>
      <c r="W3502" s="107"/>
    </row>
    <row r="3503" spans="1:23">
      <c r="A3503" s="107"/>
      <c r="B3503" s="112"/>
      <c r="C3503" s="107"/>
      <c r="D3503" s="112"/>
      <c r="E3503" s="107"/>
      <c r="F3503" s="107"/>
      <c r="G3503" s="107"/>
      <c r="H3503" s="107"/>
      <c r="I3503" s="107"/>
      <c r="J3503" s="108"/>
      <c r="K3503" s="108"/>
      <c r="L3503" s="108"/>
      <c r="M3503" s="108"/>
      <c r="N3503" s="108"/>
      <c r="O3503" s="108"/>
      <c r="P3503" s="108"/>
      <c r="Q3503" s="108"/>
      <c r="R3503" s="108"/>
      <c r="S3503" s="107"/>
      <c r="T3503" s="108"/>
      <c r="U3503" s="108"/>
      <c r="V3503" s="107"/>
      <c r="W3503" s="107"/>
    </row>
    <row r="3504" spans="1:23">
      <c r="A3504" s="107"/>
      <c r="B3504" s="112"/>
      <c r="C3504" s="107"/>
      <c r="D3504" s="112"/>
      <c r="E3504" s="107"/>
      <c r="F3504" s="107"/>
      <c r="G3504" s="107"/>
      <c r="H3504" s="107"/>
      <c r="I3504" s="107"/>
      <c r="J3504" s="108"/>
      <c r="K3504" s="108"/>
      <c r="L3504" s="108"/>
      <c r="M3504" s="108"/>
      <c r="N3504" s="108"/>
      <c r="O3504" s="108"/>
      <c r="P3504" s="108"/>
      <c r="Q3504" s="108"/>
      <c r="R3504" s="108"/>
      <c r="S3504" s="107"/>
      <c r="T3504" s="108"/>
      <c r="U3504" s="108"/>
      <c r="V3504" s="107"/>
      <c r="W3504" s="107"/>
    </row>
    <row r="3505" spans="1:23">
      <c r="A3505" s="107"/>
      <c r="B3505" s="112"/>
      <c r="C3505" s="107"/>
      <c r="D3505" s="112"/>
      <c r="E3505" s="107"/>
      <c r="F3505" s="107"/>
      <c r="G3505" s="107"/>
      <c r="H3505" s="107"/>
      <c r="I3505" s="107"/>
      <c r="J3505" s="108"/>
      <c r="K3505" s="108"/>
      <c r="L3505" s="108"/>
      <c r="M3505" s="108"/>
      <c r="N3505" s="108"/>
      <c r="O3505" s="108"/>
      <c r="P3505" s="108"/>
      <c r="Q3505" s="108"/>
      <c r="R3505" s="108"/>
      <c r="S3505" s="107"/>
      <c r="T3505" s="108"/>
      <c r="U3505" s="108"/>
      <c r="V3505" s="107"/>
      <c r="W3505" s="107"/>
    </row>
    <row r="3506" spans="1:23">
      <c r="A3506" s="107"/>
      <c r="B3506" s="112"/>
      <c r="C3506" s="107"/>
      <c r="D3506" s="112"/>
      <c r="E3506" s="107"/>
      <c r="F3506" s="107"/>
      <c r="G3506" s="107"/>
      <c r="H3506" s="107"/>
      <c r="I3506" s="107"/>
      <c r="J3506" s="108"/>
      <c r="K3506" s="108"/>
      <c r="L3506" s="108"/>
      <c r="M3506" s="108"/>
      <c r="N3506" s="108"/>
      <c r="O3506" s="108"/>
      <c r="P3506" s="108"/>
      <c r="Q3506" s="108"/>
      <c r="R3506" s="108"/>
      <c r="S3506" s="107"/>
      <c r="T3506" s="108"/>
      <c r="U3506" s="108"/>
      <c r="V3506" s="107"/>
      <c r="W3506" s="107"/>
    </row>
    <row r="3507" spans="1:23">
      <c r="A3507" s="107"/>
      <c r="B3507" s="112"/>
      <c r="C3507" s="107"/>
      <c r="D3507" s="112"/>
      <c r="E3507" s="107"/>
      <c r="F3507" s="107"/>
      <c r="G3507" s="107"/>
      <c r="H3507" s="107"/>
      <c r="I3507" s="107"/>
      <c r="J3507" s="108"/>
      <c r="K3507" s="108"/>
      <c r="L3507" s="108"/>
      <c r="M3507" s="108"/>
      <c r="N3507" s="108"/>
      <c r="O3507" s="108"/>
      <c r="P3507" s="108"/>
      <c r="Q3507" s="108"/>
      <c r="R3507" s="108"/>
      <c r="S3507" s="107"/>
      <c r="T3507" s="108"/>
      <c r="U3507" s="108"/>
      <c r="V3507" s="107"/>
      <c r="W3507" s="107"/>
    </row>
    <row r="3508" spans="1:23">
      <c r="A3508" s="107"/>
      <c r="B3508" s="112"/>
      <c r="C3508" s="107"/>
      <c r="D3508" s="112"/>
      <c r="E3508" s="107"/>
      <c r="F3508" s="107"/>
      <c r="G3508" s="107"/>
      <c r="H3508" s="107"/>
      <c r="I3508" s="107"/>
      <c r="J3508" s="108"/>
      <c r="K3508" s="108"/>
      <c r="L3508" s="108"/>
      <c r="M3508" s="108"/>
      <c r="N3508" s="108"/>
      <c r="O3508" s="108"/>
      <c r="P3508" s="108"/>
      <c r="Q3508" s="108"/>
      <c r="R3508" s="108"/>
      <c r="S3508" s="107"/>
      <c r="T3508" s="108"/>
      <c r="U3508" s="108"/>
      <c r="V3508" s="107"/>
      <c r="W3508" s="107"/>
    </row>
    <row r="3509" spans="1:23">
      <c r="A3509" s="107"/>
      <c r="B3509" s="112"/>
      <c r="C3509" s="107"/>
      <c r="D3509" s="112"/>
      <c r="E3509" s="107"/>
      <c r="F3509" s="107"/>
      <c r="G3509" s="107"/>
      <c r="H3509" s="107"/>
      <c r="I3509" s="107"/>
      <c r="J3509" s="108"/>
      <c r="K3509" s="108"/>
      <c r="L3509" s="108"/>
      <c r="M3509" s="108"/>
      <c r="N3509" s="108"/>
      <c r="O3509" s="108"/>
      <c r="P3509" s="108"/>
      <c r="Q3509" s="108"/>
      <c r="R3509" s="108"/>
      <c r="S3509" s="107"/>
      <c r="T3509" s="108"/>
      <c r="U3509" s="108"/>
      <c r="V3509" s="107"/>
      <c r="W3509" s="107"/>
    </row>
    <row r="3510" spans="1:23">
      <c r="A3510" s="107"/>
      <c r="B3510" s="112"/>
      <c r="C3510" s="107"/>
      <c r="D3510" s="112"/>
      <c r="E3510" s="107"/>
      <c r="F3510" s="107"/>
      <c r="G3510" s="107"/>
      <c r="H3510" s="107"/>
      <c r="I3510" s="107"/>
      <c r="J3510" s="108"/>
      <c r="K3510" s="108"/>
      <c r="L3510" s="108"/>
      <c r="M3510" s="108"/>
      <c r="N3510" s="108"/>
      <c r="O3510" s="108"/>
      <c r="P3510" s="108"/>
      <c r="Q3510" s="108"/>
      <c r="R3510" s="108"/>
      <c r="S3510" s="107"/>
      <c r="T3510" s="108"/>
      <c r="U3510" s="108"/>
      <c r="V3510" s="107"/>
      <c r="W3510" s="107"/>
    </row>
    <row r="3511" spans="1:23">
      <c r="A3511" s="107"/>
      <c r="B3511" s="112"/>
      <c r="C3511" s="107"/>
      <c r="D3511" s="112"/>
      <c r="E3511" s="107"/>
      <c r="F3511" s="107"/>
      <c r="G3511" s="107"/>
      <c r="H3511" s="107"/>
      <c r="I3511" s="107"/>
      <c r="J3511" s="108"/>
      <c r="K3511" s="108"/>
      <c r="L3511" s="108"/>
      <c r="M3511" s="108"/>
      <c r="N3511" s="108"/>
      <c r="O3511" s="108"/>
      <c r="P3511" s="108"/>
      <c r="Q3511" s="108"/>
      <c r="R3511" s="108"/>
      <c r="S3511" s="107"/>
      <c r="T3511" s="108"/>
      <c r="U3511" s="108"/>
      <c r="V3511" s="107"/>
      <c r="W3511" s="107"/>
    </row>
    <row r="3512" spans="1:23">
      <c r="A3512" s="107"/>
      <c r="B3512" s="112"/>
      <c r="C3512" s="107"/>
      <c r="D3512" s="112"/>
      <c r="E3512" s="107"/>
      <c r="F3512" s="107"/>
      <c r="G3512" s="107"/>
      <c r="H3512" s="107"/>
      <c r="I3512" s="107"/>
      <c r="J3512" s="108"/>
      <c r="K3512" s="108"/>
      <c r="L3512" s="108"/>
      <c r="M3512" s="108"/>
      <c r="N3512" s="108"/>
      <c r="O3512" s="108"/>
      <c r="P3512" s="108"/>
      <c r="Q3512" s="108"/>
      <c r="R3512" s="108"/>
      <c r="S3512" s="107"/>
      <c r="T3512" s="108"/>
      <c r="U3512" s="108"/>
      <c r="V3512" s="107"/>
      <c r="W3512" s="107"/>
    </row>
    <row r="3513" spans="1:23">
      <c r="A3513" s="107"/>
      <c r="B3513" s="112"/>
      <c r="C3513" s="107"/>
      <c r="D3513" s="112"/>
      <c r="E3513" s="107"/>
      <c r="F3513" s="107"/>
      <c r="G3513" s="107"/>
      <c r="H3513" s="107"/>
      <c r="I3513" s="107"/>
      <c r="J3513" s="108"/>
      <c r="K3513" s="108"/>
      <c r="L3513" s="108"/>
      <c r="M3513" s="108"/>
      <c r="N3513" s="108"/>
      <c r="O3513" s="108"/>
      <c r="P3513" s="108"/>
      <c r="Q3513" s="108"/>
      <c r="R3513" s="108"/>
      <c r="S3513" s="107"/>
      <c r="T3513" s="108"/>
      <c r="U3513" s="108"/>
      <c r="V3513" s="107"/>
      <c r="W3513" s="107"/>
    </row>
    <row r="3514" spans="1:23">
      <c r="A3514" s="107"/>
      <c r="B3514" s="112"/>
      <c r="C3514" s="107"/>
      <c r="D3514" s="112"/>
      <c r="E3514" s="107"/>
      <c r="F3514" s="107"/>
      <c r="G3514" s="107"/>
      <c r="H3514" s="107"/>
      <c r="I3514" s="107"/>
      <c r="J3514" s="108"/>
      <c r="K3514" s="108"/>
      <c r="L3514" s="108"/>
      <c r="M3514" s="108"/>
      <c r="N3514" s="108"/>
      <c r="O3514" s="108"/>
      <c r="P3514" s="108"/>
      <c r="Q3514" s="108"/>
      <c r="R3514" s="108"/>
      <c r="S3514" s="107"/>
      <c r="T3514" s="108"/>
      <c r="U3514" s="108"/>
      <c r="V3514" s="107"/>
      <c r="W3514" s="107"/>
    </row>
    <row r="3515" spans="1:23">
      <c r="A3515" s="107"/>
      <c r="B3515" s="112"/>
      <c r="C3515" s="107"/>
      <c r="D3515" s="112"/>
      <c r="E3515" s="107"/>
      <c r="F3515" s="107"/>
      <c r="G3515" s="107"/>
      <c r="H3515" s="107"/>
      <c r="I3515" s="107"/>
      <c r="J3515" s="108"/>
      <c r="K3515" s="108"/>
      <c r="L3515" s="108"/>
      <c r="M3515" s="108"/>
      <c r="N3515" s="108"/>
      <c r="O3515" s="108"/>
      <c r="P3515" s="108"/>
      <c r="Q3515" s="108"/>
      <c r="R3515" s="108"/>
      <c r="S3515" s="107"/>
      <c r="T3515" s="108"/>
      <c r="U3515" s="108"/>
      <c r="V3515" s="107"/>
      <c r="W3515" s="107"/>
    </row>
    <row r="3516" spans="1:23">
      <c r="A3516" s="107"/>
      <c r="B3516" s="112"/>
      <c r="C3516" s="107"/>
      <c r="D3516" s="112"/>
      <c r="E3516" s="107"/>
      <c r="F3516" s="107"/>
      <c r="G3516" s="107"/>
      <c r="H3516" s="107"/>
      <c r="I3516" s="107"/>
      <c r="J3516" s="108"/>
      <c r="K3516" s="108"/>
      <c r="L3516" s="108"/>
      <c r="M3516" s="108"/>
      <c r="N3516" s="108"/>
      <c r="O3516" s="108"/>
      <c r="P3516" s="108"/>
      <c r="Q3516" s="108"/>
      <c r="R3516" s="108"/>
      <c r="S3516" s="107"/>
      <c r="T3516" s="108"/>
      <c r="U3516" s="108"/>
      <c r="V3516" s="107"/>
      <c r="W3516" s="107"/>
    </row>
    <row r="3517" spans="1:23">
      <c r="A3517" s="107"/>
      <c r="B3517" s="112"/>
      <c r="C3517" s="107"/>
      <c r="D3517" s="112"/>
      <c r="E3517" s="107"/>
      <c r="F3517" s="107"/>
      <c r="G3517" s="107"/>
      <c r="H3517" s="107"/>
      <c r="I3517" s="107"/>
      <c r="J3517" s="108"/>
      <c r="K3517" s="108"/>
      <c r="L3517" s="108"/>
      <c r="M3517" s="108"/>
      <c r="N3517" s="108"/>
      <c r="O3517" s="108"/>
      <c r="P3517" s="108"/>
      <c r="Q3517" s="108"/>
      <c r="R3517" s="108"/>
      <c r="S3517" s="107"/>
      <c r="T3517" s="108"/>
      <c r="U3517" s="108"/>
      <c r="V3517" s="107"/>
      <c r="W3517" s="107"/>
    </row>
    <row r="3518" spans="1:23">
      <c r="A3518" s="107"/>
      <c r="B3518" s="112"/>
      <c r="C3518" s="107"/>
      <c r="D3518" s="112"/>
      <c r="E3518" s="107"/>
      <c r="F3518" s="107"/>
      <c r="G3518" s="107"/>
      <c r="H3518" s="107"/>
      <c r="I3518" s="107"/>
      <c r="J3518" s="108"/>
      <c r="K3518" s="108"/>
      <c r="L3518" s="108"/>
      <c r="M3518" s="108"/>
      <c r="N3518" s="108"/>
      <c r="O3518" s="108"/>
      <c r="P3518" s="108"/>
      <c r="Q3518" s="108"/>
      <c r="R3518" s="108"/>
      <c r="S3518" s="107"/>
      <c r="T3518" s="108"/>
      <c r="U3518" s="108"/>
      <c r="V3518" s="107"/>
      <c r="W3518" s="107"/>
    </row>
    <row r="3519" spans="1:23">
      <c r="A3519" s="107"/>
      <c r="B3519" s="112"/>
      <c r="C3519" s="107"/>
      <c r="D3519" s="112"/>
      <c r="E3519" s="107"/>
      <c r="F3519" s="107"/>
      <c r="G3519" s="107"/>
      <c r="H3519" s="107"/>
      <c r="I3519" s="107"/>
      <c r="J3519" s="108"/>
      <c r="K3519" s="108"/>
      <c r="L3519" s="108"/>
      <c r="M3519" s="108"/>
      <c r="N3519" s="108"/>
      <c r="O3519" s="108"/>
      <c r="P3519" s="108"/>
      <c r="Q3519" s="108"/>
      <c r="R3519" s="108"/>
      <c r="S3519" s="107"/>
      <c r="T3519" s="108"/>
      <c r="U3519" s="108"/>
      <c r="V3519" s="107"/>
      <c r="W3519" s="107"/>
    </row>
    <row r="3520" spans="1:23">
      <c r="A3520" s="107"/>
      <c r="B3520" s="112"/>
      <c r="C3520" s="107"/>
      <c r="D3520" s="112"/>
      <c r="E3520" s="107"/>
      <c r="F3520" s="107"/>
      <c r="G3520" s="107"/>
      <c r="H3520" s="107"/>
      <c r="I3520" s="107"/>
      <c r="J3520" s="108"/>
      <c r="K3520" s="108"/>
      <c r="L3520" s="108"/>
      <c r="M3520" s="108"/>
      <c r="N3520" s="108"/>
      <c r="O3520" s="108"/>
      <c r="P3520" s="108"/>
      <c r="Q3520" s="108"/>
      <c r="R3520" s="108"/>
      <c r="S3520" s="107"/>
      <c r="T3520" s="108"/>
      <c r="U3520" s="108"/>
      <c r="V3520" s="107"/>
      <c r="W3520" s="107"/>
    </row>
    <row r="3521" spans="1:23">
      <c r="A3521" s="107"/>
      <c r="B3521" s="112"/>
      <c r="C3521" s="107"/>
      <c r="D3521" s="112"/>
      <c r="E3521" s="107"/>
      <c r="F3521" s="107"/>
      <c r="G3521" s="107"/>
      <c r="H3521" s="107"/>
      <c r="I3521" s="107"/>
      <c r="J3521" s="108"/>
      <c r="K3521" s="108"/>
      <c r="L3521" s="108"/>
      <c r="M3521" s="108"/>
      <c r="N3521" s="108"/>
      <c r="O3521" s="108"/>
      <c r="P3521" s="108"/>
      <c r="Q3521" s="108"/>
      <c r="R3521" s="108"/>
      <c r="S3521" s="107"/>
      <c r="T3521" s="108"/>
      <c r="U3521" s="108"/>
      <c r="V3521" s="107"/>
      <c r="W3521" s="107"/>
    </row>
    <row r="3522" spans="1:23">
      <c r="A3522" s="107"/>
      <c r="B3522" s="112"/>
      <c r="C3522" s="107"/>
      <c r="D3522" s="112"/>
      <c r="E3522" s="107"/>
      <c r="F3522" s="107"/>
      <c r="G3522" s="107"/>
      <c r="H3522" s="107"/>
      <c r="I3522" s="107"/>
      <c r="J3522" s="108"/>
      <c r="K3522" s="108"/>
      <c r="L3522" s="108"/>
      <c r="M3522" s="108"/>
      <c r="N3522" s="108"/>
      <c r="O3522" s="108"/>
      <c r="P3522" s="108"/>
      <c r="Q3522" s="108"/>
      <c r="R3522" s="108"/>
      <c r="S3522" s="107"/>
      <c r="T3522" s="108"/>
      <c r="U3522" s="108"/>
      <c r="V3522" s="107"/>
      <c r="W3522" s="107"/>
    </row>
    <row r="3523" spans="1:23">
      <c r="A3523" s="107"/>
      <c r="B3523" s="112"/>
      <c r="C3523" s="107"/>
      <c r="D3523" s="112"/>
      <c r="E3523" s="107"/>
      <c r="F3523" s="107"/>
      <c r="G3523" s="107"/>
      <c r="H3523" s="107"/>
      <c r="I3523" s="107"/>
      <c r="J3523" s="108"/>
      <c r="K3523" s="108"/>
      <c r="L3523" s="108"/>
      <c r="M3523" s="108"/>
      <c r="N3523" s="108"/>
      <c r="O3523" s="108"/>
      <c r="P3523" s="108"/>
      <c r="Q3523" s="108"/>
      <c r="R3523" s="108"/>
      <c r="S3523" s="107"/>
      <c r="T3523" s="108"/>
      <c r="U3523" s="108"/>
      <c r="V3523" s="107"/>
      <c r="W3523" s="107"/>
    </row>
    <row r="3524" spans="1:23">
      <c r="A3524" s="107"/>
      <c r="B3524" s="112"/>
      <c r="C3524" s="107"/>
      <c r="D3524" s="112"/>
      <c r="E3524" s="107"/>
      <c r="F3524" s="107"/>
      <c r="G3524" s="107"/>
      <c r="H3524" s="107"/>
      <c r="I3524" s="107"/>
      <c r="J3524" s="108"/>
      <c r="K3524" s="108"/>
      <c r="L3524" s="108"/>
      <c r="M3524" s="108"/>
      <c r="N3524" s="108"/>
      <c r="O3524" s="108"/>
      <c r="P3524" s="108"/>
      <c r="Q3524" s="108"/>
      <c r="R3524" s="108"/>
      <c r="S3524" s="107"/>
      <c r="T3524" s="108"/>
      <c r="U3524" s="108"/>
      <c r="V3524" s="107"/>
      <c r="W3524" s="107"/>
    </row>
    <row r="3525" spans="1:23">
      <c r="A3525" s="107"/>
      <c r="B3525" s="112"/>
      <c r="C3525" s="107"/>
      <c r="D3525" s="112"/>
      <c r="E3525" s="107"/>
      <c r="F3525" s="107"/>
      <c r="G3525" s="107"/>
      <c r="H3525" s="107"/>
      <c r="I3525" s="107"/>
      <c r="J3525" s="108"/>
      <c r="K3525" s="108"/>
      <c r="L3525" s="108"/>
      <c r="M3525" s="108"/>
      <c r="N3525" s="108"/>
      <c r="O3525" s="108"/>
      <c r="P3525" s="108"/>
      <c r="Q3525" s="108"/>
      <c r="R3525" s="108"/>
      <c r="S3525" s="107"/>
      <c r="T3525" s="108"/>
      <c r="U3525" s="108"/>
      <c r="V3525" s="107"/>
      <c r="W3525" s="107"/>
    </row>
    <row r="3526" spans="1:23">
      <c r="A3526" s="107"/>
      <c r="B3526" s="112"/>
      <c r="C3526" s="107"/>
      <c r="D3526" s="112"/>
      <c r="E3526" s="107"/>
      <c r="F3526" s="107"/>
      <c r="G3526" s="107"/>
      <c r="H3526" s="107"/>
      <c r="I3526" s="107"/>
      <c r="J3526" s="108"/>
      <c r="K3526" s="108"/>
      <c r="L3526" s="108"/>
      <c r="M3526" s="108"/>
      <c r="N3526" s="108"/>
      <c r="O3526" s="108"/>
      <c r="P3526" s="108"/>
      <c r="Q3526" s="108"/>
      <c r="R3526" s="108"/>
      <c r="S3526" s="107"/>
      <c r="T3526" s="108"/>
      <c r="U3526" s="108"/>
      <c r="V3526" s="107"/>
      <c r="W3526" s="107"/>
    </row>
    <row r="3527" spans="1:23">
      <c r="A3527" s="107"/>
      <c r="B3527" s="112"/>
      <c r="C3527" s="107"/>
      <c r="D3527" s="112"/>
      <c r="E3527" s="107"/>
      <c r="F3527" s="107"/>
      <c r="G3527" s="107"/>
      <c r="H3527" s="107"/>
      <c r="I3527" s="107"/>
      <c r="J3527" s="108"/>
      <c r="K3527" s="108"/>
      <c r="L3527" s="108"/>
      <c r="M3527" s="108"/>
      <c r="N3527" s="108"/>
      <c r="O3527" s="108"/>
      <c r="P3527" s="108"/>
      <c r="Q3527" s="108"/>
      <c r="R3527" s="108"/>
      <c r="S3527" s="107"/>
      <c r="T3527" s="108"/>
      <c r="U3527" s="108"/>
      <c r="V3527" s="107"/>
      <c r="W3527" s="107"/>
    </row>
    <row r="3528" spans="1:23">
      <c r="A3528" s="107"/>
      <c r="B3528" s="112"/>
      <c r="C3528" s="107"/>
      <c r="D3528" s="112"/>
      <c r="E3528" s="107"/>
      <c r="F3528" s="107"/>
      <c r="G3528" s="107"/>
      <c r="H3528" s="107"/>
      <c r="I3528" s="107"/>
      <c r="J3528" s="108"/>
      <c r="K3528" s="108"/>
      <c r="L3528" s="108"/>
      <c r="M3528" s="108"/>
      <c r="N3528" s="108"/>
      <c r="O3528" s="108"/>
      <c r="P3528" s="108"/>
      <c r="Q3528" s="108"/>
      <c r="R3528" s="108"/>
      <c r="S3528" s="107"/>
      <c r="T3528" s="108"/>
      <c r="U3528" s="108"/>
      <c r="V3528" s="107"/>
      <c r="W3528" s="107"/>
    </row>
    <row r="3529" spans="1:23">
      <c r="A3529" s="107"/>
      <c r="B3529" s="112"/>
      <c r="C3529" s="107"/>
      <c r="D3529" s="112"/>
      <c r="E3529" s="107"/>
      <c r="F3529" s="107"/>
      <c r="G3529" s="107"/>
      <c r="H3529" s="107"/>
      <c r="I3529" s="107"/>
      <c r="J3529" s="108"/>
      <c r="K3529" s="108"/>
      <c r="L3529" s="108"/>
      <c r="M3529" s="108"/>
      <c r="N3529" s="108"/>
      <c r="O3529" s="108"/>
      <c r="P3529" s="108"/>
      <c r="Q3529" s="108"/>
      <c r="R3529" s="108"/>
      <c r="S3529" s="107"/>
      <c r="T3529" s="108"/>
      <c r="U3529" s="108"/>
      <c r="V3529" s="107"/>
      <c r="W3529" s="107"/>
    </row>
    <row r="3530" spans="1:23">
      <c r="A3530" s="107"/>
      <c r="B3530" s="112"/>
      <c r="C3530" s="107"/>
      <c r="D3530" s="112"/>
      <c r="E3530" s="107"/>
      <c r="F3530" s="107"/>
      <c r="G3530" s="107"/>
      <c r="H3530" s="107"/>
      <c r="I3530" s="107"/>
      <c r="J3530" s="108"/>
      <c r="K3530" s="108"/>
      <c r="L3530" s="108"/>
      <c r="M3530" s="108"/>
      <c r="N3530" s="108"/>
      <c r="O3530" s="108"/>
      <c r="P3530" s="108"/>
      <c r="Q3530" s="108"/>
      <c r="R3530" s="108"/>
      <c r="S3530" s="107"/>
      <c r="T3530" s="108"/>
      <c r="U3530" s="108"/>
      <c r="V3530" s="107"/>
      <c r="W3530" s="107"/>
    </row>
    <row r="3531" spans="1:23">
      <c r="A3531" s="107"/>
      <c r="B3531" s="112"/>
      <c r="C3531" s="107"/>
      <c r="D3531" s="112"/>
      <c r="E3531" s="107"/>
      <c r="F3531" s="107"/>
      <c r="G3531" s="107"/>
      <c r="H3531" s="107"/>
      <c r="I3531" s="107"/>
      <c r="J3531" s="108"/>
      <c r="K3531" s="108"/>
      <c r="L3531" s="108"/>
      <c r="M3531" s="108"/>
      <c r="N3531" s="108"/>
      <c r="O3531" s="108"/>
      <c r="P3531" s="108"/>
      <c r="Q3531" s="108"/>
      <c r="R3531" s="108"/>
      <c r="S3531" s="107"/>
      <c r="T3531" s="108"/>
      <c r="U3531" s="108"/>
      <c r="V3531" s="107"/>
      <c r="W3531" s="107"/>
    </row>
    <row r="3532" spans="1:23">
      <c r="A3532" s="107"/>
      <c r="B3532" s="112"/>
      <c r="C3532" s="107"/>
      <c r="D3532" s="112"/>
      <c r="E3532" s="107"/>
      <c r="F3532" s="107"/>
      <c r="G3532" s="107"/>
      <c r="H3532" s="107"/>
      <c r="I3532" s="107"/>
      <c r="J3532" s="108"/>
      <c r="K3532" s="108"/>
      <c r="L3532" s="108"/>
      <c r="M3532" s="108"/>
      <c r="N3532" s="108"/>
      <c r="O3532" s="108"/>
      <c r="P3532" s="108"/>
      <c r="Q3532" s="108"/>
      <c r="R3532" s="108"/>
      <c r="S3532" s="107"/>
      <c r="T3532" s="108"/>
      <c r="U3532" s="108"/>
      <c r="V3532" s="107"/>
      <c r="W3532" s="107"/>
    </row>
    <row r="3533" spans="1:23">
      <c r="A3533" s="107"/>
      <c r="B3533" s="112"/>
      <c r="C3533" s="107"/>
      <c r="D3533" s="112"/>
      <c r="E3533" s="107"/>
      <c r="F3533" s="107"/>
      <c r="G3533" s="107"/>
      <c r="H3533" s="107"/>
      <c r="I3533" s="107"/>
      <c r="J3533" s="108"/>
      <c r="K3533" s="108"/>
      <c r="L3533" s="108"/>
      <c r="M3533" s="108"/>
      <c r="N3533" s="108"/>
      <c r="O3533" s="108"/>
      <c r="P3533" s="108"/>
      <c r="Q3533" s="108"/>
      <c r="R3533" s="108"/>
      <c r="S3533" s="107"/>
      <c r="T3533" s="108"/>
      <c r="U3533" s="108"/>
      <c r="V3533" s="107"/>
      <c r="W3533" s="107"/>
    </row>
    <row r="3534" spans="1:23">
      <c r="A3534" s="107"/>
      <c r="B3534" s="112"/>
      <c r="C3534" s="107"/>
      <c r="D3534" s="112"/>
      <c r="E3534" s="107"/>
      <c r="F3534" s="107"/>
      <c r="G3534" s="107"/>
      <c r="H3534" s="107"/>
      <c r="I3534" s="107"/>
      <c r="J3534" s="108"/>
      <c r="K3534" s="108"/>
      <c r="L3534" s="108"/>
      <c r="M3534" s="108"/>
      <c r="N3534" s="108"/>
      <c r="O3534" s="108"/>
      <c r="P3534" s="108"/>
      <c r="Q3534" s="108"/>
      <c r="R3534" s="108"/>
      <c r="S3534" s="107"/>
      <c r="T3534" s="108"/>
      <c r="U3534" s="108"/>
      <c r="V3534" s="107"/>
      <c r="W3534" s="107"/>
    </row>
    <row r="3535" spans="1:23">
      <c r="A3535" s="107"/>
      <c r="B3535" s="112"/>
      <c r="C3535" s="107"/>
      <c r="D3535" s="112"/>
      <c r="E3535" s="107"/>
      <c r="F3535" s="107"/>
      <c r="G3535" s="107"/>
      <c r="H3535" s="107"/>
      <c r="I3535" s="107"/>
      <c r="J3535" s="108"/>
      <c r="K3535" s="108"/>
      <c r="L3535" s="108"/>
      <c r="M3535" s="108"/>
      <c r="N3535" s="108"/>
      <c r="O3535" s="108"/>
      <c r="P3535" s="108"/>
      <c r="Q3535" s="108"/>
      <c r="R3535" s="108"/>
      <c r="S3535" s="107"/>
      <c r="T3535" s="108"/>
      <c r="U3535" s="108"/>
      <c r="V3535" s="107"/>
      <c r="W3535" s="107"/>
    </row>
    <row r="3536" spans="1:23">
      <c r="A3536" s="107"/>
      <c r="B3536" s="112"/>
      <c r="C3536" s="107"/>
      <c r="D3536" s="112"/>
      <c r="E3536" s="107"/>
      <c r="F3536" s="107"/>
      <c r="G3536" s="107"/>
      <c r="H3536" s="107"/>
      <c r="I3536" s="107"/>
      <c r="J3536" s="108"/>
      <c r="K3536" s="108"/>
      <c r="L3536" s="108"/>
      <c r="M3536" s="108"/>
      <c r="N3536" s="108"/>
      <c r="O3536" s="108"/>
      <c r="P3536" s="108"/>
      <c r="Q3536" s="108"/>
      <c r="R3536" s="108"/>
      <c r="S3536" s="107"/>
      <c r="T3536" s="108"/>
      <c r="U3536" s="108"/>
      <c r="V3536" s="107"/>
      <c r="W3536" s="107"/>
    </row>
    <row r="3537" spans="1:23">
      <c r="A3537" s="107"/>
      <c r="B3537" s="112"/>
      <c r="C3537" s="107"/>
      <c r="D3537" s="112"/>
      <c r="E3537" s="107"/>
      <c r="F3537" s="107"/>
      <c r="G3537" s="107"/>
      <c r="H3537" s="107"/>
      <c r="I3537" s="107"/>
      <c r="J3537" s="108"/>
      <c r="K3537" s="108"/>
      <c r="L3537" s="108"/>
      <c r="M3537" s="108"/>
      <c r="N3537" s="108"/>
      <c r="O3537" s="108"/>
      <c r="P3537" s="108"/>
      <c r="Q3537" s="108"/>
      <c r="R3537" s="108"/>
      <c r="S3537" s="107"/>
      <c r="T3537" s="108"/>
      <c r="U3537" s="108"/>
      <c r="V3537" s="107"/>
      <c r="W3537" s="107"/>
    </row>
    <row r="3538" spans="1:23">
      <c r="A3538" s="107"/>
      <c r="B3538" s="112"/>
      <c r="C3538" s="107"/>
      <c r="D3538" s="112"/>
      <c r="E3538" s="107"/>
      <c r="F3538" s="107"/>
      <c r="G3538" s="107"/>
      <c r="H3538" s="107"/>
      <c r="I3538" s="107"/>
      <c r="J3538" s="108"/>
      <c r="K3538" s="108"/>
      <c r="L3538" s="108"/>
      <c r="M3538" s="108"/>
      <c r="N3538" s="108"/>
      <c r="O3538" s="108"/>
      <c r="P3538" s="108"/>
      <c r="Q3538" s="108"/>
      <c r="R3538" s="108"/>
      <c r="S3538" s="107"/>
      <c r="T3538" s="108"/>
      <c r="U3538" s="108"/>
      <c r="V3538" s="107"/>
      <c r="W3538" s="107"/>
    </row>
    <row r="3539" spans="1:23">
      <c r="A3539" s="107"/>
      <c r="B3539" s="112"/>
      <c r="C3539" s="107"/>
      <c r="D3539" s="112"/>
      <c r="E3539" s="107"/>
      <c r="F3539" s="107"/>
      <c r="G3539" s="107"/>
      <c r="H3539" s="107"/>
      <c r="I3539" s="107"/>
      <c r="J3539" s="108"/>
      <c r="K3539" s="108"/>
      <c r="L3539" s="108"/>
      <c r="M3539" s="108"/>
      <c r="N3539" s="108"/>
      <c r="O3539" s="108"/>
      <c r="P3539" s="108"/>
      <c r="Q3539" s="108"/>
      <c r="R3539" s="108"/>
      <c r="S3539" s="107"/>
      <c r="T3539" s="108"/>
      <c r="U3539" s="108"/>
      <c r="V3539" s="107"/>
      <c r="W3539" s="107"/>
    </row>
    <row r="3540" spans="1:23">
      <c r="A3540" s="107"/>
      <c r="B3540" s="112"/>
      <c r="C3540" s="107"/>
      <c r="D3540" s="112"/>
      <c r="E3540" s="107"/>
      <c r="F3540" s="107"/>
      <c r="G3540" s="107"/>
      <c r="H3540" s="107"/>
      <c r="I3540" s="107"/>
      <c r="J3540" s="108"/>
      <c r="K3540" s="108"/>
      <c r="L3540" s="108"/>
      <c r="M3540" s="108"/>
      <c r="N3540" s="108"/>
      <c r="O3540" s="108"/>
      <c r="P3540" s="108"/>
      <c r="Q3540" s="108"/>
      <c r="R3540" s="108"/>
      <c r="S3540" s="107"/>
      <c r="T3540" s="108"/>
      <c r="U3540" s="108"/>
      <c r="V3540" s="107"/>
      <c r="W3540" s="107"/>
    </row>
    <row r="3541" spans="1:23">
      <c r="A3541" s="107"/>
      <c r="B3541" s="112"/>
      <c r="C3541" s="107"/>
      <c r="D3541" s="112"/>
      <c r="E3541" s="107"/>
      <c r="F3541" s="107"/>
      <c r="G3541" s="107"/>
      <c r="H3541" s="107"/>
      <c r="I3541" s="107"/>
      <c r="J3541" s="108"/>
      <c r="K3541" s="108"/>
      <c r="L3541" s="108"/>
      <c r="M3541" s="108"/>
      <c r="N3541" s="108"/>
      <c r="O3541" s="108"/>
      <c r="P3541" s="108"/>
      <c r="Q3541" s="108"/>
      <c r="R3541" s="108"/>
      <c r="S3541" s="107"/>
      <c r="T3541" s="108"/>
      <c r="U3541" s="108"/>
      <c r="V3541" s="107"/>
      <c r="W3541" s="107"/>
    </row>
    <row r="3542" spans="1:23">
      <c r="A3542" s="107"/>
      <c r="B3542" s="112"/>
      <c r="C3542" s="107"/>
      <c r="D3542" s="112"/>
      <c r="E3542" s="107"/>
      <c r="F3542" s="107"/>
      <c r="G3542" s="107"/>
      <c r="H3542" s="107"/>
      <c r="I3542" s="107"/>
      <c r="J3542" s="108"/>
      <c r="K3542" s="108"/>
      <c r="L3542" s="108"/>
      <c r="M3542" s="108"/>
      <c r="N3542" s="108"/>
      <c r="O3542" s="108"/>
      <c r="P3542" s="108"/>
      <c r="Q3542" s="108"/>
      <c r="R3542" s="108"/>
      <c r="S3542" s="107"/>
      <c r="T3542" s="108"/>
      <c r="U3542" s="108"/>
      <c r="V3542" s="107"/>
      <c r="W3542" s="107"/>
    </row>
    <row r="3543" spans="1:23">
      <c r="A3543" s="107"/>
      <c r="B3543" s="112"/>
      <c r="C3543" s="107"/>
      <c r="D3543" s="112"/>
      <c r="E3543" s="107"/>
      <c r="F3543" s="107"/>
      <c r="G3543" s="107"/>
      <c r="H3543" s="107"/>
      <c r="I3543" s="107"/>
      <c r="J3543" s="108"/>
      <c r="K3543" s="108"/>
      <c r="L3543" s="108"/>
      <c r="M3543" s="108"/>
      <c r="N3543" s="108"/>
      <c r="O3543" s="108"/>
      <c r="P3543" s="108"/>
      <c r="Q3543" s="108"/>
      <c r="R3543" s="108"/>
      <c r="S3543" s="107"/>
      <c r="T3543" s="108"/>
      <c r="U3543" s="108"/>
      <c r="V3543" s="107"/>
      <c r="W3543" s="107"/>
    </row>
    <row r="3544" spans="1:23">
      <c r="A3544" s="107"/>
      <c r="B3544" s="112"/>
      <c r="C3544" s="107"/>
      <c r="D3544" s="112"/>
      <c r="E3544" s="107"/>
      <c r="F3544" s="107"/>
      <c r="G3544" s="107"/>
      <c r="H3544" s="107"/>
      <c r="I3544" s="107"/>
      <c r="J3544" s="108"/>
      <c r="K3544" s="108"/>
      <c r="L3544" s="108"/>
      <c r="M3544" s="108"/>
      <c r="N3544" s="108"/>
      <c r="O3544" s="108"/>
      <c r="P3544" s="108"/>
      <c r="Q3544" s="108"/>
      <c r="R3544" s="108"/>
      <c r="S3544" s="107"/>
      <c r="T3544" s="108"/>
      <c r="U3544" s="108"/>
      <c r="V3544" s="107"/>
      <c r="W3544" s="107"/>
    </row>
    <row r="3545" spans="1:23">
      <c r="A3545" s="107"/>
      <c r="B3545" s="112"/>
      <c r="C3545" s="107"/>
      <c r="D3545" s="112"/>
      <c r="E3545" s="107"/>
      <c r="F3545" s="107"/>
      <c r="G3545" s="107"/>
      <c r="H3545" s="107"/>
      <c r="I3545" s="107"/>
      <c r="J3545" s="108"/>
      <c r="K3545" s="108"/>
      <c r="L3545" s="108"/>
      <c r="M3545" s="108"/>
      <c r="N3545" s="108"/>
      <c r="O3545" s="108"/>
      <c r="P3545" s="108"/>
      <c r="Q3545" s="108"/>
      <c r="R3545" s="108"/>
      <c r="S3545" s="107"/>
      <c r="T3545" s="108"/>
      <c r="U3545" s="108"/>
      <c r="V3545" s="107"/>
      <c r="W3545" s="107"/>
    </row>
    <row r="3546" spans="1:23">
      <c r="A3546" s="107"/>
      <c r="B3546" s="112"/>
      <c r="C3546" s="107"/>
      <c r="D3546" s="112"/>
      <c r="E3546" s="107"/>
      <c r="F3546" s="107"/>
      <c r="G3546" s="107"/>
      <c r="H3546" s="107"/>
      <c r="I3546" s="107"/>
      <c r="J3546" s="108"/>
      <c r="K3546" s="108"/>
      <c r="L3546" s="108"/>
      <c r="M3546" s="108"/>
      <c r="N3546" s="108"/>
      <c r="O3546" s="108"/>
      <c r="P3546" s="108"/>
      <c r="Q3546" s="108"/>
      <c r="R3546" s="108"/>
      <c r="S3546" s="107"/>
      <c r="T3546" s="108"/>
      <c r="U3546" s="108"/>
      <c r="V3546" s="107"/>
      <c r="W3546" s="107"/>
    </row>
    <row r="3547" spans="1:23">
      <c r="A3547" s="107"/>
      <c r="B3547" s="112"/>
      <c r="C3547" s="107"/>
      <c r="D3547" s="112"/>
      <c r="E3547" s="107"/>
      <c r="F3547" s="107"/>
      <c r="G3547" s="107"/>
      <c r="H3547" s="107"/>
      <c r="I3547" s="107"/>
      <c r="J3547" s="108"/>
      <c r="K3547" s="108"/>
      <c r="L3547" s="108"/>
      <c r="M3547" s="108"/>
      <c r="N3547" s="108"/>
      <c r="O3547" s="108"/>
      <c r="P3547" s="108"/>
      <c r="Q3547" s="108"/>
      <c r="R3547" s="108"/>
      <c r="S3547" s="107"/>
      <c r="T3547" s="108"/>
      <c r="U3547" s="108"/>
      <c r="V3547" s="107"/>
      <c r="W3547" s="107"/>
    </row>
    <row r="3548" spans="1:23">
      <c r="A3548" s="107"/>
      <c r="B3548" s="112"/>
      <c r="C3548" s="107"/>
      <c r="D3548" s="112"/>
      <c r="E3548" s="107"/>
      <c r="F3548" s="107"/>
      <c r="G3548" s="107"/>
      <c r="H3548" s="107"/>
      <c r="I3548" s="107"/>
      <c r="J3548" s="108"/>
      <c r="K3548" s="108"/>
      <c r="L3548" s="108"/>
      <c r="M3548" s="108"/>
      <c r="N3548" s="108"/>
      <c r="O3548" s="108"/>
      <c r="P3548" s="108"/>
      <c r="Q3548" s="108"/>
      <c r="R3548" s="108"/>
      <c r="S3548" s="107"/>
      <c r="T3548" s="108"/>
      <c r="U3548" s="108"/>
      <c r="V3548" s="107"/>
      <c r="W3548" s="107"/>
    </row>
    <row r="3549" spans="1:23">
      <c r="A3549" s="107"/>
      <c r="B3549" s="112"/>
      <c r="C3549" s="107"/>
      <c r="D3549" s="112"/>
      <c r="E3549" s="107"/>
      <c r="F3549" s="107"/>
      <c r="G3549" s="107"/>
      <c r="H3549" s="107"/>
      <c r="I3549" s="107"/>
      <c r="J3549" s="108"/>
      <c r="K3549" s="108"/>
      <c r="L3549" s="108"/>
      <c r="M3549" s="108"/>
      <c r="N3549" s="108"/>
      <c r="O3549" s="108"/>
      <c r="P3549" s="108"/>
      <c r="Q3549" s="108"/>
      <c r="R3549" s="108"/>
      <c r="S3549" s="107"/>
      <c r="T3549" s="108"/>
      <c r="U3549" s="108"/>
      <c r="V3549" s="107"/>
      <c r="W3549" s="107"/>
    </row>
    <row r="3550" spans="1:23">
      <c r="A3550" s="107"/>
      <c r="B3550" s="112"/>
      <c r="C3550" s="107"/>
      <c r="D3550" s="112"/>
      <c r="E3550" s="107"/>
      <c r="F3550" s="107"/>
      <c r="G3550" s="107"/>
      <c r="H3550" s="107"/>
      <c r="I3550" s="107"/>
      <c r="J3550" s="108"/>
      <c r="K3550" s="108"/>
      <c r="L3550" s="108"/>
      <c r="M3550" s="108"/>
      <c r="N3550" s="108"/>
      <c r="O3550" s="108"/>
      <c r="P3550" s="108"/>
      <c r="Q3550" s="108"/>
      <c r="R3550" s="108"/>
      <c r="S3550" s="107"/>
      <c r="T3550" s="108"/>
      <c r="U3550" s="108"/>
      <c r="V3550" s="107"/>
      <c r="W3550" s="107"/>
    </row>
    <row r="3551" spans="1:23">
      <c r="A3551" s="107"/>
      <c r="B3551" s="112"/>
      <c r="C3551" s="107"/>
      <c r="D3551" s="112"/>
      <c r="E3551" s="107"/>
      <c r="F3551" s="107"/>
      <c r="G3551" s="107"/>
      <c r="H3551" s="107"/>
      <c r="I3551" s="107"/>
      <c r="J3551" s="108"/>
      <c r="K3551" s="108"/>
      <c r="L3551" s="108"/>
      <c r="M3551" s="108"/>
      <c r="N3551" s="108"/>
      <c r="O3551" s="108"/>
      <c r="P3551" s="108"/>
      <c r="Q3551" s="108"/>
      <c r="R3551" s="108"/>
      <c r="S3551" s="107"/>
      <c r="T3551" s="108"/>
      <c r="U3551" s="108"/>
      <c r="V3551" s="107"/>
      <c r="W3551" s="107"/>
    </row>
    <row r="3552" spans="1:23">
      <c r="A3552" s="107"/>
      <c r="B3552" s="112"/>
      <c r="C3552" s="107"/>
      <c r="D3552" s="112"/>
      <c r="E3552" s="107"/>
      <c r="F3552" s="107"/>
      <c r="G3552" s="107"/>
      <c r="H3552" s="107"/>
      <c r="I3552" s="107"/>
      <c r="J3552" s="108"/>
      <c r="K3552" s="108"/>
      <c r="L3552" s="108"/>
      <c r="M3552" s="108"/>
      <c r="N3552" s="108"/>
      <c r="O3552" s="108"/>
      <c r="P3552" s="108"/>
      <c r="Q3552" s="108"/>
      <c r="R3552" s="108"/>
      <c r="S3552" s="107"/>
      <c r="T3552" s="108"/>
      <c r="U3552" s="108"/>
      <c r="V3552" s="107"/>
      <c r="W3552" s="107"/>
    </row>
    <row r="3553" spans="1:23">
      <c r="A3553" s="107"/>
      <c r="B3553" s="112"/>
      <c r="C3553" s="107"/>
      <c r="D3553" s="112"/>
      <c r="E3553" s="107"/>
      <c r="F3553" s="107"/>
      <c r="G3553" s="107"/>
      <c r="H3553" s="107"/>
      <c r="I3553" s="107"/>
      <c r="J3553" s="108"/>
      <c r="K3553" s="108"/>
      <c r="L3553" s="108"/>
      <c r="M3553" s="108"/>
      <c r="N3553" s="108"/>
      <c r="O3553" s="108"/>
      <c r="P3553" s="108"/>
      <c r="Q3553" s="108"/>
      <c r="R3553" s="108"/>
      <c r="S3553" s="107"/>
      <c r="T3553" s="108"/>
      <c r="U3553" s="108"/>
      <c r="V3553" s="107"/>
      <c r="W3553" s="107"/>
    </row>
    <row r="3554" spans="1:23">
      <c r="A3554" s="107"/>
      <c r="B3554" s="112"/>
      <c r="C3554" s="107"/>
      <c r="D3554" s="112"/>
      <c r="E3554" s="107"/>
      <c r="F3554" s="107"/>
      <c r="G3554" s="107"/>
      <c r="H3554" s="107"/>
      <c r="I3554" s="107"/>
      <c r="J3554" s="108"/>
      <c r="K3554" s="108"/>
      <c r="L3554" s="108"/>
      <c r="M3554" s="108"/>
      <c r="N3554" s="108"/>
      <c r="O3554" s="108"/>
      <c r="P3554" s="108"/>
      <c r="Q3554" s="108"/>
      <c r="R3554" s="108"/>
      <c r="S3554" s="107"/>
      <c r="T3554" s="108"/>
      <c r="U3554" s="108"/>
      <c r="V3554" s="107"/>
      <c r="W3554" s="107"/>
    </row>
    <row r="3555" spans="1:23">
      <c r="A3555" s="107"/>
      <c r="B3555" s="112"/>
      <c r="C3555" s="107"/>
      <c r="D3555" s="112"/>
      <c r="E3555" s="107"/>
      <c r="F3555" s="107"/>
      <c r="G3555" s="107"/>
      <c r="H3555" s="107"/>
      <c r="I3555" s="107"/>
      <c r="J3555" s="108"/>
      <c r="K3555" s="108"/>
      <c r="L3555" s="108"/>
      <c r="M3555" s="108"/>
      <c r="N3555" s="108"/>
      <c r="O3555" s="108"/>
      <c r="P3555" s="108"/>
      <c r="Q3555" s="108"/>
      <c r="R3555" s="108"/>
      <c r="S3555" s="107"/>
      <c r="T3555" s="108"/>
      <c r="U3555" s="108"/>
      <c r="V3555" s="107"/>
      <c r="W3555" s="107"/>
    </row>
    <row r="3556" spans="1:23">
      <c r="A3556" s="107"/>
      <c r="B3556" s="112"/>
      <c r="C3556" s="107"/>
      <c r="D3556" s="112"/>
      <c r="E3556" s="107"/>
      <c r="F3556" s="107"/>
      <c r="G3556" s="107"/>
      <c r="H3556" s="107"/>
      <c r="I3556" s="107"/>
      <c r="J3556" s="108"/>
      <c r="K3556" s="108"/>
      <c r="L3556" s="108"/>
      <c r="M3556" s="108"/>
      <c r="N3556" s="108"/>
      <c r="O3556" s="108"/>
      <c r="P3556" s="108"/>
      <c r="Q3556" s="108"/>
      <c r="R3556" s="108"/>
      <c r="S3556" s="107"/>
      <c r="T3556" s="108"/>
      <c r="U3556" s="108"/>
      <c r="V3556" s="107"/>
      <c r="W3556" s="107"/>
    </row>
    <row r="3557" spans="1:23">
      <c r="A3557" s="107"/>
      <c r="B3557" s="112"/>
      <c r="C3557" s="107"/>
      <c r="D3557" s="112"/>
      <c r="E3557" s="107"/>
      <c r="F3557" s="107"/>
      <c r="G3557" s="107"/>
      <c r="H3557" s="107"/>
      <c r="I3557" s="107"/>
      <c r="J3557" s="108"/>
      <c r="K3557" s="108"/>
      <c r="L3557" s="108"/>
      <c r="M3557" s="108"/>
      <c r="N3557" s="108"/>
      <c r="O3557" s="108"/>
      <c r="P3557" s="108"/>
      <c r="Q3557" s="108"/>
      <c r="R3557" s="108"/>
      <c r="S3557" s="107"/>
      <c r="T3557" s="108"/>
      <c r="U3557" s="108"/>
      <c r="V3557" s="107"/>
      <c r="W3557" s="107"/>
    </row>
    <row r="3558" spans="1:23">
      <c r="A3558" s="107"/>
      <c r="B3558" s="112"/>
      <c r="C3558" s="107"/>
      <c r="D3558" s="112"/>
      <c r="E3558" s="107"/>
      <c r="F3558" s="107"/>
      <c r="G3558" s="107"/>
      <c r="H3558" s="107"/>
      <c r="I3558" s="107"/>
      <c r="J3558" s="108"/>
      <c r="K3558" s="108"/>
      <c r="L3558" s="108"/>
      <c r="M3558" s="108"/>
      <c r="N3558" s="108"/>
      <c r="O3558" s="108"/>
      <c r="P3558" s="108"/>
      <c r="Q3558" s="108"/>
      <c r="R3558" s="108"/>
      <c r="S3558" s="107"/>
      <c r="T3558" s="108"/>
      <c r="U3558" s="108"/>
      <c r="V3558" s="107"/>
      <c r="W3558" s="107"/>
    </row>
    <row r="3559" spans="1:23">
      <c r="A3559" s="107"/>
      <c r="B3559" s="112"/>
      <c r="C3559" s="107"/>
      <c r="D3559" s="112"/>
      <c r="E3559" s="107"/>
      <c r="F3559" s="107"/>
      <c r="G3559" s="107"/>
      <c r="H3559" s="107"/>
      <c r="I3559" s="107"/>
      <c r="J3559" s="108"/>
      <c r="K3559" s="108"/>
      <c r="L3559" s="108"/>
      <c r="M3559" s="108"/>
      <c r="N3559" s="108"/>
      <c r="O3559" s="108"/>
      <c r="P3559" s="108"/>
      <c r="Q3559" s="108"/>
      <c r="R3559" s="108"/>
      <c r="S3559" s="107"/>
      <c r="T3559" s="108"/>
      <c r="U3559" s="108"/>
      <c r="V3559" s="107"/>
      <c r="W3559" s="107"/>
    </row>
    <row r="3560" spans="1:23">
      <c r="A3560" s="107"/>
      <c r="B3560" s="112"/>
      <c r="C3560" s="107"/>
      <c r="D3560" s="112"/>
      <c r="E3560" s="107"/>
      <c r="F3560" s="107"/>
      <c r="G3560" s="107"/>
      <c r="H3560" s="107"/>
      <c r="I3560" s="107"/>
      <c r="J3560" s="108"/>
      <c r="K3560" s="108"/>
      <c r="L3560" s="108"/>
      <c r="M3560" s="108"/>
      <c r="N3560" s="108"/>
      <c r="O3560" s="108"/>
      <c r="P3560" s="108"/>
      <c r="Q3560" s="108"/>
      <c r="R3560" s="108"/>
      <c r="S3560" s="107"/>
      <c r="T3560" s="108"/>
      <c r="U3560" s="108"/>
      <c r="V3560" s="107"/>
      <c r="W3560" s="107"/>
    </row>
    <row r="3561" spans="1:23">
      <c r="A3561" s="107"/>
      <c r="B3561" s="112"/>
      <c r="C3561" s="107"/>
      <c r="D3561" s="112"/>
      <c r="E3561" s="107"/>
      <c r="F3561" s="107"/>
      <c r="G3561" s="107"/>
      <c r="H3561" s="107"/>
      <c r="I3561" s="107"/>
      <c r="J3561" s="108"/>
      <c r="K3561" s="108"/>
      <c r="L3561" s="108"/>
      <c r="M3561" s="108"/>
      <c r="N3561" s="108"/>
      <c r="O3561" s="108"/>
      <c r="P3561" s="108"/>
      <c r="Q3561" s="108"/>
      <c r="R3561" s="108"/>
      <c r="S3561" s="107"/>
      <c r="T3561" s="108"/>
      <c r="U3561" s="108"/>
      <c r="V3561" s="107"/>
      <c r="W3561" s="107"/>
    </row>
    <row r="3562" spans="1:23">
      <c r="A3562" s="107"/>
      <c r="B3562" s="112"/>
      <c r="C3562" s="107"/>
      <c r="D3562" s="112"/>
      <c r="E3562" s="107"/>
      <c r="F3562" s="107"/>
      <c r="G3562" s="107"/>
      <c r="H3562" s="107"/>
      <c r="I3562" s="107"/>
      <c r="J3562" s="108"/>
      <c r="K3562" s="108"/>
      <c r="L3562" s="108"/>
      <c r="M3562" s="108"/>
      <c r="N3562" s="108"/>
      <c r="O3562" s="108"/>
      <c r="P3562" s="108"/>
      <c r="Q3562" s="108"/>
      <c r="R3562" s="108"/>
      <c r="S3562" s="107"/>
      <c r="T3562" s="108"/>
      <c r="U3562" s="108"/>
      <c r="V3562" s="107"/>
      <c r="W3562" s="107"/>
    </row>
    <row r="3563" spans="1:23">
      <c r="A3563" s="107"/>
      <c r="B3563" s="112"/>
      <c r="C3563" s="107"/>
      <c r="D3563" s="112"/>
      <c r="E3563" s="107"/>
      <c r="F3563" s="107"/>
      <c r="G3563" s="107"/>
      <c r="H3563" s="107"/>
      <c r="I3563" s="107"/>
      <c r="J3563" s="108"/>
      <c r="K3563" s="108"/>
      <c r="L3563" s="108"/>
      <c r="M3563" s="108"/>
      <c r="N3563" s="108"/>
      <c r="O3563" s="108"/>
      <c r="P3563" s="108"/>
      <c r="Q3563" s="108"/>
      <c r="R3563" s="108"/>
      <c r="S3563" s="107"/>
      <c r="T3563" s="108"/>
      <c r="U3563" s="108"/>
      <c r="V3563" s="107"/>
      <c r="W3563" s="107"/>
    </row>
    <row r="3564" spans="1:23">
      <c r="A3564" s="107"/>
      <c r="B3564" s="112"/>
      <c r="C3564" s="107"/>
      <c r="D3564" s="112"/>
      <c r="E3564" s="107"/>
      <c r="F3564" s="107"/>
      <c r="G3564" s="107"/>
      <c r="H3564" s="107"/>
      <c r="I3564" s="107"/>
      <c r="J3564" s="108"/>
      <c r="K3564" s="108"/>
      <c r="L3564" s="108"/>
      <c r="M3564" s="108"/>
      <c r="N3564" s="108"/>
      <c r="O3564" s="108"/>
      <c r="P3564" s="108"/>
      <c r="Q3564" s="108"/>
      <c r="R3564" s="108"/>
      <c r="S3564" s="107"/>
      <c r="T3564" s="108"/>
      <c r="U3564" s="108"/>
      <c r="V3564" s="107"/>
      <c r="W3564" s="107"/>
    </row>
    <row r="3565" spans="1:23">
      <c r="A3565" s="107"/>
      <c r="B3565" s="112"/>
      <c r="C3565" s="107"/>
      <c r="D3565" s="112"/>
      <c r="E3565" s="107"/>
      <c r="F3565" s="107"/>
      <c r="G3565" s="107"/>
      <c r="H3565" s="107"/>
      <c r="I3565" s="107"/>
      <c r="J3565" s="108"/>
      <c r="K3565" s="108"/>
      <c r="L3565" s="108"/>
      <c r="M3565" s="108"/>
      <c r="N3565" s="108"/>
      <c r="O3565" s="108"/>
      <c r="P3565" s="108"/>
      <c r="Q3565" s="108"/>
      <c r="R3565" s="108"/>
      <c r="S3565" s="107"/>
      <c r="T3565" s="108"/>
      <c r="U3565" s="108"/>
      <c r="V3565" s="107"/>
      <c r="W3565" s="107"/>
    </row>
    <row r="3566" spans="1:23">
      <c r="A3566" s="107"/>
      <c r="B3566" s="112"/>
      <c r="C3566" s="107"/>
      <c r="D3566" s="112"/>
      <c r="E3566" s="107"/>
      <c r="F3566" s="107"/>
      <c r="G3566" s="107"/>
      <c r="H3566" s="107"/>
      <c r="I3566" s="107"/>
      <c r="J3566" s="108"/>
      <c r="K3566" s="108"/>
      <c r="L3566" s="108"/>
      <c r="M3566" s="108"/>
      <c r="N3566" s="108"/>
      <c r="O3566" s="108"/>
      <c r="P3566" s="108"/>
      <c r="Q3566" s="108"/>
      <c r="R3566" s="108"/>
      <c r="S3566" s="107"/>
      <c r="T3566" s="108"/>
      <c r="U3566" s="108"/>
      <c r="V3566" s="107"/>
      <c r="W3566" s="107"/>
    </row>
    <row r="3567" spans="1:23">
      <c r="A3567" s="107"/>
      <c r="B3567" s="112"/>
      <c r="C3567" s="107"/>
      <c r="D3567" s="112"/>
      <c r="E3567" s="107"/>
      <c r="F3567" s="107"/>
      <c r="G3567" s="107"/>
      <c r="H3567" s="107"/>
      <c r="I3567" s="107"/>
      <c r="J3567" s="108"/>
      <c r="K3567" s="108"/>
      <c r="L3567" s="108"/>
      <c r="M3567" s="108"/>
      <c r="N3567" s="108"/>
      <c r="O3567" s="108"/>
      <c r="P3567" s="108"/>
      <c r="Q3567" s="108"/>
      <c r="R3567" s="108"/>
      <c r="S3567" s="107"/>
      <c r="T3567" s="108"/>
      <c r="U3567" s="108"/>
      <c r="V3567" s="107"/>
      <c r="W3567" s="107"/>
    </row>
    <row r="3568" spans="1:23">
      <c r="A3568" s="107"/>
      <c r="B3568" s="112"/>
      <c r="C3568" s="107"/>
      <c r="D3568" s="112"/>
      <c r="E3568" s="107"/>
      <c r="F3568" s="107"/>
      <c r="G3568" s="107"/>
      <c r="H3568" s="107"/>
      <c r="I3568" s="107"/>
      <c r="J3568" s="108"/>
      <c r="K3568" s="108"/>
      <c r="L3568" s="108"/>
      <c r="M3568" s="108"/>
      <c r="N3568" s="108"/>
      <c r="O3568" s="108"/>
      <c r="P3568" s="108"/>
      <c r="Q3568" s="108"/>
      <c r="R3568" s="108"/>
      <c r="S3568" s="107"/>
      <c r="T3568" s="108"/>
      <c r="U3568" s="108"/>
      <c r="V3568" s="107"/>
      <c r="W3568" s="107"/>
    </row>
    <row r="3569" spans="1:23">
      <c r="A3569" s="107"/>
      <c r="B3569" s="112"/>
      <c r="C3569" s="107"/>
      <c r="D3569" s="112"/>
      <c r="E3569" s="107"/>
      <c r="F3569" s="107"/>
      <c r="G3569" s="107"/>
      <c r="H3569" s="107"/>
      <c r="I3569" s="107"/>
      <c r="J3569" s="108"/>
      <c r="K3569" s="108"/>
      <c r="L3569" s="108"/>
      <c r="M3569" s="108"/>
      <c r="N3569" s="108"/>
      <c r="O3569" s="108"/>
      <c r="P3569" s="108"/>
      <c r="Q3569" s="108"/>
      <c r="R3569" s="108"/>
      <c r="S3569" s="107"/>
      <c r="T3569" s="108"/>
      <c r="U3569" s="108"/>
      <c r="V3569" s="107"/>
      <c r="W3569" s="107"/>
    </row>
    <row r="3570" spans="1:23">
      <c r="A3570" s="107"/>
      <c r="B3570" s="112"/>
      <c r="C3570" s="107"/>
      <c r="D3570" s="112"/>
      <c r="E3570" s="107"/>
      <c r="F3570" s="107"/>
      <c r="G3570" s="107"/>
      <c r="H3570" s="107"/>
      <c r="I3570" s="107"/>
      <c r="J3570" s="108"/>
      <c r="K3570" s="108"/>
      <c r="L3570" s="108"/>
      <c r="M3570" s="108"/>
      <c r="N3570" s="108"/>
      <c r="O3570" s="108"/>
      <c r="P3570" s="108"/>
      <c r="Q3570" s="108"/>
      <c r="R3570" s="108"/>
      <c r="S3570" s="107"/>
      <c r="T3570" s="108"/>
      <c r="U3570" s="108"/>
      <c r="V3570" s="107"/>
      <c r="W3570" s="107"/>
    </row>
    <row r="3571" spans="1:23">
      <c r="A3571" s="107"/>
      <c r="B3571" s="112"/>
      <c r="C3571" s="107"/>
      <c r="D3571" s="112"/>
      <c r="E3571" s="107"/>
      <c r="F3571" s="107"/>
      <c r="G3571" s="107"/>
      <c r="H3571" s="107"/>
      <c r="I3571" s="107"/>
      <c r="J3571" s="108"/>
      <c r="K3571" s="108"/>
      <c r="L3571" s="108"/>
      <c r="M3571" s="108"/>
      <c r="N3571" s="108"/>
      <c r="O3571" s="108"/>
      <c r="P3571" s="108"/>
      <c r="Q3571" s="108"/>
      <c r="R3571" s="108"/>
      <c r="S3571" s="107"/>
      <c r="T3571" s="108"/>
      <c r="U3571" s="108"/>
      <c r="V3571" s="107"/>
      <c r="W3571" s="107"/>
    </row>
    <row r="3572" spans="1:23">
      <c r="A3572" s="107"/>
      <c r="B3572" s="112"/>
      <c r="C3572" s="107"/>
      <c r="D3572" s="112"/>
      <c r="E3572" s="107"/>
      <c r="F3572" s="107"/>
      <c r="G3572" s="107"/>
      <c r="H3572" s="107"/>
      <c r="I3572" s="107"/>
      <c r="J3572" s="108"/>
      <c r="K3572" s="108"/>
      <c r="L3572" s="108"/>
      <c r="M3572" s="108"/>
      <c r="N3572" s="108"/>
      <c r="O3572" s="108"/>
      <c r="P3572" s="108"/>
      <c r="Q3572" s="108"/>
      <c r="R3572" s="108"/>
      <c r="S3572" s="107"/>
      <c r="T3572" s="108"/>
      <c r="U3572" s="108"/>
      <c r="V3572" s="107"/>
      <c r="W3572" s="107"/>
    </row>
    <row r="3573" spans="1:23">
      <c r="A3573" s="107"/>
      <c r="B3573" s="112"/>
      <c r="C3573" s="107"/>
      <c r="D3573" s="112"/>
      <c r="E3573" s="107"/>
      <c r="F3573" s="107"/>
      <c r="G3573" s="107"/>
      <c r="H3573" s="107"/>
      <c r="I3573" s="107"/>
      <c r="J3573" s="108"/>
      <c r="K3573" s="108"/>
      <c r="L3573" s="108"/>
      <c r="M3573" s="108"/>
      <c r="N3573" s="108"/>
      <c r="O3573" s="108"/>
      <c r="P3573" s="108"/>
      <c r="Q3573" s="108"/>
      <c r="R3573" s="108"/>
      <c r="S3573" s="107"/>
      <c r="T3573" s="108"/>
      <c r="U3573" s="108"/>
      <c r="V3573" s="107"/>
      <c r="W3573" s="107"/>
    </row>
    <row r="3574" spans="1:23">
      <c r="A3574" s="107"/>
      <c r="B3574" s="112"/>
      <c r="C3574" s="107"/>
      <c r="D3574" s="112"/>
      <c r="E3574" s="107"/>
      <c r="F3574" s="107"/>
      <c r="G3574" s="107"/>
      <c r="H3574" s="107"/>
      <c r="I3574" s="107"/>
      <c r="J3574" s="108"/>
      <c r="K3574" s="108"/>
      <c r="L3574" s="108"/>
      <c r="M3574" s="108"/>
      <c r="N3574" s="108"/>
      <c r="O3574" s="108"/>
      <c r="P3574" s="108"/>
      <c r="Q3574" s="108"/>
      <c r="R3574" s="108"/>
      <c r="S3574" s="107"/>
      <c r="T3574" s="108"/>
      <c r="U3574" s="108"/>
      <c r="V3574" s="107"/>
      <c r="W3574" s="107"/>
    </row>
    <row r="3575" spans="1:23">
      <c r="A3575" s="107"/>
      <c r="B3575" s="112"/>
      <c r="C3575" s="107"/>
      <c r="D3575" s="112"/>
      <c r="E3575" s="107"/>
      <c r="F3575" s="107"/>
      <c r="G3575" s="107"/>
      <c r="H3575" s="107"/>
      <c r="I3575" s="107"/>
      <c r="J3575" s="108"/>
      <c r="K3575" s="108"/>
      <c r="L3575" s="108"/>
      <c r="M3575" s="108"/>
      <c r="N3575" s="108"/>
      <c r="O3575" s="108"/>
      <c r="P3575" s="108"/>
      <c r="Q3575" s="108"/>
      <c r="R3575" s="108"/>
      <c r="S3575" s="107"/>
      <c r="T3575" s="108"/>
      <c r="U3575" s="108"/>
      <c r="V3575" s="107"/>
      <c r="W3575" s="107"/>
    </row>
    <row r="3576" spans="1:23">
      <c r="A3576" s="107"/>
      <c r="B3576" s="112"/>
      <c r="C3576" s="107"/>
      <c r="D3576" s="112"/>
      <c r="E3576" s="107"/>
      <c r="F3576" s="107"/>
      <c r="G3576" s="107"/>
      <c r="H3576" s="107"/>
      <c r="I3576" s="107"/>
      <c r="J3576" s="108"/>
      <c r="K3576" s="108"/>
      <c r="L3576" s="108"/>
      <c r="M3576" s="108"/>
      <c r="N3576" s="108"/>
      <c r="O3576" s="108"/>
      <c r="P3576" s="108"/>
      <c r="Q3576" s="108"/>
      <c r="R3576" s="108"/>
      <c r="S3576" s="107"/>
      <c r="T3576" s="108"/>
      <c r="U3576" s="108"/>
      <c r="V3576" s="107"/>
      <c r="W3576" s="107"/>
    </row>
    <row r="3577" spans="1:23">
      <c r="A3577" s="107"/>
      <c r="B3577" s="112"/>
      <c r="C3577" s="107"/>
      <c r="D3577" s="112"/>
      <c r="E3577" s="107"/>
      <c r="F3577" s="107"/>
      <c r="G3577" s="107"/>
      <c r="H3577" s="107"/>
      <c r="I3577" s="107"/>
      <c r="J3577" s="108"/>
      <c r="K3577" s="108"/>
      <c r="L3577" s="108"/>
      <c r="M3577" s="108"/>
      <c r="N3577" s="108"/>
      <c r="O3577" s="108"/>
      <c r="P3577" s="108"/>
      <c r="Q3577" s="108"/>
      <c r="R3577" s="108"/>
      <c r="S3577" s="107"/>
      <c r="T3577" s="108"/>
      <c r="U3577" s="108"/>
      <c r="V3577" s="107"/>
      <c r="W3577" s="107"/>
    </row>
    <row r="3578" spans="1:23">
      <c r="A3578" s="107"/>
      <c r="B3578" s="112"/>
      <c r="C3578" s="107"/>
      <c r="D3578" s="112"/>
      <c r="E3578" s="107"/>
      <c r="F3578" s="107"/>
      <c r="G3578" s="107"/>
      <c r="H3578" s="107"/>
      <c r="I3578" s="107"/>
      <c r="J3578" s="108"/>
      <c r="K3578" s="108"/>
      <c r="L3578" s="108"/>
      <c r="M3578" s="108"/>
      <c r="N3578" s="108"/>
      <c r="O3578" s="108"/>
      <c r="P3578" s="108"/>
      <c r="Q3578" s="108"/>
      <c r="R3578" s="108"/>
      <c r="S3578" s="107"/>
      <c r="T3578" s="108"/>
      <c r="U3578" s="108"/>
      <c r="V3578" s="107"/>
      <c r="W3578" s="107"/>
    </row>
    <row r="3579" spans="1:23">
      <c r="A3579" s="107"/>
      <c r="B3579" s="112"/>
      <c r="C3579" s="107"/>
      <c r="D3579" s="112"/>
      <c r="E3579" s="107"/>
      <c r="F3579" s="107"/>
      <c r="G3579" s="107"/>
      <c r="H3579" s="107"/>
      <c r="I3579" s="107"/>
      <c r="J3579" s="108"/>
      <c r="K3579" s="108"/>
      <c r="L3579" s="108"/>
      <c r="M3579" s="108"/>
      <c r="N3579" s="108"/>
      <c r="O3579" s="108"/>
      <c r="P3579" s="108"/>
      <c r="Q3579" s="108"/>
      <c r="R3579" s="108"/>
      <c r="S3579" s="107"/>
      <c r="T3579" s="108"/>
      <c r="U3579" s="108"/>
      <c r="V3579" s="107"/>
      <c r="W3579" s="107"/>
    </row>
    <row r="3580" spans="1:23">
      <c r="A3580" s="107"/>
      <c r="B3580" s="112"/>
      <c r="C3580" s="107"/>
      <c r="D3580" s="112"/>
      <c r="E3580" s="107"/>
      <c r="F3580" s="107"/>
      <c r="G3580" s="107"/>
      <c r="H3580" s="107"/>
      <c r="I3580" s="107"/>
      <c r="J3580" s="108"/>
      <c r="K3580" s="108"/>
      <c r="L3580" s="108"/>
      <c r="M3580" s="108"/>
      <c r="N3580" s="108"/>
      <c r="O3580" s="108"/>
      <c r="P3580" s="108"/>
      <c r="Q3580" s="108"/>
      <c r="R3580" s="108"/>
      <c r="S3580" s="107"/>
      <c r="T3580" s="108"/>
      <c r="U3580" s="108"/>
      <c r="V3580" s="107"/>
      <c r="W3580" s="107"/>
    </row>
    <row r="3581" spans="1:23">
      <c r="A3581" s="107"/>
      <c r="B3581" s="112"/>
      <c r="C3581" s="107"/>
      <c r="D3581" s="112"/>
      <c r="E3581" s="107"/>
      <c r="F3581" s="107"/>
      <c r="G3581" s="107"/>
      <c r="H3581" s="107"/>
      <c r="I3581" s="107"/>
      <c r="J3581" s="108"/>
      <c r="K3581" s="108"/>
      <c r="L3581" s="108"/>
      <c r="M3581" s="108"/>
      <c r="N3581" s="108"/>
      <c r="O3581" s="108"/>
      <c r="P3581" s="108"/>
      <c r="Q3581" s="108"/>
      <c r="R3581" s="108"/>
      <c r="S3581" s="107"/>
      <c r="T3581" s="108"/>
      <c r="U3581" s="108"/>
      <c r="V3581" s="107"/>
      <c r="W3581" s="107"/>
    </row>
    <row r="3582" spans="1:23">
      <c r="A3582" s="107"/>
      <c r="B3582" s="112"/>
      <c r="C3582" s="107"/>
      <c r="D3582" s="112"/>
      <c r="E3582" s="107"/>
      <c r="F3582" s="107"/>
      <c r="G3582" s="107"/>
      <c r="H3582" s="107"/>
      <c r="I3582" s="107"/>
      <c r="J3582" s="108"/>
      <c r="K3582" s="108"/>
      <c r="L3582" s="108"/>
      <c r="M3582" s="108"/>
      <c r="N3582" s="108"/>
      <c r="O3582" s="108"/>
      <c r="P3582" s="108"/>
      <c r="Q3582" s="108"/>
      <c r="R3582" s="108"/>
      <c r="S3582" s="107"/>
      <c r="T3582" s="108"/>
      <c r="U3582" s="108"/>
      <c r="V3582" s="107"/>
      <c r="W3582" s="107"/>
    </row>
    <row r="3583" spans="1:23">
      <c r="A3583" s="107"/>
      <c r="B3583" s="112"/>
      <c r="C3583" s="107"/>
      <c r="D3583" s="112"/>
      <c r="E3583" s="107"/>
      <c r="F3583" s="107"/>
      <c r="G3583" s="107"/>
      <c r="H3583" s="107"/>
      <c r="I3583" s="107"/>
      <c r="J3583" s="108"/>
      <c r="K3583" s="108"/>
      <c r="L3583" s="108"/>
      <c r="M3583" s="108"/>
      <c r="N3583" s="108"/>
      <c r="O3583" s="108"/>
      <c r="P3583" s="108"/>
      <c r="Q3583" s="108"/>
      <c r="R3583" s="108"/>
      <c r="S3583" s="107"/>
      <c r="T3583" s="108"/>
      <c r="U3583" s="108"/>
      <c r="V3583" s="107"/>
      <c r="W3583" s="107"/>
    </row>
    <row r="3584" spans="1:23">
      <c r="A3584" s="107"/>
      <c r="B3584" s="112"/>
      <c r="C3584" s="107"/>
      <c r="D3584" s="112"/>
      <c r="E3584" s="107"/>
      <c r="F3584" s="107"/>
      <c r="G3584" s="107"/>
      <c r="H3584" s="107"/>
      <c r="I3584" s="107"/>
      <c r="J3584" s="108"/>
      <c r="K3584" s="108"/>
      <c r="L3584" s="108"/>
      <c r="M3584" s="108"/>
      <c r="N3584" s="108"/>
      <c r="O3584" s="108"/>
      <c r="P3584" s="108"/>
      <c r="Q3584" s="108"/>
      <c r="R3584" s="108"/>
      <c r="S3584" s="107"/>
      <c r="T3584" s="108"/>
      <c r="U3584" s="108"/>
      <c r="V3584" s="107"/>
      <c r="W3584" s="107"/>
    </row>
    <row r="3585" spans="1:23">
      <c r="A3585" s="107"/>
      <c r="B3585" s="112"/>
      <c r="C3585" s="107"/>
      <c r="D3585" s="112"/>
      <c r="E3585" s="107"/>
      <c r="F3585" s="107"/>
      <c r="G3585" s="107"/>
      <c r="H3585" s="107"/>
      <c r="I3585" s="107"/>
      <c r="J3585" s="108"/>
      <c r="K3585" s="108"/>
      <c r="L3585" s="108"/>
      <c r="M3585" s="108"/>
      <c r="N3585" s="108"/>
      <c r="O3585" s="108"/>
      <c r="P3585" s="108"/>
      <c r="Q3585" s="108"/>
      <c r="R3585" s="108"/>
      <c r="S3585" s="107"/>
      <c r="T3585" s="108"/>
      <c r="U3585" s="108"/>
      <c r="V3585" s="107"/>
      <c r="W3585" s="107"/>
    </row>
    <row r="3586" spans="1:23">
      <c r="A3586" s="107"/>
      <c r="B3586" s="112"/>
      <c r="C3586" s="107"/>
      <c r="D3586" s="112"/>
      <c r="E3586" s="107"/>
      <c r="F3586" s="107"/>
      <c r="G3586" s="107"/>
      <c r="H3586" s="107"/>
      <c r="I3586" s="107"/>
      <c r="J3586" s="108"/>
      <c r="K3586" s="108"/>
      <c r="L3586" s="108"/>
      <c r="M3586" s="108"/>
      <c r="N3586" s="108"/>
      <c r="O3586" s="108"/>
      <c r="P3586" s="108"/>
      <c r="Q3586" s="108"/>
      <c r="R3586" s="108"/>
      <c r="S3586" s="107"/>
      <c r="T3586" s="108"/>
      <c r="U3586" s="108"/>
      <c r="V3586" s="107"/>
      <c r="W3586" s="107"/>
    </row>
    <row r="3587" spans="1:23">
      <c r="A3587" s="107"/>
      <c r="B3587" s="112"/>
      <c r="C3587" s="107"/>
      <c r="D3587" s="112"/>
      <c r="E3587" s="107"/>
      <c r="F3587" s="107"/>
      <c r="G3587" s="107"/>
      <c r="H3587" s="107"/>
      <c r="I3587" s="107"/>
      <c r="J3587" s="108"/>
      <c r="K3587" s="108"/>
      <c r="L3587" s="108"/>
      <c r="M3587" s="108"/>
      <c r="N3587" s="108"/>
      <c r="O3587" s="108"/>
      <c r="P3587" s="108"/>
      <c r="Q3587" s="108"/>
      <c r="R3587" s="108"/>
      <c r="S3587" s="107"/>
      <c r="T3587" s="108"/>
      <c r="U3587" s="108"/>
      <c r="V3587" s="107"/>
      <c r="W3587" s="107"/>
    </row>
    <row r="3588" spans="1:23">
      <c r="A3588" s="107"/>
      <c r="B3588" s="112"/>
      <c r="C3588" s="107"/>
      <c r="D3588" s="112"/>
      <c r="E3588" s="107"/>
      <c r="F3588" s="107"/>
      <c r="G3588" s="107"/>
      <c r="H3588" s="107"/>
      <c r="I3588" s="107"/>
      <c r="J3588" s="108"/>
      <c r="K3588" s="108"/>
      <c r="L3588" s="108"/>
      <c r="M3588" s="108"/>
      <c r="N3588" s="108"/>
      <c r="O3588" s="108"/>
      <c r="P3588" s="108"/>
      <c r="Q3588" s="108"/>
      <c r="R3588" s="108"/>
      <c r="S3588" s="107"/>
      <c r="T3588" s="108"/>
      <c r="U3588" s="108"/>
      <c r="V3588" s="107"/>
      <c r="W3588" s="107"/>
    </row>
    <row r="3589" spans="1:23">
      <c r="A3589" s="107"/>
      <c r="B3589" s="112"/>
      <c r="C3589" s="107"/>
      <c r="D3589" s="112"/>
      <c r="E3589" s="107"/>
      <c r="F3589" s="107"/>
      <c r="G3589" s="107"/>
      <c r="H3589" s="107"/>
      <c r="I3589" s="107"/>
      <c r="J3589" s="108"/>
      <c r="K3589" s="108"/>
      <c r="L3589" s="108"/>
      <c r="M3589" s="108"/>
      <c r="N3589" s="108"/>
      <c r="O3589" s="108"/>
      <c r="P3589" s="108"/>
      <c r="Q3589" s="108"/>
      <c r="R3589" s="108"/>
      <c r="S3589" s="107"/>
      <c r="T3589" s="108"/>
      <c r="U3589" s="108"/>
      <c r="V3589" s="107"/>
      <c r="W3589" s="107"/>
    </row>
    <row r="3590" spans="1:23">
      <c r="A3590" s="107"/>
      <c r="B3590" s="112"/>
      <c r="C3590" s="107"/>
      <c r="D3590" s="112"/>
      <c r="E3590" s="107"/>
      <c r="F3590" s="107"/>
      <c r="G3590" s="107"/>
      <c r="H3590" s="107"/>
      <c r="I3590" s="107"/>
      <c r="J3590" s="108"/>
      <c r="K3590" s="108"/>
      <c r="L3590" s="108"/>
      <c r="M3590" s="108"/>
      <c r="N3590" s="108"/>
      <c r="O3590" s="108"/>
      <c r="P3590" s="108"/>
      <c r="Q3590" s="108"/>
      <c r="R3590" s="108"/>
      <c r="S3590" s="107"/>
      <c r="T3590" s="108"/>
      <c r="U3590" s="108"/>
      <c r="V3590" s="107"/>
      <c r="W3590" s="107"/>
    </row>
    <row r="3591" spans="1:23">
      <c r="A3591" s="107"/>
      <c r="B3591" s="112"/>
      <c r="C3591" s="107"/>
      <c r="D3591" s="112"/>
      <c r="E3591" s="107"/>
      <c r="F3591" s="107"/>
      <c r="G3591" s="107"/>
      <c r="H3591" s="107"/>
      <c r="I3591" s="107"/>
      <c r="J3591" s="108"/>
      <c r="K3591" s="108"/>
      <c r="L3591" s="108"/>
      <c r="M3591" s="108"/>
      <c r="N3591" s="108"/>
      <c r="O3591" s="108"/>
      <c r="P3591" s="108"/>
      <c r="Q3591" s="108"/>
      <c r="R3591" s="108"/>
      <c r="S3591" s="107"/>
      <c r="T3591" s="108"/>
      <c r="U3591" s="108"/>
      <c r="V3591" s="107"/>
      <c r="W3591" s="107"/>
    </row>
    <row r="3592" spans="1:23">
      <c r="A3592" s="107"/>
      <c r="B3592" s="112"/>
      <c r="C3592" s="107"/>
      <c r="D3592" s="112"/>
      <c r="E3592" s="107"/>
      <c r="F3592" s="107"/>
      <c r="G3592" s="107"/>
      <c r="H3592" s="107"/>
      <c r="I3592" s="107"/>
      <c r="J3592" s="108"/>
      <c r="K3592" s="108"/>
      <c r="L3592" s="108"/>
      <c r="M3592" s="108"/>
      <c r="N3592" s="108"/>
      <c r="O3592" s="108"/>
      <c r="P3592" s="108"/>
      <c r="Q3592" s="108"/>
      <c r="R3592" s="108"/>
      <c r="S3592" s="107"/>
      <c r="T3592" s="108"/>
      <c r="U3592" s="108"/>
      <c r="V3592" s="107"/>
      <c r="W3592" s="107"/>
    </row>
    <row r="3593" spans="1:23">
      <c r="A3593" s="107"/>
      <c r="B3593" s="112"/>
      <c r="C3593" s="107"/>
      <c r="D3593" s="112"/>
      <c r="E3593" s="107"/>
      <c r="F3593" s="107"/>
      <c r="G3593" s="107"/>
      <c r="H3593" s="107"/>
      <c r="I3593" s="107"/>
      <c r="J3593" s="108"/>
      <c r="K3593" s="108"/>
      <c r="L3593" s="108"/>
      <c r="M3593" s="108"/>
      <c r="N3593" s="108"/>
      <c r="O3593" s="108"/>
      <c r="P3593" s="108"/>
      <c r="Q3593" s="108"/>
      <c r="R3593" s="108"/>
      <c r="S3593" s="107"/>
      <c r="T3593" s="108"/>
      <c r="U3593" s="108"/>
      <c r="V3593" s="107"/>
      <c r="W3593" s="107"/>
    </row>
    <row r="3594" spans="1:23">
      <c r="A3594" s="107"/>
      <c r="B3594" s="112"/>
      <c r="C3594" s="107"/>
      <c r="D3594" s="112"/>
      <c r="E3594" s="107"/>
      <c r="F3594" s="107"/>
      <c r="G3594" s="107"/>
      <c r="H3594" s="107"/>
      <c r="I3594" s="107"/>
      <c r="J3594" s="108"/>
      <c r="K3594" s="108"/>
      <c r="L3594" s="108"/>
      <c r="M3594" s="108"/>
      <c r="N3594" s="108"/>
      <c r="O3594" s="108"/>
      <c r="P3594" s="108"/>
      <c r="Q3594" s="108"/>
      <c r="R3594" s="108"/>
      <c r="S3594" s="107"/>
      <c r="T3594" s="108"/>
      <c r="U3594" s="108"/>
      <c r="V3594" s="107"/>
      <c r="W3594" s="107"/>
    </row>
    <row r="3595" spans="1:23">
      <c r="A3595" s="107"/>
      <c r="B3595" s="112"/>
      <c r="C3595" s="107"/>
      <c r="D3595" s="112"/>
      <c r="E3595" s="107"/>
      <c r="F3595" s="107"/>
      <c r="G3595" s="107"/>
      <c r="H3595" s="107"/>
      <c r="I3595" s="107"/>
      <c r="J3595" s="108"/>
      <c r="K3595" s="108"/>
      <c r="L3595" s="108"/>
      <c r="M3595" s="108"/>
      <c r="N3595" s="108"/>
      <c r="O3595" s="108"/>
      <c r="P3595" s="108"/>
      <c r="Q3595" s="108"/>
      <c r="R3595" s="108"/>
      <c r="S3595" s="107"/>
      <c r="T3595" s="108"/>
      <c r="U3595" s="108"/>
      <c r="V3595" s="107"/>
      <c r="W3595" s="107"/>
    </row>
    <row r="3596" spans="1:23">
      <c r="A3596" s="107"/>
      <c r="B3596" s="112"/>
      <c r="C3596" s="107"/>
      <c r="D3596" s="112"/>
      <c r="E3596" s="107"/>
      <c r="F3596" s="107"/>
      <c r="G3596" s="107"/>
      <c r="H3596" s="107"/>
      <c r="I3596" s="107"/>
      <c r="J3596" s="108"/>
      <c r="K3596" s="108"/>
      <c r="L3596" s="108"/>
      <c r="M3596" s="108"/>
      <c r="N3596" s="108"/>
      <c r="O3596" s="108"/>
      <c r="P3596" s="108"/>
      <c r="Q3596" s="108"/>
      <c r="R3596" s="108"/>
      <c r="S3596" s="107"/>
      <c r="T3596" s="108"/>
      <c r="U3596" s="108"/>
      <c r="V3596" s="107"/>
      <c r="W3596" s="107"/>
    </row>
    <row r="3597" spans="1:23">
      <c r="A3597" s="107"/>
      <c r="B3597" s="112"/>
      <c r="C3597" s="107"/>
      <c r="D3597" s="112"/>
      <c r="E3597" s="107"/>
      <c r="F3597" s="107"/>
      <c r="G3597" s="107"/>
      <c r="H3597" s="107"/>
      <c r="I3597" s="107"/>
      <c r="J3597" s="108"/>
      <c r="K3597" s="108"/>
      <c r="L3597" s="108"/>
      <c r="M3597" s="108"/>
      <c r="N3597" s="108"/>
      <c r="O3597" s="108"/>
      <c r="P3597" s="108"/>
      <c r="Q3597" s="108"/>
      <c r="R3597" s="108"/>
      <c r="S3597" s="107"/>
      <c r="T3597" s="108"/>
      <c r="U3597" s="108"/>
      <c r="V3597" s="107"/>
      <c r="W3597" s="107"/>
    </row>
    <row r="3598" spans="1:23">
      <c r="A3598" s="107"/>
      <c r="B3598" s="112"/>
      <c r="C3598" s="107"/>
      <c r="D3598" s="112"/>
      <c r="E3598" s="107"/>
      <c r="F3598" s="107"/>
      <c r="G3598" s="107"/>
      <c r="H3598" s="107"/>
      <c r="I3598" s="107"/>
      <c r="J3598" s="108"/>
      <c r="K3598" s="108"/>
      <c r="L3598" s="108"/>
      <c r="M3598" s="108"/>
      <c r="N3598" s="108"/>
      <c r="O3598" s="108"/>
      <c r="P3598" s="108"/>
      <c r="Q3598" s="108"/>
      <c r="R3598" s="108"/>
      <c r="S3598" s="107"/>
      <c r="T3598" s="108"/>
      <c r="U3598" s="108"/>
      <c r="V3598" s="107"/>
      <c r="W3598" s="107"/>
    </row>
    <row r="3599" spans="1:23">
      <c r="A3599" s="107"/>
      <c r="B3599" s="112"/>
      <c r="C3599" s="107"/>
      <c r="D3599" s="112"/>
      <c r="E3599" s="107"/>
      <c r="F3599" s="107"/>
      <c r="G3599" s="107"/>
      <c r="H3599" s="107"/>
      <c r="I3599" s="107"/>
      <c r="J3599" s="108"/>
      <c r="K3599" s="108"/>
      <c r="L3599" s="108"/>
      <c r="M3599" s="108"/>
      <c r="N3599" s="108"/>
      <c r="O3599" s="108"/>
      <c r="P3599" s="108"/>
      <c r="Q3599" s="108"/>
      <c r="R3599" s="108"/>
      <c r="S3599" s="107"/>
      <c r="T3599" s="108"/>
      <c r="U3599" s="108"/>
      <c r="V3599" s="107"/>
      <c r="W3599" s="107"/>
    </row>
    <row r="3600" spans="1:23">
      <c r="A3600" s="107"/>
      <c r="B3600" s="112"/>
      <c r="C3600" s="107"/>
      <c r="D3600" s="112"/>
      <c r="E3600" s="107"/>
      <c r="F3600" s="107"/>
      <c r="G3600" s="107"/>
      <c r="H3600" s="107"/>
      <c r="I3600" s="107"/>
      <c r="J3600" s="108"/>
      <c r="K3600" s="108"/>
      <c r="L3600" s="108"/>
      <c r="M3600" s="108"/>
      <c r="N3600" s="108"/>
      <c r="O3600" s="108"/>
      <c r="P3600" s="108"/>
      <c r="Q3600" s="108"/>
      <c r="R3600" s="108"/>
      <c r="S3600" s="107"/>
      <c r="T3600" s="108"/>
      <c r="U3600" s="108"/>
      <c r="V3600" s="107"/>
      <c r="W3600" s="107"/>
    </row>
    <row r="3601" spans="1:23">
      <c r="A3601" s="107"/>
      <c r="B3601" s="112"/>
      <c r="C3601" s="107"/>
      <c r="D3601" s="112"/>
      <c r="E3601" s="107"/>
      <c r="F3601" s="107"/>
      <c r="G3601" s="107"/>
      <c r="H3601" s="107"/>
      <c r="I3601" s="107"/>
      <c r="J3601" s="108"/>
      <c r="K3601" s="108"/>
      <c r="L3601" s="108"/>
      <c r="M3601" s="108"/>
      <c r="N3601" s="108"/>
      <c r="O3601" s="108"/>
      <c r="P3601" s="108"/>
      <c r="Q3601" s="108"/>
      <c r="R3601" s="108"/>
      <c r="S3601" s="107"/>
      <c r="T3601" s="108"/>
      <c r="U3601" s="108"/>
      <c r="V3601" s="107"/>
      <c r="W3601" s="107"/>
    </row>
    <row r="3602" spans="1:23">
      <c r="A3602" s="107"/>
      <c r="B3602" s="112"/>
      <c r="C3602" s="107"/>
      <c r="D3602" s="112"/>
      <c r="E3602" s="107"/>
      <c r="F3602" s="107"/>
      <c r="G3602" s="107"/>
      <c r="H3602" s="107"/>
      <c r="I3602" s="107"/>
      <c r="J3602" s="108"/>
      <c r="K3602" s="108"/>
      <c r="L3602" s="108"/>
      <c r="M3602" s="108"/>
      <c r="N3602" s="108"/>
      <c r="O3602" s="108"/>
      <c r="P3602" s="108"/>
      <c r="Q3602" s="108"/>
      <c r="R3602" s="108"/>
      <c r="S3602" s="107"/>
      <c r="T3602" s="108"/>
      <c r="U3602" s="108"/>
      <c r="V3602" s="107"/>
      <c r="W3602" s="107"/>
    </row>
    <row r="3603" spans="1:23">
      <c r="A3603" s="107"/>
      <c r="B3603" s="112"/>
      <c r="C3603" s="107"/>
      <c r="D3603" s="112"/>
      <c r="E3603" s="107"/>
      <c r="F3603" s="107"/>
      <c r="G3603" s="107"/>
      <c r="H3603" s="107"/>
      <c r="I3603" s="107"/>
      <c r="J3603" s="108"/>
      <c r="K3603" s="108"/>
      <c r="L3603" s="108"/>
      <c r="M3603" s="108"/>
      <c r="N3603" s="108"/>
      <c r="O3603" s="108"/>
      <c r="P3603" s="108"/>
      <c r="Q3603" s="108"/>
      <c r="R3603" s="108"/>
      <c r="S3603" s="107"/>
      <c r="T3603" s="108"/>
      <c r="U3603" s="108"/>
      <c r="V3603" s="107"/>
      <c r="W3603" s="107"/>
    </row>
    <row r="3604" spans="1:23">
      <c r="A3604" s="107"/>
      <c r="B3604" s="112"/>
      <c r="C3604" s="107"/>
      <c r="D3604" s="112"/>
      <c r="E3604" s="107"/>
      <c r="F3604" s="107"/>
      <c r="G3604" s="107"/>
      <c r="H3604" s="107"/>
      <c r="I3604" s="107"/>
      <c r="J3604" s="108"/>
      <c r="K3604" s="108"/>
      <c r="L3604" s="108"/>
      <c r="M3604" s="108"/>
      <c r="N3604" s="108"/>
      <c r="O3604" s="108"/>
      <c r="P3604" s="108"/>
      <c r="Q3604" s="108"/>
      <c r="R3604" s="108"/>
      <c r="S3604" s="107"/>
      <c r="T3604" s="108"/>
      <c r="U3604" s="108"/>
      <c r="V3604" s="107"/>
      <c r="W3604" s="107"/>
    </row>
    <row r="3605" spans="1:23">
      <c r="A3605" s="107"/>
      <c r="B3605" s="112"/>
      <c r="C3605" s="107"/>
      <c r="D3605" s="112"/>
      <c r="E3605" s="107"/>
      <c r="F3605" s="107"/>
      <c r="G3605" s="107"/>
      <c r="H3605" s="107"/>
      <c r="I3605" s="107"/>
      <c r="J3605" s="108"/>
      <c r="K3605" s="108"/>
      <c r="L3605" s="108"/>
      <c r="M3605" s="108"/>
      <c r="N3605" s="108"/>
      <c r="O3605" s="108"/>
      <c r="P3605" s="108"/>
      <c r="Q3605" s="108"/>
      <c r="R3605" s="108"/>
      <c r="S3605" s="107"/>
      <c r="T3605" s="108"/>
      <c r="U3605" s="108"/>
      <c r="V3605" s="107"/>
      <c r="W3605" s="107"/>
    </row>
    <row r="3606" spans="1:23">
      <c r="A3606" s="107"/>
      <c r="B3606" s="112"/>
      <c r="C3606" s="107"/>
      <c r="D3606" s="112"/>
      <c r="E3606" s="107"/>
      <c r="F3606" s="107"/>
      <c r="G3606" s="107"/>
      <c r="H3606" s="107"/>
      <c r="I3606" s="107"/>
      <c r="J3606" s="108"/>
      <c r="K3606" s="108"/>
      <c r="L3606" s="108"/>
      <c r="M3606" s="108"/>
      <c r="N3606" s="108"/>
      <c r="O3606" s="108"/>
      <c r="P3606" s="108"/>
      <c r="Q3606" s="108"/>
      <c r="R3606" s="108"/>
      <c r="S3606" s="107"/>
      <c r="T3606" s="108"/>
      <c r="U3606" s="108"/>
      <c r="V3606" s="107"/>
      <c r="W3606" s="107"/>
    </row>
    <row r="3607" spans="1:23">
      <c r="A3607" s="107"/>
      <c r="B3607" s="112"/>
      <c r="C3607" s="107"/>
      <c r="D3607" s="112"/>
      <c r="E3607" s="107"/>
      <c r="F3607" s="107"/>
      <c r="G3607" s="107"/>
      <c r="H3607" s="107"/>
      <c r="I3607" s="107"/>
      <c r="J3607" s="108"/>
      <c r="K3607" s="108"/>
      <c r="L3607" s="108"/>
      <c r="M3607" s="108"/>
      <c r="N3607" s="108"/>
      <c r="O3607" s="108"/>
      <c r="P3607" s="108"/>
      <c r="Q3607" s="108"/>
      <c r="R3607" s="108"/>
      <c r="S3607" s="107"/>
      <c r="T3607" s="108"/>
      <c r="U3607" s="108"/>
      <c r="V3607" s="107"/>
      <c r="W3607" s="107"/>
    </row>
    <row r="3608" spans="1:23">
      <c r="A3608" s="107"/>
      <c r="B3608" s="112"/>
      <c r="C3608" s="107"/>
      <c r="D3608" s="112"/>
      <c r="E3608" s="107"/>
      <c r="F3608" s="107"/>
      <c r="G3608" s="107"/>
      <c r="H3608" s="107"/>
      <c r="I3608" s="107"/>
      <c r="J3608" s="108"/>
      <c r="K3608" s="108"/>
      <c r="L3608" s="108"/>
      <c r="M3608" s="108"/>
      <c r="N3608" s="108"/>
      <c r="O3608" s="108"/>
      <c r="P3608" s="108"/>
      <c r="Q3608" s="108"/>
      <c r="R3608" s="108"/>
      <c r="S3608" s="107"/>
      <c r="T3608" s="108"/>
      <c r="U3608" s="108"/>
      <c r="V3608" s="107"/>
      <c r="W3608" s="107"/>
    </row>
    <row r="3609" spans="1:23">
      <c r="A3609" s="107"/>
      <c r="B3609" s="112"/>
      <c r="C3609" s="107"/>
      <c r="D3609" s="112"/>
      <c r="E3609" s="107"/>
      <c r="F3609" s="107"/>
      <c r="G3609" s="107"/>
      <c r="H3609" s="107"/>
      <c r="I3609" s="107"/>
      <c r="J3609" s="108"/>
      <c r="K3609" s="108"/>
      <c r="L3609" s="108"/>
      <c r="M3609" s="108"/>
      <c r="N3609" s="108"/>
      <c r="O3609" s="108"/>
      <c r="P3609" s="108"/>
      <c r="Q3609" s="108"/>
      <c r="R3609" s="108"/>
      <c r="S3609" s="107"/>
      <c r="T3609" s="108"/>
      <c r="U3609" s="108"/>
      <c r="V3609" s="107"/>
      <c r="W3609" s="107"/>
    </row>
    <row r="3610" spans="1:23">
      <c r="A3610" s="107"/>
      <c r="B3610" s="112"/>
      <c r="C3610" s="107"/>
      <c r="D3610" s="112"/>
      <c r="E3610" s="107"/>
      <c r="F3610" s="107"/>
      <c r="G3610" s="107"/>
      <c r="H3610" s="107"/>
      <c r="I3610" s="107"/>
      <c r="J3610" s="108"/>
      <c r="K3610" s="108"/>
      <c r="L3610" s="108"/>
      <c r="M3610" s="108"/>
      <c r="N3610" s="108"/>
      <c r="O3610" s="108"/>
      <c r="P3610" s="108"/>
      <c r="Q3610" s="108"/>
      <c r="R3610" s="108"/>
      <c r="S3610" s="107"/>
      <c r="T3610" s="108"/>
      <c r="U3610" s="108"/>
      <c r="V3610" s="107"/>
      <c r="W3610" s="107"/>
    </row>
    <row r="3611" spans="1:23">
      <c r="A3611" s="107"/>
      <c r="B3611" s="112"/>
      <c r="C3611" s="107"/>
      <c r="D3611" s="112"/>
      <c r="E3611" s="107"/>
      <c r="F3611" s="107"/>
      <c r="G3611" s="107"/>
      <c r="H3611" s="107"/>
      <c r="I3611" s="107"/>
      <c r="J3611" s="108"/>
      <c r="K3611" s="108"/>
      <c r="L3611" s="108"/>
      <c r="M3611" s="108"/>
      <c r="N3611" s="108"/>
      <c r="O3611" s="108"/>
      <c r="P3611" s="108"/>
      <c r="Q3611" s="108"/>
      <c r="R3611" s="108"/>
      <c r="S3611" s="107"/>
      <c r="T3611" s="108"/>
      <c r="U3611" s="108"/>
      <c r="V3611" s="107"/>
      <c r="W3611" s="107"/>
    </row>
    <row r="3612" spans="1:23">
      <c r="A3612" s="107"/>
      <c r="B3612" s="112"/>
      <c r="C3612" s="107"/>
      <c r="D3612" s="112"/>
      <c r="E3612" s="107"/>
      <c r="F3612" s="107"/>
      <c r="G3612" s="107"/>
      <c r="H3612" s="107"/>
      <c r="I3612" s="107"/>
      <c r="J3612" s="108"/>
      <c r="K3612" s="108"/>
      <c r="L3612" s="108"/>
      <c r="M3612" s="108"/>
      <c r="N3612" s="108"/>
      <c r="O3612" s="108"/>
      <c r="P3612" s="108"/>
      <c r="Q3612" s="108"/>
      <c r="R3612" s="108"/>
      <c r="S3612" s="107"/>
      <c r="T3612" s="108"/>
      <c r="U3612" s="108"/>
      <c r="V3612" s="107"/>
      <c r="W3612" s="107"/>
    </row>
    <row r="3613" spans="1:23">
      <c r="A3613" s="107"/>
      <c r="B3613" s="112"/>
      <c r="C3613" s="107"/>
      <c r="D3613" s="112"/>
      <c r="E3613" s="107"/>
      <c r="F3613" s="107"/>
      <c r="G3613" s="107"/>
      <c r="H3613" s="107"/>
      <c r="I3613" s="107"/>
      <c r="J3613" s="108"/>
      <c r="K3613" s="108"/>
      <c r="L3613" s="108"/>
      <c r="M3613" s="108"/>
      <c r="N3613" s="108"/>
      <c r="O3613" s="108"/>
      <c r="P3613" s="108"/>
      <c r="Q3613" s="108"/>
      <c r="R3613" s="108"/>
      <c r="S3613" s="107"/>
      <c r="T3613" s="108"/>
      <c r="U3613" s="108"/>
      <c r="V3613" s="107"/>
      <c r="W3613" s="107"/>
    </row>
    <row r="3614" spans="1:23">
      <c r="A3614" s="107"/>
      <c r="B3614" s="112"/>
      <c r="C3614" s="107"/>
      <c r="D3614" s="112"/>
      <c r="E3614" s="107"/>
      <c r="F3614" s="107"/>
      <c r="G3614" s="107"/>
      <c r="H3614" s="107"/>
      <c r="I3614" s="107"/>
      <c r="J3614" s="108"/>
      <c r="K3614" s="108"/>
      <c r="L3614" s="108"/>
      <c r="M3614" s="108"/>
      <c r="N3614" s="108"/>
      <c r="O3614" s="108"/>
      <c r="P3614" s="108"/>
      <c r="Q3614" s="108"/>
      <c r="R3614" s="108"/>
      <c r="S3614" s="107"/>
      <c r="T3614" s="108"/>
      <c r="U3614" s="108"/>
      <c r="V3614" s="107"/>
      <c r="W3614" s="107"/>
    </row>
    <row r="3615" spans="1:23">
      <c r="A3615" s="107"/>
      <c r="B3615" s="112"/>
      <c r="C3615" s="107"/>
      <c r="D3615" s="112"/>
      <c r="E3615" s="107"/>
      <c r="F3615" s="107"/>
      <c r="G3615" s="107"/>
      <c r="H3615" s="107"/>
      <c r="I3615" s="107"/>
      <c r="J3615" s="108"/>
      <c r="K3615" s="108"/>
      <c r="L3615" s="108"/>
      <c r="M3615" s="108"/>
      <c r="N3615" s="108"/>
      <c r="O3615" s="108"/>
      <c r="P3615" s="108"/>
      <c r="Q3615" s="108"/>
      <c r="R3615" s="108"/>
      <c r="S3615" s="107"/>
      <c r="T3615" s="108"/>
      <c r="U3615" s="108"/>
      <c r="V3615" s="107"/>
      <c r="W3615" s="107"/>
    </row>
    <row r="3616" spans="1:23">
      <c r="A3616" s="107"/>
      <c r="B3616" s="112"/>
      <c r="C3616" s="107"/>
      <c r="D3616" s="112"/>
      <c r="E3616" s="107"/>
      <c r="F3616" s="107"/>
      <c r="G3616" s="107"/>
      <c r="H3616" s="107"/>
      <c r="I3616" s="107"/>
      <c r="J3616" s="108"/>
      <c r="K3616" s="108"/>
      <c r="L3616" s="108"/>
      <c r="M3616" s="108"/>
      <c r="N3616" s="108"/>
      <c r="O3616" s="108"/>
      <c r="P3616" s="108"/>
      <c r="Q3616" s="108"/>
      <c r="R3616" s="108"/>
      <c r="S3616" s="107"/>
      <c r="T3616" s="108"/>
      <c r="U3616" s="108"/>
      <c r="V3616" s="107"/>
      <c r="W3616" s="107"/>
    </row>
    <row r="3617" spans="1:23">
      <c r="A3617" s="107"/>
      <c r="B3617" s="112"/>
      <c r="C3617" s="107"/>
      <c r="D3617" s="112"/>
      <c r="E3617" s="107"/>
      <c r="F3617" s="107"/>
      <c r="G3617" s="107"/>
      <c r="H3617" s="107"/>
      <c r="I3617" s="107"/>
      <c r="J3617" s="108"/>
      <c r="K3617" s="108"/>
      <c r="L3617" s="108"/>
      <c r="M3617" s="108"/>
      <c r="N3617" s="108"/>
      <c r="O3617" s="108"/>
      <c r="P3617" s="108"/>
      <c r="Q3617" s="108"/>
      <c r="R3617" s="108"/>
      <c r="S3617" s="107"/>
      <c r="T3617" s="108"/>
      <c r="U3617" s="108"/>
      <c r="V3617" s="107"/>
      <c r="W3617" s="107"/>
    </row>
    <row r="3618" spans="1:23">
      <c r="A3618" s="107"/>
      <c r="B3618" s="112"/>
      <c r="C3618" s="107"/>
      <c r="D3618" s="112"/>
      <c r="E3618" s="107"/>
      <c r="F3618" s="107"/>
      <c r="G3618" s="107"/>
      <c r="H3618" s="107"/>
      <c r="I3618" s="107"/>
      <c r="J3618" s="108"/>
      <c r="K3618" s="108"/>
      <c r="L3618" s="108"/>
      <c r="M3618" s="108"/>
      <c r="N3618" s="108"/>
      <c r="O3618" s="108"/>
      <c r="P3618" s="108"/>
      <c r="Q3618" s="108"/>
      <c r="R3618" s="108"/>
      <c r="S3618" s="107"/>
      <c r="T3618" s="108"/>
      <c r="U3618" s="108"/>
      <c r="V3618" s="107"/>
      <c r="W3618" s="107"/>
    </row>
    <row r="3619" spans="1:23">
      <c r="A3619" s="107"/>
      <c r="B3619" s="112"/>
      <c r="C3619" s="107"/>
      <c r="D3619" s="112"/>
      <c r="E3619" s="107"/>
      <c r="F3619" s="107"/>
      <c r="G3619" s="107"/>
      <c r="H3619" s="107"/>
      <c r="I3619" s="107"/>
      <c r="J3619" s="108"/>
      <c r="K3619" s="108"/>
      <c r="L3619" s="108"/>
      <c r="M3619" s="108"/>
      <c r="N3619" s="108"/>
      <c r="O3619" s="108"/>
      <c r="P3619" s="108"/>
      <c r="Q3619" s="108"/>
      <c r="R3619" s="108"/>
      <c r="S3619" s="107"/>
      <c r="T3619" s="108"/>
      <c r="U3619" s="108"/>
      <c r="V3619" s="107"/>
      <c r="W3619" s="107"/>
    </row>
    <row r="3620" spans="1:23">
      <c r="A3620" s="107"/>
      <c r="B3620" s="112"/>
      <c r="C3620" s="107"/>
      <c r="D3620" s="112"/>
      <c r="E3620" s="107"/>
      <c r="F3620" s="107"/>
      <c r="G3620" s="107"/>
      <c r="H3620" s="107"/>
      <c r="I3620" s="107"/>
      <c r="J3620" s="108"/>
      <c r="K3620" s="108"/>
      <c r="L3620" s="108"/>
      <c r="M3620" s="108"/>
      <c r="N3620" s="108"/>
      <c r="O3620" s="108"/>
      <c r="P3620" s="108"/>
      <c r="Q3620" s="108"/>
      <c r="R3620" s="108"/>
      <c r="S3620" s="107"/>
      <c r="T3620" s="108"/>
      <c r="U3620" s="108"/>
      <c r="V3620" s="107"/>
      <c r="W3620" s="107"/>
    </row>
    <row r="3621" spans="1:23">
      <c r="A3621" s="107"/>
      <c r="B3621" s="112"/>
      <c r="C3621" s="107"/>
      <c r="D3621" s="112"/>
      <c r="E3621" s="107"/>
      <c r="F3621" s="107"/>
      <c r="G3621" s="107"/>
      <c r="H3621" s="107"/>
      <c r="I3621" s="107"/>
      <c r="J3621" s="108"/>
      <c r="K3621" s="108"/>
      <c r="L3621" s="108"/>
      <c r="M3621" s="108"/>
      <c r="N3621" s="108"/>
      <c r="O3621" s="108"/>
      <c r="P3621" s="108"/>
      <c r="Q3621" s="108"/>
      <c r="R3621" s="108"/>
      <c r="S3621" s="107"/>
      <c r="T3621" s="108"/>
      <c r="U3621" s="108"/>
      <c r="V3621" s="107"/>
      <c r="W3621" s="107"/>
    </row>
    <row r="3622" spans="1:23">
      <c r="A3622" s="107"/>
      <c r="B3622" s="112"/>
      <c r="C3622" s="107"/>
      <c r="D3622" s="112"/>
      <c r="E3622" s="107"/>
      <c r="F3622" s="107"/>
      <c r="G3622" s="107"/>
      <c r="H3622" s="107"/>
      <c r="I3622" s="107"/>
      <c r="J3622" s="108"/>
      <c r="K3622" s="108"/>
      <c r="L3622" s="108"/>
      <c r="M3622" s="108"/>
      <c r="N3622" s="108"/>
      <c r="O3622" s="108"/>
      <c r="P3622" s="108"/>
      <c r="Q3622" s="108"/>
      <c r="R3622" s="108"/>
      <c r="S3622" s="107"/>
      <c r="T3622" s="108"/>
      <c r="U3622" s="108"/>
      <c r="V3622" s="107"/>
      <c r="W3622" s="107"/>
    </row>
    <row r="3623" spans="1:23">
      <c r="A3623" s="107"/>
      <c r="B3623" s="112"/>
      <c r="C3623" s="107"/>
      <c r="D3623" s="112"/>
      <c r="E3623" s="107"/>
      <c r="F3623" s="107"/>
      <c r="G3623" s="107"/>
      <c r="H3623" s="107"/>
      <c r="I3623" s="107"/>
      <c r="J3623" s="108"/>
      <c r="K3623" s="108"/>
      <c r="L3623" s="108"/>
      <c r="M3623" s="108"/>
      <c r="N3623" s="108"/>
      <c r="O3623" s="108"/>
      <c r="P3623" s="108"/>
      <c r="Q3623" s="108"/>
      <c r="R3623" s="108"/>
      <c r="S3623" s="107"/>
      <c r="T3623" s="108"/>
      <c r="U3623" s="108"/>
      <c r="V3623" s="107"/>
      <c r="W3623" s="107"/>
    </row>
    <row r="3624" spans="1:23">
      <c r="A3624" s="107"/>
      <c r="B3624" s="112"/>
      <c r="C3624" s="107"/>
      <c r="D3624" s="112"/>
      <c r="E3624" s="107"/>
      <c r="F3624" s="107"/>
      <c r="G3624" s="107"/>
      <c r="H3624" s="107"/>
      <c r="I3624" s="107"/>
      <c r="J3624" s="108"/>
      <c r="K3624" s="108"/>
      <c r="L3624" s="108"/>
      <c r="M3624" s="108"/>
      <c r="N3624" s="108"/>
      <c r="O3624" s="108"/>
      <c r="P3624" s="108"/>
      <c r="Q3624" s="108"/>
      <c r="R3624" s="108"/>
      <c r="S3624" s="107"/>
      <c r="T3624" s="108"/>
      <c r="U3624" s="108"/>
      <c r="V3624" s="107"/>
      <c r="W3624" s="107"/>
    </row>
    <row r="3625" spans="1:23">
      <c r="A3625" s="107"/>
      <c r="B3625" s="112"/>
      <c r="C3625" s="107"/>
      <c r="D3625" s="112"/>
      <c r="E3625" s="107"/>
      <c r="F3625" s="107"/>
      <c r="G3625" s="107"/>
      <c r="H3625" s="107"/>
      <c r="I3625" s="107"/>
      <c r="J3625" s="108"/>
      <c r="K3625" s="108"/>
      <c r="L3625" s="108"/>
      <c r="M3625" s="108"/>
      <c r="N3625" s="108"/>
      <c r="O3625" s="108"/>
      <c r="P3625" s="108"/>
      <c r="Q3625" s="108"/>
      <c r="R3625" s="108"/>
      <c r="S3625" s="107"/>
      <c r="T3625" s="108"/>
      <c r="U3625" s="108"/>
      <c r="V3625" s="107"/>
      <c r="W3625" s="107"/>
    </row>
    <row r="3626" spans="1:23">
      <c r="A3626" s="107"/>
      <c r="B3626" s="112"/>
      <c r="C3626" s="107"/>
      <c r="D3626" s="112"/>
      <c r="E3626" s="107"/>
      <c r="F3626" s="107"/>
      <c r="G3626" s="107"/>
      <c r="H3626" s="107"/>
      <c r="I3626" s="107"/>
      <c r="J3626" s="108"/>
      <c r="K3626" s="108"/>
      <c r="L3626" s="108"/>
      <c r="M3626" s="108"/>
      <c r="N3626" s="108"/>
      <c r="O3626" s="108"/>
      <c r="P3626" s="108"/>
      <c r="Q3626" s="108"/>
      <c r="R3626" s="108"/>
      <c r="S3626" s="107"/>
      <c r="T3626" s="108"/>
      <c r="U3626" s="108"/>
      <c r="V3626" s="107"/>
      <c r="W3626" s="107"/>
    </row>
    <row r="3627" spans="1:23">
      <c r="A3627" s="107"/>
      <c r="B3627" s="112"/>
      <c r="C3627" s="107"/>
      <c r="D3627" s="112"/>
      <c r="E3627" s="107"/>
      <c r="F3627" s="107"/>
      <c r="G3627" s="107"/>
      <c r="H3627" s="107"/>
      <c r="I3627" s="107"/>
      <c r="J3627" s="108"/>
      <c r="K3627" s="108"/>
      <c r="L3627" s="108"/>
      <c r="M3627" s="108"/>
      <c r="N3627" s="108"/>
      <c r="O3627" s="108"/>
      <c r="P3627" s="108"/>
      <c r="Q3627" s="108"/>
      <c r="R3627" s="108"/>
      <c r="S3627" s="107"/>
      <c r="T3627" s="108"/>
      <c r="U3627" s="108"/>
      <c r="V3627" s="107"/>
      <c r="W3627" s="107"/>
    </row>
    <row r="3628" spans="1:23">
      <c r="A3628" s="107"/>
      <c r="B3628" s="112"/>
      <c r="C3628" s="107"/>
      <c r="D3628" s="112"/>
      <c r="E3628" s="107"/>
      <c r="F3628" s="107"/>
      <c r="G3628" s="107"/>
      <c r="H3628" s="107"/>
      <c r="I3628" s="107"/>
      <c r="J3628" s="108"/>
      <c r="K3628" s="108"/>
      <c r="L3628" s="108"/>
      <c r="M3628" s="108"/>
      <c r="N3628" s="108"/>
      <c r="O3628" s="108"/>
      <c r="P3628" s="108"/>
      <c r="Q3628" s="108"/>
      <c r="R3628" s="108"/>
      <c r="S3628" s="107"/>
      <c r="T3628" s="108"/>
      <c r="U3628" s="108"/>
      <c r="V3628" s="107"/>
      <c r="W3628" s="107"/>
    </row>
    <row r="3629" spans="1:23">
      <c r="A3629" s="107"/>
      <c r="B3629" s="112"/>
      <c r="C3629" s="107"/>
      <c r="D3629" s="112"/>
      <c r="E3629" s="107"/>
      <c r="F3629" s="107"/>
      <c r="G3629" s="107"/>
      <c r="H3629" s="107"/>
      <c r="I3629" s="107"/>
      <c r="J3629" s="108"/>
      <c r="K3629" s="108"/>
      <c r="L3629" s="108"/>
      <c r="M3629" s="108"/>
      <c r="N3629" s="108"/>
      <c r="O3629" s="108"/>
      <c r="P3629" s="108"/>
      <c r="Q3629" s="108"/>
      <c r="R3629" s="108"/>
      <c r="S3629" s="107"/>
      <c r="T3629" s="108"/>
      <c r="U3629" s="108"/>
      <c r="V3629" s="107"/>
      <c r="W3629" s="107"/>
    </row>
    <row r="3630" spans="1:23">
      <c r="A3630" s="107"/>
      <c r="B3630" s="112"/>
      <c r="C3630" s="107"/>
      <c r="D3630" s="112"/>
      <c r="E3630" s="107"/>
      <c r="F3630" s="107"/>
      <c r="G3630" s="107"/>
      <c r="H3630" s="107"/>
      <c r="I3630" s="107"/>
      <c r="J3630" s="108"/>
      <c r="K3630" s="108"/>
      <c r="L3630" s="108"/>
      <c r="M3630" s="108"/>
      <c r="N3630" s="108"/>
      <c r="O3630" s="108"/>
      <c r="P3630" s="108"/>
      <c r="Q3630" s="108"/>
      <c r="R3630" s="108"/>
      <c r="S3630" s="107"/>
      <c r="T3630" s="108"/>
      <c r="U3630" s="108"/>
      <c r="V3630" s="107"/>
      <c r="W3630" s="107"/>
    </row>
    <row r="3631" spans="1:23">
      <c r="A3631" s="107"/>
      <c r="B3631" s="112"/>
      <c r="C3631" s="107"/>
      <c r="D3631" s="112"/>
      <c r="E3631" s="107"/>
      <c r="F3631" s="107"/>
      <c r="G3631" s="107"/>
      <c r="H3631" s="107"/>
      <c r="I3631" s="107"/>
      <c r="J3631" s="108"/>
      <c r="K3631" s="108"/>
      <c r="L3631" s="108"/>
      <c r="M3631" s="108"/>
      <c r="N3631" s="108"/>
      <c r="O3631" s="108"/>
      <c r="P3631" s="108"/>
      <c r="Q3631" s="108"/>
      <c r="R3631" s="108"/>
      <c r="S3631" s="107"/>
      <c r="T3631" s="108"/>
      <c r="U3631" s="108"/>
      <c r="V3631" s="107"/>
      <c r="W3631" s="107"/>
    </row>
    <row r="3632" spans="1:23">
      <c r="A3632" s="107"/>
      <c r="B3632" s="112"/>
      <c r="C3632" s="107"/>
      <c r="D3632" s="112"/>
      <c r="E3632" s="107"/>
      <c r="F3632" s="107"/>
      <c r="G3632" s="107"/>
      <c r="H3632" s="107"/>
      <c r="I3632" s="107"/>
      <c r="J3632" s="108"/>
      <c r="K3632" s="108"/>
      <c r="L3632" s="108"/>
      <c r="M3632" s="108"/>
      <c r="N3632" s="108"/>
      <c r="O3632" s="108"/>
      <c r="P3632" s="108"/>
      <c r="Q3632" s="108"/>
      <c r="R3632" s="108"/>
      <c r="S3632" s="107"/>
      <c r="T3632" s="108"/>
      <c r="U3632" s="108"/>
      <c r="V3632" s="107"/>
      <c r="W3632" s="107"/>
    </row>
    <row r="3633" spans="1:23">
      <c r="A3633" s="107"/>
      <c r="B3633" s="112"/>
      <c r="C3633" s="107"/>
      <c r="D3633" s="112"/>
      <c r="E3633" s="107"/>
      <c r="F3633" s="107"/>
      <c r="G3633" s="107"/>
      <c r="H3633" s="107"/>
      <c r="I3633" s="107"/>
      <c r="J3633" s="108"/>
      <c r="K3633" s="108"/>
      <c r="L3633" s="108"/>
      <c r="M3633" s="108"/>
      <c r="N3633" s="108"/>
      <c r="O3633" s="108"/>
      <c r="P3633" s="108"/>
      <c r="Q3633" s="108"/>
      <c r="R3633" s="108"/>
      <c r="S3633" s="107"/>
      <c r="T3633" s="108"/>
      <c r="U3633" s="108"/>
      <c r="V3633" s="107"/>
      <c r="W3633" s="107"/>
    </row>
    <row r="3634" spans="1:23">
      <c r="A3634" s="107"/>
      <c r="B3634" s="112"/>
      <c r="C3634" s="107"/>
      <c r="D3634" s="112"/>
      <c r="E3634" s="107"/>
      <c r="F3634" s="107"/>
      <c r="G3634" s="107"/>
      <c r="H3634" s="107"/>
      <c r="I3634" s="107"/>
      <c r="J3634" s="108"/>
      <c r="K3634" s="108"/>
      <c r="L3634" s="108"/>
      <c r="M3634" s="108"/>
      <c r="N3634" s="108"/>
      <c r="O3634" s="108"/>
      <c r="P3634" s="108"/>
      <c r="Q3634" s="108"/>
      <c r="R3634" s="108"/>
      <c r="S3634" s="107"/>
      <c r="T3634" s="108"/>
      <c r="U3634" s="108"/>
      <c r="V3634" s="107"/>
      <c r="W3634" s="107"/>
    </row>
    <row r="3635" spans="1:23">
      <c r="A3635" s="107"/>
      <c r="B3635" s="112"/>
      <c r="C3635" s="107"/>
      <c r="D3635" s="112"/>
      <c r="E3635" s="107"/>
      <c r="F3635" s="107"/>
      <c r="G3635" s="107"/>
      <c r="H3635" s="107"/>
      <c r="I3635" s="107"/>
      <c r="J3635" s="108"/>
      <c r="K3635" s="108"/>
      <c r="L3635" s="108"/>
      <c r="M3635" s="108"/>
      <c r="N3635" s="108"/>
      <c r="O3635" s="108"/>
      <c r="P3635" s="108"/>
      <c r="Q3635" s="108"/>
      <c r="R3635" s="108"/>
      <c r="S3635" s="107"/>
      <c r="T3635" s="108"/>
      <c r="U3635" s="108"/>
      <c r="V3635" s="107"/>
      <c r="W3635" s="107"/>
    </row>
    <row r="3636" spans="1:23">
      <c r="A3636" s="107"/>
      <c r="B3636" s="112"/>
      <c r="C3636" s="107"/>
      <c r="D3636" s="112"/>
      <c r="E3636" s="107"/>
      <c r="F3636" s="107"/>
      <c r="G3636" s="107"/>
      <c r="H3636" s="107"/>
      <c r="I3636" s="107"/>
      <c r="J3636" s="108"/>
      <c r="K3636" s="108"/>
      <c r="L3636" s="108"/>
      <c r="M3636" s="108"/>
      <c r="N3636" s="108"/>
      <c r="O3636" s="108"/>
      <c r="P3636" s="108"/>
      <c r="Q3636" s="108"/>
      <c r="R3636" s="108"/>
      <c r="S3636" s="107"/>
      <c r="T3636" s="108"/>
      <c r="U3636" s="108"/>
      <c r="V3636" s="107"/>
      <c r="W3636" s="107"/>
    </row>
    <row r="3637" spans="1:23">
      <c r="A3637" s="107"/>
      <c r="B3637" s="112"/>
      <c r="C3637" s="107"/>
      <c r="D3637" s="112"/>
      <c r="E3637" s="107"/>
      <c r="F3637" s="107"/>
      <c r="G3637" s="107"/>
      <c r="H3637" s="107"/>
      <c r="I3637" s="107"/>
      <c r="J3637" s="108"/>
      <c r="K3637" s="108"/>
      <c r="L3637" s="108"/>
      <c r="M3637" s="108"/>
      <c r="N3637" s="108"/>
      <c r="O3637" s="108"/>
      <c r="P3637" s="108"/>
      <c r="Q3637" s="108"/>
      <c r="R3637" s="108"/>
      <c r="S3637" s="107"/>
      <c r="T3637" s="108"/>
      <c r="U3637" s="108"/>
      <c r="V3637" s="107"/>
      <c r="W3637" s="107"/>
    </row>
    <row r="3638" spans="1:23">
      <c r="A3638" s="107"/>
      <c r="B3638" s="112"/>
      <c r="C3638" s="107"/>
      <c r="D3638" s="112"/>
      <c r="E3638" s="107"/>
      <c r="F3638" s="107"/>
      <c r="G3638" s="107"/>
      <c r="H3638" s="107"/>
      <c r="I3638" s="107"/>
      <c r="J3638" s="108"/>
      <c r="K3638" s="108"/>
      <c r="L3638" s="108"/>
      <c r="M3638" s="108"/>
      <c r="N3638" s="108"/>
      <c r="O3638" s="108"/>
      <c r="P3638" s="108"/>
      <c r="Q3638" s="108"/>
      <c r="R3638" s="108"/>
      <c r="S3638" s="107"/>
      <c r="T3638" s="108"/>
      <c r="U3638" s="108"/>
      <c r="V3638" s="107"/>
      <c r="W3638" s="107"/>
    </row>
    <row r="3639" spans="1:23">
      <c r="A3639" s="107"/>
      <c r="B3639" s="112"/>
      <c r="C3639" s="107"/>
      <c r="D3639" s="112"/>
      <c r="E3639" s="107"/>
      <c r="F3639" s="107"/>
      <c r="G3639" s="107"/>
      <c r="H3639" s="107"/>
      <c r="I3639" s="107"/>
      <c r="J3639" s="108"/>
      <c r="K3639" s="108"/>
      <c r="L3639" s="108"/>
      <c r="M3639" s="108"/>
      <c r="N3639" s="108"/>
      <c r="O3639" s="108"/>
      <c r="P3639" s="108"/>
      <c r="Q3639" s="108"/>
      <c r="R3639" s="108"/>
      <c r="S3639" s="107"/>
      <c r="T3639" s="108"/>
      <c r="U3639" s="108"/>
      <c r="V3639" s="107"/>
      <c r="W3639" s="107"/>
    </row>
    <row r="3640" spans="1:23">
      <c r="A3640" s="107"/>
      <c r="B3640" s="112"/>
      <c r="C3640" s="107"/>
      <c r="D3640" s="112"/>
      <c r="E3640" s="107"/>
      <c r="F3640" s="107"/>
      <c r="G3640" s="107"/>
      <c r="H3640" s="107"/>
      <c r="I3640" s="107"/>
      <c r="J3640" s="108"/>
      <c r="K3640" s="108"/>
      <c r="L3640" s="108"/>
      <c r="M3640" s="108"/>
      <c r="N3640" s="108"/>
      <c r="O3640" s="108"/>
      <c r="P3640" s="108"/>
      <c r="Q3640" s="108"/>
      <c r="R3640" s="108"/>
      <c r="S3640" s="107"/>
      <c r="T3640" s="108"/>
      <c r="U3640" s="108"/>
      <c r="V3640" s="107"/>
      <c r="W3640" s="107"/>
    </row>
    <row r="3641" spans="1:23">
      <c r="A3641" s="107"/>
      <c r="B3641" s="112"/>
      <c r="C3641" s="107"/>
      <c r="D3641" s="112"/>
      <c r="E3641" s="107"/>
      <c r="F3641" s="107"/>
      <c r="G3641" s="107"/>
      <c r="H3641" s="107"/>
      <c r="I3641" s="107"/>
      <c r="J3641" s="108"/>
      <c r="K3641" s="108"/>
      <c r="L3641" s="108"/>
      <c r="M3641" s="108"/>
      <c r="N3641" s="108"/>
      <c r="O3641" s="108"/>
      <c r="P3641" s="108"/>
      <c r="Q3641" s="108"/>
      <c r="R3641" s="108"/>
      <c r="S3641" s="107"/>
      <c r="T3641" s="108"/>
      <c r="U3641" s="108"/>
      <c r="V3641" s="107"/>
      <c r="W3641" s="107"/>
    </row>
    <row r="3642" spans="1:23">
      <c r="A3642" s="107"/>
      <c r="B3642" s="112"/>
      <c r="C3642" s="107"/>
      <c r="D3642" s="112"/>
      <c r="E3642" s="107"/>
      <c r="F3642" s="107"/>
      <c r="G3642" s="107"/>
      <c r="H3642" s="107"/>
      <c r="I3642" s="107"/>
      <c r="J3642" s="108"/>
      <c r="K3642" s="108"/>
      <c r="L3642" s="108"/>
      <c r="M3642" s="108"/>
      <c r="N3642" s="108"/>
      <c r="O3642" s="108"/>
      <c r="P3642" s="108"/>
      <c r="Q3642" s="108"/>
      <c r="R3642" s="108"/>
      <c r="S3642" s="107"/>
      <c r="T3642" s="108"/>
      <c r="U3642" s="108"/>
      <c r="V3642" s="107"/>
      <c r="W3642" s="107"/>
    </row>
    <row r="3643" spans="1:23">
      <c r="A3643" s="107"/>
      <c r="B3643" s="112"/>
      <c r="C3643" s="107"/>
      <c r="D3643" s="112"/>
      <c r="E3643" s="107"/>
      <c r="F3643" s="107"/>
      <c r="G3643" s="107"/>
      <c r="H3643" s="107"/>
      <c r="I3643" s="107"/>
      <c r="J3643" s="108"/>
      <c r="K3643" s="108"/>
      <c r="L3643" s="108"/>
      <c r="M3643" s="108"/>
      <c r="N3643" s="108"/>
      <c r="O3643" s="108"/>
      <c r="P3643" s="108"/>
      <c r="Q3643" s="108"/>
      <c r="R3643" s="108"/>
      <c r="S3643" s="107"/>
      <c r="T3643" s="108"/>
      <c r="U3643" s="108"/>
      <c r="V3643" s="107"/>
      <c r="W3643" s="107"/>
    </row>
    <row r="3644" spans="1:23">
      <c r="A3644" s="107"/>
      <c r="B3644" s="112"/>
      <c r="C3644" s="107"/>
      <c r="D3644" s="112"/>
      <c r="E3644" s="107"/>
      <c r="F3644" s="107"/>
      <c r="G3644" s="107"/>
      <c r="H3644" s="107"/>
      <c r="I3644" s="107"/>
      <c r="J3644" s="108"/>
      <c r="K3644" s="108"/>
      <c r="L3644" s="108"/>
      <c r="M3644" s="108"/>
      <c r="N3644" s="108"/>
      <c r="O3644" s="108"/>
      <c r="P3644" s="108"/>
      <c r="Q3644" s="108"/>
      <c r="R3644" s="108"/>
      <c r="S3644" s="107"/>
      <c r="T3644" s="108"/>
      <c r="U3644" s="108"/>
      <c r="V3644" s="107"/>
      <c r="W3644" s="107"/>
    </row>
    <row r="3645" spans="1:23">
      <c r="A3645" s="107"/>
      <c r="B3645" s="112"/>
      <c r="C3645" s="107"/>
      <c r="D3645" s="112"/>
      <c r="E3645" s="107"/>
      <c r="F3645" s="107"/>
      <c r="G3645" s="107"/>
      <c r="H3645" s="107"/>
      <c r="I3645" s="107"/>
      <c r="J3645" s="108"/>
      <c r="K3645" s="108"/>
      <c r="L3645" s="108"/>
      <c r="M3645" s="108"/>
      <c r="N3645" s="108"/>
      <c r="O3645" s="108"/>
      <c r="P3645" s="108"/>
      <c r="Q3645" s="108"/>
      <c r="R3645" s="108"/>
      <c r="S3645" s="107"/>
      <c r="T3645" s="108"/>
      <c r="U3645" s="108"/>
      <c r="V3645" s="107"/>
      <c r="W3645" s="107"/>
    </row>
    <row r="3646" spans="1:23">
      <c r="A3646" s="107"/>
      <c r="B3646" s="112"/>
      <c r="C3646" s="107"/>
      <c r="D3646" s="112"/>
      <c r="E3646" s="107"/>
      <c r="F3646" s="107"/>
      <c r="G3646" s="107"/>
      <c r="H3646" s="107"/>
      <c r="I3646" s="107"/>
      <c r="J3646" s="108"/>
      <c r="K3646" s="108"/>
      <c r="L3646" s="108"/>
      <c r="M3646" s="108"/>
      <c r="N3646" s="108"/>
      <c r="O3646" s="108"/>
      <c r="P3646" s="108"/>
      <c r="Q3646" s="108"/>
      <c r="R3646" s="108"/>
      <c r="S3646" s="107"/>
      <c r="T3646" s="108"/>
      <c r="U3646" s="108"/>
      <c r="V3646" s="107"/>
      <c r="W3646" s="107"/>
    </row>
    <row r="3647" spans="1:23">
      <c r="A3647" s="107"/>
      <c r="B3647" s="112"/>
      <c r="C3647" s="107"/>
      <c r="D3647" s="112"/>
      <c r="E3647" s="107"/>
      <c r="F3647" s="107"/>
      <c r="G3647" s="107"/>
      <c r="H3647" s="107"/>
      <c r="I3647" s="107"/>
      <c r="J3647" s="108"/>
      <c r="K3647" s="108"/>
      <c r="L3647" s="108"/>
      <c r="M3647" s="108"/>
      <c r="N3647" s="108"/>
      <c r="O3647" s="108"/>
      <c r="P3647" s="108"/>
      <c r="Q3647" s="108"/>
      <c r="R3647" s="108"/>
      <c r="S3647" s="107"/>
      <c r="T3647" s="108"/>
      <c r="U3647" s="108"/>
      <c r="V3647" s="107"/>
      <c r="W3647" s="107"/>
    </row>
    <row r="3648" spans="1:23">
      <c r="A3648" s="107"/>
      <c r="B3648" s="112"/>
      <c r="C3648" s="107"/>
      <c r="D3648" s="112"/>
      <c r="E3648" s="107"/>
      <c r="F3648" s="107"/>
      <c r="G3648" s="107"/>
      <c r="H3648" s="107"/>
      <c r="I3648" s="107"/>
      <c r="J3648" s="108"/>
      <c r="K3648" s="108"/>
      <c r="L3648" s="108"/>
      <c r="M3648" s="108"/>
      <c r="N3648" s="108"/>
      <c r="O3648" s="108"/>
      <c r="P3648" s="108"/>
      <c r="Q3648" s="108"/>
      <c r="R3648" s="108"/>
      <c r="S3648" s="107"/>
      <c r="T3648" s="108"/>
      <c r="U3648" s="108"/>
      <c r="V3648" s="107"/>
      <c r="W3648" s="107"/>
    </row>
    <row r="3649" spans="1:23">
      <c r="A3649" s="107"/>
      <c r="B3649" s="112"/>
      <c r="C3649" s="107"/>
      <c r="D3649" s="112"/>
      <c r="E3649" s="107"/>
      <c r="F3649" s="107"/>
      <c r="G3649" s="107"/>
      <c r="H3649" s="107"/>
      <c r="I3649" s="107"/>
      <c r="J3649" s="108"/>
      <c r="K3649" s="108"/>
      <c r="L3649" s="108"/>
      <c r="M3649" s="108"/>
      <c r="N3649" s="108"/>
      <c r="O3649" s="108"/>
      <c r="P3649" s="108"/>
      <c r="Q3649" s="108"/>
      <c r="R3649" s="108"/>
      <c r="S3649" s="107"/>
      <c r="T3649" s="108"/>
      <c r="U3649" s="108"/>
      <c r="V3649" s="107"/>
      <c r="W3649" s="107"/>
    </row>
    <row r="3650" spans="1:23">
      <c r="A3650" s="107"/>
      <c r="B3650" s="112"/>
      <c r="C3650" s="107"/>
      <c r="D3650" s="112"/>
      <c r="E3650" s="107"/>
      <c r="F3650" s="107"/>
      <c r="G3650" s="107"/>
      <c r="H3650" s="107"/>
      <c r="I3650" s="107"/>
      <c r="J3650" s="108"/>
      <c r="K3650" s="108"/>
      <c r="L3650" s="108"/>
      <c r="M3650" s="108"/>
      <c r="N3650" s="108"/>
      <c r="O3650" s="108"/>
      <c r="P3650" s="108"/>
      <c r="Q3650" s="108"/>
      <c r="R3650" s="108"/>
      <c r="S3650" s="107"/>
      <c r="T3650" s="108"/>
      <c r="U3650" s="108"/>
      <c r="V3650" s="107"/>
      <c r="W3650" s="107"/>
    </row>
    <row r="3651" spans="1:23">
      <c r="A3651" s="107"/>
      <c r="B3651" s="112"/>
      <c r="C3651" s="107"/>
      <c r="D3651" s="112"/>
      <c r="E3651" s="107"/>
      <c r="F3651" s="107"/>
      <c r="G3651" s="107"/>
      <c r="H3651" s="107"/>
      <c r="I3651" s="107"/>
      <c r="J3651" s="108"/>
      <c r="K3651" s="108"/>
      <c r="L3651" s="108"/>
      <c r="M3651" s="108"/>
      <c r="N3651" s="108"/>
      <c r="O3651" s="108"/>
      <c r="P3651" s="108"/>
      <c r="Q3651" s="108"/>
      <c r="R3651" s="108"/>
      <c r="S3651" s="107"/>
      <c r="T3651" s="108"/>
      <c r="U3651" s="108"/>
      <c r="V3651" s="107"/>
      <c r="W3651" s="107"/>
    </row>
    <row r="3652" spans="1:23">
      <c r="A3652" s="107"/>
      <c r="B3652" s="112"/>
      <c r="C3652" s="107"/>
      <c r="D3652" s="112"/>
      <c r="E3652" s="107"/>
      <c r="F3652" s="107"/>
      <c r="G3652" s="107"/>
      <c r="H3652" s="107"/>
      <c r="I3652" s="107"/>
      <c r="J3652" s="108"/>
      <c r="K3652" s="108"/>
      <c r="L3652" s="108"/>
      <c r="M3652" s="108"/>
      <c r="N3652" s="108"/>
      <c r="O3652" s="108"/>
      <c r="P3652" s="108"/>
      <c r="Q3652" s="108"/>
      <c r="R3652" s="108"/>
      <c r="S3652" s="107"/>
      <c r="T3652" s="108"/>
      <c r="U3652" s="108"/>
      <c r="V3652" s="107"/>
      <c r="W3652" s="107"/>
    </row>
    <row r="3653" spans="1:23">
      <c r="A3653" s="107"/>
      <c r="B3653" s="112"/>
      <c r="C3653" s="107"/>
      <c r="D3653" s="112"/>
      <c r="E3653" s="107"/>
      <c r="F3653" s="107"/>
      <c r="G3653" s="107"/>
      <c r="H3653" s="107"/>
      <c r="I3653" s="107"/>
      <c r="J3653" s="108"/>
      <c r="K3653" s="108"/>
      <c r="L3653" s="108"/>
      <c r="M3653" s="108"/>
      <c r="N3653" s="108"/>
      <c r="O3653" s="108"/>
      <c r="P3653" s="108"/>
      <c r="Q3653" s="108"/>
      <c r="R3653" s="108"/>
      <c r="S3653" s="107"/>
      <c r="T3653" s="108"/>
      <c r="U3653" s="108"/>
      <c r="V3653" s="107"/>
      <c r="W3653" s="107"/>
    </row>
    <row r="3654" spans="1:23">
      <c r="A3654" s="107"/>
      <c r="B3654" s="112"/>
      <c r="C3654" s="107"/>
      <c r="D3654" s="112"/>
      <c r="E3654" s="107"/>
      <c r="F3654" s="107"/>
      <c r="G3654" s="107"/>
      <c r="H3654" s="107"/>
      <c r="I3654" s="107"/>
      <c r="J3654" s="108"/>
      <c r="K3654" s="108"/>
      <c r="L3654" s="108"/>
      <c r="M3654" s="108"/>
      <c r="N3654" s="108"/>
      <c r="O3654" s="108"/>
      <c r="P3654" s="108"/>
      <c r="Q3654" s="108"/>
      <c r="R3654" s="108"/>
      <c r="S3654" s="107"/>
      <c r="T3654" s="108"/>
      <c r="U3654" s="108"/>
      <c r="V3654" s="107"/>
      <c r="W3654" s="107"/>
    </row>
    <row r="3655" spans="1:23">
      <c r="A3655" s="107"/>
      <c r="B3655" s="112"/>
      <c r="C3655" s="107"/>
      <c r="D3655" s="112"/>
      <c r="E3655" s="107"/>
      <c r="F3655" s="107"/>
      <c r="G3655" s="107"/>
      <c r="H3655" s="107"/>
      <c r="I3655" s="107"/>
      <c r="J3655" s="108"/>
      <c r="K3655" s="108"/>
      <c r="L3655" s="108"/>
      <c r="M3655" s="108"/>
      <c r="N3655" s="108"/>
      <c r="O3655" s="108"/>
      <c r="P3655" s="108"/>
      <c r="Q3655" s="108"/>
      <c r="R3655" s="108"/>
      <c r="S3655" s="107"/>
      <c r="T3655" s="108"/>
      <c r="U3655" s="108"/>
      <c r="V3655" s="107"/>
      <c r="W3655" s="107"/>
    </row>
    <row r="3656" spans="1:23">
      <c r="A3656" s="107"/>
      <c r="B3656" s="112"/>
      <c r="C3656" s="107"/>
      <c r="D3656" s="112"/>
      <c r="E3656" s="107"/>
      <c r="F3656" s="107"/>
      <c r="G3656" s="107"/>
      <c r="H3656" s="107"/>
      <c r="I3656" s="107"/>
      <c r="J3656" s="108"/>
      <c r="K3656" s="108"/>
      <c r="L3656" s="108"/>
      <c r="M3656" s="108"/>
      <c r="N3656" s="108"/>
      <c r="O3656" s="108"/>
      <c r="P3656" s="108"/>
      <c r="Q3656" s="108"/>
      <c r="R3656" s="108"/>
      <c r="S3656" s="107"/>
      <c r="T3656" s="108"/>
      <c r="U3656" s="108"/>
      <c r="V3656" s="107"/>
      <c r="W3656" s="107"/>
    </row>
    <row r="3657" spans="1:23">
      <c r="A3657" s="107"/>
      <c r="B3657" s="112"/>
      <c r="C3657" s="107"/>
      <c r="D3657" s="112"/>
      <c r="E3657" s="107"/>
      <c r="F3657" s="107"/>
      <c r="G3657" s="107"/>
      <c r="H3657" s="107"/>
      <c r="I3657" s="107"/>
      <c r="J3657" s="108"/>
      <c r="K3657" s="108"/>
      <c r="L3657" s="108"/>
      <c r="M3657" s="108"/>
      <c r="N3657" s="108"/>
      <c r="O3657" s="108"/>
      <c r="P3657" s="108"/>
      <c r="Q3657" s="108"/>
      <c r="R3657" s="108"/>
      <c r="S3657" s="107"/>
      <c r="T3657" s="108"/>
      <c r="U3657" s="108"/>
      <c r="V3657" s="107"/>
      <c r="W3657" s="107"/>
    </row>
    <row r="3658" spans="1:23">
      <c r="A3658" s="107"/>
      <c r="B3658" s="112"/>
      <c r="C3658" s="107"/>
      <c r="D3658" s="112"/>
      <c r="E3658" s="107"/>
      <c r="F3658" s="107"/>
      <c r="G3658" s="107"/>
      <c r="H3658" s="107"/>
      <c r="I3658" s="107"/>
      <c r="J3658" s="108"/>
      <c r="K3658" s="108"/>
      <c r="L3658" s="108"/>
      <c r="M3658" s="108"/>
      <c r="N3658" s="108"/>
      <c r="O3658" s="108"/>
      <c r="P3658" s="108"/>
      <c r="Q3658" s="108"/>
      <c r="R3658" s="108"/>
      <c r="S3658" s="107"/>
      <c r="T3658" s="108"/>
      <c r="U3658" s="108"/>
      <c r="V3658" s="107"/>
      <c r="W3658" s="107"/>
    </row>
    <row r="3659" spans="1:23">
      <c r="A3659" s="107"/>
      <c r="B3659" s="112"/>
      <c r="C3659" s="107"/>
      <c r="D3659" s="112"/>
      <c r="E3659" s="107"/>
      <c r="F3659" s="107"/>
      <c r="G3659" s="107"/>
      <c r="H3659" s="107"/>
      <c r="I3659" s="107"/>
      <c r="J3659" s="108"/>
      <c r="K3659" s="108"/>
      <c r="L3659" s="108"/>
      <c r="M3659" s="108"/>
      <c r="N3659" s="108"/>
      <c r="O3659" s="108"/>
      <c r="P3659" s="108"/>
      <c r="Q3659" s="108"/>
      <c r="R3659" s="108"/>
      <c r="S3659" s="107"/>
      <c r="T3659" s="108"/>
      <c r="U3659" s="108"/>
      <c r="V3659" s="107"/>
      <c r="W3659" s="107"/>
    </row>
    <row r="3660" spans="1:23">
      <c r="A3660" s="107"/>
      <c r="B3660" s="112"/>
      <c r="C3660" s="107"/>
      <c r="D3660" s="112"/>
      <c r="E3660" s="107"/>
      <c r="F3660" s="107"/>
      <c r="G3660" s="107"/>
      <c r="H3660" s="107"/>
      <c r="I3660" s="107"/>
      <c r="J3660" s="108"/>
      <c r="K3660" s="108"/>
      <c r="L3660" s="108"/>
      <c r="M3660" s="108"/>
      <c r="N3660" s="108"/>
      <c r="O3660" s="108"/>
      <c r="P3660" s="108"/>
      <c r="Q3660" s="108"/>
      <c r="R3660" s="108"/>
      <c r="S3660" s="107"/>
      <c r="T3660" s="108"/>
      <c r="U3660" s="108"/>
      <c r="V3660" s="107"/>
      <c r="W3660" s="107"/>
    </row>
    <row r="3661" spans="1:23">
      <c r="A3661" s="107"/>
      <c r="B3661" s="112"/>
      <c r="C3661" s="107"/>
      <c r="D3661" s="112"/>
      <c r="E3661" s="107"/>
      <c r="F3661" s="107"/>
      <c r="G3661" s="107"/>
      <c r="H3661" s="107"/>
      <c r="I3661" s="107"/>
      <c r="J3661" s="108"/>
      <c r="K3661" s="108"/>
      <c r="L3661" s="108"/>
      <c r="M3661" s="108"/>
      <c r="N3661" s="108"/>
      <c r="O3661" s="108"/>
      <c r="P3661" s="108"/>
      <c r="Q3661" s="108"/>
      <c r="R3661" s="108"/>
      <c r="S3661" s="107"/>
      <c r="T3661" s="108"/>
      <c r="U3661" s="108"/>
      <c r="V3661" s="107"/>
      <c r="W3661" s="107"/>
    </row>
    <row r="3662" spans="1:23">
      <c r="A3662" s="107"/>
      <c r="B3662" s="112"/>
      <c r="C3662" s="107"/>
      <c r="D3662" s="112"/>
      <c r="E3662" s="107"/>
      <c r="F3662" s="107"/>
      <c r="G3662" s="107"/>
      <c r="H3662" s="107"/>
      <c r="I3662" s="107"/>
      <c r="J3662" s="108"/>
      <c r="K3662" s="108"/>
      <c r="L3662" s="108"/>
      <c r="M3662" s="108"/>
      <c r="N3662" s="108"/>
      <c r="O3662" s="108"/>
      <c r="P3662" s="108"/>
      <c r="Q3662" s="108"/>
      <c r="R3662" s="108"/>
      <c r="S3662" s="107"/>
      <c r="T3662" s="108"/>
      <c r="U3662" s="108"/>
      <c r="V3662" s="107"/>
      <c r="W3662" s="107"/>
    </row>
    <row r="3663" spans="1:23">
      <c r="A3663" s="107"/>
      <c r="B3663" s="112"/>
      <c r="C3663" s="107"/>
      <c r="D3663" s="112"/>
      <c r="E3663" s="107"/>
      <c r="F3663" s="107"/>
      <c r="G3663" s="107"/>
      <c r="H3663" s="107"/>
      <c r="I3663" s="107"/>
      <c r="J3663" s="108"/>
      <c r="K3663" s="108"/>
      <c r="L3663" s="108"/>
      <c r="M3663" s="108"/>
      <c r="N3663" s="108"/>
      <c r="O3663" s="108"/>
      <c r="P3663" s="108"/>
      <c r="Q3663" s="108"/>
      <c r="R3663" s="108"/>
      <c r="S3663" s="107"/>
      <c r="T3663" s="108"/>
      <c r="U3663" s="108"/>
      <c r="V3663" s="107"/>
      <c r="W3663" s="107"/>
    </row>
    <row r="3664" spans="1:23">
      <c r="A3664" s="107"/>
      <c r="B3664" s="112"/>
      <c r="C3664" s="107"/>
      <c r="D3664" s="112"/>
      <c r="E3664" s="107"/>
      <c r="F3664" s="107"/>
      <c r="G3664" s="107"/>
      <c r="H3664" s="107"/>
      <c r="I3664" s="107"/>
      <c r="J3664" s="108"/>
      <c r="K3664" s="108"/>
      <c r="L3664" s="108"/>
      <c r="M3664" s="108"/>
      <c r="N3664" s="108"/>
      <c r="O3664" s="108"/>
      <c r="P3664" s="108"/>
      <c r="Q3664" s="108"/>
      <c r="R3664" s="108"/>
      <c r="S3664" s="107"/>
      <c r="T3664" s="108"/>
      <c r="U3664" s="108"/>
      <c r="V3664" s="107"/>
      <c r="W3664" s="107"/>
    </row>
    <row r="3665" spans="1:23">
      <c r="A3665" s="107"/>
      <c r="B3665" s="112"/>
      <c r="C3665" s="107"/>
      <c r="D3665" s="112"/>
      <c r="E3665" s="107"/>
      <c r="F3665" s="107"/>
      <c r="G3665" s="107"/>
      <c r="H3665" s="107"/>
      <c r="I3665" s="107"/>
      <c r="J3665" s="108"/>
      <c r="K3665" s="108"/>
      <c r="L3665" s="108"/>
      <c r="M3665" s="108"/>
      <c r="N3665" s="108"/>
      <c r="O3665" s="108"/>
      <c r="P3665" s="108"/>
      <c r="Q3665" s="108"/>
      <c r="R3665" s="108"/>
      <c r="S3665" s="107"/>
      <c r="T3665" s="108"/>
      <c r="U3665" s="108"/>
      <c r="V3665" s="107"/>
      <c r="W3665" s="107"/>
    </row>
    <row r="3666" spans="1:23">
      <c r="A3666" s="107"/>
      <c r="B3666" s="112"/>
      <c r="C3666" s="107"/>
      <c r="D3666" s="112"/>
      <c r="E3666" s="107"/>
      <c r="F3666" s="107"/>
      <c r="G3666" s="107"/>
      <c r="H3666" s="107"/>
      <c r="I3666" s="107"/>
      <c r="J3666" s="108"/>
      <c r="K3666" s="108"/>
      <c r="L3666" s="108"/>
      <c r="M3666" s="108"/>
      <c r="N3666" s="108"/>
      <c r="O3666" s="108"/>
      <c r="P3666" s="108"/>
      <c r="Q3666" s="108"/>
      <c r="R3666" s="108"/>
      <c r="S3666" s="107"/>
      <c r="T3666" s="108"/>
      <c r="U3666" s="108"/>
      <c r="V3666" s="107"/>
      <c r="W3666" s="107"/>
    </row>
    <row r="3667" spans="1:23">
      <c r="A3667" s="107"/>
      <c r="B3667" s="112"/>
      <c r="C3667" s="107"/>
      <c r="D3667" s="112"/>
      <c r="E3667" s="107"/>
      <c r="F3667" s="107"/>
      <c r="G3667" s="107"/>
      <c r="H3667" s="107"/>
      <c r="I3667" s="107"/>
      <c r="J3667" s="108"/>
      <c r="K3667" s="108"/>
      <c r="L3667" s="108"/>
      <c r="M3667" s="108"/>
      <c r="N3667" s="108"/>
      <c r="O3667" s="108"/>
      <c r="P3667" s="108"/>
      <c r="Q3667" s="108"/>
      <c r="R3667" s="108"/>
      <c r="S3667" s="107"/>
      <c r="T3667" s="108"/>
      <c r="U3667" s="108"/>
      <c r="V3667" s="107"/>
      <c r="W3667" s="107"/>
    </row>
    <row r="3668" spans="1:23">
      <c r="A3668" s="107"/>
      <c r="B3668" s="112"/>
      <c r="C3668" s="107"/>
      <c r="D3668" s="112"/>
      <c r="E3668" s="107"/>
      <c r="F3668" s="107"/>
      <c r="G3668" s="107"/>
      <c r="H3668" s="107"/>
      <c r="I3668" s="107"/>
      <c r="J3668" s="108"/>
      <c r="K3668" s="108"/>
      <c r="L3668" s="108"/>
      <c r="M3668" s="108"/>
      <c r="N3668" s="108"/>
      <c r="O3668" s="108"/>
      <c r="P3668" s="108"/>
      <c r="Q3668" s="108"/>
      <c r="R3668" s="108"/>
      <c r="S3668" s="107"/>
      <c r="T3668" s="108"/>
      <c r="U3668" s="108"/>
      <c r="V3668" s="107"/>
      <c r="W3668" s="107"/>
    </row>
    <row r="3669" spans="1:23">
      <c r="A3669" s="107"/>
      <c r="B3669" s="112"/>
      <c r="C3669" s="107"/>
      <c r="D3669" s="112"/>
      <c r="E3669" s="107"/>
      <c r="F3669" s="107"/>
      <c r="G3669" s="107"/>
      <c r="H3669" s="107"/>
      <c r="I3669" s="107"/>
      <c r="J3669" s="108"/>
      <c r="K3669" s="108"/>
      <c r="L3669" s="108"/>
      <c r="M3669" s="108"/>
      <c r="N3669" s="108"/>
      <c r="O3669" s="108"/>
      <c r="P3669" s="108"/>
      <c r="Q3669" s="108"/>
      <c r="R3669" s="108"/>
      <c r="S3669" s="107"/>
      <c r="T3669" s="108"/>
      <c r="U3669" s="108"/>
      <c r="V3669" s="107"/>
      <c r="W3669" s="107"/>
    </row>
    <row r="3670" spans="1:23">
      <c r="A3670" s="107"/>
      <c r="B3670" s="112"/>
      <c r="C3670" s="107"/>
      <c r="D3670" s="112"/>
      <c r="E3670" s="107"/>
      <c r="F3670" s="107"/>
      <c r="G3670" s="107"/>
      <c r="H3670" s="107"/>
      <c r="I3670" s="107"/>
      <c r="J3670" s="108"/>
      <c r="K3670" s="108"/>
      <c r="L3670" s="108"/>
      <c r="M3670" s="108"/>
      <c r="N3670" s="108"/>
      <c r="O3670" s="108"/>
      <c r="P3670" s="108"/>
      <c r="Q3670" s="108"/>
      <c r="R3670" s="108"/>
      <c r="S3670" s="107"/>
      <c r="T3670" s="108"/>
      <c r="U3670" s="108"/>
      <c r="V3670" s="107"/>
      <c r="W3670" s="107"/>
    </row>
    <row r="3671" spans="1:23">
      <c r="A3671" s="107"/>
      <c r="B3671" s="112"/>
      <c r="C3671" s="107"/>
      <c r="D3671" s="112"/>
      <c r="E3671" s="107"/>
      <c r="F3671" s="107"/>
      <c r="G3671" s="107"/>
      <c r="H3671" s="107"/>
      <c r="I3671" s="107"/>
      <c r="J3671" s="108"/>
      <c r="K3671" s="108"/>
      <c r="L3671" s="108"/>
      <c r="M3671" s="108"/>
      <c r="N3671" s="108"/>
      <c r="O3671" s="108"/>
      <c r="P3671" s="108"/>
      <c r="Q3671" s="108"/>
      <c r="R3671" s="108"/>
      <c r="S3671" s="107"/>
      <c r="T3671" s="108"/>
      <c r="U3671" s="108"/>
      <c r="V3671" s="107"/>
      <c r="W3671" s="107"/>
    </row>
    <row r="3672" spans="1:23">
      <c r="A3672" s="107"/>
      <c r="B3672" s="112"/>
      <c r="C3672" s="107"/>
      <c r="D3672" s="112"/>
      <c r="E3672" s="107"/>
      <c r="F3672" s="107"/>
      <c r="G3672" s="107"/>
      <c r="H3672" s="107"/>
      <c r="I3672" s="107"/>
      <c r="J3672" s="108"/>
      <c r="K3672" s="108"/>
      <c r="L3672" s="108"/>
      <c r="M3672" s="108"/>
      <c r="N3672" s="108"/>
      <c r="O3672" s="108"/>
      <c r="P3672" s="108"/>
      <c r="Q3672" s="108"/>
      <c r="R3672" s="108"/>
      <c r="S3672" s="107"/>
      <c r="T3672" s="108"/>
      <c r="U3672" s="108"/>
      <c r="V3672" s="107"/>
      <c r="W3672" s="107"/>
    </row>
    <row r="3673" spans="1:23">
      <c r="A3673" s="107"/>
      <c r="B3673" s="112"/>
      <c r="C3673" s="107"/>
      <c r="D3673" s="112"/>
      <c r="E3673" s="107"/>
      <c r="F3673" s="107"/>
      <c r="G3673" s="107"/>
      <c r="H3673" s="107"/>
      <c r="I3673" s="107"/>
      <c r="J3673" s="108"/>
      <c r="K3673" s="108"/>
      <c r="L3673" s="108"/>
      <c r="M3673" s="108"/>
      <c r="N3673" s="108"/>
      <c r="O3673" s="108"/>
      <c r="P3673" s="108"/>
      <c r="Q3673" s="108"/>
      <c r="R3673" s="108"/>
      <c r="S3673" s="107"/>
      <c r="T3673" s="108"/>
      <c r="U3673" s="108"/>
      <c r="V3673" s="107"/>
      <c r="W3673" s="107"/>
    </row>
    <row r="3674" spans="1:23">
      <c r="A3674" s="107"/>
      <c r="B3674" s="112"/>
      <c r="C3674" s="107"/>
      <c r="D3674" s="112"/>
      <c r="E3674" s="107"/>
      <c r="F3674" s="107"/>
      <c r="G3674" s="107"/>
      <c r="H3674" s="107"/>
      <c r="I3674" s="107"/>
      <c r="J3674" s="108"/>
      <c r="K3674" s="108"/>
      <c r="L3674" s="108"/>
      <c r="M3674" s="108"/>
      <c r="N3674" s="108"/>
      <c r="O3674" s="108"/>
      <c r="P3674" s="108"/>
      <c r="Q3674" s="108"/>
      <c r="R3674" s="108"/>
      <c r="S3674" s="107"/>
      <c r="T3674" s="108"/>
      <c r="U3674" s="108"/>
      <c r="V3674" s="107"/>
      <c r="W3674" s="107"/>
    </row>
    <row r="3675" spans="1:23">
      <c r="A3675" s="107"/>
      <c r="B3675" s="112"/>
      <c r="C3675" s="107"/>
      <c r="D3675" s="112"/>
      <c r="E3675" s="107"/>
      <c r="F3675" s="107"/>
      <c r="G3675" s="107"/>
      <c r="H3675" s="107"/>
      <c r="I3675" s="107"/>
      <c r="J3675" s="108"/>
      <c r="K3675" s="108"/>
      <c r="L3675" s="108"/>
      <c r="M3675" s="108"/>
      <c r="N3675" s="108"/>
      <c r="O3675" s="108"/>
      <c r="P3675" s="108"/>
      <c r="Q3675" s="108"/>
      <c r="R3675" s="108"/>
      <c r="S3675" s="107"/>
      <c r="T3675" s="108"/>
      <c r="U3675" s="108"/>
      <c r="V3675" s="107"/>
      <c r="W3675" s="107"/>
    </row>
    <row r="3676" spans="1:23">
      <c r="A3676" s="107"/>
      <c r="B3676" s="112"/>
      <c r="C3676" s="107"/>
      <c r="D3676" s="112"/>
      <c r="E3676" s="107"/>
      <c r="F3676" s="107"/>
      <c r="G3676" s="107"/>
      <c r="H3676" s="107"/>
      <c r="I3676" s="107"/>
      <c r="J3676" s="108"/>
      <c r="K3676" s="108"/>
      <c r="L3676" s="108"/>
      <c r="M3676" s="108"/>
      <c r="N3676" s="108"/>
      <c r="O3676" s="108"/>
      <c r="P3676" s="108"/>
      <c r="Q3676" s="108"/>
      <c r="R3676" s="108"/>
      <c r="S3676" s="107"/>
      <c r="T3676" s="108"/>
      <c r="U3676" s="108"/>
      <c r="V3676" s="107"/>
      <c r="W3676" s="107"/>
    </row>
    <row r="3677" spans="1:23">
      <c r="A3677" s="107"/>
      <c r="B3677" s="112"/>
      <c r="C3677" s="107"/>
      <c r="D3677" s="112"/>
      <c r="E3677" s="107"/>
      <c r="F3677" s="107"/>
      <c r="G3677" s="107"/>
      <c r="H3677" s="107"/>
      <c r="I3677" s="107"/>
      <c r="J3677" s="108"/>
      <c r="K3677" s="108"/>
      <c r="L3677" s="108"/>
      <c r="M3677" s="108"/>
      <c r="N3677" s="108"/>
      <c r="O3677" s="108"/>
      <c r="P3677" s="108"/>
      <c r="Q3677" s="108"/>
      <c r="R3677" s="108"/>
      <c r="S3677" s="107"/>
      <c r="T3677" s="108"/>
      <c r="U3677" s="108"/>
      <c r="V3677" s="107"/>
      <c r="W3677" s="107"/>
    </row>
    <row r="3678" spans="1:23">
      <c r="A3678" s="107"/>
      <c r="B3678" s="112"/>
      <c r="C3678" s="107"/>
      <c r="D3678" s="112"/>
      <c r="E3678" s="107"/>
      <c r="F3678" s="107"/>
      <c r="G3678" s="107"/>
      <c r="H3678" s="107"/>
      <c r="I3678" s="107"/>
      <c r="J3678" s="108"/>
      <c r="K3678" s="108"/>
      <c r="L3678" s="108"/>
      <c r="M3678" s="108"/>
      <c r="N3678" s="108"/>
      <c r="O3678" s="108"/>
      <c r="P3678" s="108"/>
      <c r="Q3678" s="108"/>
      <c r="R3678" s="108"/>
      <c r="S3678" s="107"/>
      <c r="T3678" s="108"/>
      <c r="U3678" s="108"/>
      <c r="V3678" s="107"/>
      <c r="W3678" s="107"/>
    </row>
    <row r="3679" spans="1:23">
      <c r="A3679" s="107"/>
      <c r="B3679" s="112"/>
      <c r="C3679" s="107"/>
      <c r="D3679" s="112"/>
      <c r="E3679" s="107"/>
      <c r="F3679" s="107"/>
      <c r="G3679" s="107"/>
      <c r="H3679" s="107"/>
      <c r="I3679" s="107"/>
      <c r="J3679" s="108"/>
      <c r="K3679" s="108"/>
      <c r="L3679" s="108"/>
      <c r="M3679" s="108"/>
      <c r="N3679" s="108"/>
      <c r="O3679" s="108"/>
      <c r="P3679" s="108"/>
      <c r="Q3679" s="108"/>
      <c r="R3679" s="108"/>
      <c r="S3679" s="107"/>
      <c r="T3679" s="108"/>
      <c r="U3679" s="108"/>
      <c r="V3679" s="107"/>
      <c r="W3679" s="107"/>
    </row>
    <row r="3680" spans="1:23">
      <c r="A3680" s="107"/>
      <c r="B3680" s="112"/>
      <c r="C3680" s="107"/>
      <c r="D3680" s="112"/>
      <c r="E3680" s="107"/>
      <c r="F3680" s="107"/>
      <c r="G3680" s="107"/>
      <c r="H3680" s="107"/>
      <c r="I3680" s="107"/>
      <c r="J3680" s="108"/>
      <c r="K3680" s="108"/>
      <c r="L3680" s="108"/>
      <c r="M3680" s="108"/>
      <c r="N3680" s="108"/>
      <c r="O3680" s="108"/>
      <c r="P3680" s="108"/>
      <c r="Q3680" s="108"/>
      <c r="R3680" s="108"/>
      <c r="S3680" s="107"/>
      <c r="T3680" s="108"/>
      <c r="U3680" s="108"/>
      <c r="V3680" s="107"/>
      <c r="W3680" s="107"/>
    </row>
    <row r="3681" spans="1:23">
      <c r="A3681" s="107"/>
      <c r="B3681" s="112"/>
      <c r="C3681" s="107"/>
      <c r="D3681" s="112"/>
      <c r="E3681" s="107"/>
      <c r="F3681" s="107"/>
      <c r="G3681" s="107"/>
      <c r="H3681" s="107"/>
      <c r="I3681" s="107"/>
      <c r="J3681" s="108"/>
      <c r="K3681" s="108"/>
      <c r="L3681" s="108"/>
      <c r="M3681" s="108"/>
      <c r="N3681" s="108"/>
      <c r="O3681" s="108"/>
      <c r="P3681" s="108"/>
      <c r="Q3681" s="108"/>
      <c r="R3681" s="108"/>
      <c r="S3681" s="107"/>
      <c r="T3681" s="108"/>
      <c r="U3681" s="108"/>
      <c r="V3681" s="107"/>
      <c r="W3681" s="107"/>
    </row>
    <row r="3682" spans="1:23">
      <c r="A3682" s="107"/>
      <c r="B3682" s="112"/>
      <c r="C3682" s="107"/>
      <c r="D3682" s="112"/>
      <c r="E3682" s="107"/>
      <c r="F3682" s="107"/>
      <c r="G3682" s="107"/>
      <c r="H3682" s="107"/>
      <c r="I3682" s="107"/>
      <c r="J3682" s="108"/>
      <c r="K3682" s="108"/>
      <c r="L3682" s="108"/>
      <c r="M3682" s="108"/>
      <c r="N3682" s="108"/>
      <c r="O3682" s="108"/>
      <c r="P3682" s="108"/>
      <c r="Q3682" s="108"/>
      <c r="R3682" s="108"/>
      <c r="S3682" s="107"/>
      <c r="T3682" s="108"/>
      <c r="U3682" s="108"/>
      <c r="V3682" s="107"/>
      <c r="W3682" s="107"/>
    </row>
    <row r="3683" spans="1:23">
      <c r="A3683" s="107"/>
      <c r="B3683" s="112"/>
      <c r="C3683" s="107"/>
      <c r="D3683" s="112"/>
      <c r="E3683" s="107"/>
      <c r="F3683" s="107"/>
      <c r="G3683" s="107"/>
      <c r="H3683" s="107"/>
      <c r="I3683" s="107"/>
      <c r="J3683" s="108"/>
      <c r="K3683" s="108"/>
      <c r="L3683" s="108"/>
      <c r="M3683" s="108"/>
      <c r="N3683" s="108"/>
      <c r="O3683" s="108"/>
      <c r="P3683" s="108"/>
      <c r="Q3683" s="108"/>
      <c r="R3683" s="108"/>
      <c r="S3683" s="107"/>
      <c r="T3683" s="108"/>
      <c r="U3683" s="108"/>
      <c r="V3683" s="107"/>
      <c r="W3683" s="107"/>
    </row>
    <row r="3684" spans="1:23">
      <c r="A3684" s="107"/>
      <c r="B3684" s="112"/>
      <c r="C3684" s="107"/>
      <c r="D3684" s="112"/>
      <c r="E3684" s="107"/>
      <c r="F3684" s="107"/>
      <c r="G3684" s="107"/>
      <c r="H3684" s="107"/>
      <c r="I3684" s="107"/>
      <c r="J3684" s="108"/>
      <c r="K3684" s="108"/>
      <c r="L3684" s="108"/>
      <c r="M3684" s="108"/>
      <c r="N3684" s="108"/>
      <c r="O3684" s="108"/>
      <c r="P3684" s="108"/>
      <c r="Q3684" s="108"/>
      <c r="R3684" s="108"/>
      <c r="S3684" s="107"/>
      <c r="T3684" s="108"/>
      <c r="U3684" s="108"/>
      <c r="V3684" s="107"/>
      <c r="W3684" s="107"/>
    </row>
    <row r="3685" spans="1:23">
      <c r="A3685" s="107"/>
      <c r="B3685" s="112"/>
      <c r="C3685" s="107"/>
      <c r="D3685" s="112"/>
      <c r="E3685" s="107"/>
      <c r="F3685" s="107"/>
      <c r="G3685" s="107"/>
      <c r="H3685" s="107"/>
      <c r="I3685" s="107"/>
      <c r="J3685" s="108"/>
      <c r="K3685" s="108"/>
      <c r="L3685" s="108"/>
      <c r="M3685" s="108"/>
      <c r="N3685" s="108"/>
      <c r="O3685" s="108"/>
      <c r="P3685" s="108"/>
      <c r="Q3685" s="108"/>
      <c r="R3685" s="108"/>
      <c r="S3685" s="107"/>
      <c r="T3685" s="108"/>
      <c r="U3685" s="108"/>
      <c r="V3685" s="107"/>
      <c r="W3685" s="107"/>
    </row>
    <row r="3686" spans="1:23">
      <c r="A3686" s="107"/>
      <c r="B3686" s="112"/>
      <c r="C3686" s="107"/>
      <c r="D3686" s="112"/>
      <c r="E3686" s="107"/>
      <c r="F3686" s="107"/>
      <c r="G3686" s="107"/>
      <c r="H3686" s="107"/>
      <c r="I3686" s="107"/>
      <c r="J3686" s="108"/>
      <c r="K3686" s="108"/>
      <c r="L3686" s="108"/>
      <c r="M3686" s="108"/>
      <c r="N3686" s="108"/>
      <c r="O3686" s="108"/>
      <c r="P3686" s="108"/>
      <c r="Q3686" s="108"/>
      <c r="R3686" s="108"/>
      <c r="S3686" s="107"/>
      <c r="T3686" s="108"/>
      <c r="U3686" s="108"/>
      <c r="V3686" s="107"/>
      <c r="W3686" s="107"/>
    </row>
    <row r="3687" spans="1:23">
      <c r="A3687" s="107"/>
      <c r="B3687" s="112"/>
      <c r="C3687" s="107"/>
      <c r="D3687" s="112"/>
      <c r="E3687" s="107"/>
      <c r="F3687" s="107"/>
      <c r="G3687" s="107"/>
      <c r="H3687" s="107"/>
      <c r="I3687" s="107"/>
      <c r="J3687" s="108"/>
      <c r="K3687" s="108"/>
      <c r="L3687" s="108"/>
      <c r="M3687" s="108"/>
      <c r="N3687" s="108"/>
      <c r="O3687" s="108"/>
      <c r="P3687" s="108"/>
      <c r="Q3687" s="108"/>
      <c r="R3687" s="108"/>
      <c r="S3687" s="107"/>
      <c r="T3687" s="108"/>
      <c r="U3687" s="108"/>
      <c r="V3687" s="107"/>
      <c r="W3687" s="107"/>
    </row>
    <row r="3688" spans="1:23">
      <c r="A3688" s="107"/>
      <c r="B3688" s="112"/>
      <c r="C3688" s="107"/>
      <c r="D3688" s="112"/>
      <c r="E3688" s="107"/>
      <c r="F3688" s="107"/>
      <c r="G3688" s="107"/>
      <c r="H3688" s="107"/>
      <c r="I3688" s="107"/>
      <c r="J3688" s="108"/>
      <c r="K3688" s="108"/>
      <c r="L3688" s="108"/>
      <c r="M3688" s="108"/>
      <c r="N3688" s="108"/>
      <c r="O3688" s="108"/>
      <c r="P3688" s="108"/>
      <c r="Q3688" s="108"/>
      <c r="R3688" s="108"/>
      <c r="S3688" s="107"/>
      <c r="T3688" s="108"/>
      <c r="U3688" s="108"/>
      <c r="V3688" s="107"/>
      <c r="W3688" s="107"/>
    </row>
    <row r="3689" spans="1:23">
      <c r="A3689" s="107"/>
      <c r="B3689" s="112"/>
      <c r="C3689" s="107"/>
      <c r="D3689" s="112"/>
      <c r="E3689" s="107"/>
      <c r="F3689" s="107"/>
      <c r="G3689" s="107"/>
      <c r="H3689" s="107"/>
      <c r="I3689" s="107"/>
      <c r="J3689" s="108"/>
      <c r="K3689" s="108"/>
      <c r="L3689" s="108"/>
      <c r="M3689" s="108"/>
      <c r="N3689" s="108"/>
      <c r="O3689" s="108"/>
      <c r="P3689" s="108"/>
      <c r="Q3689" s="108"/>
      <c r="R3689" s="108"/>
      <c r="S3689" s="107"/>
      <c r="T3689" s="108"/>
      <c r="U3689" s="108"/>
      <c r="V3689" s="107"/>
      <c r="W3689" s="107"/>
    </row>
    <row r="3690" spans="1:23">
      <c r="A3690" s="107"/>
      <c r="B3690" s="112"/>
      <c r="C3690" s="107"/>
      <c r="D3690" s="112"/>
      <c r="E3690" s="107"/>
      <c r="F3690" s="107"/>
      <c r="G3690" s="107"/>
      <c r="H3690" s="107"/>
      <c r="I3690" s="107"/>
      <c r="J3690" s="108"/>
      <c r="K3690" s="108"/>
      <c r="L3690" s="108"/>
      <c r="M3690" s="108"/>
      <c r="N3690" s="108"/>
      <c r="O3690" s="108"/>
      <c r="P3690" s="108"/>
      <c r="Q3690" s="108"/>
      <c r="R3690" s="108"/>
      <c r="S3690" s="107"/>
      <c r="T3690" s="108"/>
      <c r="U3690" s="108"/>
      <c r="V3690" s="107"/>
      <c r="W3690" s="107"/>
    </row>
    <row r="3691" spans="1:23">
      <c r="A3691" s="107"/>
      <c r="B3691" s="112"/>
      <c r="C3691" s="107"/>
      <c r="D3691" s="112"/>
      <c r="E3691" s="107"/>
      <c r="F3691" s="107"/>
      <c r="G3691" s="107"/>
      <c r="H3691" s="107"/>
      <c r="I3691" s="107"/>
      <c r="J3691" s="108"/>
      <c r="K3691" s="108"/>
      <c r="L3691" s="108"/>
      <c r="M3691" s="108"/>
      <c r="N3691" s="108"/>
      <c r="O3691" s="108"/>
      <c r="P3691" s="108"/>
      <c r="Q3691" s="108"/>
      <c r="R3691" s="108"/>
      <c r="S3691" s="107"/>
      <c r="T3691" s="108"/>
      <c r="U3691" s="108"/>
      <c r="V3691" s="107"/>
      <c r="W3691" s="107"/>
    </row>
    <row r="3692" spans="1:23">
      <c r="A3692" s="107"/>
      <c r="B3692" s="112"/>
      <c r="C3692" s="107"/>
      <c r="D3692" s="112"/>
      <c r="E3692" s="107"/>
      <c r="F3692" s="107"/>
      <c r="G3692" s="107"/>
      <c r="H3692" s="107"/>
      <c r="I3692" s="107"/>
      <c r="J3692" s="108"/>
      <c r="K3692" s="108"/>
      <c r="L3692" s="108"/>
      <c r="M3692" s="108"/>
      <c r="N3692" s="108"/>
      <c r="O3692" s="108"/>
      <c r="P3692" s="108"/>
      <c r="Q3692" s="108"/>
      <c r="R3692" s="108"/>
      <c r="S3692" s="107"/>
      <c r="T3692" s="108"/>
      <c r="U3692" s="108"/>
      <c r="V3692" s="107"/>
      <c r="W3692" s="107"/>
    </row>
    <row r="3693" spans="1:23">
      <c r="A3693" s="107"/>
      <c r="B3693" s="112"/>
      <c r="C3693" s="107"/>
      <c r="D3693" s="112"/>
      <c r="E3693" s="107"/>
      <c r="F3693" s="107"/>
      <c r="G3693" s="107"/>
      <c r="H3693" s="107"/>
      <c r="I3693" s="107"/>
      <c r="J3693" s="108"/>
      <c r="K3693" s="108"/>
      <c r="L3693" s="108"/>
      <c r="M3693" s="108"/>
      <c r="N3693" s="108"/>
      <c r="O3693" s="108"/>
      <c r="P3693" s="108"/>
      <c r="Q3693" s="108"/>
      <c r="R3693" s="108"/>
      <c r="S3693" s="107"/>
      <c r="T3693" s="108"/>
      <c r="U3693" s="108"/>
      <c r="V3693" s="107"/>
      <c r="W3693" s="107"/>
    </row>
    <row r="3694" spans="1:23">
      <c r="A3694" s="107"/>
      <c r="B3694" s="112"/>
      <c r="C3694" s="107"/>
      <c r="D3694" s="112"/>
      <c r="E3694" s="107"/>
      <c r="F3694" s="107"/>
      <c r="G3694" s="107"/>
      <c r="H3694" s="107"/>
      <c r="I3694" s="107"/>
      <c r="J3694" s="108"/>
      <c r="K3694" s="108"/>
      <c r="L3694" s="108"/>
      <c r="M3694" s="108"/>
      <c r="N3694" s="108"/>
      <c r="O3694" s="108"/>
      <c r="P3694" s="108"/>
      <c r="Q3694" s="108"/>
      <c r="R3694" s="108"/>
      <c r="S3694" s="107"/>
      <c r="T3694" s="108"/>
      <c r="U3694" s="108"/>
      <c r="V3694" s="107"/>
      <c r="W3694" s="107"/>
    </row>
    <row r="3695" spans="1:23">
      <c r="A3695" s="107"/>
      <c r="B3695" s="112"/>
      <c r="C3695" s="107"/>
      <c r="D3695" s="112"/>
      <c r="E3695" s="107"/>
      <c r="F3695" s="107"/>
      <c r="G3695" s="107"/>
      <c r="H3695" s="107"/>
      <c r="I3695" s="107"/>
      <c r="J3695" s="108"/>
      <c r="K3695" s="108"/>
      <c r="L3695" s="108"/>
      <c r="M3695" s="108"/>
      <c r="N3695" s="108"/>
      <c r="O3695" s="108"/>
      <c r="P3695" s="108"/>
      <c r="Q3695" s="108"/>
      <c r="R3695" s="108"/>
      <c r="S3695" s="107"/>
      <c r="T3695" s="108"/>
      <c r="U3695" s="108"/>
      <c r="V3695" s="107"/>
      <c r="W3695" s="107"/>
    </row>
    <row r="3696" spans="1:23">
      <c r="A3696" s="107"/>
      <c r="B3696" s="112"/>
      <c r="C3696" s="107"/>
      <c r="D3696" s="112"/>
      <c r="E3696" s="107"/>
      <c r="F3696" s="107"/>
      <c r="G3696" s="107"/>
      <c r="H3696" s="107"/>
      <c r="I3696" s="107"/>
      <c r="J3696" s="108"/>
      <c r="K3696" s="108"/>
      <c r="L3696" s="108"/>
      <c r="M3696" s="108"/>
      <c r="N3696" s="108"/>
      <c r="O3696" s="108"/>
      <c r="P3696" s="108"/>
      <c r="Q3696" s="108"/>
      <c r="R3696" s="108"/>
      <c r="S3696" s="107"/>
      <c r="T3696" s="108"/>
      <c r="U3696" s="108"/>
      <c r="V3696" s="107"/>
      <c r="W3696" s="107"/>
    </row>
    <row r="3697" spans="1:23">
      <c r="A3697" s="107"/>
      <c r="B3697" s="112"/>
      <c r="C3697" s="107"/>
      <c r="D3697" s="112"/>
      <c r="E3697" s="107"/>
      <c r="F3697" s="107"/>
      <c r="G3697" s="107"/>
      <c r="H3697" s="107"/>
      <c r="I3697" s="107"/>
      <c r="J3697" s="108"/>
      <c r="K3697" s="108"/>
      <c r="L3697" s="108"/>
      <c r="M3697" s="108"/>
      <c r="N3697" s="108"/>
      <c r="O3697" s="108"/>
      <c r="P3697" s="108"/>
      <c r="Q3697" s="108"/>
      <c r="R3697" s="108"/>
      <c r="S3697" s="107"/>
      <c r="T3697" s="108"/>
      <c r="U3697" s="108"/>
      <c r="V3697" s="107"/>
      <c r="W3697" s="107"/>
    </row>
    <row r="3698" spans="1:23">
      <c r="A3698" s="107"/>
      <c r="B3698" s="112"/>
      <c r="C3698" s="107"/>
      <c r="D3698" s="112"/>
      <c r="E3698" s="107"/>
      <c r="F3698" s="107"/>
      <c r="G3698" s="107"/>
      <c r="H3698" s="107"/>
      <c r="I3698" s="107"/>
      <c r="J3698" s="108"/>
      <c r="K3698" s="108"/>
      <c r="L3698" s="108"/>
      <c r="M3698" s="108"/>
      <c r="N3698" s="108"/>
      <c r="O3698" s="108"/>
      <c r="P3698" s="108"/>
      <c r="Q3698" s="108"/>
      <c r="R3698" s="108"/>
      <c r="S3698" s="107"/>
      <c r="T3698" s="108"/>
      <c r="U3698" s="108"/>
      <c r="V3698" s="107"/>
      <c r="W3698" s="107"/>
    </row>
    <row r="3699" spans="1:23">
      <c r="A3699" s="107"/>
      <c r="B3699" s="112"/>
      <c r="C3699" s="107"/>
      <c r="D3699" s="112"/>
      <c r="E3699" s="107"/>
      <c r="F3699" s="107"/>
      <c r="G3699" s="107"/>
      <c r="H3699" s="107"/>
      <c r="I3699" s="107"/>
      <c r="J3699" s="108"/>
      <c r="K3699" s="108"/>
      <c r="L3699" s="108"/>
      <c r="M3699" s="108"/>
      <c r="N3699" s="108"/>
      <c r="O3699" s="108"/>
      <c r="P3699" s="108"/>
      <c r="Q3699" s="108"/>
      <c r="R3699" s="108"/>
      <c r="S3699" s="107"/>
      <c r="T3699" s="108"/>
      <c r="U3699" s="108"/>
      <c r="V3699" s="107"/>
      <c r="W3699" s="107"/>
    </row>
    <row r="3700" spans="1:23">
      <c r="A3700" s="107"/>
      <c r="B3700" s="112"/>
      <c r="C3700" s="107"/>
      <c r="D3700" s="112"/>
      <c r="E3700" s="107"/>
      <c r="F3700" s="107"/>
      <c r="G3700" s="107"/>
      <c r="H3700" s="107"/>
      <c r="I3700" s="107"/>
      <c r="J3700" s="108"/>
      <c r="K3700" s="108"/>
      <c r="L3700" s="108"/>
      <c r="M3700" s="108"/>
      <c r="N3700" s="108"/>
      <c r="O3700" s="108"/>
      <c r="P3700" s="108"/>
      <c r="Q3700" s="108"/>
      <c r="R3700" s="108"/>
      <c r="S3700" s="107"/>
      <c r="T3700" s="108"/>
      <c r="U3700" s="108"/>
      <c r="V3700" s="107"/>
      <c r="W3700" s="107"/>
    </row>
    <row r="3701" spans="1:23">
      <c r="A3701" s="107"/>
      <c r="B3701" s="112"/>
      <c r="C3701" s="107"/>
      <c r="D3701" s="112"/>
      <c r="E3701" s="107"/>
      <c r="F3701" s="107"/>
      <c r="G3701" s="107"/>
      <c r="H3701" s="107"/>
      <c r="I3701" s="107"/>
      <c r="J3701" s="108"/>
      <c r="K3701" s="108"/>
      <c r="L3701" s="108"/>
      <c r="M3701" s="108"/>
      <c r="N3701" s="108"/>
      <c r="O3701" s="108"/>
      <c r="P3701" s="108"/>
      <c r="Q3701" s="108"/>
      <c r="R3701" s="108"/>
      <c r="S3701" s="107"/>
      <c r="T3701" s="108"/>
      <c r="U3701" s="108"/>
      <c r="V3701" s="107"/>
      <c r="W3701" s="107"/>
    </row>
    <row r="3702" spans="1:23">
      <c r="A3702" s="107"/>
      <c r="B3702" s="112"/>
      <c r="C3702" s="107"/>
      <c r="D3702" s="112"/>
      <c r="E3702" s="107"/>
      <c r="F3702" s="107"/>
      <c r="G3702" s="107"/>
      <c r="H3702" s="107"/>
      <c r="I3702" s="107"/>
      <c r="J3702" s="108"/>
      <c r="K3702" s="108"/>
      <c r="L3702" s="108"/>
      <c r="M3702" s="108"/>
      <c r="N3702" s="108"/>
      <c r="O3702" s="108"/>
      <c r="P3702" s="108"/>
      <c r="Q3702" s="108"/>
      <c r="R3702" s="108"/>
      <c r="S3702" s="107"/>
      <c r="T3702" s="108"/>
      <c r="U3702" s="108"/>
      <c r="V3702" s="107"/>
      <c r="W3702" s="107"/>
    </row>
    <row r="3703" spans="1:23">
      <c r="A3703" s="107"/>
      <c r="B3703" s="112"/>
      <c r="C3703" s="107"/>
      <c r="D3703" s="112"/>
      <c r="E3703" s="107"/>
      <c r="F3703" s="107"/>
      <c r="G3703" s="107"/>
      <c r="H3703" s="107"/>
      <c r="I3703" s="107"/>
      <c r="J3703" s="108"/>
      <c r="K3703" s="108"/>
      <c r="L3703" s="108"/>
      <c r="M3703" s="108"/>
      <c r="N3703" s="108"/>
      <c r="O3703" s="108"/>
      <c r="P3703" s="108"/>
      <c r="Q3703" s="108"/>
      <c r="R3703" s="108"/>
      <c r="S3703" s="107"/>
      <c r="T3703" s="108"/>
      <c r="U3703" s="108"/>
      <c r="V3703" s="107"/>
      <c r="W3703" s="107"/>
    </row>
    <row r="3704" spans="1:23">
      <c r="A3704" s="107"/>
      <c r="B3704" s="112"/>
      <c r="C3704" s="107"/>
      <c r="D3704" s="112"/>
      <c r="E3704" s="107"/>
      <c r="F3704" s="107"/>
      <c r="G3704" s="107"/>
      <c r="H3704" s="107"/>
      <c r="I3704" s="107"/>
      <c r="J3704" s="108"/>
      <c r="K3704" s="108"/>
      <c r="L3704" s="108"/>
      <c r="M3704" s="108"/>
      <c r="N3704" s="108"/>
      <c r="O3704" s="108"/>
      <c r="P3704" s="108"/>
      <c r="Q3704" s="108"/>
      <c r="R3704" s="108"/>
      <c r="S3704" s="107"/>
      <c r="T3704" s="108"/>
      <c r="U3704" s="108"/>
      <c r="V3704" s="107"/>
      <c r="W3704" s="107"/>
    </row>
    <row r="3705" spans="1:23">
      <c r="A3705" s="107"/>
      <c r="B3705" s="112"/>
      <c r="C3705" s="107"/>
      <c r="D3705" s="112"/>
      <c r="E3705" s="107"/>
      <c r="F3705" s="107"/>
      <c r="G3705" s="107"/>
      <c r="H3705" s="107"/>
      <c r="I3705" s="107"/>
      <c r="J3705" s="108"/>
      <c r="K3705" s="108"/>
      <c r="L3705" s="108"/>
      <c r="M3705" s="108"/>
      <c r="N3705" s="108"/>
      <c r="O3705" s="108"/>
      <c r="P3705" s="108"/>
      <c r="Q3705" s="108"/>
      <c r="R3705" s="108"/>
      <c r="S3705" s="107"/>
      <c r="T3705" s="108"/>
      <c r="U3705" s="108"/>
      <c r="V3705" s="107"/>
      <c r="W3705" s="107"/>
    </row>
    <row r="3706" spans="1:23">
      <c r="A3706" s="107"/>
      <c r="B3706" s="112"/>
      <c r="C3706" s="107"/>
      <c r="D3706" s="112"/>
      <c r="E3706" s="107"/>
      <c r="F3706" s="107"/>
      <c r="G3706" s="107"/>
      <c r="H3706" s="107"/>
      <c r="I3706" s="107"/>
      <c r="J3706" s="108"/>
      <c r="K3706" s="108"/>
      <c r="L3706" s="108"/>
      <c r="M3706" s="108"/>
      <c r="N3706" s="108"/>
      <c r="O3706" s="108"/>
      <c r="P3706" s="108"/>
      <c r="Q3706" s="108"/>
      <c r="R3706" s="108"/>
      <c r="S3706" s="107"/>
      <c r="T3706" s="108"/>
      <c r="U3706" s="108"/>
      <c r="V3706" s="107"/>
      <c r="W3706" s="107"/>
    </row>
    <row r="3707" spans="1:23">
      <c r="A3707" s="107"/>
      <c r="B3707" s="112"/>
      <c r="C3707" s="107"/>
      <c r="D3707" s="112"/>
      <c r="E3707" s="107"/>
      <c r="F3707" s="107"/>
      <c r="G3707" s="107"/>
      <c r="H3707" s="107"/>
      <c r="I3707" s="107"/>
      <c r="J3707" s="108"/>
      <c r="K3707" s="108"/>
      <c r="L3707" s="108"/>
      <c r="M3707" s="108"/>
      <c r="N3707" s="108"/>
      <c r="O3707" s="108"/>
      <c r="P3707" s="108"/>
      <c r="Q3707" s="108"/>
      <c r="R3707" s="108"/>
      <c r="S3707" s="107"/>
      <c r="T3707" s="108"/>
      <c r="U3707" s="108"/>
      <c r="V3707" s="107"/>
      <c r="W3707" s="107"/>
    </row>
    <row r="3708" spans="1:23">
      <c r="A3708" s="107"/>
      <c r="B3708" s="112"/>
      <c r="C3708" s="107"/>
      <c r="D3708" s="112"/>
      <c r="E3708" s="107"/>
      <c r="F3708" s="107"/>
      <c r="G3708" s="107"/>
      <c r="H3708" s="107"/>
      <c r="I3708" s="107"/>
      <c r="J3708" s="108"/>
      <c r="K3708" s="108"/>
      <c r="L3708" s="108"/>
      <c r="M3708" s="108"/>
      <c r="N3708" s="108"/>
      <c r="O3708" s="108"/>
      <c r="P3708" s="108"/>
      <c r="Q3708" s="108"/>
      <c r="R3708" s="108"/>
      <c r="S3708" s="107"/>
      <c r="T3708" s="108"/>
      <c r="U3708" s="108"/>
      <c r="V3708" s="107"/>
      <c r="W3708" s="107"/>
    </row>
    <row r="3709" spans="1:23">
      <c r="A3709" s="107"/>
      <c r="B3709" s="112"/>
      <c r="C3709" s="107"/>
      <c r="D3709" s="112"/>
      <c r="E3709" s="107"/>
      <c r="F3709" s="107"/>
      <c r="G3709" s="107"/>
      <c r="H3709" s="107"/>
      <c r="I3709" s="107"/>
      <c r="J3709" s="108"/>
      <c r="K3709" s="108"/>
      <c r="L3709" s="108"/>
      <c r="M3709" s="108"/>
      <c r="N3709" s="108"/>
      <c r="O3709" s="108"/>
      <c r="P3709" s="108"/>
      <c r="Q3709" s="108"/>
      <c r="R3709" s="108"/>
      <c r="S3709" s="107"/>
      <c r="T3709" s="108"/>
      <c r="U3709" s="108"/>
      <c r="V3709" s="107"/>
      <c r="W3709" s="107"/>
    </row>
    <row r="3710" spans="1:23">
      <c r="A3710" s="107"/>
      <c r="B3710" s="112"/>
      <c r="C3710" s="107"/>
      <c r="D3710" s="112"/>
      <c r="E3710" s="107"/>
      <c r="F3710" s="107"/>
      <c r="G3710" s="107"/>
      <c r="H3710" s="107"/>
      <c r="I3710" s="107"/>
      <c r="J3710" s="108"/>
      <c r="K3710" s="108"/>
      <c r="L3710" s="108"/>
      <c r="M3710" s="108"/>
      <c r="N3710" s="108"/>
      <c r="O3710" s="108"/>
      <c r="P3710" s="108"/>
      <c r="Q3710" s="108"/>
      <c r="R3710" s="108"/>
      <c r="S3710" s="107"/>
      <c r="T3710" s="108"/>
      <c r="U3710" s="108"/>
      <c r="V3710" s="107"/>
      <c r="W3710" s="107"/>
    </row>
    <row r="3711" spans="1:23">
      <c r="A3711" s="107"/>
      <c r="B3711" s="112"/>
      <c r="C3711" s="107"/>
      <c r="D3711" s="112"/>
      <c r="E3711" s="107"/>
      <c r="F3711" s="107"/>
      <c r="G3711" s="107"/>
      <c r="H3711" s="107"/>
      <c r="I3711" s="107"/>
      <c r="J3711" s="108"/>
      <c r="K3711" s="108"/>
      <c r="L3711" s="108"/>
      <c r="M3711" s="108"/>
      <c r="N3711" s="108"/>
      <c r="O3711" s="108"/>
      <c r="P3711" s="108"/>
      <c r="Q3711" s="108"/>
      <c r="R3711" s="108"/>
      <c r="S3711" s="107"/>
      <c r="T3711" s="108"/>
      <c r="U3711" s="108"/>
      <c r="V3711" s="107"/>
      <c r="W3711" s="107"/>
    </row>
    <row r="3712" spans="1:23">
      <c r="A3712" s="107"/>
      <c r="B3712" s="112"/>
      <c r="C3712" s="107"/>
      <c r="D3712" s="112"/>
      <c r="E3712" s="107"/>
      <c r="F3712" s="107"/>
      <c r="G3712" s="107"/>
      <c r="H3712" s="107"/>
      <c r="I3712" s="107"/>
      <c r="J3712" s="108"/>
      <c r="K3712" s="108"/>
      <c r="L3712" s="108"/>
      <c r="M3712" s="108"/>
      <c r="N3712" s="108"/>
      <c r="O3712" s="108"/>
      <c r="P3712" s="108"/>
      <c r="Q3712" s="108"/>
      <c r="R3712" s="108"/>
      <c r="S3712" s="107"/>
      <c r="T3712" s="108"/>
      <c r="U3712" s="108"/>
      <c r="V3712" s="107"/>
      <c r="W3712" s="107"/>
    </row>
    <row r="3713" spans="1:23">
      <c r="A3713" s="107"/>
      <c r="B3713" s="112"/>
      <c r="C3713" s="107"/>
      <c r="D3713" s="112"/>
      <c r="E3713" s="107"/>
      <c r="F3713" s="107"/>
      <c r="G3713" s="107"/>
      <c r="H3713" s="107"/>
      <c r="I3713" s="107"/>
      <c r="J3713" s="108"/>
      <c r="K3713" s="108"/>
      <c r="L3713" s="108"/>
      <c r="M3713" s="108"/>
      <c r="N3713" s="108"/>
      <c r="O3713" s="108"/>
      <c r="P3713" s="108"/>
      <c r="Q3713" s="108"/>
      <c r="R3713" s="108"/>
      <c r="S3713" s="107"/>
      <c r="T3713" s="108"/>
      <c r="U3713" s="108"/>
      <c r="V3713" s="107"/>
      <c r="W3713" s="107"/>
    </row>
    <row r="3714" spans="1:23">
      <c r="A3714" s="107"/>
      <c r="B3714" s="112"/>
      <c r="C3714" s="107"/>
      <c r="D3714" s="112"/>
      <c r="E3714" s="107"/>
      <c r="F3714" s="107"/>
      <c r="G3714" s="107"/>
      <c r="H3714" s="107"/>
      <c r="I3714" s="107"/>
      <c r="J3714" s="108"/>
      <c r="K3714" s="108"/>
      <c r="L3714" s="108"/>
      <c r="M3714" s="108"/>
      <c r="N3714" s="108"/>
      <c r="O3714" s="108"/>
      <c r="P3714" s="108"/>
      <c r="Q3714" s="108"/>
      <c r="R3714" s="108"/>
      <c r="S3714" s="107"/>
      <c r="T3714" s="108"/>
      <c r="U3714" s="108"/>
      <c r="V3714" s="107"/>
      <c r="W3714" s="107"/>
    </row>
    <row r="3715" spans="1:23">
      <c r="A3715" s="107"/>
      <c r="B3715" s="112"/>
      <c r="C3715" s="107"/>
      <c r="D3715" s="112"/>
      <c r="E3715" s="107"/>
      <c r="F3715" s="107"/>
      <c r="G3715" s="107"/>
      <c r="H3715" s="107"/>
      <c r="I3715" s="107"/>
      <c r="J3715" s="108"/>
      <c r="K3715" s="108"/>
      <c r="L3715" s="108"/>
      <c r="M3715" s="108"/>
      <c r="N3715" s="108"/>
      <c r="O3715" s="108"/>
      <c r="P3715" s="108"/>
      <c r="Q3715" s="108"/>
      <c r="R3715" s="108"/>
      <c r="S3715" s="107"/>
      <c r="T3715" s="108"/>
      <c r="U3715" s="108"/>
      <c r="V3715" s="107"/>
      <c r="W3715" s="107"/>
    </row>
    <row r="3716" spans="1:23">
      <c r="A3716" s="107"/>
      <c r="B3716" s="112"/>
      <c r="C3716" s="107"/>
      <c r="D3716" s="112"/>
      <c r="E3716" s="107"/>
      <c r="F3716" s="107"/>
      <c r="G3716" s="107"/>
      <c r="H3716" s="107"/>
      <c r="I3716" s="107"/>
      <c r="J3716" s="108"/>
      <c r="K3716" s="108"/>
      <c r="L3716" s="108"/>
      <c r="M3716" s="108"/>
      <c r="N3716" s="108"/>
      <c r="O3716" s="108"/>
      <c r="P3716" s="108"/>
      <c r="Q3716" s="108"/>
      <c r="R3716" s="108"/>
      <c r="S3716" s="107"/>
      <c r="T3716" s="108"/>
      <c r="U3716" s="108"/>
      <c r="V3716" s="107"/>
      <c r="W3716" s="107"/>
    </row>
    <row r="3717" spans="1:23">
      <c r="A3717" s="107"/>
      <c r="B3717" s="112"/>
      <c r="C3717" s="107"/>
      <c r="D3717" s="112"/>
      <c r="E3717" s="107"/>
      <c r="F3717" s="107"/>
      <c r="G3717" s="107"/>
      <c r="H3717" s="107"/>
      <c r="I3717" s="107"/>
      <c r="J3717" s="108"/>
      <c r="K3717" s="108"/>
      <c r="L3717" s="108"/>
      <c r="M3717" s="108"/>
      <c r="N3717" s="108"/>
      <c r="O3717" s="108"/>
      <c r="P3717" s="108"/>
      <c r="Q3717" s="108"/>
      <c r="R3717" s="108"/>
      <c r="S3717" s="107"/>
      <c r="T3717" s="108"/>
      <c r="U3717" s="108"/>
      <c r="V3717" s="107"/>
      <c r="W3717" s="107"/>
    </row>
    <row r="3718" spans="1:23">
      <c r="A3718" s="107"/>
      <c r="B3718" s="112"/>
      <c r="C3718" s="107"/>
      <c r="D3718" s="112"/>
      <c r="E3718" s="107"/>
      <c r="F3718" s="107"/>
      <c r="G3718" s="107"/>
      <c r="H3718" s="107"/>
      <c r="I3718" s="107"/>
      <c r="J3718" s="108"/>
      <c r="K3718" s="108"/>
      <c r="L3718" s="108"/>
      <c r="M3718" s="108"/>
      <c r="N3718" s="108"/>
      <c r="O3718" s="108"/>
      <c r="P3718" s="108"/>
      <c r="Q3718" s="108"/>
      <c r="R3718" s="108"/>
      <c r="S3718" s="107"/>
      <c r="T3718" s="108"/>
      <c r="U3718" s="108"/>
      <c r="V3718" s="107"/>
      <c r="W3718" s="107"/>
    </row>
    <row r="3719" spans="1:23">
      <c r="A3719" s="107"/>
      <c r="B3719" s="112"/>
      <c r="C3719" s="107"/>
      <c r="D3719" s="112"/>
      <c r="E3719" s="107"/>
      <c r="F3719" s="107"/>
      <c r="G3719" s="107"/>
      <c r="H3719" s="107"/>
      <c r="I3719" s="107"/>
      <c r="J3719" s="108"/>
      <c r="K3719" s="108"/>
      <c r="L3719" s="108"/>
      <c r="M3719" s="108"/>
      <c r="N3719" s="108"/>
      <c r="O3719" s="108"/>
      <c r="P3719" s="108"/>
      <c r="Q3719" s="108"/>
      <c r="R3719" s="108"/>
      <c r="S3719" s="107"/>
      <c r="T3719" s="108"/>
      <c r="U3719" s="108"/>
      <c r="V3719" s="107"/>
      <c r="W3719" s="107"/>
    </row>
    <row r="3720" spans="1:23">
      <c r="A3720" s="107"/>
      <c r="B3720" s="112"/>
      <c r="C3720" s="107"/>
      <c r="D3720" s="112"/>
      <c r="E3720" s="107"/>
      <c r="F3720" s="107"/>
      <c r="G3720" s="107"/>
      <c r="H3720" s="107"/>
      <c r="I3720" s="107"/>
      <c r="J3720" s="108"/>
      <c r="K3720" s="108"/>
      <c r="L3720" s="108"/>
      <c r="M3720" s="108"/>
      <c r="N3720" s="108"/>
      <c r="O3720" s="108"/>
      <c r="P3720" s="108"/>
      <c r="Q3720" s="108"/>
      <c r="R3720" s="108"/>
      <c r="S3720" s="107"/>
      <c r="T3720" s="108"/>
      <c r="U3720" s="108"/>
      <c r="V3720" s="107"/>
      <c r="W3720" s="107"/>
    </row>
    <row r="3721" spans="1:23">
      <c r="A3721" s="107"/>
      <c r="B3721" s="112"/>
      <c r="C3721" s="107"/>
      <c r="D3721" s="112"/>
      <c r="E3721" s="107"/>
      <c r="F3721" s="107"/>
      <c r="G3721" s="107"/>
      <c r="H3721" s="107"/>
      <c r="I3721" s="107"/>
      <c r="J3721" s="108"/>
      <c r="K3721" s="108"/>
      <c r="L3721" s="108"/>
      <c r="M3721" s="108"/>
      <c r="N3721" s="108"/>
      <c r="O3721" s="108"/>
      <c r="P3721" s="108"/>
      <c r="Q3721" s="108"/>
      <c r="R3721" s="108"/>
      <c r="S3721" s="107"/>
      <c r="T3721" s="108"/>
      <c r="U3721" s="108"/>
      <c r="V3721" s="107"/>
      <c r="W3721" s="107"/>
    </row>
    <row r="3722" spans="1:23">
      <c r="A3722" s="107"/>
      <c r="B3722" s="112"/>
      <c r="C3722" s="107"/>
      <c r="D3722" s="112"/>
      <c r="E3722" s="107"/>
      <c r="F3722" s="107"/>
      <c r="G3722" s="107"/>
      <c r="H3722" s="107"/>
      <c r="I3722" s="107"/>
      <c r="J3722" s="108"/>
      <c r="K3722" s="108"/>
      <c r="L3722" s="108"/>
      <c r="M3722" s="108"/>
      <c r="N3722" s="108"/>
      <c r="O3722" s="108"/>
      <c r="P3722" s="108"/>
      <c r="Q3722" s="108"/>
      <c r="R3722" s="108"/>
      <c r="S3722" s="107"/>
      <c r="T3722" s="108"/>
      <c r="U3722" s="108"/>
      <c r="V3722" s="107"/>
      <c r="W3722" s="107"/>
    </row>
    <row r="3723" spans="1:23">
      <c r="A3723" s="107"/>
      <c r="B3723" s="112"/>
      <c r="C3723" s="107"/>
      <c r="D3723" s="112"/>
      <c r="E3723" s="107"/>
      <c r="F3723" s="107"/>
      <c r="G3723" s="107"/>
      <c r="H3723" s="107"/>
      <c r="I3723" s="107"/>
      <c r="J3723" s="108"/>
      <c r="K3723" s="108"/>
      <c r="L3723" s="108"/>
      <c r="M3723" s="108"/>
      <c r="N3723" s="108"/>
      <c r="O3723" s="108"/>
      <c r="P3723" s="108"/>
      <c r="Q3723" s="108"/>
      <c r="R3723" s="108"/>
      <c r="S3723" s="107"/>
      <c r="T3723" s="108"/>
      <c r="U3723" s="108"/>
      <c r="V3723" s="107"/>
      <c r="W3723" s="107"/>
    </row>
    <row r="3724" spans="1:23">
      <c r="A3724" s="107"/>
      <c r="B3724" s="112"/>
      <c r="C3724" s="107"/>
      <c r="D3724" s="112"/>
      <c r="E3724" s="107"/>
      <c r="F3724" s="107"/>
      <c r="G3724" s="107"/>
      <c r="H3724" s="107"/>
      <c r="I3724" s="107"/>
      <c r="J3724" s="108"/>
      <c r="K3724" s="108"/>
      <c r="L3724" s="108"/>
      <c r="M3724" s="108"/>
      <c r="N3724" s="108"/>
      <c r="O3724" s="108"/>
      <c r="P3724" s="108"/>
      <c r="Q3724" s="108"/>
      <c r="R3724" s="108"/>
      <c r="S3724" s="107"/>
      <c r="T3724" s="108"/>
      <c r="U3724" s="108"/>
      <c r="V3724" s="107"/>
      <c r="W3724" s="107"/>
    </row>
    <row r="3725" spans="1:23">
      <c r="A3725" s="107"/>
      <c r="B3725" s="112"/>
      <c r="C3725" s="107"/>
      <c r="D3725" s="112"/>
      <c r="E3725" s="107"/>
      <c r="F3725" s="107"/>
      <c r="G3725" s="107"/>
      <c r="H3725" s="107"/>
      <c r="I3725" s="107"/>
      <c r="J3725" s="108"/>
      <c r="K3725" s="108"/>
      <c r="L3725" s="108"/>
      <c r="M3725" s="108"/>
      <c r="N3725" s="108"/>
      <c r="O3725" s="108"/>
      <c r="P3725" s="108"/>
      <c r="Q3725" s="108"/>
      <c r="R3725" s="108"/>
      <c r="S3725" s="107"/>
      <c r="T3725" s="108"/>
      <c r="U3725" s="108"/>
      <c r="V3725" s="107"/>
      <c r="W3725" s="107"/>
    </row>
    <row r="3726" spans="1:23">
      <c r="A3726" s="107"/>
      <c r="B3726" s="112"/>
      <c r="C3726" s="107"/>
      <c r="D3726" s="112"/>
      <c r="E3726" s="107"/>
      <c r="F3726" s="107"/>
      <c r="G3726" s="107"/>
      <c r="H3726" s="107"/>
      <c r="I3726" s="107"/>
      <c r="J3726" s="108"/>
      <c r="K3726" s="108"/>
      <c r="L3726" s="108"/>
      <c r="M3726" s="108"/>
      <c r="N3726" s="108"/>
      <c r="O3726" s="108"/>
      <c r="P3726" s="108"/>
      <c r="Q3726" s="108"/>
      <c r="R3726" s="108"/>
      <c r="S3726" s="107"/>
      <c r="T3726" s="108"/>
      <c r="U3726" s="108"/>
      <c r="V3726" s="107"/>
      <c r="W3726" s="107"/>
    </row>
    <row r="3727" spans="1:23">
      <c r="A3727" s="107"/>
      <c r="B3727" s="112"/>
      <c r="C3727" s="107"/>
      <c r="D3727" s="112"/>
      <c r="E3727" s="107"/>
      <c r="F3727" s="107"/>
      <c r="G3727" s="107"/>
      <c r="H3727" s="107"/>
      <c r="I3727" s="107"/>
      <c r="J3727" s="108"/>
      <c r="K3727" s="108"/>
      <c r="L3727" s="108"/>
      <c r="M3727" s="108"/>
      <c r="N3727" s="108"/>
      <c r="O3727" s="108"/>
      <c r="P3727" s="108"/>
      <c r="Q3727" s="108"/>
      <c r="R3727" s="108"/>
      <c r="S3727" s="107"/>
      <c r="T3727" s="108"/>
      <c r="U3727" s="108"/>
      <c r="V3727" s="107"/>
      <c r="W3727" s="107"/>
    </row>
    <row r="3728" spans="1:23">
      <c r="A3728" s="107"/>
      <c r="B3728" s="112"/>
      <c r="C3728" s="107"/>
      <c r="D3728" s="112"/>
      <c r="E3728" s="107"/>
      <c r="F3728" s="107"/>
      <c r="G3728" s="107"/>
      <c r="H3728" s="107"/>
      <c r="I3728" s="107"/>
      <c r="J3728" s="108"/>
      <c r="K3728" s="108"/>
      <c r="L3728" s="108"/>
      <c r="M3728" s="108"/>
      <c r="N3728" s="108"/>
      <c r="O3728" s="108"/>
      <c r="P3728" s="108"/>
      <c r="Q3728" s="108"/>
      <c r="R3728" s="108"/>
      <c r="S3728" s="107"/>
      <c r="T3728" s="108"/>
      <c r="U3728" s="108"/>
      <c r="V3728" s="107"/>
      <c r="W3728" s="107"/>
    </row>
    <row r="3729" spans="1:23">
      <c r="A3729" s="107"/>
      <c r="B3729" s="112"/>
      <c r="C3729" s="107"/>
      <c r="D3729" s="112"/>
      <c r="E3729" s="107"/>
      <c r="F3729" s="107"/>
      <c r="G3729" s="107"/>
      <c r="H3729" s="107"/>
      <c r="I3729" s="107"/>
      <c r="J3729" s="108"/>
      <c r="K3729" s="108"/>
      <c r="L3729" s="108"/>
      <c r="M3729" s="108"/>
      <c r="N3729" s="108"/>
      <c r="O3729" s="108"/>
      <c r="P3729" s="108"/>
      <c r="Q3729" s="108"/>
      <c r="R3729" s="108"/>
      <c r="S3729" s="107"/>
      <c r="T3729" s="108"/>
      <c r="U3729" s="108"/>
      <c r="V3729" s="107"/>
      <c r="W3729" s="107"/>
    </row>
    <row r="3730" spans="1:23">
      <c r="A3730" s="107"/>
      <c r="B3730" s="112"/>
      <c r="C3730" s="107"/>
      <c r="D3730" s="112"/>
      <c r="E3730" s="107"/>
      <c r="F3730" s="107"/>
      <c r="G3730" s="107"/>
      <c r="H3730" s="107"/>
      <c r="I3730" s="107"/>
      <c r="J3730" s="108"/>
      <c r="K3730" s="108"/>
      <c r="L3730" s="108"/>
      <c r="M3730" s="108"/>
      <c r="N3730" s="108"/>
      <c r="O3730" s="108"/>
      <c r="P3730" s="108"/>
      <c r="Q3730" s="108"/>
      <c r="R3730" s="108"/>
      <c r="S3730" s="107"/>
      <c r="T3730" s="108"/>
      <c r="U3730" s="108"/>
      <c r="V3730" s="107"/>
      <c r="W3730" s="107"/>
    </row>
    <row r="3731" spans="1:23">
      <c r="A3731" s="107"/>
      <c r="B3731" s="112"/>
      <c r="C3731" s="107"/>
      <c r="D3731" s="112"/>
      <c r="E3731" s="107"/>
      <c r="F3731" s="107"/>
      <c r="G3731" s="107"/>
      <c r="H3731" s="107"/>
      <c r="I3731" s="107"/>
      <c r="J3731" s="108"/>
      <c r="K3731" s="108"/>
      <c r="L3731" s="108"/>
      <c r="M3731" s="108"/>
      <c r="N3731" s="108"/>
      <c r="O3731" s="108"/>
      <c r="P3731" s="108"/>
      <c r="Q3731" s="108"/>
      <c r="R3731" s="108"/>
      <c r="S3731" s="107"/>
      <c r="T3731" s="108"/>
      <c r="U3731" s="108"/>
      <c r="V3731" s="107"/>
      <c r="W3731" s="107"/>
    </row>
    <row r="3732" spans="1:23">
      <c r="A3732" s="107"/>
      <c r="B3732" s="112"/>
      <c r="C3732" s="107"/>
      <c r="D3732" s="112"/>
      <c r="E3732" s="107"/>
      <c r="F3732" s="107"/>
      <c r="G3732" s="107"/>
      <c r="H3732" s="107"/>
      <c r="I3732" s="107"/>
      <c r="J3732" s="108"/>
      <c r="K3732" s="108"/>
      <c r="L3732" s="108"/>
      <c r="M3732" s="108"/>
      <c r="N3732" s="108"/>
      <c r="O3732" s="108"/>
      <c r="P3732" s="108"/>
      <c r="Q3732" s="108"/>
      <c r="R3732" s="108"/>
      <c r="S3732" s="107"/>
      <c r="T3732" s="108"/>
      <c r="U3732" s="108"/>
      <c r="V3732" s="107"/>
      <c r="W3732" s="107"/>
    </row>
    <row r="3733" spans="1:23">
      <c r="A3733" s="107"/>
      <c r="B3733" s="112"/>
      <c r="C3733" s="107"/>
      <c r="D3733" s="112"/>
      <c r="E3733" s="107"/>
      <c r="F3733" s="107"/>
      <c r="G3733" s="107"/>
      <c r="H3733" s="107"/>
      <c r="I3733" s="107"/>
      <c r="J3733" s="108"/>
      <c r="K3733" s="108"/>
      <c r="L3733" s="108"/>
      <c r="M3733" s="108"/>
      <c r="N3733" s="108"/>
      <c r="O3733" s="108"/>
      <c r="P3733" s="108"/>
      <c r="Q3733" s="108"/>
      <c r="R3733" s="108"/>
      <c r="S3733" s="107"/>
      <c r="T3733" s="108"/>
      <c r="U3733" s="108"/>
      <c r="V3733" s="107"/>
      <c r="W3733" s="107"/>
    </row>
    <row r="3734" spans="1:23">
      <c r="A3734" s="107"/>
      <c r="B3734" s="112"/>
      <c r="C3734" s="107"/>
      <c r="D3734" s="112"/>
      <c r="E3734" s="107"/>
      <c r="F3734" s="107"/>
      <c r="G3734" s="107"/>
      <c r="H3734" s="107"/>
      <c r="I3734" s="107"/>
      <c r="J3734" s="108"/>
      <c r="K3734" s="108"/>
      <c r="L3734" s="108"/>
      <c r="M3734" s="108"/>
      <c r="N3734" s="108"/>
      <c r="O3734" s="108"/>
      <c r="P3734" s="108"/>
      <c r="Q3734" s="108"/>
      <c r="R3734" s="108"/>
      <c r="S3734" s="107"/>
      <c r="T3734" s="108"/>
      <c r="U3734" s="108"/>
      <c r="V3734" s="107"/>
      <c r="W3734" s="107"/>
    </row>
    <row r="3735" spans="1:23">
      <c r="A3735" s="107"/>
      <c r="B3735" s="112"/>
      <c r="C3735" s="107"/>
      <c r="D3735" s="112"/>
      <c r="E3735" s="107"/>
      <c r="F3735" s="107"/>
      <c r="G3735" s="107"/>
      <c r="H3735" s="107"/>
      <c r="I3735" s="107"/>
      <c r="J3735" s="108"/>
      <c r="K3735" s="108"/>
      <c r="L3735" s="108"/>
      <c r="M3735" s="108"/>
      <c r="N3735" s="108"/>
      <c r="O3735" s="108"/>
      <c r="P3735" s="108"/>
      <c r="Q3735" s="108"/>
      <c r="R3735" s="108"/>
      <c r="S3735" s="107"/>
      <c r="T3735" s="108"/>
      <c r="U3735" s="108"/>
      <c r="V3735" s="107"/>
      <c r="W3735" s="107"/>
    </row>
    <row r="3736" spans="1:23">
      <c r="A3736" s="107"/>
      <c r="B3736" s="112"/>
      <c r="C3736" s="107"/>
      <c r="D3736" s="112"/>
      <c r="E3736" s="107"/>
      <c r="F3736" s="107"/>
      <c r="G3736" s="107"/>
      <c r="H3736" s="107"/>
      <c r="I3736" s="107"/>
      <c r="J3736" s="108"/>
      <c r="K3736" s="108"/>
      <c r="L3736" s="108"/>
      <c r="M3736" s="108"/>
      <c r="N3736" s="108"/>
      <c r="O3736" s="108"/>
      <c r="P3736" s="108"/>
      <c r="Q3736" s="108"/>
      <c r="R3736" s="108"/>
      <c r="S3736" s="107"/>
      <c r="T3736" s="108"/>
      <c r="U3736" s="108"/>
      <c r="V3736" s="107"/>
      <c r="W3736" s="107"/>
    </row>
    <row r="3737" spans="1:23">
      <c r="A3737" s="107"/>
      <c r="B3737" s="112"/>
      <c r="C3737" s="107"/>
      <c r="D3737" s="112"/>
      <c r="E3737" s="107"/>
      <c r="F3737" s="107"/>
      <c r="G3737" s="107"/>
      <c r="H3737" s="107"/>
      <c r="I3737" s="107"/>
      <c r="J3737" s="108"/>
      <c r="K3737" s="108"/>
      <c r="L3737" s="108"/>
      <c r="M3737" s="108"/>
      <c r="N3737" s="108"/>
      <c r="O3737" s="108"/>
      <c r="P3737" s="108"/>
      <c r="Q3737" s="108"/>
      <c r="R3737" s="108"/>
      <c r="S3737" s="107"/>
      <c r="T3737" s="108"/>
      <c r="U3737" s="108"/>
      <c r="V3737" s="107"/>
      <c r="W3737" s="107"/>
    </row>
    <row r="3738" spans="1:23">
      <c r="A3738" s="107"/>
      <c r="B3738" s="112"/>
      <c r="C3738" s="107"/>
      <c r="D3738" s="112"/>
      <c r="E3738" s="107"/>
      <c r="F3738" s="107"/>
      <c r="G3738" s="107"/>
      <c r="H3738" s="107"/>
      <c r="I3738" s="107"/>
      <c r="J3738" s="108"/>
      <c r="K3738" s="108"/>
      <c r="L3738" s="108"/>
      <c r="M3738" s="108"/>
      <c r="N3738" s="108"/>
      <c r="O3738" s="108"/>
      <c r="P3738" s="108"/>
      <c r="Q3738" s="108"/>
      <c r="R3738" s="108"/>
      <c r="S3738" s="107"/>
      <c r="T3738" s="108"/>
      <c r="U3738" s="108"/>
      <c r="V3738" s="107"/>
      <c r="W3738" s="107"/>
    </row>
    <row r="3739" spans="1:23">
      <c r="A3739" s="107"/>
      <c r="B3739" s="112"/>
      <c r="C3739" s="107"/>
      <c r="D3739" s="112"/>
      <c r="E3739" s="107"/>
      <c r="F3739" s="107"/>
      <c r="G3739" s="107"/>
      <c r="H3739" s="107"/>
      <c r="I3739" s="107"/>
      <c r="J3739" s="108"/>
      <c r="K3739" s="108"/>
      <c r="L3739" s="108"/>
      <c r="M3739" s="108"/>
      <c r="N3739" s="108"/>
      <c r="O3739" s="108"/>
      <c r="P3739" s="108"/>
      <c r="Q3739" s="108"/>
      <c r="R3739" s="108"/>
      <c r="S3739" s="107"/>
      <c r="T3739" s="108"/>
      <c r="U3739" s="108"/>
      <c r="V3739" s="107"/>
      <c r="W3739" s="107"/>
    </row>
    <row r="3740" spans="1:23">
      <c r="A3740" s="107"/>
      <c r="B3740" s="112"/>
      <c r="C3740" s="107"/>
      <c r="D3740" s="112"/>
      <c r="E3740" s="107"/>
      <c r="F3740" s="107"/>
      <c r="G3740" s="107"/>
      <c r="H3740" s="107"/>
      <c r="I3740" s="107"/>
      <c r="J3740" s="108"/>
      <c r="K3740" s="108"/>
      <c r="L3740" s="108"/>
      <c r="M3740" s="108"/>
      <c r="N3740" s="108"/>
      <c r="O3740" s="108"/>
      <c r="P3740" s="108"/>
      <c r="Q3740" s="108"/>
      <c r="R3740" s="108"/>
      <c r="S3740" s="107"/>
      <c r="T3740" s="108"/>
      <c r="U3740" s="108"/>
      <c r="V3740" s="107"/>
      <c r="W3740" s="107"/>
    </row>
    <row r="3741" spans="1:23">
      <c r="A3741" s="107"/>
      <c r="B3741" s="112"/>
      <c r="C3741" s="107"/>
      <c r="D3741" s="112"/>
      <c r="E3741" s="107"/>
      <c r="F3741" s="107"/>
      <c r="G3741" s="107"/>
      <c r="H3741" s="107"/>
      <c r="I3741" s="107"/>
      <c r="J3741" s="108"/>
      <c r="K3741" s="108"/>
      <c r="L3741" s="108"/>
      <c r="M3741" s="108"/>
      <c r="N3741" s="108"/>
      <c r="O3741" s="108"/>
      <c r="P3741" s="108"/>
      <c r="Q3741" s="108"/>
      <c r="R3741" s="108"/>
      <c r="S3741" s="107"/>
      <c r="T3741" s="108"/>
      <c r="U3741" s="108"/>
      <c r="V3741" s="107"/>
      <c r="W3741" s="107"/>
    </row>
    <row r="3742" spans="1:23">
      <c r="A3742" s="107"/>
      <c r="B3742" s="112"/>
      <c r="C3742" s="107"/>
      <c r="D3742" s="112"/>
      <c r="E3742" s="107"/>
      <c r="F3742" s="107"/>
      <c r="G3742" s="107"/>
      <c r="H3742" s="107"/>
      <c r="I3742" s="107"/>
      <c r="J3742" s="108"/>
      <c r="K3742" s="108"/>
      <c r="L3742" s="108"/>
      <c r="M3742" s="108"/>
      <c r="N3742" s="108"/>
      <c r="O3742" s="108"/>
      <c r="P3742" s="108"/>
      <c r="Q3742" s="108"/>
      <c r="R3742" s="108"/>
      <c r="S3742" s="107"/>
      <c r="T3742" s="108"/>
      <c r="U3742" s="108"/>
      <c r="V3742" s="107"/>
      <c r="W3742" s="107"/>
    </row>
    <row r="3743" spans="1:23">
      <c r="A3743" s="107"/>
      <c r="B3743" s="112"/>
      <c r="C3743" s="107"/>
      <c r="D3743" s="112"/>
      <c r="E3743" s="107"/>
      <c r="F3743" s="107"/>
      <c r="G3743" s="107"/>
      <c r="H3743" s="107"/>
      <c r="I3743" s="107"/>
      <c r="J3743" s="108"/>
      <c r="K3743" s="108"/>
      <c r="L3743" s="108"/>
      <c r="M3743" s="108"/>
      <c r="N3743" s="108"/>
      <c r="O3743" s="108"/>
      <c r="P3743" s="108"/>
      <c r="Q3743" s="108"/>
      <c r="R3743" s="108"/>
      <c r="S3743" s="107"/>
      <c r="T3743" s="108"/>
      <c r="U3743" s="108"/>
      <c r="V3743" s="107"/>
      <c r="W3743" s="107"/>
    </row>
    <row r="3744" spans="1:23">
      <c r="A3744" s="107"/>
      <c r="B3744" s="112"/>
      <c r="C3744" s="107"/>
      <c r="D3744" s="112"/>
      <c r="E3744" s="107"/>
      <c r="F3744" s="107"/>
      <c r="G3744" s="107"/>
      <c r="H3744" s="107"/>
      <c r="I3744" s="107"/>
      <c r="J3744" s="108"/>
      <c r="K3744" s="108"/>
      <c r="L3744" s="108"/>
      <c r="M3744" s="108"/>
      <c r="N3744" s="108"/>
      <c r="O3744" s="108"/>
      <c r="P3744" s="108"/>
      <c r="Q3744" s="108"/>
      <c r="R3744" s="108"/>
      <c r="S3744" s="107"/>
      <c r="T3744" s="108"/>
      <c r="U3744" s="108"/>
      <c r="V3744" s="107"/>
      <c r="W3744" s="107"/>
    </row>
    <row r="3745" spans="1:23">
      <c r="A3745" s="107"/>
      <c r="B3745" s="112"/>
      <c r="C3745" s="107"/>
      <c r="D3745" s="112"/>
      <c r="E3745" s="107"/>
      <c r="F3745" s="107"/>
      <c r="G3745" s="107"/>
      <c r="H3745" s="107"/>
      <c r="I3745" s="107"/>
      <c r="J3745" s="108"/>
      <c r="K3745" s="108"/>
      <c r="L3745" s="108"/>
      <c r="M3745" s="108"/>
      <c r="N3745" s="108"/>
      <c r="O3745" s="108"/>
      <c r="P3745" s="108"/>
      <c r="Q3745" s="108"/>
      <c r="R3745" s="108"/>
      <c r="S3745" s="107"/>
      <c r="T3745" s="108"/>
      <c r="U3745" s="108"/>
      <c r="V3745" s="107"/>
      <c r="W3745" s="107"/>
    </row>
    <row r="3746" spans="1:23">
      <c r="A3746" s="107"/>
      <c r="B3746" s="112"/>
      <c r="C3746" s="107"/>
      <c r="D3746" s="112"/>
      <c r="E3746" s="107"/>
      <c r="F3746" s="107"/>
      <c r="G3746" s="107"/>
      <c r="H3746" s="107"/>
      <c r="I3746" s="107"/>
      <c r="J3746" s="108"/>
      <c r="K3746" s="108"/>
      <c r="L3746" s="108"/>
      <c r="M3746" s="108"/>
      <c r="N3746" s="108"/>
      <c r="O3746" s="108"/>
      <c r="P3746" s="108"/>
      <c r="Q3746" s="108"/>
      <c r="R3746" s="108"/>
      <c r="S3746" s="107"/>
      <c r="T3746" s="108"/>
      <c r="U3746" s="108"/>
      <c r="V3746" s="107"/>
      <c r="W3746" s="107"/>
    </row>
    <row r="3747" spans="1:23">
      <c r="A3747" s="107"/>
      <c r="B3747" s="112"/>
      <c r="C3747" s="107"/>
      <c r="D3747" s="112"/>
      <c r="E3747" s="107"/>
      <c r="F3747" s="107"/>
      <c r="G3747" s="107"/>
      <c r="H3747" s="107"/>
      <c r="I3747" s="107"/>
      <c r="J3747" s="108"/>
      <c r="K3747" s="108"/>
      <c r="L3747" s="108"/>
      <c r="M3747" s="108"/>
      <c r="N3747" s="108"/>
      <c r="O3747" s="108"/>
      <c r="P3747" s="108"/>
      <c r="Q3747" s="108"/>
      <c r="R3747" s="108"/>
      <c r="S3747" s="107"/>
      <c r="T3747" s="108"/>
      <c r="U3747" s="108"/>
      <c r="V3747" s="107"/>
      <c r="W3747" s="107"/>
    </row>
    <row r="3748" spans="1:23">
      <c r="A3748" s="107"/>
      <c r="B3748" s="112"/>
      <c r="C3748" s="107"/>
      <c r="D3748" s="112"/>
      <c r="E3748" s="107"/>
      <c r="F3748" s="107"/>
      <c r="G3748" s="107"/>
      <c r="H3748" s="107"/>
      <c r="I3748" s="107"/>
      <c r="J3748" s="108"/>
      <c r="K3748" s="108"/>
      <c r="L3748" s="108"/>
      <c r="M3748" s="108"/>
      <c r="N3748" s="108"/>
      <c r="O3748" s="108"/>
      <c r="P3748" s="108"/>
      <c r="Q3748" s="108"/>
      <c r="R3748" s="108"/>
      <c r="S3748" s="107"/>
      <c r="T3748" s="108"/>
      <c r="U3748" s="108"/>
      <c r="V3748" s="107"/>
      <c r="W3748" s="107"/>
    </row>
    <row r="3749" spans="1:23">
      <c r="A3749" s="107"/>
      <c r="B3749" s="112"/>
      <c r="C3749" s="107"/>
      <c r="D3749" s="112"/>
      <c r="E3749" s="107"/>
      <c r="F3749" s="107"/>
      <c r="G3749" s="107"/>
      <c r="H3749" s="107"/>
      <c r="I3749" s="107"/>
      <c r="J3749" s="108"/>
      <c r="K3749" s="108"/>
      <c r="L3749" s="108"/>
      <c r="M3749" s="108"/>
      <c r="N3749" s="108"/>
      <c r="O3749" s="108"/>
      <c r="P3749" s="108"/>
      <c r="Q3749" s="108"/>
      <c r="R3749" s="108"/>
      <c r="S3749" s="107"/>
      <c r="T3749" s="108"/>
      <c r="U3749" s="108"/>
      <c r="V3749" s="107"/>
      <c r="W3749" s="107"/>
    </row>
    <row r="3750" spans="1:23">
      <c r="A3750" s="107"/>
      <c r="B3750" s="112"/>
      <c r="C3750" s="107"/>
      <c r="D3750" s="112"/>
      <c r="E3750" s="107"/>
      <c r="F3750" s="107"/>
      <c r="G3750" s="107"/>
      <c r="H3750" s="107"/>
      <c r="I3750" s="107"/>
      <c r="J3750" s="108"/>
      <c r="K3750" s="108"/>
      <c r="L3750" s="108"/>
      <c r="M3750" s="108"/>
      <c r="N3750" s="108"/>
      <c r="O3750" s="108"/>
      <c r="P3750" s="108"/>
      <c r="Q3750" s="108"/>
      <c r="R3750" s="108"/>
      <c r="S3750" s="107"/>
      <c r="T3750" s="108"/>
      <c r="U3750" s="108"/>
      <c r="V3750" s="107"/>
      <c r="W3750" s="107"/>
    </row>
    <row r="3751" spans="1:23">
      <c r="A3751" s="107"/>
      <c r="B3751" s="112"/>
      <c r="C3751" s="107"/>
      <c r="D3751" s="112"/>
      <c r="E3751" s="107"/>
      <c r="F3751" s="107"/>
      <c r="G3751" s="107"/>
      <c r="H3751" s="107"/>
      <c r="I3751" s="107"/>
      <c r="J3751" s="108"/>
      <c r="K3751" s="108"/>
      <c r="L3751" s="108"/>
      <c r="M3751" s="108"/>
      <c r="N3751" s="108"/>
      <c r="O3751" s="108"/>
      <c r="P3751" s="108"/>
      <c r="Q3751" s="108"/>
      <c r="R3751" s="108"/>
      <c r="S3751" s="107"/>
      <c r="T3751" s="108"/>
      <c r="U3751" s="108"/>
      <c r="V3751" s="107"/>
      <c r="W3751" s="107"/>
    </row>
    <row r="3752" spans="1:23">
      <c r="A3752" s="107"/>
      <c r="B3752" s="112"/>
      <c r="C3752" s="107"/>
      <c r="D3752" s="112"/>
      <c r="E3752" s="107"/>
      <c r="F3752" s="107"/>
      <c r="G3752" s="107"/>
      <c r="H3752" s="107"/>
      <c r="I3752" s="107"/>
      <c r="J3752" s="108"/>
      <c r="K3752" s="108"/>
      <c r="L3752" s="108"/>
      <c r="M3752" s="108"/>
      <c r="N3752" s="108"/>
      <c r="O3752" s="108"/>
      <c r="P3752" s="108"/>
      <c r="Q3752" s="108"/>
      <c r="R3752" s="108"/>
      <c r="S3752" s="107"/>
      <c r="T3752" s="108"/>
      <c r="U3752" s="108"/>
      <c r="V3752" s="107"/>
      <c r="W3752" s="107"/>
    </row>
    <row r="3753" spans="1:23">
      <c r="A3753" s="107"/>
      <c r="B3753" s="112"/>
      <c r="C3753" s="107"/>
      <c r="D3753" s="112"/>
      <c r="E3753" s="107"/>
      <c r="F3753" s="107"/>
      <c r="G3753" s="107"/>
      <c r="H3753" s="107"/>
      <c r="I3753" s="107"/>
      <c r="J3753" s="108"/>
      <c r="K3753" s="108"/>
      <c r="L3753" s="108"/>
      <c r="M3753" s="108"/>
      <c r="N3753" s="108"/>
      <c r="O3753" s="108"/>
      <c r="P3753" s="108"/>
      <c r="Q3753" s="108"/>
      <c r="R3753" s="108"/>
      <c r="S3753" s="107"/>
      <c r="T3753" s="108"/>
      <c r="U3753" s="108"/>
      <c r="V3753" s="107"/>
      <c r="W3753" s="107"/>
    </row>
    <row r="3754" spans="1:23">
      <c r="A3754" s="107"/>
      <c r="B3754" s="112"/>
      <c r="C3754" s="107"/>
      <c r="D3754" s="112"/>
      <c r="E3754" s="107"/>
      <c r="F3754" s="107"/>
      <c r="G3754" s="107"/>
      <c r="H3754" s="107"/>
      <c r="I3754" s="107"/>
      <c r="J3754" s="108"/>
      <c r="K3754" s="108"/>
      <c r="L3754" s="108"/>
      <c r="M3754" s="108"/>
      <c r="N3754" s="108"/>
      <c r="O3754" s="108"/>
      <c r="P3754" s="108"/>
      <c r="Q3754" s="108"/>
      <c r="R3754" s="108"/>
      <c r="S3754" s="107"/>
      <c r="T3754" s="108"/>
      <c r="U3754" s="108"/>
      <c r="V3754" s="107"/>
      <c r="W3754" s="107"/>
    </row>
    <row r="3755" spans="1:23">
      <c r="A3755" s="107"/>
      <c r="B3755" s="112"/>
      <c r="C3755" s="107"/>
      <c r="D3755" s="112"/>
      <c r="E3755" s="107"/>
      <c r="F3755" s="107"/>
      <c r="G3755" s="107"/>
      <c r="H3755" s="107"/>
      <c r="I3755" s="107"/>
      <c r="J3755" s="108"/>
      <c r="K3755" s="108"/>
      <c r="L3755" s="108"/>
      <c r="M3755" s="108"/>
      <c r="N3755" s="108"/>
      <c r="O3755" s="108"/>
      <c r="P3755" s="108"/>
      <c r="Q3755" s="108"/>
      <c r="R3755" s="108"/>
      <c r="S3755" s="107"/>
      <c r="T3755" s="108"/>
      <c r="U3755" s="108"/>
      <c r="V3755" s="107"/>
      <c r="W3755" s="107"/>
    </row>
    <row r="3756" spans="1:23">
      <c r="A3756" s="107"/>
      <c r="B3756" s="112"/>
      <c r="C3756" s="107"/>
      <c r="D3756" s="112"/>
      <c r="E3756" s="107"/>
      <c r="F3756" s="107"/>
      <c r="G3756" s="107"/>
      <c r="H3756" s="107"/>
      <c r="I3756" s="107"/>
      <c r="J3756" s="108"/>
      <c r="K3756" s="108"/>
      <c r="L3756" s="108"/>
      <c r="M3756" s="108"/>
      <c r="N3756" s="108"/>
      <c r="O3756" s="108"/>
      <c r="P3756" s="108"/>
      <c r="Q3756" s="108"/>
      <c r="R3756" s="108"/>
      <c r="S3756" s="107"/>
      <c r="T3756" s="108"/>
      <c r="U3756" s="108"/>
      <c r="V3756" s="107"/>
      <c r="W3756" s="107"/>
    </row>
    <row r="3757" spans="1:23">
      <c r="A3757" s="107"/>
      <c r="B3757" s="112"/>
      <c r="C3757" s="107"/>
      <c r="D3757" s="112"/>
      <c r="E3757" s="107"/>
      <c r="F3757" s="107"/>
      <c r="G3757" s="107"/>
      <c r="H3757" s="107"/>
      <c r="I3757" s="107"/>
      <c r="J3757" s="108"/>
      <c r="K3757" s="108"/>
      <c r="L3757" s="108"/>
      <c r="M3757" s="108"/>
      <c r="N3757" s="108"/>
      <c r="O3757" s="108"/>
      <c r="P3757" s="108"/>
      <c r="Q3757" s="108"/>
      <c r="R3757" s="108"/>
      <c r="S3757" s="107"/>
      <c r="T3757" s="108"/>
      <c r="U3757" s="108"/>
      <c r="V3757" s="107"/>
      <c r="W3757" s="107"/>
    </row>
    <row r="3758" spans="1:23">
      <c r="A3758" s="107"/>
      <c r="B3758" s="112"/>
      <c r="C3758" s="107"/>
      <c r="D3758" s="112"/>
      <c r="E3758" s="107"/>
      <c r="F3758" s="107"/>
      <c r="G3758" s="107"/>
      <c r="H3758" s="107"/>
      <c r="I3758" s="107"/>
      <c r="J3758" s="108"/>
      <c r="K3758" s="108"/>
      <c r="L3758" s="108"/>
      <c r="M3758" s="108"/>
      <c r="N3758" s="108"/>
      <c r="O3758" s="108"/>
      <c r="P3758" s="108"/>
      <c r="Q3758" s="108"/>
      <c r="R3758" s="108"/>
      <c r="S3758" s="107"/>
      <c r="T3758" s="108"/>
      <c r="U3758" s="108"/>
      <c r="V3758" s="107"/>
      <c r="W3758" s="107"/>
    </row>
    <row r="3759" spans="1:23">
      <c r="A3759" s="107"/>
      <c r="B3759" s="112"/>
      <c r="C3759" s="107"/>
      <c r="D3759" s="112"/>
      <c r="E3759" s="107"/>
      <c r="F3759" s="107"/>
      <c r="G3759" s="107"/>
      <c r="H3759" s="107"/>
      <c r="I3759" s="107"/>
      <c r="J3759" s="108"/>
      <c r="K3759" s="108"/>
      <c r="L3759" s="108"/>
      <c r="M3759" s="108"/>
      <c r="N3759" s="108"/>
      <c r="O3759" s="108"/>
      <c r="P3759" s="108"/>
      <c r="Q3759" s="108"/>
      <c r="R3759" s="108"/>
      <c r="S3759" s="107"/>
      <c r="T3759" s="108"/>
      <c r="U3759" s="108"/>
      <c r="V3759" s="107"/>
      <c r="W3759" s="107"/>
    </row>
    <row r="3760" spans="1:23">
      <c r="A3760" s="107"/>
      <c r="B3760" s="112"/>
      <c r="C3760" s="107"/>
      <c r="D3760" s="112"/>
      <c r="E3760" s="107"/>
      <c r="F3760" s="107"/>
      <c r="G3760" s="107"/>
      <c r="H3760" s="107"/>
      <c r="I3760" s="107"/>
      <c r="J3760" s="108"/>
      <c r="K3760" s="108"/>
      <c r="L3760" s="108"/>
      <c r="M3760" s="108"/>
      <c r="N3760" s="108"/>
      <c r="O3760" s="108"/>
      <c r="P3760" s="108"/>
      <c r="Q3760" s="108"/>
      <c r="R3760" s="108"/>
      <c r="S3760" s="107"/>
      <c r="T3760" s="108"/>
      <c r="U3760" s="108"/>
      <c r="V3760" s="107"/>
      <c r="W3760" s="107"/>
    </row>
    <row r="3761" spans="1:23">
      <c r="A3761" s="107"/>
      <c r="B3761" s="112"/>
      <c r="C3761" s="107"/>
      <c r="D3761" s="112"/>
      <c r="E3761" s="107"/>
      <c r="F3761" s="107"/>
      <c r="G3761" s="107"/>
      <c r="H3761" s="107"/>
      <c r="I3761" s="107"/>
      <c r="J3761" s="108"/>
      <c r="K3761" s="108"/>
      <c r="L3761" s="108"/>
      <c r="M3761" s="108"/>
      <c r="N3761" s="108"/>
      <c r="O3761" s="108"/>
      <c r="P3761" s="108"/>
      <c r="Q3761" s="108"/>
      <c r="R3761" s="108"/>
      <c r="S3761" s="107"/>
      <c r="T3761" s="108"/>
      <c r="U3761" s="108"/>
      <c r="V3761" s="107"/>
      <c r="W3761" s="107"/>
    </row>
    <row r="3762" spans="1:23">
      <c r="A3762" s="107"/>
      <c r="B3762" s="112"/>
      <c r="C3762" s="107"/>
      <c r="D3762" s="112"/>
      <c r="E3762" s="107"/>
      <c r="F3762" s="107"/>
      <c r="G3762" s="107"/>
      <c r="H3762" s="107"/>
      <c r="I3762" s="107"/>
      <c r="J3762" s="108"/>
      <c r="K3762" s="108"/>
      <c r="L3762" s="108"/>
      <c r="M3762" s="108"/>
      <c r="N3762" s="108"/>
      <c r="O3762" s="108"/>
      <c r="P3762" s="108"/>
      <c r="Q3762" s="108"/>
      <c r="R3762" s="108"/>
      <c r="S3762" s="107"/>
      <c r="T3762" s="108"/>
      <c r="U3762" s="108"/>
      <c r="V3762" s="107"/>
      <c r="W3762" s="107"/>
    </row>
    <row r="3763" spans="1:23">
      <c r="A3763" s="107"/>
      <c r="B3763" s="112"/>
      <c r="C3763" s="107"/>
      <c r="D3763" s="112"/>
      <c r="E3763" s="107"/>
      <c r="F3763" s="107"/>
      <c r="G3763" s="107"/>
      <c r="H3763" s="107"/>
      <c r="I3763" s="107"/>
      <c r="J3763" s="108"/>
      <c r="K3763" s="108"/>
      <c r="L3763" s="108"/>
      <c r="M3763" s="108"/>
      <c r="N3763" s="108"/>
      <c r="O3763" s="108"/>
      <c r="P3763" s="108"/>
      <c r="Q3763" s="108"/>
      <c r="R3763" s="108"/>
      <c r="S3763" s="107"/>
      <c r="T3763" s="108"/>
      <c r="U3763" s="108"/>
      <c r="V3763" s="107"/>
      <c r="W3763" s="107"/>
    </row>
    <row r="3764" spans="1:23">
      <c r="A3764" s="107"/>
      <c r="B3764" s="112"/>
      <c r="C3764" s="107"/>
      <c r="D3764" s="112"/>
      <c r="E3764" s="107"/>
      <c r="F3764" s="107"/>
      <c r="G3764" s="107"/>
      <c r="H3764" s="107"/>
      <c r="I3764" s="107"/>
      <c r="J3764" s="108"/>
      <c r="K3764" s="108"/>
      <c r="L3764" s="108"/>
      <c r="M3764" s="108"/>
      <c r="N3764" s="108"/>
      <c r="O3764" s="108"/>
      <c r="P3764" s="108"/>
      <c r="Q3764" s="108"/>
      <c r="R3764" s="108"/>
      <c r="S3764" s="107"/>
      <c r="T3764" s="108"/>
      <c r="U3764" s="108"/>
      <c r="V3764" s="107"/>
      <c r="W3764" s="107"/>
    </row>
    <row r="3765" spans="1:23">
      <c r="A3765" s="107"/>
      <c r="B3765" s="112"/>
      <c r="C3765" s="107"/>
      <c r="D3765" s="112"/>
      <c r="E3765" s="107"/>
      <c r="F3765" s="107"/>
      <c r="G3765" s="107"/>
      <c r="H3765" s="107"/>
      <c r="I3765" s="107"/>
      <c r="J3765" s="108"/>
      <c r="K3765" s="108"/>
      <c r="L3765" s="108"/>
      <c r="M3765" s="108"/>
      <c r="N3765" s="108"/>
      <c r="O3765" s="108"/>
      <c r="P3765" s="108"/>
      <c r="Q3765" s="108"/>
      <c r="R3765" s="108"/>
      <c r="S3765" s="107"/>
      <c r="T3765" s="108"/>
      <c r="U3765" s="108"/>
      <c r="V3765" s="107"/>
      <c r="W3765" s="107"/>
    </row>
    <row r="3766" spans="1:23">
      <c r="A3766" s="107"/>
      <c r="B3766" s="112"/>
      <c r="C3766" s="107"/>
      <c r="D3766" s="112"/>
      <c r="E3766" s="107"/>
      <c r="F3766" s="107"/>
      <c r="G3766" s="107"/>
      <c r="H3766" s="107"/>
      <c r="I3766" s="107"/>
      <c r="J3766" s="108"/>
      <c r="K3766" s="108"/>
      <c r="L3766" s="108"/>
      <c r="M3766" s="108"/>
      <c r="N3766" s="108"/>
      <c r="O3766" s="108"/>
      <c r="P3766" s="108"/>
      <c r="Q3766" s="108"/>
      <c r="R3766" s="108"/>
      <c r="S3766" s="107"/>
      <c r="T3766" s="108"/>
      <c r="U3766" s="108"/>
      <c r="V3766" s="107"/>
      <c r="W3766" s="107"/>
    </row>
    <row r="3767" spans="1:23">
      <c r="A3767" s="107"/>
      <c r="B3767" s="112"/>
      <c r="C3767" s="107"/>
      <c r="D3767" s="112"/>
      <c r="E3767" s="107"/>
      <c r="F3767" s="107"/>
      <c r="G3767" s="107"/>
      <c r="H3767" s="107"/>
      <c r="I3767" s="107"/>
      <c r="J3767" s="108"/>
      <c r="K3767" s="108"/>
      <c r="L3767" s="108"/>
      <c r="M3767" s="108"/>
      <c r="N3767" s="108"/>
      <c r="O3767" s="108"/>
      <c r="P3767" s="108"/>
      <c r="Q3767" s="108"/>
      <c r="R3767" s="108"/>
      <c r="S3767" s="107"/>
      <c r="T3767" s="108"/>
      <c r="U3767" s="108"/>
      <c r="V3767" s="107"/>
      <c r="W3767" s="107"/>
    </row>
    <row r="3768" spans="1:23">
      <c r="A3768" s="107"/>
      <c r="B3768" s="112"/>
      <c r="C3768" s="107"/>
      <c r="D3768" s="112"/>
      <c r="E3768" s="107"/>
      <c r="F3768" s="107"/>
      <c r="G3768" s="107"/>
      <c r="H3768" s="107"/>
      <c r="I3768" s="107"/>
      <c r="J3768" s="108"/>
      <c r="K3768" s="108"/>
      <c r="L3768" s="108"/>
      <c r="M3768" s="108"/>
      <c r="N3768" s="108"/>
      <c r="O3768" s="108"/>
      <c r="P3768" s="108"/>
      <c r="Q3768" s="108"/>
      <c r="R3768" s="108"/>
      <c r="S3768" s="107"/>
      <c r="T3768" s="108"/>
      <c r="U3768" s="108"/>
      <c r="V3768" s="107"/>
      <c r="W3768" s="107"/>
    </row>
    <row r="3769" spans="1:23">
      <c r="A3769" s="107"/>
      <c r="B3769" s="112"/>
      <c r="C3769" s="107"/>
      <c r="D3769" s="112"/>
      <c r="E3769" s="107"/>
      <c r="F3769" s="107"/>
      <c r="G3769" s="107"/>
      <c r="H3769" s="107"/>
      <c r="I3769" s="107"/>
      <c r="J3769" s="108"/>
      <c r="K3769" s="108"/>
      <c r="L3769" s="108"/>
      <c r="M3769" s="108"/>
      <c r="N3769" s="108"/>
      <c r="O3769" s="108"/>
      <c r="P3769" s="108"/>
      <c r="Q3769" s="108"/>
      <c r="R3769" s="108"/>
      <c r="S3769" s="107"/>
      <c r="T3769" s="108"/>
      <c r="U3769" s="108"/>
      <c r="V3769" s="107"/>
      <c r="W3769" s="107"/>
    </row>
    <row r="3770" spans="1:23">
      <c r="A3770" s="107"/>
      <c r="B3770" s="112"/>
      <c r="C3770" s="107"/>
      <c r="D3770" s="112"/>
      <c r="E3770" s="107"/>
      <c r="F3770" s="107"/>
      <c r="G3770" s="107"/>
      <c r="H3770" s="107"/>
      <c r="I3770" s="107"/>
      <c r="J3770" s="108"/>
      <c r="K3770" s="108"/>
      <c r="L3770" s="108"/>
      <c r="M3770" s="108"/>
      <c r="N3770" s="108"/>
      <c r="O3770" s="108"/>
      <c r="P3770" s="108"/>
      <c r="Q3770" s="108"/>
      <c r="R3770" s="108"/>
      <c r="S3770" s="107"/>
      <c r="T3770" s="108"/>
      <c r="U3770" s="108"/>
      <c r="V3770" s="107"/>
      <c r="W3770" s="107"/>
    </row>
    <row r="3771" spans="1:23">
      <c r="A3771" s="107"/>
      <c r="B3771" s="112"/>
      <c r="C3771" s="107"/>
      <c r="D3771" s="112"/>
      <c r="E3771" s="107"/>
      <c r="F3771" s="107"/>
      <c r="G3771" s="107"/>
      <c r="H3771" s="107"/>
      <c r="I3771" s="107"/>
      <c r="J3771" s="108"/>
      <c r="K3771" s="108"/>
      <c r="L3771" s="108"/>
      <c r="M3771" s="108"/>
      <c r="N3771" s="108"/>
      <c r="O3771" s="108"/>
      <c r="P3771" s="108"/>
      <c r="Q3771" s="108"/>
      <c r="R3771" s="108"/>
      <c r="S3771" s="107"/>
      <c r="T3771" s="108"/>
      <c r="U3771" s="108"/>
      <c r="V3771" s="107"/>
      <c r="W3771" s="107"/>
    </row>
    <row r="3772" spans="1:23">
      <c r="A3772" s="107"/>
      <c r="B3772" s="112"/>
      <c r="C3772" s="107"/>
      <c r="D3772" s="112"/>
      <c r="E3772" s="107"/>
      <c r="F3772" s="107"/>
      <c r="G3772" s="107"/>
      <c r="H3772" s="107"/>
      <c r="I3772" s="107"/>
      <c r="J3772" s="108"/>
      <c r="K3772" s="108"/>
      <c r="L3772" s="108"/>
      <c r="M3772" s="108"/>
      <c r="N3772" s="108"/>
      <c r="O3772" s="108"/>
      <c r="P3772" s="108"/>
      <c r="Q3772" s="108"/>
      <c r="R3772" s="108"/>
      <c r="S3772" s="107"/>
      <c r="T3772" s="108"/>
      <c r="U3772" s="108"/>
      <c r="V3772" s="107"/>
      <c r="W3772" s="107"/>
    </row>
    <row r="3773" spans="1:23">
      <c r="A3773" s="107"/>
      <c r="B3773" s="112"/>
      <c r="C3773" s="107"/>
      <c r="D3773" s="112"/>
      <c r="E3773" s="107"/>
      <c r="F3773" s="107"/>
      <c r="G3773" s="107"/>
      <c r="H3773" s="107"/>
      <c r="I3773" s="107"/>
      <c r="J3773" s="108"/>
      <c r="K3773" s="108"/>
      <c r="L3773" s="108"/>
      <c r="M3773" s="108"/>
      <c r="N3773" s="108"/>
      <c r="O3773" s="108"/>
      <c r="P3773" s="108"/>
      <c r="Q3773" s="108"/>
      <c r="R3773" s="108"/>
      <c r="S3773" s="107"/>
      <c r="T3773" s="108"/>
      <c r="U3773" s="108"/>
      <c r="V3773" s="107"/>
      <c r="W3773" s="107"/>
    </row>
    <row r="3774" spans="1:23">
      <c r="A3774" s="107"/>
      <c r="B3774" s="112"/>
      <c r="C3774" s="107"/>
      <c r="D3774" s="112"/>
      <c r="E3774" s="107"/>
      <c r="F3774" s="107"/>
      <c r="G3774" s="107"/>
      <c r="H3774" s="107"/>
      <c r="I3774" s="107"/>
      <c r="J3774" s="108"/>
      <c r="K3774" s="108"/>
      <c r="L3774" s="108"/>
      <c r="M3774" s="108"/>
      <c r="N3774" s="108"/>
      <c r="O3774" s="108"/>
      <c r="P3774" s="108"/>
      <c r="Q3774" s="108"/>
      <c r="R3774" s="108"/>
      <c r="S3774" s="107"/>
      <c r="T3774" s="108"/>
      <c r="U3774" s="108"/>
      <c r="V3774" s="107"/>
      <c r="W3774" s="107"/>
    </row>
    <row r="3775" spans="1:23">
      <c r="A3775" s="107"/>
      <c r="B3775" s="112"/>
      <c r="C3775" s="107"/>
      <c r="D3775" s="112"/>
      <c r="E3775" s="107"/>
      <c r="F3775" s="107"/>
      <c r="G3775" s="107"/>
      <c r="H3775" s="107"/>
      <c r="I3775" s="107"/>
      <c r="J3775" s="108"/>
      <c r="K3775" s="108"/>
      <c r="L3775" s="108"/>
      <c r="M3775" s="108"/>
      <c r="N3775" s="108"/>
      <c r="O3775" s="108"/>
      <c r="P3775" s="108"/>
      <c r="Q3775" s="108"/>
      <c r="R3775" s="108"/>
      <c r="S3775" s="107"/>
      <c r="T3775" s="108"/>
      <c r="U3775" s="108"/>
      <c r="V3775" s="107"/>
      <c r="W3775" s="107"/>
    </row>
    <row r="3776" spans="1:23">
      <c r="A3776" s="107"/>
      <c r="B3776" s="112"/>
      <c r="C3776" s="107"/>
      <c r="D3776" s="112"/>
      <c r="E3776" s="107"/>
      <c r="F3776" s="107"/>
      <c r="G3776" s="107"/>
      <c r="H3776" s="107"/>
      <c r="I3776" s="107"/>
      <c r="J3776" s="108"/>
      <c r="K3776" s="108"/>
      <c r="L3776" s="108"/>
      <c r="M3776" s="108"/>
      <c r="N3776" s="108"/>
      <c r="O3776" s="108"/>
      <c r="P3776" s="108"/>
      <c r="Q3776" s="108"/>
      <c r="R3776" s="108"/>
      <c r="S3776" s="107"/>
      <c r="T3776" s="108"/>
      <c r="U3776" s="108"/>
      <c r="V3776" s="107"/>
      <c r="W3776" s="107"/>
    </row>
    <row r="3777" spans="1:23">
      <c r="A3777" s="107"/>
      <c r="B3777" s="112"/>
      <c r="C3777" s="107"/>
      <c r="D3777" s="112"/>
      <c r="E3777" s="107"/>
      <c r="F3777" s="107"/>
      <c r="G3777" s="107"/>
      <c r="H3777" s="107"/>
      <c r="I3777" s="107"/>
      <c r="J3777" s="108"/>
      <c r="K3777" s="108"/>
      <c r="L3777" s="108"/>
      <c r="M3777" s="108"/>
      <c r="N3777" s="108"/>
      <c r="O3777" s="108"/>
      <c r="P3777" s="108"/>
      <c r="Q3777" s="108"/>
      <c r="R3777" s="108"/>
      <c r="S3777" s="107"/>
      <c r="T3777" s="108"/>
      <c r="U3777" s="108"/>
      <c r="V3777" s="107"/>
      <c r="W3777" s="107"/>
    </row>
    <row r="3778" spans="1:23">
      <c r="A3778" s="107"/>
      <c r="B3778" s="112"/>
      <c r="C3778" s="107"/>
      <c r="D3778" s="112"/>
      <c r="E3778" s="107"/>
      <c r="F3778" s="107"/>
      <c r="G3778" s="107"/>
      <c r="H3778" s="107"/>
      <c r="I3778" s="107"/>
      <c r="J3778" s="108"/>
      <c r="K3778" s="108"/>
      <c r="L3778" s="108"/>
      <c r="M3778" s="108"/>
      <c r="N3778" s="108"/>
      <c r="O3778" s="108"/>
      <c r="P3778" s="108"/>
      <c r="Q3778" s="108"/>
      <c r="R3778" s="108"/>
      <c r="S3778" s="107"/>
      <c r="T3778" s="108"/>
      <c r="U3778" s="108"/>
      <c r="V3778" s="107"/>
      <c r="W3778" s="107"/>
    </row>
    <row r="3779" spans="1:23">
      <c r="A3779" s="107"/>
      <c r="B3779" s="112"/>
      <c r="C3779" s="107"/>
      <c r="D3779" s="112"/>
      <c r="E3779" s="107"/>
      <c r="F3779" s="107"/>
      <c r="G3779" s="107"/>
      <c r="H3779" s="107"/>
      <c r="I3779" s="107"/>
      <c r="J3779" s="108"/>
      <c r="K3779" s="108"/>
      <c r="L3779" s="108"/>
      <c r="M3779" s="108"/>
      <c r="N3779" s="108"/>
      <c r="O3779" s="108"/>
      <c r="P3779" s="108"/>
      <c r="Q3779" s="108"/>
      <c r="R3779" s="108"/>
      <c r="S3779" s="107"/>
      <c r="T3779" s="108"/>
      <c r="U3779" s="108"/>
      <c r="V3779" s="107"/>
      <c r="W3779" s="107"/>
    </row>
    <row r="3780" spans="1:23">
      <c r="A3780" s="107"/>
      <c r="B3780" s="112"/>
      <c r="C3780" s="107"/>
      <c r="D3780" s="112"/>
      <c r="E3780" s="107"/>
      <c r="F3780" s="107"/>
      <c r="G3780" s="107"/>
      <c r="H3780" s="107"/>
      <c r="I3780" s="107"/>
      <c r="J3780" s="108"/>
      <c r="K3780" s="108"/>
      <c r="L3780" s="108"/>
      <c r="M3780" s="108"/>
      <c r="N3780" s="108"/>
      <c r="O3780" s="108"/>
      <c r="P3780" s="108"/>
      <c r="Q3780" s="108"/>
      <c r="R3780" s="108"/>
      <c r="S3780" s="107"/>
      <c r="T3780" s="108"/>
      <c r="U3780" s="108"/>
      <c r="V3780" s="107"/>
      <c r="W3780" s="107"/>
    </row>
    <row r="3781" spans="1:23">
      <c r="A3781" s="107"/>
      <c r="B3781" s="112"/>
      <c r="C3781" s="107"/>
      <c r="D3781" s="112"/>
      <c r="E3781" s="107"/>
      <c r="F3781" s="107"/>
      <c r="G3781" s="107"/>
      <c r="H3781" s="107"/>
      <c r="I3781" s="107"/>
      <c r="J3781" s="108"/>
      <c r="K3781" s="108"/>
      <c r="L3781" s="108"/>
      <c r="M3781" s="108"/>
      <c r="N3781" s="108"/>
      <c r="O3781" s="108"/>
      <c r="P3781" s="108"/>
      <c r="Q3781" s="108"/>
      <c r="R3781" s="108"/>
      <c r="S3781" s="107"/>
      <c r="T3781" s="108"/>
      <c r="U3781" s="108"/>
      <c r="V3781" s="107"/>
      <c r="W3781" s="107"/>
    </row>
    <row r="3782" spans="1:23">
      <c r="A3782" s="107"/>
      <c r="B3782" s="112"/>
      <c r="C3782" s="107"/>
      <c r="D3782" s="112"/>
      <c r="E3782" s="107"/>
      <c r="F3782" s="107"/>
      <c r="G3782" s="107"/>
      <c r="H3782" s="107"/>
      <c r="I3782" s="107"/>
      <c r="J3782" s="108"/>
      <c r="K3782" s="108"/>
      <c r="L3782" s="108"/>
      <c r="M3782" s="108"/>
      <c r="N3782" s="108"/>
      <c r="O3782" s="108"/>
      <c r="P3782" s="108"/>
      <c r="Q3782" s="108"/>
      <c r="R3782" s="108"/>
      <c r="S3782" s="107"/>
      <c r="T3782" s="108"/>
      <c r="U3782" s="108"/>
      <c r="V3782" s="107"/>
      <c r="W3782" s="107"/>
    </row>
    <row r="3783" spans="1:23">
      <c r="A3783" s="107"/>
      <c r="B3783" s="112"/>
      <c r="C3783" s="107"/>
      <c r="D3783" s="112"/>
      <c r="E3783" s="107"/>
      <c r="F3783" s="107"/>
      <c r="G3783" s="107"/>
      <c r="H3783" s="107"/>
      <c r="I3783" s="107"/>
      <c r="J3783" s="108"/>
      <c r="K3783" s="108"/>
      <c r="L3783" s="108"/>
      <c r="M3783" s="108"/>
      <c r="N3783" s="108"/>
      <c r="O3783" s="108"/>
      <c r="P3783" s="108"/>
      <c r="Q3783" s="108"/>
      <c r="R3783" s="108"/>
      <c r="S3783" s="107"/>
      <c r="T3783" s="108"/>
      <c r="U3783" s="108"/>
      <c r="V3783" s="107"/>
      <c r="W3783" s="107"/>
    </row>
    <row r="3784" spans="1:23">
      <c r="A3784" s="107"/>
      <c r="B3784" s="112"/>
      <c r="C3784" s="107"/>
      <c r="D3784" s="112"/>
      <c r="E3784" s="107"/>
      <c r="F3784" s="107"/>
      <c r="G3784" s="107"/>
      <c r="H3784" s="107"/>
      <c r="I3784" s="107"/>
      <c r="J3784" s="108"/>
      <c r="K3784" s="108"/>
      <c r="L3784" s="108"/>
      <c r="M3784" s="108"/>
      <c r="N3784" s="108"/>
      <c r="O3784" s="108"/>
      <c r="P3784" s="108"/>
      <c r="Q3784" s="108"/>
      <c r="R3784" s="108"/>
      <c r="S3784" s="107"/>
      <c r="T3784" s="108"/>
      <c r="U3784" s="108"/>
      <c r="V3784" s="107"/>
      <c r="W3784" s="107"/>
    </row>
    <row r="3785" spans="1:23">
      <c r="A3785" s="107"/>
      <c r="B3785" s="112"/>
      <c r="C3785" s="107"/>
      <c r="D3785" s="112"/>
      <c r="E3785" s="107"/>
      <c r="F3785" s="107"/>
      <c r="G3785" s="107"/>
      <c r="H3785" s="107"/>
      <c r="I3785" s="107"/>
      <c r="J3785" s="108"/>
      <c r="K3785" s="108"/>
      <c r="L3785" s="108"/>
      <c r="M3785" s="108"/>
      <c r="N3785" s="108"/>
      <c r="O3785" s="108"/>
      <c r="P3785" s="108"/>
      <c r="Q3785" s="108"/>
      <c r="R3785" s="108"/>
      <c r="S3785" s="107"/>
      <c r="T3785" s="108"/>
      <c r="U3785" s="108"/>
      <c r="V3785" s="107"/>
      <c r="W3785" s="107"/>
    </row>
    <row r="3786" spans="1:23">
      <c r="A3786" s="107"/>
      <c r="B3786" s="112"/>
      <c r="C3786" s="107"/>
      <c r="D3786" s="112"/>
      <c r="E3786" s="107"/>
      <c r="F3786" s="107"/>
      <c r="G3786" s="107"/>
      <c r="H3786" s="107"/>
      <c r="I3786" s="107"/>
      <c r="J3786" s="108"/>
      <c r="K3786" s="108"/>
      <c r="L3786" s="108"/>
      <c r="M3786" s="108"/>
      <c r="N3786" s="108"/>
      <c r="O3786" s="108"/>
      <c r="P3786" s="108"/>
      <c r="Q3786" s="108"/>
      <c r="R3786" s="108"/>
      <c r="S3786" s="107"/>
      <c r="T3786" s="108"/>
      <c r="U3786" s="108"/>
      <c r="V3786" s="107"/>
      <c r="W3786" s="107"/>
    </row>
    <row r="3787" spans="1:23">
      <c r="A3787" s="107"/>
      <c r="B3787" s="112"/>
      <c r="C3787" s="107"/>
      <c r="D3787" s="112"/>
      <c r="E3787" s="107"/>
      <c r="F3787" s="107"/>
      <c r="G3787" s="107"/>
      <c r="H3787" s="107"/>
      <c r="I3787" s="107"/>
      <c r="J3787" s="108"/>
      <c r="K3787" s="108"/>
      <c r="L3787" s="108"/>
      <c r="M3787" s="108"/>
      <c r="N3787" s="108"/>
      <c r="O3787" s="108"/>
      <c r="P3787" s="108"/>
      <c r="Q3787" s="108"/>
      <c r="R3787" s="108"/>
      <c r="S3787" s="107"/>
      <c r="T3787" s="108"/>
      <c r="U3787" s="108"/>
      <c r="V3787" s="107"/>
      <c r="W3787" s="107"/>
    </row>
    <row r="3788" spans="1:23">
      <c r="A3788" s="107"/>
      <c r="B3788" s="112"/>
      <c r="C3788" s="107"/>
      <c r="D3788" s="112"/>
      <c r="E3788" s="107"/>
      <c r="F3788" s="107"/>
      <c r="G3788" s="107"/>
      <c r="H3788" s="107"/>
      <c r="I3788" s="107"/>
      <c r="J3788" s="108"/>
      <c r="K3788" s="108"/>
      <c r="L3788" s="108"/>
      <c r="M3788" s="108"/>
      <c r="N3788" s="108"/>
      <c r="O3788" s="108"/>
      <c r="P3788" s="108"/>
      <c r="Q3788" s="108"/>
      <c r="R3788" s="108"/>
      <c r="S3788" s="107"/>
      <c r="T3788" s="108"/>
      <c r="U3788" s="108"/>
      <c r="V3788" s="107"/>
      <c r="W3788" s="107"/>
    </row>
    <row r="3789" spans="1:23">
      <c r="A3789" s="107"/>
      <c r="B3789" s="112"/>
      <c r="C3789" s="107"/>
      <c r="D3789" s="112"/>
      <c r="E3789" s="107"/>
      <c r="F3789" s="107"/>
      <c r="G3789" s="107"/>
      <c r="H3789" s="107"/>
      <c r="I3789" s="107"/>
      <c r="J3789" s="108"/>
      <c r="K3789" s="108"/>
      <c r="L3789" s="108"/>
      <c r="M3789" s="108"/>
      <c r="N3789" s="108"/>
      <c r="O3789" s="108"/>
      <c r="P3789" s="108"/>
      <c r="Q3789" s="108"/>
      <c r="R3789" s="108"/>
      <c r="S3789" s="107"/>
      <c r="T3789" s="108"/>
      <c r="U3789" s="108"/>
      <c r="V3789" s="107"/>
      <c r="W3789" s="107"/>
    </row>
    <row r="3790" spans="1:23">
      <c r="A3790" s="107"/>
      <c r="B3790" s="112"/>
      <c r="C3790" s="107"/>
      <c r="D3790" s="112"/>
      <c r="E3790" s="107"/>
      <c r="F3790" s="107"/>
      <c r="G3790" s="107"/>
      <c r="H3790" s="107"/>
      <c r="I3790" s="107"/>
      <c r="J3790" s="108"/>
      <c r="K3790" s="108"/>
      <c r="L3790" s="108"/>
      <c r="M3790" s="108"/>
      <c r="N3790" s="108"/>
      <c r="O3790" s="108"/>
      <c r="P3790" s="108"/>
      <c r="Q3790" s="108"/>
      <c r="R3790" s="108"/>
      <c r="S3790" s="107"/>
      <c r="T3790" s="108"/>
      <c r="U3790" s="108"/>
      <c r="V3790" s="107"/>
      <c r="W3790" s="107"/>
    </row>
    <row r="3791" spans="1:23">
      <c r="A3791" s="107"/>
      <c r="B3791" s="112"/>
      <c r="C3791" s="107"/>
      <c r="D3791" s="112"/>
      <c r="E3791" s="107"/>
      <c r="F3791" s="107"/>
      <c r="G3791" s="107"/>
      <c r="H3791" s="107"/>
      <c r="I3791" s="107"/>
      <c r="J3791" s="108"/>
      <c r="K3791" s="108"/>
      <c r="L3791" s="108"/>
      <c r="M3791" s="108"/>
      <c r="N3791" s="108"/>
      <c r="O3791" s="108"/>
      <c r="P3791" s="108"/>
      <c r="Q3791" s="108"/>
      <c r="R3791" s="108"/>
      <c r="S3791" s="107"/>
      <c r="T3791" s="108"/>
      <c r="U3791" s="108"/>
      <c r="V3791" s="107"/>
      <c r="W3791" s="107"/>
    </row>
    <row r="3792" spans="1:23">
      <c r="A3792" s="107"/>
      <c r="B3792" s="112"/>
      <c r="C3792" s="107"/>
      <c r="D3792" s="112"/>
      <c r="E3792" s="107"/>
      <c r="F3792" s="107"/>
      <c r="G3792" s="107"/>
      <c r="H3792" s="107"/>
      <c r="I3792" s="107"/>
      <c r="J3792" s="108"/>
      <c r="K3792" s="108"/>
      <c r="L3792" s="108"/>
      <c r="M3792" s="108"/>
      <c r="N3792" s="108"/>
      <c r="O3792" s="108"/>
      <c r="P3792" s="108"/>
      <c r="Q3792" s="108"/>
      <c r="R3792" s="108"/>
      <c r="S3792" s="107"/>
      <c r="T3792" s="108"/>
      <c r="U3792" s="108"/>
      <c r="V3792" s="107"/>
      <c r="W3792" s="107"/>
    </row>
    <row r="3793" spans="1:23">
      <c r="A3793" s="107"/>
      <c r="B3793" s="112"/>
      <c r="C3793" s="107"/>
      <c r="D3793" s="112"/>
      <c r="E3793" s="107"/>
      <c r="F3793" s="107"/>
      <c r="G3793" s="107"/>
      <c r="H3793" s="107"/>
      <c r="I3793" s="107"/>
      <c r="J3793" s="108"/>
      <c r="K3793" s="108"/>
      <c r="L3793" s="108"/>
      <c r="M3793" s="108"/>
      <c r="N3793" s="108"/>
      <c r="O3793" s="108"/>
      <c r="P3793" s="108"/>
      <c r="Q3793" s="108"/>
      <c r="R3793" s="108"/>
      <c r="S3793" s="107"/>
      <c r="T3793" s="108"/>
      <c r="U3793" s="108"/>
      <c r="V3793" s="107"/>
      <c r="W3793" s="107"/>
    </row>
    <row r="3794" spans="1:23">
      <c r="A3794" s="107"/>
      <c r="B3794" s="112"/>
      <c r="C3794" s="107"/>
      <c r="D3794" s="112"/>
      <c r="E3794" s="107"/>
      <c r="F3794" s="107"/>
      <c r="G3794" s="107"/>
      <c r="H3794" s="107"/>
      <c r="I3794" s="107"/>
      <c r="J3794" s="108"/>
      <c r="K3794" s="108"/>
      <c r="L3794" s="108"/>
      <c r="M3794" s="108"/>
      <c r="N3794" s="108"/>
      <c r="O3794" s="108"/>
      <c r="P3794" s="108"/>
      <c r="Q3794" s="108"/>
      <c r="R3794" s="108"/>
      <c r="S3794" s="107"/>
      <c r="T3794" s="108"/>
      <c r="U3794" s="108"/>
      <c r="V3794" s="107"/>
      <c r="W3794" s="107"/>
    </row>
    <row r="3795" spans="1:23">
      <c r="A3795" s="107"/>
      <c r="B3795" s="112"/>
      <c r="C3795" s="107"/>
      <c r="D3795" s="112"/>
      <c r="E3795" s="107"/>
      <c r="F3795" s="107"/>
      <c r="G3795" s="107"/>
      <c r="H3795" s="107"/>
      <c r="I3795" s="107"/>
      <c r="J3795" s="108"/>
      <c r="K3795" s="108"/>
      <c r="L3795" s="108"/>
      <c r="M3795" s="108"/>
      <c r="N3795" s="108"/>
      <c r="O3795" s="108"/>
      <c r="P3795" s="108"/>
      <c r="Q3795" s="108"/>
      <c r="R3795" s="108"/>
      <c r="S3795" s="107"/>
      <c r="T3795" s="108"/>
      <c r="U3795" s="108"/>
      <c r="V3795" s="107"/>
      <c r="W3795" s="107"/>
    </row>
    <row r="3796" spans="1:23">
      <c r="A3796" s="107"/>
      <c r="B3796" s="112"/>
      <c r="C3796" s="107"/>
      <c r="D3796" s="112"/>
      <c r="E3796" s="107"/>
      <c r="F3796" s="107"/>
      <c r="G3796" s="107"/>
      <c r="H3796" s="107"/>
      <c r="I3796" s="107"/>
      <c r="J3796" s="108"/>
      <c r="K3796" s="108"/>
      <c r="L3796" s="108"/>
      <c r="M3796" s="108"/>
      <c r="N3796" s="108"/>
      <c r="O3796" s="108"/>
      <c r="P3796" s="108"/>
      <c r="Q3796" s="108"/>
      <c r="R3796" s="108"/>
      <c r="S3796" s="107"/>
      <c r="T3796" s="108"/>
      <c r="U3796" s="108"/>
      <c r="V3796" s="107"/>
      <c r="W3796" s="107"/>
    </row>
    <row r="3797" spans="1:23">
      <c r="A3797" s="107"/>
      <c r="B3797" s="112"/>
      <c r="C3797" s="107"/>
      <c r="D3797" s="112"/>
      <c r="E3797" s="107"/>
      <c r="F3797" s="107"/>
      <c r="G3797" s="107"/>
      <c r="H3797" s="107"/>
      <c r="I3797" s="107"/>
      <c r="J3797" s="108"/>
      <c r="K3797" s="108"/>
      <c r="L3797" s="108"/>
      <c r="M3797" s="108"/>
      <c r="N3797" s="108"/>
      <c r="O3797" s="108"/>
      <c r="P3797" s="108"/>
      <c r="Q3797" s="108"/>
      <c r="R3797" s="108"/>
      <c r="S3797" s="107"/>
      <c r="T3797" s="108"/>
      <c r="U3797" s="108"/>
      <c r="V3797" s="107"/>
      <c r="W3797" s="107"/>
    </row>
    <row r="3798" spans="1:23">
      <c r="A3798" s="107"/>
      <c r="B3798" s="112"/>
      <c r="C3798" s="107"/>
      <c r="D3798" s="112"/>
      <c r="E3798" s="107"/>
      <c r="F3798" s="107"/>
      <c r="G3798" s="107"/>
      <c r="H3798" s="107"/>
      <c r="I3798" s="107"/>
      <c r="J3798" s="108"/>
      <c r="K3798" s="108"/>
      <c r="L3798" s="108"/>
      <c r="M3798" s="108"/>
      <c r="N3798" s="108"/>
      <c r="O3798" s="108"/>
      <c r="P3798" s="108"/>
      <c r="Q3798" s="108"/>
      <c r="R3798" s="108"/>
      <c r="S3798" s="107"/>
      <c r="T3798" s="108"/>
      <c r="U3798" s="108"/>
      <c r="V3798" s="107"/>
      <c r="W3798" s="107"/>
    </row>
    <row r="3799" spans="1:23">
      <c r="A3799" s="107"/>
      <c r="B3799" s="112"/>
      <c r="C3799" s="107"/>
      <c r="D3799" s="112"/>
      <c r="E3799" s="107"/>
      <c r="F3799" s="107"/>
      <c r="G3799" s="107"/>
      <c r="H3799" s="107"/>
      <c r="I3799" s="107"/>
      <c r="J3799" s="108"/>
      <c r="K3799" s="108"/>
      <c r="L3799" s="108"/>
      <c r="M3799" s="108"/>
      <c r="N3799" s="108"/>
      <c r="O3799" s="108"/>
      <c r="P3799" s="108"/>
      <c r="Q3799" s="108"/>
      <c r="R3799" s="108"/>
      <c r="S3799" s="107"/>
      <c r="T3799" s="108"/>
      <c r="U3799" s="108"/>
      <c r="V3799" s="107"/>
      <c r="W3799" s="107"/>
    </row>
    <row r="3800" spans="1:23">
      <c r="A3800" s="107"/>
      <c r="B3800" s="112"/>
      <c r="C3800" s="107"/>
      <c r="D3800" s="112"/>
      <c r="E3800" s="107"/>
      <c r="F3800" s="107"/>
      <c r="G3800" s="107"/>
      <c r="H3800" s="107"/>
      <c r="I3800" s="107"/>
      <c r="J3800" s="108"/>
      <c r="K3800" s="108"/>
      <c r="L3800" s="108"/>
      <c r="M3800" s="108"/>
      <c r="N3800" s="108"/>
      <c r="O3800" s="108"/>
      <c r="P3800" s="108"/>
      <c r="Q3800" s="108"/>
      <c r="R3800" s="108"/>
      <c r="S3800" s="107"/>
      <c r="T3800" s="108"/>
      <c r="U3800" s="108"/>
      <c r="V3800" s="107"/>
      <c r="W3800" s="107"/>
    </row>
    <row r="3801" spans="1:23">
      <c r="A3801" s="107"/>
      <c r="B3801" s="112"/>
      <c r="C3801" s="107"/>
      <c r="D3801" s="112"/>
      <c r="E3801" s="107"/>
      <c r="F3801" s="107"/>
      <c r="G3801" s="107"/>
      <c r="H3801" s="107"/>
      <c r="I3801" s="107"/>
      <c r="J3801" s="108"/>
      <c r="K3801" s="108"/>
      <c r="L3801" s="108"/>
      <c r="M3801" s="108"/>
      <c r="N3801" s="108"/>
      <c r="O3801" s="108"/>
      <c r="P3801" s="108"/>
      <c r="Q3801" s="108"/>
      <c r="R3801" s="108"/>
      <c r="S3801" s="107"/>
      <c r="T3801" s="108"/>
      <c r="U3801" s="108"/>
      <c r="V3801" s="107"/>
      <c r="W3801" s="107"/>
    </row>
    <row r="3802" spans="1:23">
      <c r="A3802" s="107"/>
      <c r="B3802" s="112"/>
      <c r="C3802" s="107"/>
      <c r="D3802" s="112"/>
      <c r="E3802" s="107"/>
      <c r="F3802" s="107"/>
      <c r="G3802" s="107"/>
      <c r="H3802" s="107"/>
      <c r="I3802" s="107"/>
      <c r="J3802" s="108"/>
      <c r="K3802" s="108"/>
      <c r="L3802" s="108"/>
      <c r="M3802" s="108"/>
      <c r="N3802" s="108"/>
      <c r="O3802" s="108"/>
      <c r="P3802" s="108"/>
      <c r="Q3802" s="108"/>
      <c r="R3802" s="108"/>
      <c r="S3802" s="107"/>
      <c r="T3802" s="108"/>
      <c r="U3802" s="108"/>
      <c r="V3802" s="107"/>
      <c r="W3802" s="107"/>
    </row>
    <row r="3803" spans="1:23">
      <c r="A3803" s="107"/>
      <c r="B3803" s="112"/>
      <c r="C3803" s="107"/>
      <c r="D3803" s="112"/>
      <c r="E3803" s="107"/>
      <c r="F3803" s="107"/>
      <c r="G3803" s="107"/>
      <c r="H3803" s="107"/>
      <c r="I3803" s="107"/>
      <c r="J3803" s="108"/>
      <c r="K3803" s="108"/>
      <c r="L3803" s="108"/>
      <c r="M3803" s="108"/>
      <c r="N3803" s="108"/>
      <c r="O3803" s="108"/>
      <c r="P3803" s="108"/>
      <c r="Q3803" s="108"/>
      <c r="R3803" s="108"/>
      <c r="S3803" s="107"/>
      <c r="T3803" s="108"/>
      <c r="U3803" s="108"/>
      <c r="V3803" s="107"/>
      <c r="W3803" s="107"/>
    </row>
    <row r="3804" spans="1:23">
      <c r="A3804" s="107"/>
      <c r="B3804" s="112"/>
      <c r="C3804" s="107"/>
      <c r="D3804" s="112"/>
      <c r="E3804" s="107"/>
      <c r="F3804" s="107"/>
      <c r="G3804" s="107"/>
      <c r="H3804" s="107"/>
      <c r="I3804" s="107"/>
      <c r="J3804" s="108"/>
      <c r="K3804" s="108"/>
      <c r="L3804" s="108"/>
      <c r="M3804" s="108"/>
      <c r="N3804" s="108"/>
      <c r="O3804" s="108"/>
      <c r="P3804" s="108"/>
      <c r="Q3804" s="108"/>
      <c r="R3804" s="108"/>
      <c r="S3804" s="107"/>
      <c r="T3804" s="108"/>
      <c r="U3804" s="108"/>
      <c r="V3804" s="107"/>
      <c r="W3804" s="107"/>
    </row>
    <row r="3805" spans="1:23">
      <c r="A3805" s="107"/>
      <c r="B3805" s="112"/>
      <c r="C3805" s="107"/>
      <c r="D3805" s="112"/>
      <c r="E3805" s="107"/>
      <c r="F3805" s="107"/>
      <c r="G3805" s="107"/>
      <c r="H3805" s="107"/>
      <c r="I3805" s="107"/>
      <c r="J3805" s="108"/>
      <c r="K3805" s="108"/>
      <c r="L3805" s="108"/>
      <c r="M3805" s="108"/>
      <c r="N3805" s="108"/>
      <c r="O3805" s="108"/>
      <c r="P3805" s="108"/>
      <c r="Q3805" s="108"/>
      <c r="R3805" s="108"/>
      <c r="S3805" s="107"/>
      <c r="T3805" s="108"/>
      <c r="U3805" s="108"/>
      <c r="V3805" s="107"/>
      <c r="W3805" s="107"/>
    </row>
    <row r="3806" spans="1:23">
      <c r="A3806" s="107"/>
      <c r="B3806" s="112"/>
      <c r="C3806" s="107"/>
      <c r="D3806" s="112"/>
      <c r="E3806" s="107"/>
      <c r="F3806" s="107"/>
      <c r="G3806" s="107"/>
      <c r="H3806" s="107"/>
      <c r="I3806" s="107"/>
      <c r="J3806" s="108"/>
      <c r="K3806" s="108"/>
      <c r="L3806" s="108"/>
      <c r="M3806" s="108"/>
      <c r="N3806" s="108"/>
      <c r="O3806" s="108"/>
      <c r="P3806" s="108"/>
      <c r="Q3806" s="108"/>
      <c r="R3806" s="108"/>
      <c r="S3806" s="107"/>
      <c r="T3806" s="108"/>
      <c r="U3806" s="108"/>
      <c r="V3806" s="107"/>
      <c r="W3806" s="107"/>
    </row>
    <row r="3807" spans="1:23">
      <c r="A3807" s="107"/>
      <c r="B3807" s="112"/>
      <c r="C3807" s="107"/>
      <c r="D3807" s="112"/>
      <c r="E3807" s="107"/>
      <c r="F3807" s="107"/>
      <c r="G3807" s="107"/>
      <c r="H3807" s="107"/>
      <c r="I3807" s="107"/>
      <c r="J3807" s="108"/>
      <c r="K3807" s="108"/>
      <c r="L3807" s="108"/>
      <c r="M3807" s="108"/>
      <c r="N3807" s="108"/>
      <c r="O3807" s="108"/>
      <c r="P3807" s="108"/>
      <c r="Q3807" s="108"/>
      <c r="R3807" s="108"/>
      <c r="S3807" s="107"/>
      <c r="T3807" s="108"/>
      <c r="U3807" s="108"/>
      <c r="V3807" s="107"/>
      <c r="W3807" s="107"/>
    </row>
    <row r="3808" spans="1:23">
      <c r="A3808" s="107"/>
      <c r="B3808" s="112"/>
      <c r="C3808" s="107"/>
      <c r="D3808" s="112"/>
      <c r="E3808" s="107"/>
      <c r="F3808" s="107"/>
      <c r="G3808" s="107"/>
      <c r="H3808" s="107"/>
      <c r="I3808" s="107"/>
      <c r="J3808" s="108"/>
      <c r="K3808" s="108"/>
      <c r="L3808" s="108"/>
      <c r="M3808" s="108"/>
      <c r="N3808" s="108"/>
      <c r="O3808" s="108"/>
      <c r="P3808" s="108"/>
      <c r="Q3808" s="108"/>
      <c r="R3808" s="108"/>
      <c r="S3808" s="107"/>
      <c r="T3808" s="108"/>
      <c r="U3808" s="108"/>
      <c r="V3808" s="107"/>
      <c r="W3808" s="107"/>
    </row>
    <row r="3809" spans="1:23">
      <c r="A3809" s="107"/>
      <c r="B3809" s="112"/>
      <c r="C3809" s="107"/>
      <c r="D3809" s="112"/>
      <c r="E3809" s="107"/>
      <c r="F3809" s="107"/>
      <c r="G3809" s="107"/>
      <c r="H3809" s="107"/>
      <c r="I3809" s="107"/>
      <c r="J3809" s="108"/>
      <c r="K3809" s="108"/>
      <c r="L3809" s="108"/>
      <c r="M3809" s="108"/>
      <c r="N3809" s="108"/>
      <c r="O3809" s="108"/>
      <c r="P3809" s="108"/>
      <c r="Q3809" s="108"/>
      <c r="R3809" s="108"/>
      <c r="S3809" s="107"/>
      <c r="T3809" s="108"/>
      <c r="U3809" s="108"/>
      <c r="V3809" s="107"/>
      <c r="W3809" s="107"/>
    </row>
    <row r="3810" spans="1:23">
      <c r="A3810" s="107"/>
      <c r="B3810" s="112"/>
      <c r="C3810" s="107"/>
      <c r="D3810" s="112"/>
      <c r="E3810" s="107"/>
      <c r="F3810" s="107"/>
      <c r="G3810" s="107"/>
      <c r="H3810" s="107"/>
      <c r="I3810" s="107"/>
      <c r="J3810" s="108"/>
      <c r="K3810" s="108"/>
      <c r="L3810" s="108"/>
      <c r="M3810" s="108"/>
      <c r="N3810" s="108"/>
      <c r="O3810" s="108"/>
      <c r="P3810" s="108"/>
      <c r="Q3810" s="108"/>
      <c r="R3810" s="108"/>
      <c r="S3810" s="107"/>
      <c r="T3810" s="108"/>
      <c r="U3810" s="108"/>
      <c r="V3810" s="107"/>
      <c r="W3810" s="107"/>
    </row>
    <row r="3811" spans="1:23">
      <c r="A3811" s="107"/>
      <c r="B3811" s="112"/>
      <c r="C3811" s="107"/>
      <c r="D3811" s="112"/>
      <c r="E3811" s="107"/>
      <c r="F3811" s="107"/>
      <c r="G3811" s="107"/>
      <c r="H3811" s="107"/>
      <c r="I3811" s="107"/>
      <c r="J3811" s="108"/>
      <c r="K3811" s="108"/>
      <c r="L3811" s="108"/>
      <c r="M3811" s="108"/>
      <c r="N3811" s="108"/>
      <c r="O3811" s="108"/>
      <c r="P3811" s="108"/>
      <c r="Q3811" s="108"/>
      <c r="R3811" s="108"/>
      <c r="S3811" s="107"/>
      <c r="T3811" s="108"/>
      <c r="U3811" s="108"/>
      <c r="V3811" s="107"/>
      <c r="W3811" s="107"/>
    </row>
    <row r="3812" spans="1:23">
      <c r="A3812" s="107"/>
      <c r="B3812" s="112"/>
      <c r="C3812" s="107"/>
      <c r="D3812" s="112"/>
      <c r="E3812" s="107"/>
      <c r="F3812" s="107"/>
      <c r="G3812" s="107"/>
      <c r="H3812" s="107"/>
      <c r="I3812" s="107"/>
      <c r="J3812" s="108"/>
      <c r="K3812" s="108"/>
      <c r="L3812" s="108"/>
      <c r="M3812" s="108"/>
      <c r="N3812" s="108"/>
      <c r="O3812" s="108"/>
      <c r="P3812" s="108"/>
      <c r="Q3812" s="108"/>
      <c r="R3812" s="108"/>
      <c r="S3812" s="107"/>
      <c r="T3812" s="108"/>
      <c r="U3812" s="108"/>
      <c r="V3812" s="107"/>
      <c r="W3812" s="107"/>
    </row>
    <row r="3813" spans="1:23">
      <c r="A3813" s="107"/>
      <c r="B3813" s="112"/>
      <c r="C3813" s="107"/>
      <c r="D3813" s="112"/>
      <c r="E3813" s="107"/>
      <c r="F3813" s="107"/>
      <c r="G3813" s="107"/>
      <c r="H3813" s="107"/>
      <c r="I3813" s="107"/>
      <c r="J3813" s="108"/>
      <c r="K3813" s="108"/>
      <c r="L3813" s="108"/>
      <c r="M3813" s="108"/>
      <c r="N3813" s="108"/>
      <c r="O3813" s="108"/>
      <c r="P3813" s="108"/>
      <c r="Q3813" s="108"/>
      <c r="R3813" s="108"/>
      <c r="S3813" s="107"/>
      <c r="T3813" s="108"/>
      <c r="U3813" s="108"/>
      <c r="V3813" s="107"/>
      <c r="W3813" s="107"/>
    </row>
    <row r="3814" spans="1:23">
      <c r="A3814" s="107"/>
      <c r="B3814" s="112"/>
      <c r="C3814" s="107"/>
      <c r="D3814" s="112"/>
      <c r="E3814" s="107"/>
      <c r="F3814" s="107"/>
      <c r="G3814" s="107"/>
      <c r="H3814" s="107"/>
      <c r="I3814" s="107"/>
      <c r="J3814" s="108"/>
      <c r="K3814" s="108"/>
      <c r="L3814" s="108"/>
      <c r="M3814" s="108"/>
      <c r="N3814" s="108"/>
      <c r="O3814" s="108"/>
      <c r="P3814" s="108"/>
      <c r="Q3814" s="108"/>
      <c r="R3814" s="108"/>
      <c r="S3814" s="107"/>
      <c r="T3814" s="108"/>
      <c r="U3814" s="108"/>
      <c r="V3814" s="107"/>
      <c r="W3814" s="107"/>
    </row>
    <row r="3815" spans="1:23">
      <c r="A3815" s="107"/>
      <c r="B3815" s="112"/>
      <c r="C3815" s="107"/>
      <c r="D3815" s="112"/>
      <c r="E3815" s="107"/>
      <c r="F3815" s="107"/>
      <c r="G3815" s="107"/>
      <c r="H3815" s="107"/>
      <c r="I3815" s="107"/>
      <c r="J3815" s="108"/>
      <c r="K3815" s="108"/>
      <c r="L3815" s="108"/>
      <c r="M3815" s="108"/>
      <c r="N3815" s="108"/>
      <c r="O3815" s="108"/>
      <c r="P3815" s="108"/>
      <c r="Q3815" s="108"/>
      <c r="R3815" s="108"/>
      <c r="S3815" s="107"/>
      <c r="T3815" s="108"/>
      <c r="U3815" s="108"/>
      <c r="V3815" s="107"/>
      <c r="W3815" s="107"/>
    </row>
    <row r="3816" spans="1:23">
      <c r="A3816" s="107"/>
      <c r="B3816" s="112"/>
      <c r="C3816" s="107"/>
      <c r="D3816" s="112"/>
      <c r="E3816" s="107"/>
      <c r="F3816" s="107"/>
      <c r="G3816" s="107"/>
      <c r="H3816" s="107"/>
      <c r="I3816" s="107"/>
      <c r="J3816" s="108"/>
      <c r="K3816" s="108"/>
      <c r="L3816" s="108"/>
      <c r="M3816" s="108"/>
      <c r="N3816" s="108"/>
      <c r="O3816" s="108"/>
      <c r="P3816" s="108"/>
      <c r="Q3816" s="108"/>
      <c r="R3816" s="108"/>
      <c r="S3816" s="107"/>
      <c r="T3816" s="108"/>
      <c r="U3816" s="108"/>
      <c r="V3816" s="107"/>
      <c r="W3816" s="107"/>
    </row>
    <row r="3817" spans="1:23">
      <c r="A3817" s="107"/>
      <c r="B3817" s="112"/>
      <c r="C3817" s="107"/>
      <c r="D3817" s="112"/>
      <c r="E3817" s="107"/>
      <c r="F3817" s="107"/>
      <c r="G3817" s="107"/>
      <c r="H3817" s="107"/>
      <c r="I3817" s="107"/>
      <c r="J3817" s="108"/>
      <c r="K3817" s="108"/>
      <c r="L3817" s="108"/>
      <c r="M3817" s="108"/>
      <c r="N3817" s="108"/>
      <c r="O3817" s="108"/>
      <c r="P3817" s="108"/>
      <c r="Q3817" s="108"/>
      <c r="R3817" s="108"/>
      <c r="S3817" s="107"/>
      <c r="T3817" s="108"/>
      <c r="U3817" s="108"/>
      <c r="V3817" s="107"/>
      <c r="W3817" s="107"/>
    </row>
    <row r="3818" spans="1:23">
      <c r="A3818" s="107"/>
      <c r="B3818" s="112"/>
      <c r="C3818" s="107"/>
      <c r="D3818" s="112"/>
      <c r="E3818" s="107"/>
      <c r="F3818" s="107"/>
      <c r="G3818" s="107"/>
      <c r="H3818" s="107"/>
      <c r="I3818" s="107"/>
      <c r="J3818" s="108"/>
      <c r="K3818" s="108"/>
      <c r="L3818" s="108"/>
      <c r="M3818" s="108"/>
      <c r="N3818" s="108"/>
      <c r="O3818" s="108"/>
      <c r="P3818" s="108"/>
      <c r="Q3818" s="108"/>
      <c r="R3818" s="108"/>
      <c r="S3818" s="107"/>
      <c r="T3818" s="108"/>
      <c r="U3818" s="108"/>
      <c r="V3818" s="107"/>
      <c r="W3818" s="107"/>
    </row>
    <row r="3819" spans="1:23">
      <c r="A3819" s="107"/>
      <c r="B3819" s="112"/>
      <c r="C3819" s="107"/>
      <c r="D3819" s="112"/>
      <c r="E3819" s="107"/>
      <c r="F3819" s="107"/>
      <c r="G3819" s="107"/>
      <c r="H3819" s="107"/>
      <c r="I3819" s="107"/>
      <c r="J3819" s="108"/>
      <c r="K3819" s="108"/>
      <c r="L3819" s="108"/>
      <c r="M3819" s="108"/>
      <c r="N3819" s="108"/>
      <c r="O3819" s="108"/>
      <c r="P3819" s="108"/>
      <c r="Q3819" s="108"/>
      <c r="R3819" s="108"/>
      <c r="S3819" s="107"/>
      <c r="T3819" s="108"/>
      <c r="U3819" s="108"/>
      <c r="V3819" s="107"/>
      <c r="W3819" s="107"/>
    </row>
    <row r="3820" spans="1:23">
      <c r="A3820" s="107"/>
      <c r="B3820" s="112"/>
      <c r="C3820" s="107"/>
      <c r="D3820" s="112"/>
      <c r="E3820" s="107"/>
      <c r="F3820" s="107"/>
      <c r="G3820" s="107"/>
      <c r="H3820" s="107"/>
      <c r="I3820" s="107"/>
      <c r="J3820" s="108"/>
      <c r="K3820" s="108"/>
      <c r="L3820" s="108"/>
      <c r="M3820" s="108"/>
      <c r="N3820" s="108"/>
      <c r="O3820" s="108"/>
      <c r="P3820" s="108"/>
      <c r="Q3820" s="108"/>
      <c r="R3820" s="108"/>
      <c r="S3820" s="107"/>
      <c r="T3820" s="108"/>
      <c r="U3820" s="108"/>
      <c r="V3820" s="107"/>
      <c r="W3820" s="107"/>
    </row>
    <row r="3821" spans="1:23">
      <c r="A3821" s="107"/>
      <c r="B3821" s="112"/>
      <c r="C3821" s="107"/>
      <c r="D3821" s="112"/>
      <c r="E3821" s="107"/>
      <c r="F3821" s="107"/>
      <c r="G3821" s="107"/>
      <c r="H3821" s="107"/>
      <c r="I3821" s="107"/>
      <c r="J3821" s="108"/>
      <c r="K3821" s="108"/>
      <c r="L3821" s="108"/>
      <c r="M3821" s="108"/>
      <c r="N3821" s="108"/>
      <c r="O3821" s="108"/>
      <c r="P3821" s="108"/>
      <c r="Q3821" s="108"/>
      <c r="R3821" s="108"/>
      <c r="S3821" s="107"/>
      <c r="T3821" s="108"/>
      <c r="U3821" s="108"/>
      <c r="V3821" s="107"/>
      <c r="W3821" s="107"/>
    </row>
    <row r="3822" spans="1:23">
      <c r="A3822" s="107"/>
      <c r="B3822" s="112"/>
      <c r="C3822" s="107"/>
      <c r="D3822" s="112"/>
      <c r="E3822" s="107"/>
      <c r="F3822" s="107"/>
      <c r="G3822" s="107"/>
      <c r="H3822" s="107"/>
      <c r="I3822" s="107"/>
      <c r="J3822" s="108"/>
      <c r="K3822" s="108"/>
      <c r="L3822" s="108"/>
      <c r="M3822" s="108"/>
      <c r="N3822" s="108"/>
      <c r="O3822" s="108"/>
      <c r="P3822" s="108"/>
      <c r="Q3822" s="108"/>
      <c r="R3822" s="108"/>
      <c r="S3822" s="107"/>
      <c r="T3822" s="108"/>
      <c r="U3822" s="108"/>
      <c r="V3822" s="107"/>
      <c r="W3822" s="107"/>
    </row>
    <row r="3823" spans="1:23">
      <c r="A3823" s="107"/>
      <c r="B3823" s="112"/>
      <c r="C3823" s="107"/>
      <c r="D3823" s="112"/>
      <c r="E3823" s="107"/>
      <c r="F3823" s="107"/>
      <c r="G3823" s="107"/>
      <c r="H3823" s="107"/>
      <c r="I3823" s="107"/>
      <c r="J3823" s="108"/>
      <c r="K3823" s="108"/>
      <c r="L3823" s="108"/>
      <c r="M3823" s="108"/>
      <c r="N3823" s="108"/>
      <c r="O3823" s="108"/>
      <c r="P3823" s="108"/>
      <c r="Q3823" s="108"/>
      <c r="R3823" s="108"/>
      <c r="S3823" s="107"/>
      <c r="T3823" s="108"/>
      <c r="U3823" s="108"/>
      <c r="V3823" s="107"/>
      <c r="W3823" s="107"/>
    </row>
    <row r="3824" spans="1:23">
      <c r="A3824" s="107"/>
      <c r="B3824" s="112"/>
      <c r="C3824" s="107"/>
      <c r="D3824" s="112"/>
      <c r="E3824" s="107"/>
      <c r="F3824" s="107"/>
      <c r="G3824" s="107"/>
      <c r="H3824" s="107"/>
      <c r="I3824" s="107"/>
      <c r="J3824" s="108"/>
      <c r="K3824" s="108"/>
      <c r="L3824" s="108"/>
      <c r="M3824" s="108"/>
      <c r="N3824" s="108"/>
      <c r="O3824" s="108"/>
      <c r="P3824" s="108"/>
      <c r="Q3824" s="108"/>
      <c r="R3824" s="108"/>
      <c r="S3824" s="107"/>
      <c r="T3824" s="108"/>
      <c r="U3824" s="108"/>
      <c r="V3824" s="107"/>
      <c r="W3824" s="107"/>
    </row>
    <row r="3825" spans="1:23">
      <c r="A3825" s="107"/>
      <c r="B3825" s="112"/>
      <c r="C3825" s="107"/>
      <c r="D3825" s="112"/>
      <c r="E3825" s="107"/>
      <c r="F3825" s="107"/>
      <c r="G3825" s="107"/>
      <c r="H3825" s="107"/>
      <c r="I3825" s="107"/>
      <c r="J3825" s="108"/>
      <c r="K3825" s="108"/>
      <c r="L3825" s="108"/>
      <c r="M3825" s="108"/>
      <c r="N3825" s="108"/>
      <c r="O3825" s="108"/>
      <c r="P3825" s="108"/>
      <c r="Q3825" s="108"/>
      <c r="R3825" s="108"/>
      <c r="S3825" s="107"/>
      <c r="T3825" s="108"/>
      <c r="U3825" s="108"/>
      <c r="V3825" s="107"/>
      <c r="W3825" s="107"/>
    </row>
    <row r="3826" spans="1:23">
      <c r="A3826" s="107"/>
      <c r="B3826" s="112"/>
      <c r="C3826" s="107"/>
      <c r="D3826" s="112"/>
      <c r="E3826" s="107"/>
      <c r="F3826" s="107"/>
      <c r="G3826" s="107"/>
      <c r="H3826" s="107"/>
      <c r="I3826" s="107"/>
      <c r="J3826" s="108"/>
      <c r="K3826" s="108"/>
      <c r="L3826" s="108"/>
      <c r="M3826" s="108"/>
      <c r="N3826" s="108"/>
      <c r="O3826" s="108"/>
      <c r="P3826" s="108"/>
      <c r="Q3826" s="108"/>
      <c r="R3826" s="108"/>
      <c r="S3826" s="107"/>
      <c r="T3826" s="108"/>
      <c r="U3826" s="108"/>
      <c r="V3826" s="107"/>
      <c r="W3826" s="107"/>
    </row>
    <row r="3827" spans="1:23">
      <c r="A3827" s="107"/>
      <c r="B3827" s="112"/>
      <c r="C3827" s="107"/>
      <c r="D3827" s="112"/>
      <c r="E3827" s="107"/>
      <c r="F3827" s="107"/>
      <c r="G3827" s="107"/>
      <c r="H3827" s="107"/>
      <c r="I3827" s="107"/>
      <c r="J3827" s="108"/>
      <c r="K3827" s="108"/>
      <c r="L3827" s="108"/>
      <c r="M3827" s="108"/>
      <c r="N3827" s="108"/>
      <c r="O3827" s="108"/>
      <c r="P3827" s="108"/>
      <c r="Q3827" s="108"/>
      <c r="R3827" s="108"/>
      <c r="S3827" s="107"/>
      <c r="T3827" s="108"/>
      <c r="U3827" s="108"/>
      <c r="V3827" s="107"/>
      <c r="W3827" s="107"/>
    </row>
    <row r="3828" spans="1:23">
      <c r="A3828" s="107"/>
      <c r="B3828" s="112"/>
      <c r="C3828" s="107"/>
      <c r="D3828" s="112"/>
      <c r="E3828" s="107"/>
      <c r="F3828" s="107"/>
      <c r="G3828" s="107"/>
      <c r="H3828" s="107"/>
      <c r="I3828" s="107"/>
      <c r="J3828" s="108"/>
      <c r="K3828" s="108"/>
      <c r="L3828" s="108"/>
      <c r="M3828" s="108"/>
      <c r="N3828" s="108"/>
      <c r="O3828" s="108"/>
      <c r="P3828" s="108"/>
      <c r="Q3828" s="108"/>
      <c r="R3828" s="108"/>
      <c r="S3828" s="107"/>
      <c r="T3828" s="108"/>
      <c r="U3828" s="108"/>
      <c r="V3828" s="107"/>
      <c r="W3828" s="107"/>
    </row>
    <row r="3829" spans="1:23">
      <c r="A3829" s="107"/>
      <c r="B3829" s="112"/>
      <c r="C3829" s="107"/>
      <c r="D3829" s="112"/>
      <c r="E3829" s="107"/>
      <c r="F3829" s="107"/>
      <c r="G3829" s="107"/>
      <c r="H3829" s="107"/>
      <c r="I3829" s="107"/>
      <c r="J3829" s="108"/>
      <c r="K3829" s="108"/>
      <c r="L3829" s="108"/>
      <c r="M3829" s="108"/>
      <c r="N3829" s="108"/>
      <c r="O3829" s="108"/>
      <c r="P3829" s="108"/>
      <c r="Q3829" s="108"/>
      <c r="R3829" s="108"/>
      <c r="S3829" s="107"/>
      <c r="T3829" s="108"/>
      <c r="U3829" s="108"/>
      <c r="V3829" s="107"/>
      <c r="W3829" s="107"/>
    </row>
    <row r="3830" spans="1:23">
      <c r="A3830" s="107"/>
      <c r="B3830" s="112"/>
      <c r="C3830" s="107"/>
      <c r="D3830" s="112"/>
      <c r="E3830" s="107"/>
      <c r="F3830" s="107"/>
      <c r="G3830" s="107"/>
      <c r="H3830" s="107"/>
      <c r="I3830" s="107"/>
      <c r="J3830" s="108"/>
      <c r="K3830" s="108"/>
      <c r="L3830" s="108"/>
      <c r="M3830" s="108"/>
      <c r="N3830" s="108"/>
      <c r="O3830" s="108"/>
      <c r="P3830" s="108"/>
      <c r="Q3830" s="108"/>
      <c r="R3830" s="108"/>
      <c r="S3830" s="107"/>
      <c r="T3830" s="108"/>
      <c r="U3830" s="108"/>
      <c r="V3830" s="107"/>
      <c r="W3830" s="107"/>
    </row>
    <row r="3831" spans="1:23">
      <c r="A3831" s="107"/>
      <c r="B3831" s="112"/>
      <c r="C3831" s="107"/>
      <c r="D3831" s="112"/>
      <c r="E3831" s="107"/>
      <c r="F3831" s="107"/>
      <c r="G3831" s="107"/>
      <c r="H3831" s="107"/>
      <c r="I3831" s="107"/>
      <c r="J3831" s="108"/>
      <c r="K3831" s="108"/>
      <c r="L3831" s="108"/>
      <c r="M3831" s="108"/>
      <c r="N3831" s="108"/>
      <c r="O3831" s="108"/>
      <c r="P3831" s="108"/>
      <c r="Q3831" s="108"/>
      <c r="R3831" s="108"/>
      <c r="S3831" s="107"/>
      <c r="T3831" s="108"/>
      <c r="U3831" s="108"/>
      <c r="V3831" s="107"/>
      <c r="W3831" s="107"/>
    </row>
    <row r="3832" spans="1:23">
      <c r="A3832" s="107"/>
      <c r="B3832" s="112"/>
      <c r="C3832" s="107"/>
      <c r="D3832" s="112"/>
      <c r="E3832" s="107"/>
      <c r="F3832" s="107"/>
      <c r="G3832" s="107"/>
      <c r="H3832" s="107"/>
      <c r="I3832" s="107"/>
      <c r="J3832" s="108"/>
      <c r="K3832" s="108"/>
      <c r="L3832" s="108"/>
      <c r="M3832" s="108"/>
      <c r="N3832" s="108"/>
      <c r="O3832" s="108"/>
      <c r="P3832" s="108"/>
      <c r="Q3832" s="108"/>
      <c r="R3832" s="108"/>
      <c r="S3832" s="107"/>
      <c r="T3832" s="108"/>
      <c r="U3832" s="108"/>
      <c r="V3832" s="107"/>
      <c r="W3832" s="107"/>
    </row>
    <row r="3833" spans="1:23">
      <c r="T3833" s="108"/>
      <c r="U3833" s="108"/>
      <c r="V3833" s="107"/>
      <c r="W3833" s="107"/>
    </row>
    <row r="3834" spans="1:23">
      <c r="T3834" s="108"/>
      <c r="U3834" s="108"/>
      <c r="V3834" s="107"/>
      <c r="W3834" s="107"/>
    </row>
    <row r="3835" spans="1:23">
      <c r="T3835" s="108"/>
      <c r="U3835" s="108"/>
      <c r="V3835" s="107"/>
      <c r="W3835" s="107"/>
    </row>
    <row r="3836" spans="1:23">
      <c r="T3836" s="108"/>
      <c r="U3836" s="108"/>
      <c r="V3836" s="107"/>
      <c r="W3836" s="107"/>
    </row>
    <row r="3837" spans="1:23">
      <c r="T3837" s="108"/>
      <c r="U3837" s="108"/>
      <c r="V3837" s="107"/>
      <c r="W3837" s="107"/>
    </row>
    <row r="3838" spans="1:23">
      <c r="T3838" s="108"/>
      <c r="U3838" s="108"/>
      <c r="V3838" s="107"/>
      <c r="W3838" s="107"/>
    </row>
    <row r="3839" spans="1:23">
      <c r="T3839" s="108"/>
      <c r="U3839" s="108"/>
      <c r="V3839" s="107"/>
      <c r="W3839" s="107"/>
    </row>
    <row r="3840" spans="1:23">
      <c r="T3840" s="108"/>
      <c r="U3840" s="108"/>
      <c r="V3840" s="107"/>
      <c r="W3840" s="107"/>
    </row>
    <row r="3841" spans="20:23">
      <c r="T3841" s="108"/>
      <c r="U3841" s="108"/>
      <c r="V3841" s="107"/>
      <c r="W3841" s="107"/>
    </row>
    <row r="3842" spans="20:23">
      <c r="T3842" s="108"/>
      <c r="U3842" s="108"/>
      <c r="V3842" s="107"/>
      <c r="W3842" s="107"/>
    </row>
    <row r="3843" spans="20:23">
      <c r="T3843" s="108"/>
      <c r="U3843" s="108"/>
      <c r="V3843" s="107"/>
      <c r="W3843" s="107"/>
    </row>
    <row r="3844" spans="20:23">
      <c r="T3844" s="108"/>
      <c r="U3844" s="108"/>
      <c r="V3844" s="107"/>
      <c r="W3844" s="107"/>
    </row>
    <row r="3845" spans="20:23">
      <c r="T3845" s="108"/>
      <c r="U3845" s="108"/>
      <c r="V3845" s="107"/>
      <c r="W3845" s="107"/>
    </row>
    <row r="3846" spans="20:23">
      <c r="T3846" s="108"/>
      <c r="U3846" s="108"/>
      <c r="V3846" s="107"/>
      <c r="W3846" s="107"/>
    </row>
    <row r="3847" spans="20:23">
      <c r="T3847" s="108"/>
      <c r="U3847" s="108"/>
      <c r="V3847" s="107"/>
      <c r="W3847" s="107"/>
    </row>
    <row r="3848" spans="20:23">
      <c r="T3848" s="108"/>
      <c r="U3848" s="108"/>
      <c r="V3848" s="107"/>
      <c r="W3848" s="107"/>
    </row>
    <row r="3849" spans="20:23">
      <c r="T3849" s="108"/>
      <c r="U3849" s="108"/>
      <c r="V3849" s="107"/>
      <c r="W3849" s="107"/>
    </row>
    <row r="3850" spans="20:23">
      <c r="T3850" s="108"/>
      <c r="U3850" s="108"/>
      <c r="V3850" s="107"/>
      <c r="W3850" s="107"/>
    </row>
    <row r="3851" spans="20:23">
      <c r="T3851" s="108"/>
      <c r="U3851" s="108"/>
      <c r="V3851" s="107"/>
      <c r="W3851" s="107"/>
    </row>
    <row r="3852" spans="20:23">
      <c r="T3852" s="108"/>
      <c r="U3852" s="108"/>
      <c r="V3852" s="107"/>
      <c r="W3852" s="107"/>
    </row>
    <row r="3853" spans="20:23">
      <c r="T3853" s="108"/>
      <c r="U3853" s="108"/>
      <c r="V3853" s="107"/>
      <c r="W3853" s="107"/>
    </row>
    <row r="3854" spans="20:23">
      <c r="T3854" s="108"/>
      <c r="U3854" s="108"/>
      <c r="V3854" s="107"/>
      <c r="W3854" s="107"/>
    </row>
    <row r="3855" spans="20:23">
      <c r="T3855" s="108"/>
      <c r="U3855" s="108"/>
      <c r="V3855" s="107"/>
      <c r="W3855" s="107"/>
    </row>
    <row r="3856" spans="20:23">
      <c r="T3856" s="108"/>
      <c r="U3856" s="108"/>
      <c r="V3856" s="107"/>
      <c r="W3856" s="107"/>
    </row>
    <row r="3857" spans="20:23">
      <c r="T3857" s="108"/>
      <c r="U3857" s="108"/>
      <c r="V3857" s="107"/>
      <c r="W3857" s="107"/>
    </row>
    <row r="3858" spans="20:23">
      <c r="T3858" s="108"/>
      <c r="U3858" s="108"/>
      <c r="V3858" s="107"/>
      <c r="W3858" s="107"/>
    </row>
    <row r="3859" spans="20:23">
      <c r="T3859" s="108"/>
      <c r="U3859" s="108"/>
      <c r="V3859" s="107"/>
      <c r="W3859" s="107"/>
    </row>
    <row r="3860" spans="20:23">
      <c r="T3860" s="108"/>
      <c r="U3860" s="108"/>
      <c r="V3860" s="107"/>
      <c r="W3860" s="107"/>
    </row>
    <row r="3861" spans="20:23">
      <c r="T3861" s="108"/>
      <c r="U3861" s="108"/>
      <c r="V3861" s="107"/>
      <c r="W3861" s="107"/>
    </row>
    <row r="3862" spans="20:23">
      <c r="T3862" s="108"/>
      <c r="U3862" s="108"/>
      <c r="V3862" s="107"/>
      <c r="W3862" s="107"/>
    </row>
    <row r="3863" spans="20:23">
      <c r="T3863" s="108"/>
      <c r="U3863" s="108"/>
      <c r="V3863" s="107"/>
      <c r="W3863" s="107"/>
    </row>
    <row r="3864" spans="20:23">
      <c r="T3864" s="108"/>
      <c r="U3864" s="108"/>
      <c r="V3864" s="107"/>
      <c r="W3864" s="107"/>
    </row>
    <row r="3865" spans="20:23">
      <c r="T3865" s="108"/>
      <c r="U3865" s="108"/>
      <c r="V3865" s="107"/>
      <c r="W3865" s="107"/>
    </row>
    <row r="3866" spans="20:23">
      <c r="T3866" s="108"/>
      <c r="U3866" s="108"/>
      <c r="V3866" s="107"/>
      <c r="W3866" s="107"/>
    </row>
    <row r="3867" spans="20:23">
      <c r="T3867" s="108"/>
      <c r="U3867" s="108"/>
      <c r="V3867" s="107"/>
      <c r="W3867" s="107"/>
    </row>
    <row r="3868" spans="20:23">
      <c r="T3868" s="108"/>
      <c r="U3868" s="108"/>
      <c r="V3868" s="107"/>
      <c r="W3868" s="107"/>
    </row>
    <row r="3869" spans="20:23">
      <c r="T3869" s="108"/>
      <c r="U3869" s="108"/>
      <c r="V3869" s="107"/>
      <c r="W3869" s="107"/>
    </row>
    <row r="3870" spans="20:23">
      <c r="T3870" s="108"/>
      <c r="U3870" s="108"/>
      <c r="V3870" s="107"/>
      <c r="W3870" s="107"/>
    </row>
    <row r="3871" spans="20:23">
      <c r="T3871" s="108"/>
      <c r="U3871" s="108"/>
      <c r="V3871" s="107"/>
      <c r="W3871" s="107"/>
    </row>
    <row r="3872" spans="20:23">
      <c r="T3872" s="108"/>
      <c r="U3872" s="108"/>
      <c r="V3872" s="107"/>
      <c r="W3872" s="107"/>
    </row>
    <row r="3873" spans="20:23">
      <c r="T3873" s="108"/>
      <c r="U3873" s="108"/>
      <c r="V3873" s="107"/>
      <c r="W3873" s="107"/>
    </row>
    <row r="3874" spans="20:23">
      <c r="T3874" s="108"/>
      <c r="U3874" s="108"/>
      <c r="V3874" s="107"/>
      <c r="W3874" s="107"/>
    </row>
    <row r="3875" spans="20:23">
      <c r="T3875" s="108"/>
      <c r="U3875" s="108"/>
      <c r="V3875" s="107"/>
      <c r="W3875" s="107"/>
    </row>
    <row r="3876" spans="20:23">
      <c r="T3876" s="108"/>
      <c r="U3876" s="108"/>
      <c r="V3876" s="107"/>
      <c r="W3876" s="107"/>
    </row>
    <row r="3877" spans="20:23">
      <c r="T3877" s="108"/>
      <c r="U3877" s="108"/>
      <c r="V3877" s="107"/>
      <c r="W3877" s="107"/>
    </row>
    <row r="3878" spans="20:23">
      <c r="T3878" s="108"/>
      <c r="U3878" s="108"/>
      <c r="V3878" s="107"/>
      <c r="W3878" s="107"/>
    </row>
    <row r="3879" spans="20:23">
      <c r="T3879" s="108"/>
      <c r="U3879" s="108"/>
      <c r="V3879" s="107"/>
      <c r="W3879" s="107"/>
    </row>
    <row r="3880" spans="20:23">
      <c r="T3880" s="108"/>
      <c r="U3880" s="108"/>
      <c r="V3880" s="107"/>
      <c r="W3880" s="107"/>
    </row>
    <row r="3881" spans="20:23">
      <c r="T3881" s="108"/>
      <c r="U3881" s="108"/>
      <c r="V3881" s="107"/>
      <c r="W3881" s="107"/>
    </row>
    <row r="3882" spans="20:23">
      <c r="T3882" s="108"/>
      <c r="U3882" s="108"/>
      <c r="V3882" s="107"/>
      <c r="W3882" s="107"/>
    </row>
    <row r="3883" spans="20:23">
      <c r="T3883" s="108"/>
      <c r="U3883" s="108"/>
      <c r="V3883" s="107"/>
      <c r="W3883" s="107"/>
    </row>
    <row r="3884" spans="20:23">
      <c r="T3884" s="108"/>
      <c r="U3884" s="108"/>
      <c r="V3884" s="107"/>
      <c r="W3884" s="107"/>
    </row>
    <row r="3885" spans="20:23">
      <c r="T3885" s="108"/>
      <c r="U3885" s="108"/>
      <c r="V3885" s="107"/>
      <c r="W3885" s="107"/>
    </row>
    <row r="3886" spans="20:23">
      <c r="T3886" s="108"/>
      <c r="U3886" s="108"/>
      <c r="V3886" s="107"/>
      <c r="W3886" s="107"/>
    </row>
    <row r="3887" spans="20:23">
      <c r="T3887" s="108"/>
      <c r="U3887" s="108"/>
      <c r="V3887" s="107"/>
      <c r="W3887" s="107"/>
    </row>
    <row r="3888" spans="20:23">
      <c r="T3888" s="108"/>
      <c r="U3888" s="108"/>
      <c r="V3888" s="107"/>
      <c r="W3888" s="107"/>
    </row>
    <row r="3889" spans="20:23">
      <c r="T3889" s="108"/>
      <c r="U3889" s="108"/>
      <c r="V3889" s="107"/>
      <c r="W3889" s="107"/>
    </row>
    <row r="3890" spans="20:23">
      <c r="T3890" s="108"/>
      <c r="U3890" s="108"/>
      <c r="V3890" s="107"/>
      <c r="W3890" s="107"/>
    </row>
    <row r="3891" spans="20:23">
      <c r="T3891" s="108"/>
      <c r="U3891" s="108"/>
      <c r="V3891" s="107"/>
      <c r="W3891" s="107"/>
    </row>
    <row r="3892" spans="20:23">
      <c r="T3892" s="108"/>
      <c r="U3892" s="108"/>
      <c r="V3892" s="107"/>
      <c r="W3892" s="107"/>
    </row>
    <row r="3893" spans="20:23">
      <c r="T3893" s="108"/>
      <c r="U3893" s="108"/>
      <c r="V3893" s="107"/>
      <c r="W3893" s="107"/>
    </row>
    <row r="3894" spans="20:23">
      <c r="T3894" s="108"/>
      <c r="U3894" s="108"/>
      <c r="V3894" s="107"/>
      <c r="W3894" s="107"/>
    </row>
    <row r="3895" spans="20:23">
      <c r="T3895" s="108"/>
      <c r="U3895" s="108"/>
      <c r="V3895" s="107"/>
      <c r="W3895" s="107"/>
    </row>
    <row r="3896" spans="20:23">
      <c r="T3896" s="108"/>
      <c r="U3896" s="108"/>
      <c r="V3896" s="107"/>
      <c r="W3896" s="107"/>
    </row>
    <row r="3897" spans="20:23">
      <c r="T3897" s="108"/>
      <c r="U3897" s="108"/>
      <c r="V3897" s="107"/>
      <c r="W3897" s="107"/>
    </row>
    <row r="3898" spans="20:23">
      <c r="T3898" s="108"/>
      <c r="U3898" s="108"/>
      <c r="V3898" s="107"/>
      <c r="W3898" s="107"/>
    </row>
    <row r="3899" spans="20:23">
      <c r="T3899" s="108"/>
      <c r="U3899" s="108"/>
      <c r="V3899" s="107"/>
      <c r="W3899" s="107"/>
    </row>
    <row r="3900" spans="20:23">
      <c r="T3900" s="108"/>
      <c r="U3900" s="108"/>
      <c r="V3900" s="107"/>
      <c r="W3900" s="107"/>
    </row>
    <row r="3901" spans="20:23">
      <c r="T3901" s="108"/>
      <c r="U3901" s="108"/>
      <c r="V3901" s="107"/>
      <c r="W3901" s="107"/>
    </row>
    <row r="3902" spans="20:23">
      <c r="T3902" s="108"/>
      <c r="U3902" s="108"/>
      <c r="V3902" s="107"/>
      <c r="W3902" s="107"/>
    </row>
    <row r="3903" spans="20:23">
      <c r="T3903" s="108"/>
      <c r="U3903" s="108"/>
      <c r="V3903" s="107"/>
      <c r="W3903" s="107"/>
    </row>
    <row r="3904" spans="20:23">
      <c r="T3904" s="108"/>
      <c r="U3904" s="108"/>
      <c r="V3904" s="107"/>
      <c r="W3904" s="107"/>
    </row>
    <row r="3905" spans="20:23">
      <c r="T3905" s="108"/>
      <c r="U3905" s="108"/>
      <c r="V3905" s="107"/>
      <c r="W3905" s="107"/>
    </row>
    <row r="3906" spans="20:23">
      <c r="T3906" s="108"/>
      <c r="U3906" s="108"/>
      <c r="V3906" s="107"/>
      <c r="W3906" s="107"/>
    </row>
    <row r="3907" spans="20:23">
      <c r="T3907" s="108"/>
      <c r="U3907" s="108"/>
      <c r="V3907" s="107"/>
      <c r="W3907" s="107"/>
    </row>
    <row r="3908" spans="20:23">
      <c r="T3908" s="108"/>
      <c r="U3908" s="108"/>
      <c r="V3908" s="107"/>
      <c r="W3908" s="107"/>
    </row>
    <row r="3909" spans="20:23">
      <c r="T3909" s="108"/>
      <c r="U3909" s="108"/>
      <c r="V3909" s="107"/>
      <c r="W3909" s="107"/>
    </row>
    <row r="3910" spans="20:23">
      <c r="T3910" s="108"/>
      <c r="U3910" s="108"/>
      <c r="V3910" s="107"/>
      <c r="W3910" s="107"/>
    </row>
    <row r="3911" spans="20:23">
      <c r="T3911" s="108"/>
      <c r="U3911" s="108"/>
      <c r="V3911" s="107"/>
      <c r="W3911" s="107"/>
    </row>
    <row r="3912" spans="20:23">
      <c r="T3912" s="108"/>
      <c r="U3912" s="108"/>
      <c r="V3912" s="107"/>
      <c r="W3912" s="107"/>
    </row>
    <row r="3913" spans="20:23">
      <c r="T3913" s="108"/>
      <c r="U3913" s="108"/>
      <c r="V3913" s="107"/>
      <c r="W3913" s="107"/>
    </row>
    <row r="3914" spans="20:23">
      <c r="T3914" s="108"/>
      <c r="U3914" s="108"/>
      <c r="V3914" s="107"/>
      <c r="W3914" s="107"/>
    </row>
    <row r="3915" spans="20:23">
      <c r="T3915" s="108"/>
      <c r="U3915" s="108"/>
      <c r="V3915" s="107"/>
      <c r="W3915" s="107"/>
    </row>
    <row r="3916" spans="20:23">
      <c r="T3916" s="108"/>
      <c r="U3916" s="108"/>
      <c r="V3916" s="107"/>
      <c r="W3916" s="107"/>
    </row>
    <row r="3917" spans="20:23">
      <c r="T3917" s="108"/>
      <c r="U3917" s="108"/>
      <c r="V3917" s="107"/>
      <c r="W3917" s="107"/>
    </row>
    <row r="3918" spans="20:23">
      <c r="T3918" s="108"/>
      <c r="U3918" s="108"/>
      <c r="V3918" s="107"/>
      <c r="W3918" s="107"/>
    </row>
    <row r="3919" spans="20:23">
      <c r="T3919" s="108"/>
      <c r="U3919" s="108"/>
      <c r="V3919" s="107"/>
      <c r="W3919" s="107"/>
    </row>
    <row r="3920" spans="20:23">
      <c r="T3920" s="108"/>
      <c r="U3920" s="108"/>
      <c r="V3920" s="107"/>
      <c r="W3920" s="107"/>
    </row>
    <row r="3921" spans="20:23">
      <c r="T3921" s="108"/>
      <c r="U3921" s="108"/>
      <c r="V3921" s="107"/>
      <c r="W3921" s="107"/>
    </row>
    <row r="3922" spans="20:23">
      <c r="T3922" s="108"/>
      <c r="U3922" s="108"/>
      <c r="V3922" s="107"/>
      <c r="W3922" s="107"/>
    </row>
    <row r="3923" spans="20:23">
      <c r="T3923" s="108"/>
      <c r="U3923" s="108"/>
      <c r="V3923" s="107"/>
      <c r="W3923" s="107"/>
    </row>
    <row r="3924" spans="20:23">
      <c r="T3924" s="108"/>
      <c r="U3924" s="108"/>
      <c r="V3924" s="107"/>
      <c r="W3924" s="107"/>
    </row>
    <row r="3925" spans="20:23">
      <c r="T3925" s="108"/>
      <c r="U3925" s="108"/>
      <c r="V3925" s="107"/>
      <c r="W3925" s="107"/>
    </row>
    <row r="3926" spans="20:23">
      <c r="T3926" s="108"/>
      <c r="U3926" s="108"/>
      <c r="V3926" s="107"/>
      <c r="W3926" s="107"/>
    </row>
    <row r="3927" spans="20:23">
      <c r="T3927" s="108"/>
      <c r="U3927" s="108"/>
      <c r="V3927" s="107"/>
      <c r="W3927" s="107"/>
    </row>
    <row r="3928" spans="20:23">
      <c r="T3928" s="108"/>
      <c r="U3928" s="108"/>
      <c r="V3928" s="107"/>
      <c r="W3928" s="107"/>
    </row>
    <row r="3929" spans="20:23">
      <c r="T3929" s="108"/>
      <c r="U3929" s="108"/>
      <c r="V3929" s="107"/>
      <c r="W3929" s="107"/>
    </row>
    <row r="3930" spans="20:23">
      <c r="T3930" s="108"/>
      <c r="U3930" s="108"/>
      <c r="V3930" s="107"/>
      <c r="W3930" s="107"/>
    </row>
    <row r="3931" spans="20:23">
      <c r="T3931" s="108"/>
      <c r="U3931" s="108"/>
      <c r="V3931" s="107"/>
      <c r="W3931" s="107"/>
    </row>
    <row r="3932" spans="20:23">
      <c r="T3932" s="108"/>
      <c r="U3932" s="108"/>
      <c r="V3932" s="107"/>
      <c r="W3932" s="107"/>
    </row>
    <row r="3933" spans="20:23">
      <c r="T3933" s="108"/>
      <c r="U3933" s="108"/>
      <c r="V3933" s="107"/>
      <c r="W3933" s="107"/>
    </row>
    <row r="3934" spans="20:23">
      <c r="T3934" s="108"/>
      <c r="U3934" s="108"/>
      <c r="V3934" s="107"/>
      <c r="W3934" s="107"/>
    </row>
    <row r="3935" spans="20:23">
      <c r="T3935" s="108"/>
      <c r="U3935" s="108"/>
      <c r="V3935" s="107"/>
      <c r="W3935" s="107"/>
    </row>
    <row r="3936" spans="20:23">
      <c r="T3936" s="108"/>
      <c r="U3936" s="108"/>
      <c r="V3936" s="107"/>
      <c r="W3936" s="107"/>
    </row>
    <row r="3937" spans="20:23">
      <c r="T3937" s="108"/>
      <c r="U3937" s="108"/>
      <c r="V3937" s="107"/>
      <c r="W3937" s="107"/>
    </row>
    <row r="3938" spans="20:23">
      <c r="T3938" s="108"/>
      <c r="U3938" s="108"/>
      <c r="V3938" s="107"/>
      <c r="W3938" s="107"/>
    </row>
    <row r="3939" spans="20:23">
      <c r="T3939" s="108"/>
      <c r="U3939" s="108"/>
      <c r="V3939" s="107"/>
      <c r="W3939" s="107"/>
    </row>
    <row r="3940" spans="20:23">
      <c r="T3940" s="108"/>
      <c r="U3940" s="108"/>
      <c r="V3940" s="107"/>
      <c r="W3940" s="107"/>
    </row>
    <row r="3941" spans="20:23">
      <c r="T3941" s="108"/>
      <c r="U3941" s="108"/>
      <c r="V3941" s="107"/>
      <c r="W3941" s="107"/>
    </row>
    <row r="3942" spans="20:23">
      <c r="T3942" s="108"/>
      <c r="U3942" s="108"/>
      <c r="V3942" s="107"/>
      <c r="W3942" s="107"/>
    </row>
    <row r="3943" spans="20:23">
      <c r="T3943" s="108"/>
      <c r="U3943" s="108"/>
      <c r="V3943" s="107"/>
      <c r="W3943" s="107"/>
    </row>
    <row r="3944" spans="20:23">
      <c r="T3944" s="108"/>
      <c r="U3944" s="108"/>
      <c r="V3944" s="107"/>
      <c r="W3944" s="107"/>
    </row>
    <row r="3945" spans="20:23">
      <c r="T3945" s="108"/>
      <c r="U3945" s="108"/>
      <c r="V3945" s="107"/>
      <c r="W3945" s="107"/>
    </row>
    <row r="3946" spans="20:23">
      <c r="T3946" s="108"/>
      <c r="U3946" s="108"/>
      <c r="V3946" s="107"/>
      <c r="W3946" s="107"/>
    </row>
    <row r="3947" spans="20:23">
      <c r="T3947" s="108"/>
      <c r="U3947" s="108"/>
      <c r="V3947" s="107"/>
      <c r="W3947" s="107"/>
    </row>
    <row r="3948" spans="20:23">
      <c r="T3948" s="108"/>
      <c r="U3948" s="108"/>
      <c r="V3948" s="107"/>
      <c r="W3948" s="107"/>
    </row>
    <row r="3949" spans="20:23">
      <c r="T3949" s="108"/>
      <c r="U3949" s="108"/>
      <c r="V3949" s="107"/>
      <c r="W3949" s="107"/>
    </row>
    <row r="3950" spans="20:23">
      <c r="T3950" s="108"/>
      <c r="U3950" s="108"/>
      <c r="V3950" s="107"/>
      <c r="W3950" s="107"/>
    </row>
    <row r="3951" spans="20:23">
      <c r="T3951" s="108"/>
      <c r="U3951" s="108"/>
      <c r="V3951" s="107"/>
      <c r="W3951" s="107"/>
    </row>
    <row r="3952" spans="20:23">
      <c r="T3952" s="108"/>
      <c r="U3952" s="108"/>
      <c r="V3952" s="107"/>
      <c r="W3952" s="107"/>
    </row>
    <row r="3953" spans="20:23">
      <c r="T3953" s="108"/>
      <c r="U3953" s="108"/>
      <c r="V3953" s="107"/>
      <c r="W3953" s="107"/>
    </row>
    <row r="3954" spans="20:23">
      <c r="T3954" s="108"/>
      <c r="U3954" s="108"/>
      <c r="V3954" s="107"/>
      <c r="W3954" s="107"/>
    </row>
    <row r="3955" spans="20:23">
      <c r="T3955" s="108"/>
      <c r="U3955" s="108"/>
      <c r="V3955" s="107"/>
      <c r="W3955" s="107"/>
    </row>
    <row r="3956" spans="20:23">
      <c r="T3956" s="108"/>
      <c r="U3956" s="108"/>
      <c r="V3956" s="107"/>
      <c r="W3956" s="107"/>
    </row>
    <row r="3957" spans="20:23">
      <c r="T3957" s="108"/>
      <c r="U3957" s="108"/>
      <c r="V3957" s="107"/>
      <c r="W3957" s="107"/>
    </row>
    <row r="3958" spans="20:23">
      <c r="T3958" s="108"/>
      <c r="U3958" s="108"/>
      <c r="V3958" s="107"/>
      <c r="W3958" s="107"/>
    </row>
    <row r="3959" spans="20:23">
      <c r="T3959" s="108"/>
      <c r="U3959" s="108"/>
      <c r="V3959" s="107"/>
      <c r="W3959" s="107"/>
    </row>
    <row r="3960" spans="20:23">
      <c r="T3960" s="108"/>
      <c r="U3960" s="108"/>
      <c r="V3960" s="107"/>
      <c r="W3960" s="107"/>
    </row>
    <row r="3961" spans="20:23">
      <c r="T3961" s="108"/>
      <c r="U3961" s="108"/>
      <c r="V3961" s="107"/>
      <c r="W3961" s="107"/>
    </row>
    <row r="3962" spans="20:23">
      <c r="T3962" s="108"/>
      <c r="U3962" s="108"/>
      <c r="V3962" s="107"/>
      <c r="W3962" s="107"/>
    </row>
    <row r="3963" spans="20:23">
      <c r="T3963" s="108"/>
      <c r="U3963" s="108"/>
      <c r="V3963" s="107"/>
      <c r="W3963" s="107"/>
    </row>
    <row r="3964" spans="20:23">
      <c r="T3964" s="108"/>
      <c r="U3964" s="108"/>
      <c r="V3964" s="107"/>
      <c r="W3964" s="107"/>
    </row>
    <row r="3965" spans="20:23">
      <c r="T3965" s="108"/>
      <c r="U3965" s="108"/>
      <c r="V3965" s="107"/>
      <c r="W3965" s="107"/>
    </row>
    <row r="3966" spans="20:23">
      <c r="T3966" s="108"/>
      <c r="U3966" s="108"/>
      <c r="V3966" s="107"/>
      <c r="W3966" s="107"/>
    </row>
    <row r="3967" spans="20:23">
      <c r="T3967" s="108"/>
      <c r="U3967" s="108"/>
      <c r="V3967" s="107"/>
      <c r="W3967" s="107"/>
    </row>
    <row r="3968" spans="20:23">
      <c r="T3968" s="108"/>
      <c r="U3968" s="108"/>
      <c r="V3968" s="107"/>
      <c r="W3968" s="107"/>
    </row>
    <row r="3969" spans="20:23">
      <c r="T3969" s="108"/>
      <c r="U3969" s="108"/>
      <c r="V3969" s="107"/>
      <c r="W3969" s="107"/>
    </row>
    <row r="3970" spans="20:23">
      <c r="T3970" s="108"/>
      <c r="U3970" s="108"/>
      <c r="V3970" s="107"/>
      <c r="W3970" s="107"/>
    </row>
    <row r="3971" spans="20:23">
      <c r="T3971" s="108"/>
      <c r="U3971" s="108"/>
      <c r="V3971" s="107"/>
      <c r="W3971" s="107"/>
    </row>
    <row r="3972" spans="20:23">
      <c r="T3972" s="108"/>
      <c r="U3972" s="108"/>
      <c r="V3972" s="107"/>
      <c r="W3972" s="107"/>
    </row>
    <row r="3973" spans="20:23">
      <c r="T3973" s="108"/>
      <c r="U3973" s="108"/>
      <c r="V3973" s="107"/>
      <c r="W3973" s="107"/>
    </row>
    <row r="3974" spans="20:23">
      <c r="T3974" s="108"/>
      <c r="U3974" s="108"/>
      <c r="V3974" s="107"/>
      <c r="W3974" s="107"/>
    </row>
    <row r="3975" spans="20:23">
      <c r="T3975" s="108"/>
      <c r="U3975" s="108"/>
      <c r="V3975" s="107"/>
      <c r="W3975" s="107"/>
    </row>
    <row r="3976" spans="20:23">
      <c r="T3976" s="108"/>
      <c r="U3976" s="108"/>
      <c r="V3976" s="107"/>
      <c r="W3976" s="107"/>
    </row>
    <row r="3977" spans="20:23">
      <c r="T3977" s="108"/>
      <c r="U3977" s="108"/>
      <c r="V3977" s="107"/>
      <c r="W3977" s="107"/>
    </row>
    <row r="3978" spans="20:23">
      <c r="T3978" s="108"/>
      <c r="U3978" s="108"/>
      <c r="V3978" s="107"/>
      <c r="W3978" s="107"/>
    </row>
    <row r="3979" spans="20:23">
      <c r="T3979" s="108"/>
      <c r="U3979" s="108"/>
      <c r="V3979" s="107"/>
      <c r="W3979" s="107"/>
    </row>
    <row r="3980" spans="20:23">
      <c r="T3980" s="108"/>
      <c r="U3980" s="108"/>
      <c r="V3980" s="107"/>
      <c r="W3980" s="107"/>
    </row>
    <row r="3981" spans="20:23">
      <c r="T3981" s="108"/>
      <c r="U3981" s="108"/>
      <c r="V3981" s="107"/>
      <c r="W3981" s="107"/>
    </row>
    <row r="3982" spans="20:23">
      <c r="T3982" s="108"/>
      <c r="U3982" s="108"/>
      <c r="V3982" s="107"/>
      <c r="W3982" s="107"/>
    </row>
    <row r="3983" spans="20:23">
      <c r="T3983" s="108"/>
      <c r="U3983" s="108"/>
      <c r="V3983" s="107"/>
      <c r="W3983" s="107"/>
    </row>
    <row r="3984" spans="20:23">
      <c r="T3984" s="108"/>
      <c r="U3984" s="108"/>
      <c r="V3984" s="107"/>
      <c r="W3984" s="107"/>
    </row>
    <row r="3985" spans="20:23">
      <c r="T3985" s="108"/>
      <c r="U3985" s="108"/>
      <c r="V3985" s="107"/>
      <c r="W3985" s="107"/>
    </row>
    <row r="3986" spans="20:23">
      <c r="T3986" s="108"/>
      <c r="U3986" s="108"/>
      <c r="V3986" s="107"/>
      <c r="W3986" s="107"/>
    </row>
    <row r="3987" spans="20:23">
      <c r="T3987" s="108"/>
      <c r="U3987" s="108"/>
      <c r="V3987" s="107"/>
      <c r="W3987" s="107"/>
    </row>
    <row r="3988" spans="20:23">
      <c r="T3988" s="108"/>
      <c r="U3988" s="108"/>
      <c r="V3988" s="107"/>
      <c r="W3988" s="107"/>
    </row>
    <row r="3989" spans="20:23">
      <c r="T3989" s="108"/>
      <c r="U3989" s="108"/>
      <c r="V3989" s="107"/>
      <c r="W3989" s="107"/>
    </row>
    <row r="3990" spans="20:23">
      <c r="T3990" s="108"/>
      <c r="U3990" s="108"/>
      <c r="V3990" s="107"/>
      <c r="W3990" s="107"/>
    </row>
    <row r="3991" spans="20:23">
      <c r="T3991" s="108"/>
      <c r="U3991" s="108"/>
      <c r="V3991" s="107"/>
      <c r="W3991" s="107"/>
    </row>
    <row r="3992" spans="20:23">
      <c r="T3992" s="108"/>
      <c r="U3992" s="108"/>
      <c r="V3992" s="107"/>
      <c r="W3992" s="107"/>
    </row>
    <row r="3993" spans="20:23">
      <c r="T3993" s="108"/>
      <c r="U3993" s="108"/>
      <c r="V3993" s="107"/>
      <c r="W3993" s="107"/>
    </row>
    <row r="3994" spans="20:23">
      <c r="T3994" s="108"/>
      <c r="U3994" s="108"/>
      <c r="V3994" s="107"/>
      <c r="W3994" s="107"/>
    </row>
    <row r="3995" spans="20:23">
      <c r="T3995" s="108"/>
      <c r="U3995" s="108"/>
      <c r="V3995" s="107"/>
      <c r="W3995" s="107"/>
    </row>
    <row r="3996" spans="20:23">
      <c r="T3996" s="108"/>
      <c r="U3996" s="108"/>
      <c r="V3996" s="107"/>
      <c r="W3996" s="107"/>
    </row>
    <row r="3997" spans="20:23">
      <c r="T3997" s="108"/>
      <c r="U3997" s="108"/>
      <c r="V3997" s="107"/>
      <c r="W3997" s="107"/>
    </row>
    <row r="3998" spans="20:23">
      <c r="T3998" s="108"/>
      <c r="U3998" s="108"/>
      <c r="V3998" s="107"/>
      <c r="W3998" s="107"/>
    </row>
    <row r="3999" spans="20:23">
      <c r="T3999" s="108"/>
      <c r="U3999" s="108"/>
      <c r="V3999" s="107"/>
      <c r="W3999" s="107"/>
    </row>
    <row r="4000" spans="20:23">
      <c r="T4000" s="108"/>
      <c r="U4000" s="108"/>
      <c r="V4000" s="107"/>
      <c r="W4000" s="107"/>
    </row>
    <row r="4001" spans="20:23">
      <c r="T4001" s="108"/>
      <c r="U4001" s="108"/>
      <c r="V4001" s="107"/>
      <c r="W4001" s="107"/>
    </row>
    <row r="4002" spans="20:23">
      <c r="T4002" s="108"/>
      <c r="U4002" s="108"/>
      <c r="V4002" s="107"/>
      <c r="W4002" s="107"/>
    </row>
    <row r="4003" spans="20:23">
      <c r="T4003" s="108"/>
      <c r="U4003" s="108"/>
      <c r="V4003" s="107"/>
      <c r="W4003" s="107"/>
    </row>
    <row r="4004" spans="20:23">
      <c r="T4004" s="108"/>
      <c r="U4004" s="108"/>
      <c r="V4004" s="107"/>
      <c r="W4004" s="107"/>
    </row>
    <row r="4005" spans="20:23">
      <c r="T4005" s="108"/>
      <c r="U4005" s="108"/>
      <c r="V4005" s="107"/>
      <c r="W4005" s="107"/>
    </row>
    <row r="4006" spans="20:23">
      <c r="T4006" s="108"/>
      <c r="U4006" s="108"/>
      <c r="V4006" s="107"/>
      <c r="W4006" s="107"/>
    </row>
    <row r="4007" spans="20:23">
      <c r="T4007" s="108"/>
      <c r="U4007" s="108"/>
      <c r="V4007" s="107"/>
      <c r="W4007" s="107"/>
    </row>
    <row r="4008" spans="20:23">
      <c r="T4008" s="108"/>
      <c r="U4008" s="108"/>
      <c r="V4008" s="107"/>
      <c r="W4008" s="107"/>
    </row>
    <row r="4009" spans="20:23">
      <c r="T4009" s="108"/>
      <c r="U4009" s="108"/>
      <c r="V4009" s="107"/>
      <c r="W4009" s="107"/>
    </row>
    <row r="4010" spans="20:23">
      <c r="T4010" s="108"/>
      <c r="U4010" s="108"/>
      <c r="V4010" s="107"/>
      <c r="W4010" s="107"/>
    </row>
    <row r="4011" spans="20:23">
      <c r="T4011" s="108"/>
      <c r="U4011" s="108"/>
      <c r="V4011" s="107"/>
      <c r="W4011" s="107"/>
    </row>
    <row r="4012" spans="20:23">
      <c r="T4012" s="108"/>
      <c r="U4012" s="108"/>
      <c r="V4012" s="107"/>
      <c r="W4012" s="107"/>
    </row>
    <row r="4013" spans="20:23">
      <c r="T4013" s="108"/>
      <c r="U4013" s="108"/>
      <c r="V4013" s="107"/>
      <c r="W4013" s="107"/>
    </row>
    <row r="4014" spans="20:23">
      <c r="T4014" s="108"/>
      <c r="U4014" s="108"/>
      <c r="V4014" s="107"/>
      <c r="W4014" s="107"/>
    </row>
    <row r="4015" spans="20:23">
      <c r="T4015" s="108"/>
      <c r="U4015" s="108"/>
      <c r="V4015" s="107"/>
      <c r="W4015" s="107"/>
    </row>
    <row r="4016" spans="20:23">
      <c r="T4016" s="108"/>
      <c r="U4016" s="108"/>
      <c r="V4016" s="107"/>
      <c r="W4016" s="107"/>
    </row>
    <row r="4017" spans="20:23">
      <c r="T4017" s="108"/>
      <c r="U4017" s="108"/>
      <c r="V4017" s="107"/>
      <c r="W4017" s="107"/>
    </row>
    <row r="4018" spans="20:23">
      <c r="T4018" s="108"/>
      <c r="U4018" s="108"/>
      <c r="V4018" s="107"/>
      <c r="W4018" s="107"/>
    </row>
    <row r="4019" spans="20:23">
      <c r="T4019" s="108"/>
      <c r="U4019" s="108"/>
      <c r="V4019" s="107"/>
      <c r="W4019" s="107"/>
    </row>
    <row r="4020" spans="20:23">
      <c r="T4020" s="108"/>
      <c r="U4020" s="108"/>
      <c r="V4020" s="107"/>
      <c r="W4020" s="107"/>
    </row>
    <row r="4021" spans="20:23">
      <c r="T4021" s="108"/>
      <c r="U4021" s="108"/>
      <c r="V4021" s="107"/>
      <c r="W4021" s="107"/>
    </row>
    <row r="4022" spans="20:23">
      <c r="T4022" s="108"/>
      <c r="U4022" s="108"/>
      <c r="V4022" s="107"/>
      <c r="W4022" s="107"/>
    </row>
    <row r="4023" spans="20:23">
      <c r="T4023" s="108"/>
      <c r="U4023" s="108"/>
      <c r="V4023" s="107"/>
      <c r="W4023" s="107"/>
    </row>
    <row r="4024" spans="20:23">
      <c r="T4024" s="108"/>
      <c r="U4024" s="108"/>
      <c r="V4024" s="107"/>
      <c r="W4024" s="107"/>
    </row>
    <row r="4025" spans="20:23">
      <c r="T4025" s="108"/>
      <c r="U4025" s="108"/>
      <c r="V4025" s="107"/>
      <c r="W4025" s="107"/>
    </row>
    <row r="4026" spans="20:23">
      <c r="T4026" s="108"/>
      <c r="U4026" s="108"/>
      <c r="V4026" s="107"/>
      <c r="W4026" s="107"/>
    </row>
    <row r="4027" spans="20:23">
      <c r="T4027" s="108"/>
      <c r="U4027" s="108"/>
      <c r="V4027" s="107"/>
      <c r="W4027" s="107"/>
    </row>
    <row r="4028" spans="20:23">
      <c r="T4028" s="108"/>
      <c r="U4028" s="108"/>
      <c r="V4028" s="107"/>
      <c r="W4028" s="107"/>
    </row>
    <row r="4029" spans="20:23">
      <c r="T4029" s="108"/>
      <c r="U4029" s="108"/>
      <c r="V4029" s="107"/>
      <c r="W4029" s="107"/>
    </row>
    <row r="4030" spans="20:23">
      <c r="T4030" s="108"/>
      <c r="U4030" s="108"/>
      <c r="V4030" s="107"/>
      <c r="W4030" s="107"/>
    </row>
    <row r="4031" spans="20:23">
      <c r="T4031" s="108"/>
      <c r="U4031" s="108"/>
      <c r="V4031" s="107"/>
      <c r="W4031" s="107"/>
    </row>
    <row r="4032" spans="20:23">
      <c r="T4032" s="108"/>
      <c r="U4032" s="108"/>
      <c r="V4032" s="107"/>
      <c r="W4032" s="107"/>
    </row>
    <row r="4033" spans="20:23">
      <c r="T4033" s="108"/>
      <c r="U4033" s="108"/>
      <c r="V4033" s="107"/>
      <c r="W4033" s="107"/>
    </row>
    <row r="4034" spans="20:23">
      <c r="T4034" s="108"/>
      <c r="U4034" s="108"/>
      <c r="V4034" s="107"/>
      <c r="W4034" s="107"/>
    </row>
    <row r="4035" spans="20:23">
      <c r="T4035" s="108"/>
      <c r="U4035" s="108"/>
      <c r="V4035" s="107"/>
      <c r="W4035" s="107"/>
    </row>
    <row r="4036" spans="20:23">
      <c r="T4036" s="108"/>
      <c r="U4036" s="108"/>
      <c r="V4036" s="107"/>
      <c r="W4036" s="107"/>
    </row>
    <row r="4037" spans="20:23">
      <c r="T4037" s="108"/>
      <c r="U4037" s="108"/>
      <c r="V4037" s="107"/>
      <c r="W4037" s="107"/>
    </row>
    <row r="4038" spans="20:23">
      <c r="T4038" s="108"/>
      <c r="U4038" s="108"/>
      <c r="V4038" s="107"/>
      <c r="W4038" s="107"/>
    </row>
    <row r="4039" spans="20:23">
      <c r="T4039" s="108"/>
      <c r="U4039" s="108"/>
      <c r="V4039" s="107"/>
      <c r="W4039" s="107"/>
    </row>
    <row r="4040" spans="20:23">
      <c r="T4040" s="108"/>
      <c r="U4040" s="108"/>
      <c r="V4040" s="107"/>
      <c r="W4040" s="107"/>
    </row>
    <row r="4041" spans="20:23">
      <c r="T4041" s="108"/>
      <c r="U4041" s="108"/>
      <c r="V4041" s="107"/>
      <c r="W4041" s="107"/>
    </row>
    <row r="4042" spans="20:23">
      <c r="T4042" s="108"/>
      <c r="U4042" s="108"/>
      <c r="V4042" s="107"/>
      <c r="W4042" s="107"/>
    </row>
    <row r="4043" spans="20:23">
      <c r="T4043" s="108"/>
      <c r="U4043" s="108"/>
      <c r="V4043" s="107"/>
      <c r="W4043" s="107"/>
    </row>
    <row r="4044" spans="20:23">
      <c r="T4044" s="108"/>
      <c r="U4044" s="108"/>
      <c r="V4044" s="107"/>
      <c r="W4044" s="107"/>
    </row>
    <row r="4045" spans="20:23">
      <c r="T4045" s="108"/>
      <c r="U4045" s="108"/>
      <c r="V4045" s="107"/>
      <c r="W4045" s="107"/>
    </row>
    <row r="4046" spans="20:23">
      <c r="T4046" s="108"/>
      <c r="U4046" s="108"/>
      <c r="V4046" s="107"/>
      <c r="W4046" s="107"/>
    </row>
    <row r="4047" spans="20:23">
      <c r="T4047" s="108"/>
      <c r="U4047" s="108"/>
      <c r="V4047" s="107"/>
      <c r="W4047" s="107"/>
    </row>
    <row r="4048" spans="20:23">
      <c r="T4048" s="108"/>
      <c r="U4048" s="108"/>
      <c r="V4048" s="107"/>
      <c r="W4048" s="107"/>
    </row>
    <row r="4049" spans="20:23">
      <c r="T4049" s="108"/>
      <c r="U4049" s="108"/>
      <c r="V4049" s="107"/>
      <c r="W4049" s="107"/>
    </row>
    <row r="4050" spans="20:23">
      <c r="T4050" s="108"/>
      <c r="U4050" s="108"/>
      <c r="V4050" s="107"/>
      <c r="W4050" s="107"/>
    </row>
    <row r="4051" spans="20:23">
      <c r="T4051" s="108"/>
      <c r="U4051" s="108"/>
      <c r="V4051" s="107"/>
      <c r="W4051" s="107"/>
    </row>
    <row r="4052" spans="20:23">
      <c r="T4052" s="108"/>
      <c r="U4052" s="108"/>
      <c r="V4052" s="107"/>
      <c r="W4052" s="107"/>
    </row>
    <row r="4053" spans="20:23">
      <c r="T4053" s="108"/>
      <c r="U4053" s="108"/>
      <c r="V4053" s="107"/>
      <c r="W4053" s="107"/>
    </row>
    <row r="4054" spans="20:23">
      <c r="T4054" s="108"/>
      <c r="U4054" s="108"/>
      <c r="V4054" s="107"/>
      <c r="W4054" s="107"/>
    </row>
    <row r="4055" spans="20:23">
      <c r="T4055" s="108"/>
      <c r="U4055" s="108"/>
      <c r="V4055" s="107"/>
      <c r="W4055" s="107"/>
    </row>
    <row r="4056" spans="20:23">
      <c r="T4056" s="108"/>
      <c r="U4056" s="108"/>
      <c r="V4056" s="107"/>
      <c r="W4056" s="107"/>
    </row>
    <row r="4057" spans="20:23">
      <c r="T4057" s="108"/>
      <c r="U4057" s="108"/>
      <c r="V4057" s="107"/>
      <c r="W4057" s="107"/>
    </row>
    <row r="4058" spans="20:23">
      <c r="T4058" s="108"/>
      <c r="U4058" s="108"/>
      <c r="V4058" s="107"/>
      <c r="W4058" s="107"/>
    </row>
    <row r="4059" spans="20:23">
      <c r="T4059" s="108"/>
      <c r="U4059" s="108"/>
      <c r="V4059" s="107"/>
      <c r="W4059" s="107"/>
    </row>
    <row r="4060" spans="20:23">
      <c r="T4060" s="108"/>
      <c r="U4060" s="108"/>
      <c r="V4060" s="107"/>
      <c r="W4060" s="107"/>
    </row>
    <row r="4061" spans="20:23">
      <c r="T4061" s="108"/>
      <c r="U4061" s="108"/>
      <c r="V4061" s="107"/>
      <c r="W4061" s="107"/>
    </row>
    <row r="4062" spans="20:23">
      <c r="T4062" s="108"/>
      <c r="U4062" s="108"/>
      <c r="V4062" s="107"/>
      <c r="W4062" s="107"/>
    </row>
    <row r="4063" spans="20:23">
      <c r="T4063" s="108"/>
      <c r="U4063" s="108"/>
      <c r="V4063" s="107"/>
      <c r="W4063" s="107"/>
    </row>
    <row r="4064" spans="20:23">
      <c r="T4064" s="108"/>
      <c r="U4064" s="108"/>
      <c r="V4064" s="107"/>
      <c r="W4064" s="107"/>
    </row>
    <row r="4065" spans="20:23">
      <c r="T4065" s="108"/>
      <c r="U4065" s="108"/>
      <c r="V4065" s="107"/>
      <c r="W4065" s="107"/>
    </row>
    <row r="4066" spans="20:23">
      <c r="T4066" s="108"/>
      <c r="U4066" s="108"/>
      <c r="V4066" s="107"/>
      <c r="W4066" s="107"/>
    </row>
    <row r="4067" spans="20:23">
      <c r="T4067" s="108"/>
      <c r="U4067" s="108"/>
      <c r="V4067" s="107"/>
      <c r="W4067" s="107"/>
    </row>
    <row r="4068" spans="20:23">
      <c r="T4068" s="108"/>
      <c r="U4068" s="108"/>
      <c r="V4068" s="107"/>
      <c r="W4068" s="107"/>
    </row>
    <row r="4069" spans="20:23">
      <c r="T4069" s="108"/>
      <c r="U4069" s="108"/>
      <c r="V4069" s="107"/>
      <c r="W4069" s="107"/>
    </row>
    <row r="4070" spans="20:23">
      <c r="T4070" s="108"/>
      <c r="U4070" s="108"/>
      <c r="V4070" s="107"/>
      <c r="W4070" s="107"/>
    </row>
    <row r="4071" spans="20:23">
      <c r="T4071" s="108"/>
      <c r="U4071" s="108"/>
      <c r="V4071" s="107"/>
      <c r="W4071" s="107"/>
    </row>
    <row r="4072" spans="20:23">
      <c r="T4072" s="108"/>
      <c r="U4072" s="108"/>
      <c r="V4072" s="107"/>
      <c r="W4072" s="107"/>
    </row>
    <row r="4073" spans="20:23">
      <c r="T4073" s="108"/>
      <c r="U4073" s="108"/>
      <c r="V4073" s="107"/>
      <c r="W4073" s="107"/>
    </row>
    <row r="4074" spans="20:23">
      <c r="T4074" s="108"/>
      <c r="U4074" s="108"/>
      <c r="V4074" s="107"/>
      <c r="W4074" s="107"/>
    </row>
    <row r="4075" spans="20:23">
      <c r="T4075" s="108"/>
      <c r="U4075" s="108"/>
      <c r="V4075" s="107"/>
      <c r="W4075" s="107"/>
    </row>
    <row r="4076" spans="20:23">
      <c r="T4076" s="108"/>
      <c r="U4076" s="108"/>
      <c r="V4076" s="107"/>
      <c r="W4076" s="107"/>
    </row>
    <row r="4077" spans="20:23">
      <c r="T4077" s="108"/>
      <c r="U4077" s="108"/>
      <c r="V4077" s="107"/>
      <c r="W4077" s="107"/>
    </row>
    <row r="4078" spans="20:23">
      <c r="T4078" s="108"/>
      <c r="U4078" s="108"/>
      <c r="V4078" s="107"/>
      <c r="W4078" s="107"/>
    </row>
    <row r="4079" spans="20:23">
      <c r="T4079" s="108"/>
      <c r="U4079" s="108"/>
      <c r="V4079" s="107"/>
      <c r="W4079" s="107"/>
    </row>
    <row r="4080" spans="20:23">
      <c r="T4080" s="108"/>
      <c r="U4080" s="108"/>
      <c r="V4080" s="107"/>
      <c r="W4080" s="107"/>
    </row>
    <row r="4081" spans="20:23">
      <c r="T4081" s="108"/>
      <c r="U4081" s="108"/>
      <c r="V4081" s="107"/>
      <c r="W4081" s="107"/>
    </row>
    <row r="4082" spans="20:23">
      <c r="T4082" s="108"/>
      <c r="U4082" s="108"/>
      <c r="V4082" s="107"/>
      <c r="W4082" s="107"/>
    </row>
    <row r="4083" spans="20:23">
      <c r="T4083" s="108"/>
      <c r="U4083" s="108"/>
      <c r="V4083" s="107"/>
      <c r="W4083" s="107"/>
    </row>
    <row r="4084" spans="20:23">
      <c r="T4084" s="108"/>
      <c r="U4084" s="108"/>
      <c r="V4084" s="107"/>
      <c r="W4084" s="107"/>
    </row>
    <row r="4085" spans="20:23">
      <c r="T4085" s="108"/>
      <c r="U4085" s="108"/>
      <c r="V4085" s="107"/>
      <c r="W4085" s="107"/>
    </row>
    <row r="4086" spans="20:23">
      <c r="T4086" s="108"/>
      <c r="U4086" s="108"/>
      <c r="V4086" s="107"/>
      <c r="W4086" s="107"/>
    </row>
    <row r="4087" spans="20:23">
      <c r="T4087" s="108"/>
      <c r="U4087" s="108"/>
      <c r="V4087" s="107"/>
      <c r="W4087" s="107"/>
    </row>
    <row r="4088" spans="20:23">
      <c r="T4088" s="108"/>
      <c r="U4088" s="108"/>
      <c r="V4088" s="107"/>
      <c r="W4088" s="107"/>
    </row>
    <row r="4089" spans="20:23">
      <c r="T4089" s="108"/>
      <c r="U4089" s="108"/>
      <c r="V4089" s="107"/>
      <c r="W4089" s="107"/>
    </row>
    <row r="4090" spans="20:23">
      <c r="T4090" s="108"/>
      <c r="U4090" s="108"/>
      <c r="V4090" s="107"/>
      <c r="W4090" s="107"/>
    </row>
    <row r="4091" spans="20:23">
      <c r="T4091" s="108"/>
      <c r="U4091" s="108"/>
      <c r="V4091" s="107"/>
      <c r="W4091" s="107"/>
    </row>
    <row r="4092" spans="20:23">
      <c r="T4092" s="108"/>
      <c r="U4092" s="108"/>
      <c r="V4092" s="107"/>
      <c r="W4092" s="107"/>
    </row>
    <row r="4093" spans="20:23">
      <c r="T4093" s="108"/>
      <c r="U4093" s="108"/>
      <c r="V4093" s="107"/>
      <c r="W4093" s="107"/>
    </row>
    <row r="4094" spans="20:23">
      <c r="T4094" s="108"/>
      <c r="U4094" s="108"/>
      <c r="V4094" s="107"/>
      <c r="W4094" s="107"/>
    </row>
    <row r="4095" spans="20:23">
      <c r="T4095" s="108"/>
      <c r="U4095" s="108"/>
      <c r="V4095" s="107"/>
      <c r="W4095" s="107"/>
    </row>
    <row r="4096" spans="20:23">
      <c r="T4096" s="108"/>
      <c r="U4096" s="108"/>
      <c r="V4096" s="107"/>
      <c r="W4096" s="107"/>
    </row>
    <row r="4097" spans="20:23">
      <c r="T4097" s="108"/>
      <c r="U4097" s="108"/>
      <c r="V4097" s="107"/>
      <c r="W4097" s="107"/>
    </row>
    <row r="4098" spans="20:23">
      <c r="T4098" s="108"/>
      <c r="U4098" s="108"/>
      <c r="V4098" s="107"/>
      <c r="W4098" s="107"/>
    </row>
    <row r="4099" spans="20:23">
      <c r="T4099" s="108"/>
      <c r="U4099" s="108"/>
      <c r="V4099" s="107"/>
      <c r="W4099" s="107"/>
    </row>
    <row r="4100" spans="20:23">
      <c r="T4100" s="108"/>
      <c r="U4100" s="108"/>
      <c r="V4100" s="107"/>
      <c r="W4100" s="107"/>
    </row>
    <row r="4101" spans="20:23">
      <c r="T4101" s="108"/>
      <c r="U4101" s="108"/>
      <c r="V4101" s="107"/>
      <c r="W4101" s="107"/>
    </row>
    <row r="4102" spans="20:23">
      <c r="T4102" s="108"/>
      <c r="U4102" s="108"/>
      <c r="V4102" s="107"/>
      <c r="W4102" s="107"/>
    </row>
    <row r="4103" spans="20:23">
      <c r="T4103" s="108"/>
      <c r="U4103" s="108"/>
      <c r="V4103" s="107"/>
      <c r="W4103" s="107"/>
    </row>
    <row r="4104" spans="20:23">
      <c r="T4104" s="108"/>
      <c r="U4104" s="108"/>
      <c r="V4104" s="107"/>
      <c r="W4104" s="107"/>
    </row>
    <row r="4105" spans="20:23">
      <c r="T4105" s="108"/>
      <c r="U4105" s="108"/>
      <c r="V4105" s="107"/>
      <c r="W4105" s="107"/>
    </row>
    <row r="4106" spans="20:23">
      <c r="T4106" s="108"/>
      <c r="U4106" s="108"/>
      <c r="V4106" s="107"/>
      <c r="W4106" s="107"/>
    </row>
    <row r="4107" spans="20:23">
      <c r="T4107" s="108"/>
      <c r="U4107" s="108"/>
      <c r="V4107" s="107"/>
      <c r="W4107" s="107"/>
    </row>
    <row r="4108" spans="20:23">
      <c r="T4108" s="108"/>
      <c r="U4108" s="108"/>
      <c r="V4108" s="107"/>
      <c r="W4108" s="107"/>
    </row>
    <row r="4109" spans="20:23">
      <c r="T4109" s="108"/>
      <c r="U4109" s="108"/>
      <c r="V4109" s="107"/>
      <c r="W4109" s="107"/>
    </row>
    <row r="4110" spans="20:23">
      <c r="T4110" s="108"/>
      <c r="U4110" s="108"/>
      <c r="V4110" s="107"/>
      <c r="W4110" s="107"/>
    </row>
    <row r="4111" spans="20:23">
      <c r="T4111" s="108"/>
      <c r="U4111" s="108"/>
      <c r="V4111" s="107"/>
      <c r="W4111" s="107"/>
    </row>
    <row r="4112" spans="20:23">
      <c r="T4112" s="108"/>
      <c r="U4112" s="108"/>
      <c r="V4112" s="107"/>
      <c r="W4112" s="107"/>
    </row>
    <row r="4113" spans="20:23">
      <c r="T4113" s="108"/>
      <c r="U4113" s="108"/>
      <c r="V4113" s="107"/>
      <c r="W4113" s="107"/>
    </row>
    <row r="4114" spans="20:23">
      <c r="T4114" s="108"/>
      <c r="U4114" s="108"/>
      <c r="V4114" s="107"/>
      <c r="W4114" s="107"/>
    </row>
    <row r="4115" spans="20:23">
      <c r="T4115" s="108"/>
      <c r="U4115" s="108"/>
      <c r="V4115" s="107"/>
      <c r="W4115" s="107"/>
    </row>
    <row r="4116" spans="20:23">
      <c r="T4116" s="108"/>
      <c r="U4116" s="108"/>
      <c r="V4116" s="107"/>
      <c r="W4116" s="107"/>
    </row>
    <row r="4117" spans="20:23">
      <c r="T4117" s="108"/>
      <c r="U4117" s="108"/>
      <c r="V4117" s="107"/>
      <c r="W4117" s="107"/>
    </row>
    <row r="4118" spans="20:23">
      <c r="T4118" s="108"/>
      <c r="U4118" s="108"/>
      <c r="V4118" s="107"/>
      <c r="W4118" s="107"/>
    </row>
    <row r="4119" spans="20:23">
      <c r="T4119" s="108"/>
      <c r="U4119" s="108"/>
      <c r="V4119" s="107"/>
      <c r="W4119" s="107"/>
    </row>
    <row r="4120" spans="20:23">
      <c r="T4120" s="108"/>
      <c r="U4120" s="108"/>
      <c r="V4120" s="107"/>
      <c r="W4120" s="107"/>
    </row>
    <row r="4121" spans="20:23">
      <c r="T4121" s="108"/>
      <c r="U4121" s="108"/>
      <c r="V4121" s="107"/>
      <c r="W4121" s="107"/>
    </row>
    <row r="4122" spans="20:23">
      <c r="T4122" s="108"/>
      <c r="U4122" s="108"/>
      <c r="V4122" s="107"/>
      <c r="W4122" s="107"/>
    </row>
    <row r="4123" spans="20:23">
      <c r="T4123" s="108"/>
      <c r="U4123" s="108"/>
      <c r="V4123" s="107"/>
      <c r="W4123" s="107"/>
    </row>
    <row r="4124" spans="20:23">
      <c r="T4124" s="108"/>
      <c r="U4124" s="108"/>
      <c r="V4124" s="107"/>
      <c r="W4124" s="107"/>
    </row>
    <row r="4125" spans="20:23">
      <c r="T4125" s="108"/>
      <c r="U4125" s="108"/>
      <c r="V4125" s="107"/>
      <c r="W4125" s="107"/>
    </row>
    <row r="4126" spans="20:23">
      <c r="T4126" s="108"/>
      <c r="U4126" s="108"/>
      <c r="V4126" s="107"/>
      <c r="W4126" s="107"/>
    </row>
    <row r="4127" spans="20:23">
      <c r="T4127" s="108"/>
      <c r="U4127" s="108"/>
      <c r="V4127" s="107"/>
      <c r="W4127" s="107"/>
    </row>
    <row r="4128" spans="20:23">
      <c r="T4128" s="108"/>
      <c r="U4128" s="108"/>
      <c r="V4128" s="107"/>
      <c r="W4128" s="107"/>
    </row>
    <row r="4129" spans="20:23">
      <c r="T4129" s="108"/>
      <c r="U4129" s="108"/>
      <c r="V4129" s="107"/>
      <c r="W4129" s="107"/>
    </row>
    <row r="4130" spans="20:23">
      <c r="T4130" s="108"/>
      <c r="U4130" s="108"/>
      <c r="V4130" s="107"/>
      <c r="W4130" s="107"/>
    </row>
    <row r="4131" spans="20:23">
      <c r="T4131" s="108"/>
      <c r="U4131" s="108"/>
      <c r="V4131" s="107"/>
      <c r="W4131" s="107"/>
    </row>
    <row r="4132" spans="20:23">
      <c r="T4132" s="108"/>
      <c r="U4132" s="108"/>
      <c r="V4132" s="107"/>
      <c r="W4132" s="107"/>
    </row>
    <row r="4133" spans="20:23">
      <c r="T4133" s="108"/>
      <c r="U4133" s="108"/>
      <c r="V4133" s="107"/>
      <c r="W4133" s="107"/>
    </row>
    <row r="4134" spans="20:23">
      <c r="T4134" s="108"/>
      <c r="U4134" s="108"/>
      <c r="V4134" s="107"/>
      <c r="W4134" s="107"/>
    </row>
    <row r="4135" spans="20:23">
      <c r="T4135" s="108"/>
      <c r="U4135" s="108"/>
      <c r="V4135" s="107"/>
      <c r="W4135" s="107"/>
    </row>
    <row r="4136" spans="20:23">
      <c r="T4136" s="108"/>
      <c r="U4136" s="108"/>
      <c r="V4136" s="107"/>
      <c r="W4136" s="107"/>
    </row>
    <row r="4137" spans="20:23">
      <c r="T4137" s="108"/>
      <c r="U4137" s="108"/>
      <c r="V4137" s="107"/>
      <c r="W4137" s="107"/>
    </row>
    <row r="4138" spans="20:23">
      <c r="T4138" s="108"/>
      <c r="U4138" s="108"/>
      <c r="V4138" s="107"/>
      <c r="W4138" s="107"/>
    </row>
    <row r="4139" spans="20:23">
      <c r="T4139" s="108"/>
      <c r="U4139" s="108"/>
      <c r="V4139" s="107"/>
      <c r="W4139" s="107"/>
    </row>
    <row r="4140" spans="20:23">
      <c r="T4140" s="108"/>
      <c r="U4140" s="108"/>
      <c r="V4140" s="107"/>
      <c r="W4140" s="107"/>
    </row>
    <row r="4141" spans="20:23">
      <c r="T4141" s="108"/>
      <c r="U4141" s="108"/>
      <c r="V4141" s="107"/>
      <c r="W4141" s="107"/>
    </row>
    <row r="4142" spans="20:23">
      <c r="T4142" s="108"/>
      <c r="U4142" s="108"/>
      <c r="V4142" s="107"/>
      <c r="W4142" s="107"/>
    </row>
    <row r="4143" spans="20:23">
      <c r="T4143" s="108"/>
      <c r="U4143" s="108"/>
      <c r="V4143" s="107"/>
      <c r="W4143" s="107"/>
    </row>
    <row r="4144" spans="20:23">
      <c r="T4144" s="108"/>
      <c r="U4144" s="108"/>
      <c r="V4144" s="107"/>
      <c r="W4144" s="107"/>
    </row>
    <row r="4145" spans="20:23">
      <c r="T4145" s="108"/>
      <c r="U4145" s="108"/>
      <c r="V4145" s="107"/>
      <c r="W4145" s="107"/>
    </row>
    <row r="4146" spans="20:23">
      <c r="T4146" s="108"/>
      <c r="U4146" s="108"/>
      <c r="V4146" s="107"/>
      <c r="W4146" s="107"/>
    </row>
    <row r="4147" spans="20:23">
      <c r="T4147" s="108"/>
      <c r="U4147" s="108"/>
      <c r="V4147" s="107"/>
      <c r="W4147" s="107"/>
    </row>
    <row r="4148" spans="20:23">
      <c r="T4148" s="108"/>
      <c r="U4148" s="108"/>
      <c r="V4148" s="107"/>
      <c r="W4148" s="107"/>
    </row>
    <row r="4149" spans="20:23">
      <c r="T4149" s="108"/>
      <c r="U4149" s="108"/>
      <c r="V4149" s="107"/>
      <c r="W4149" s="107"/>
    </row>
    <row r="4150" spans="20:23">
      <c r="T4150" s="108"/>
      <c r="U4150" s="108"/>
      <c r="V4150" s="107"/>
      <c r="W4150" s="107"/>
    </row>
    <row r="4151" spans="20:23">
      <c r="T4151" s="108"/>
      <c r="U4151" s="108"/>
      <c r="V4151" s="107"/>
      <c r="W4151" s="107"/>
    </row>
    <row r="4152" spans="20:23">
      <c r="T4152" s="108"/>
      <c r="U4152" s="108"/>
      <c r="V4152" s="107"/>
      <c r="W4152" s="107"/>
    </row>
    <row r="4153" spans="20:23">
      <c r="T4153" s="108"/>
      <c r="U4153" s="108"/>
      <c r="V4153" s="107"/>
      <c r="W4153" s="107"/>
    </row>
    <row r="4154" spans="20:23">
      <c r="T4154" s="108"/>
      <c r="U4154" s="108"/>
      <c r="V4154" s="107"/>
      <c r="W4154" s="107"/>
    </row>
    <row r="4155" spans="20:23">
      <c r="T4155" s="108"/>
      <c r="U4155" s="108"/>
      <c r="V4155" s="107"/>
      <c r="W4155" s="107"/>
    </row>
    <row r="4156" spans="20:23">
      <c r="T4156" s="108"/>
      <c r="U4156" s="108"/>
      <c r="V4156" s="107"/>
      <c r="W4156" s="107"/>
    </row>
    <row r="4157" spans="20:23">
      <c r="T4157" s="108"/>
      <c r="U4157" s="108"/>
      <c r="V4157" s="107"/>
      <c r="W4157" s="107"/>
    </row>
    <row r="4158" spans="20:23">
      <c r="T4158" s="108"/>
      <c r="U4158" s="108"/>
      <c r="V4158" s="107"/>
      <c r="W4158" s="107"/>
    </row>
    <row r="4159" spans="20:23">
      <c r="T4159" s="108"/>
      <c r="U4159" s="108"/>
      <c r="V4159" s="107"/>
      <c r="W4159" s="107"/>
    </row>
    <row r="4160" spans="20:23">
      <c r="T4160" s="108"/>
      <c r="U4160" s="108"/>
      <c r="V4160" s="107"/>
      <c r="W4160" s="107"/>
    </row>
    <row r="4161" spans="20:23">
      <c r="T4161" s="108"/>
      <c r="U4161" s="108"/>
      <c r="V4161" s="107"/>
      <c r="W4161" s="107"/>
    </row>
    <row r="4162" spans="20:23">
      <c r="T4162" s="108"/>
      <c r="U4162" s="108"/>
      <c r="V4162" s="107"/>
      <c r="W4162" s="107"/>
    </row>
    <row r="4163" spans="20:23">
      <c r="T4163" s="108"/>
      <c r="U4163" s="108"/>
      <c r="V4163" s="107"/>
      <c r="W4163" s="107"/>
    </row>
    <row r="4164" spans="20:23">
      <c r="T4164" s="108"/>
      <c r="U4164" s="108"/>
      <c r="V4164" s="107"/>
      <c r="W4164" s="107"/>
    </row>
    <row r="4165" spans="20:23">
      <c r="T4165" s="108"/>
      <c r="U4165" s="108"/>
      <c r="V4165" s="107"/>
      <c r="W4165" s="107"/>
    </row>
    <row r="4166" spans="20:23">
      <c r="T4166" s="108"/>
      <c r="U4166" s="108"/>
      <c r="V4166" s="107"/>
      <c r="W4166" s="107"/>
    </row>
    <row r="4167" spans="20:23">
      <c r="T4167" s="108"/>
      <c r="U4167" s="108"/>
      <c r="V4167" s="107"/>
      <c r="W4167" s="107"/>
    </row>
    <row r="4168" spans="20:23">
      <c r="T4168" s="108"/>
      <c r="U4168" s="108"/>
      <c r="V4168" s="107"/>
      <c r="W4168" s="107"/>
    </row>
    <row r="4169" spans="20:23">
      <c r="T4169" s="108"/>
      <c r="U4169" s="108"/>
      <c r="V4169" s="107"/>
      <c r="W4169" s="107"/>
    </row>
    <row r="4170" spans="20:23">
      <c r="T4170" s="108"/>
      <c r="U4170" s="108"/>
      <c r="V4170" s="107"/>
      <c r="W4170" s="107"/>
    </row>
    <row r="4171" spans="20:23">
      <c r="T4171" s="108"/>
      <c r="U4171" s="108"/>
      <c r="V4171" s="107"/>
      <c r="W4171" s="107"/>
    </row>
    <row r="4172" spans="20:23">
      <c r="T4172" s="108"/>
      <c r="U4172" s="108"/>
      <c r="V4172" s="107"/>
      <c r="W4172" s="107"/>
    </row>
    <row r="4173" spans="20:23">
      <c r="T4173" s="108"/>
      <c r="U4173" s="108"/>
      <c r="V4173" s="107"/>
      <c r="W4173" s="107"/>
    </row>
    <row r="4174" spans="20:23">
      <c r="T4174" s="108"/>
      <c r="U4174" s="108"/>
      <c r="V4174" s="107"/>
      <c r="W4174" s="107"/>
    </row>
    <row r="4175" spans="20:23">
      <c r="T4175" s="108"/>
      <c r="U4175" s="108"/>
      <c r="V4175" s="107"/>
      <c r="W4175" s="107"/>
    </row>
    <row r="4176" spans="20:23">
      <c r="T4176" s="108"/>
      <c r="U4176" s="108"/>
      <c r="V4176" s="107"/>
      <c r="W4176" s="107"/>
    </row>
    <row r="4177" spans="20:23">
      <c r="T4177" s="108"/>
      <c r="U4177" s="108"/>
      <c r="V4177" s="107"/>
      <c r="W4177" s="107"/>
    </row>
    <row r="4178" spans="20:23">
      <c r="T4178" s="108"/>
      <c r="U4178" s="108"/>
      <c r="V4178" s="107"/>
      <c r="W4178" s="107"/>
    </row>
    <row r="4179" spans="20:23">
      <c r="T4179" s="108"/>
      <c r="U4179" s="108"/>
      <c r="V4179" s="107"/>
      <c r="W4179" s="107"/>
    </row>
    <row r="4180" spans="20:23">
      <c r="T4180" s="108"/>
      <c r="U4180" s="108"/>
      <c r="V4180" s="107"/>
      <c r="W4180" s="107"/>
    </row>
    <row r="4181" spans="20:23">
      <c r="T4181" s="108"/>
      <c r="U4181" s="108"/>
      <c r="V4181" s="107"/>
      <c r="W4181" s="107"/>
    </row>
    <row r="4182" spans="20:23">
      <c r="T4182" s="108"/>
      <c r="U4182" s="108"/>
      <c r="V4182" s="107"/>
      <c r="W4182" s="107"/>
    </row>
    <row r="4183" spans="20:23">
      <c r="T4183" s="108"/>
      <c r="U4183" s="108"/>
      <c r="V4183" s="107"/>
      <c r="W4183" s="107"/>
    </row>
    <row r="4184" spans="20:23">
      <c r="T4184" s="108"/>
      <c r="U4184" s="108"/>
      <c r="V4184" s="107"/>
      <c r="W4184" s="107"/>
    </row>
    <row r="4185" spans="20:23">
      <c r="T4185" s="108"/>
      <c r="U4185" s="108"/>
      <c r="V4185" s="107"/>
      <c r="W4185" s="107"/>
    </row>
    <row r="4186" spans="20:23">
      <c r="T4186" s="108"/>
      <c r="U4186" s="108"/>
      <c r="V4186" s="107"/>
      <c r="W4186" s="107"/>
    </row>
    <row r="4187" spans="20:23">
      <c r="T4187" s="108"/>
      <c r="U4187" s="108"/>
      <c r="V4187" s="107"/>
      <c r="W4187" s="107"/>
    </row>
    <row r="4188" spans="20:23">
      <c r="T4188" s="108"/>
      <c r="U4188" s="108"/>
      <c r="V4188" s="107"/>
      <c r="W4188" s="107"/>
    </row>
    <row r="4189" spans="20:23">
      <c r="T4189" s="108"/>
      <c r="U4189" s="108"/>
      <c r="V4189" s="107"/>
      <c r="W4189" s="107"/>
    </row>
    <row r="4190" spans="20:23">
      <c r="T4190" s="108"/>
      <c r="U4190" s="108"/>
      <c r="V4190" s="107"/>
      <c r="W4190" s="107"/>
    </row>
    <row r="4191" spans="20:23">
      <c r="T4191" s="108"/>
      <c r="U4191" s="108"/>
      <c r="V4191" s="107"/>
      <c r="W4191" s="107"/>
    </row>
    <row r="4192" spans="20:23">
      <c r="T4192" s="108"/>
      <c r="U4192" s="108"/>
      <c r="V4192" s="107"/>
      <c r="W4192" s="107"/>
    </row>
    <row r="4193" spans="20:23">
      <c r="T4193" s="108"/>
      <c r="U4193" s="108"/>
      <c r="V4193" s="107"/>
      <c r="W4193" s="107"/>
    </row>
    <row r="4194" spans="20:23">
      <c r="T4194" s="108"/>
      <c r="U4194" s="108"/>
      <c r="V4194" s="107"/>
      <c r="W4194" s="107"/>
    </row>
    <row r="4195" spans="20:23">
      <c r="T4195" s="108"/>
      <c r="U4195" s="108"/>
      <c r="V4195" s="107"/>
      <c r="W4195" s="107"/>
    </row>
    <row r="4196" spans="20:23">
      <c r="T4196" s="108"/>
      <c r="U4196" s="108"/>
      <c r="V4196" s="107"/>
      <c r="W4196" s="107"/>
    </row>
    <row r="4197" spans="20:23">
      <c r="T4197" s="108"/>
      <c r="U4197" s="108"/>
      <c r="V4197" s="107"/>
      <c r="W4197" s="107"/>
    </row>
    <row r="4198" spans="20:23">
      <c r="T4198" s="108"/>
      <c r="U4198" s="108"/>
      <c r="V4198" s="107"/>
      <c r="W4198" s="107"/>
    </row>
    <row r="4199" spans="20:23">
      <c r="T4199" s="108"/>
      <c r="U4199" s="108"/>
      <c r="V4199" s="107"/>
      <c r="W4199" s="107"/>
    </row>
    <row r="4200" spans="20:23">
      <c r="T4200" s="108"/>
      <c r="U4200" s="108"/>
      <c r="V4200" s="107"/>
      <c r="W4200" s="107"/>
    </row>
    <row r="4201" spans="20:23">
      <c r="T4201" s="108"/>
      <c r="U4201" s="108"/>
      <c r="V4201" s="107"/>
      <c r="W4201" s="107"/>
    </row>
    <row r="4202" spans="20:23">
      <c r="T4202" s="108"/>
      <c r="U4202" s="108"/>
      <c r="V4202" s="107"/>
      <c r="W4202" s="107"/>
    </row>
    <row r="4203" spans="20:23">
      <c r="T4203" s="108"/>
      <c r="U4203" s="108"/>
      <c r="V4203" s="107"/>
      <c r="W4203" s="107"/>
    </row>
    <row r="4204" spans="20:23">
      <c r="T4204" s="108"/>
      <c r="U4204" s="108"/>
      <c r="V4204" s="107"/>
      <c r="W4204" s="107"/>
    </row>
    <row r="4205" spans="20:23">
      <c r="T4205" s="108"/>
      <c r="U4205" s="108"/>
      <c r="V4205" s="107"/>
      <c r="W4205" s="107"/>
    </row>
    <row r="4206" spans="20:23">
      <c r="T4206" s="108"/>
      <c r="U4206" s="108"/>
      <c r="V4206" s="107"/>
      <c r="W4206" s="107"/>
    </row>
    <row r="4207" spans="20:23">
      <c r="T4207" s="108"/>
      <c r="U4207" s="108"/>
      <c r="V4207" s="107"/>
      <c r="W4207" s="107"/>
    </row>
    <row r="4208" spans="20:23">
      <c r="T4208" s="108"/>
      <c r="U4208" s="108"/>
      <c r="V4208" s="107"/>
      <c r="W4208" s="107"/>
    </row>
    <row r="4209" spans="20:23">
      <c r="T4209" s="108"/>
      <c r="U4209" s="108"/>
      <c r="V4209" s="107"/>
      <c r="W4209" s="107"/>
    </row>
    <row r="4210" spans="20:23">
      <c r="T4210" s="108"/>
      <c r="U4210" s="108"/>
      <c r="V4210" s="107"/>
      <c r="W4210" s="107"/>
    </row>
    <row r="4211" spans="20:23">
      <c r="T4211" s="108"/>
      <c r="U4211" s="108"/>
      <c r="V4211" s="107"/>
      <c r="W4211" s="107"/>
    </row>
    <row r="4212" spans="20:23">
      <c r="T4212" s="108"/>
      <c r="U4212" s="108"/>
      <c r="V4212" s="107"/>
      <c r="W4212" s="107"/>
    </row>
    <row r="4213" spans="20:23">
      <c r="T4213" s="108"/>
      <c r="U4213" s="108"/>
      <c r="V4213" s="107"/>
      <c r="W4213" s="107"/>
    </row>
    <row r="4214" spans="20:23">
      <c r="T4214" s="108"/>
      <c r="U4214" s="108"/>
      <c r="V4214" s="107"/>
      <c r="W4214" s="107"/>
    </row>
    <row r="4215" spans="20:23">
      <c r="T4215" s="108"/>
      <c r="U4215" s="108"/>
      <c r="V4215" s="107"/>
      <c r="W4215" s="107"/>
    </row>
    <row r="4216" spans="20:23">
      <c r="T4216" s="108"/>
      <c r="U4216" s="108"/>
      <c r="V4216" s="107"/>
      <c r="W4216" s="107"/>
    </row>
    <row r="4217" spans="20:23">
      <c r="T4217" s="108"/>
      <c r="U4217" s="108"/>
      <c r="V4217" s="107"/>
      <c r="W4217" s="107"/>
    </row>
    <row r="4218" spans="20:23">
      <c r="T4218" s="108"/>
      <c r="U4218" s="108"/>
      <c r="V4218" s="107"/>
      <c r="W4218" s="107"/>
    </row>
    <row r="4219" spans="20:23">
      <c r="T4219" s="108"/>
      <c r="U4219" s="108"/>
      <c r="V4219" s="107"/>
      <c r="W4219" s="107"/>
    </row>
    <row r="4220" spans="20:23">
      <c r="T4220" s="108"/>
      <c r="U4220" s="108"/>
      <c r="V4220" s="107"/>
      <c r="W4220" s="107"/>
    </row>
    <row r="4221" spans="20:23">
      <c r="T4221" s="108"/>
      <c r="U4221" s="108"/>
      <c r="V4221" s="107"/>
      <c r="W4221" s="107"/>
    </row>
    <row r="4222" spans="20:23">
      <c r="T4222" s="108"/>
      <c r="U4222" s="108"/>
      <c r="V4222" s="107"/>
      <c r="W4222" s="107"/>
    </row>
    <row r="4223" spans="20:23">
      <c r="T4223" s="108"/>
      <c r="U4223" s="108"/>
      <c r="V4223" s="107"/>
      <c r="W4223" s="107"/>
    </row>
    <row r="4224" spans="20:23">
      <c r="T4224" s="108"/>
      <c r="U4224" s="108"/>
      <c r="V4224" s="107"/>
      <c r="W4224" s="107"/>
    </row>
    <row r="4225" spans="20:23">
      <c r="T4225" s="108"/>
      <c r="U4225" s="108"/>
      <c r="V4225" s="107"/>
      <c r="W4225" s="107"/>
    </row>
    <row r="4226" spans="20:23">
      <c r="T4226" s="108"/>
      <c r="U4226" s="108"/>
      <c r="V4226" s="107"/>
      <c r="W4226" s="107"/>
    </row>
    <row r="4227" spans="20:23">
      <c r="T4227" s="108"/>
      <c r="U4227" s="108"/>
      <c r="V4227" s="107"/>
      <c r="W4227" s="107"/>
    </row>
    <row r="4228" spans="20:23">
      <c r="T4228" s="108"/>
      <c r="U4228" s="108"/>
      <c r="V4228" s="107"/>
      <c r="W4228" s="107"/>
    </row>
    <row r="4229" spans="20:23">
      <c r="T4229" s="108"/>
      <c r="U4229" s="108"/>
      <c r="V4229" s="107"/>
      <c r="W4229" s="107"/>
    </row>
    <row r="4230" spans="20:23">
      <c r="T4230" s="108"/>
      <c r="U4230" s="108"/>
      <c r="V4230" s="107"/>
      <c r="W4230" s="107"/>
    </row>
    <row r="4231" spans="20:23">
      <c r="T4231" s="108"/>
      <c r="U4231" s="108"/>
      <c r="V4231" s="107"/>
      <c r="W4231" s="107"/>
    </row>
    <row r="4232" spans="20:23">
      <c r="T4232" s="108"/>
      <c r="U4232" s="108"/>
      <c r="V4232" s="107"/>
      <c r="W4232" s="107"/>
    </row>
    <row r="4233" spans="20:23">
      <c r="T4233" s="108"/>
      <c r="U4233" s="108"/>
      <c r="V4233" s="107"/>
      <c r="W4233" s="107"/>
    </row>
    <row r="4234" spans="20:23">
      <c r="T4234" s="108"/>
      <c r="U4234" s="108"/>
      <c r="V4234" s="107"/>
      <c r="W4234" s="107"/>
    </row>
    <row r="4235" spans="20:23">
      <c r="T4235" s="108"/>
      <c r="U4235" s="108"/>
      <c r="V4235" s="107"/>
      <c r="W4235" s="107"/>
    </row>
    <row r="4236" spans="20:23">
      <c r="T4236" s="108"/>
      <c r="U4236" s="108"/>
      <c r="V4236" s="107"/>
      <c r="W4236" s="107"/>
    </row>
    <row r="4237" spans="20:23">
      <c r="T4237" s="108"/>
      <c r="U4237" s="108"/>
      <c r="V4237" s="107"/>
      <c r="W4237" s="107"/>
    </row>
    <row r="4238" spans="20:23">
      <c r="T4238" s="108"/>
      <c r="U4238" s="108"/>
      <c r="V4238" s="107"/>
      <c r="W4238" s="107"/>
    </row>
    <row r="4239" spans="20:23">
      <c r="T4239" s="108"/>
      <c r="U4239" s="108"/>
      <c r="V4239" s="107"/>
      <c r="W4239" s="107"/>
    </row>
    <row r="4240" spans="20:23">
      <c r="T4240" s="108"/>
      <c r="U4240" s="108"/>
      <c r="V4240" s="107"/>
      <c r="W4240" s="107"/>
    </row>
    <row r="4241" spans="20:23">
      <c r="T4241" s="108"/>
      <c r="U4241" s="108"/>
      <c r="V4241" s="107"/>
      <c r="W4241" s="107"/>
    </row>
    <row r="4242" spans="20:23">
      <c r="T4242" s="108"/>
      <c r="U4242" s="108"/>
      <c r="V4242" s="107"/>
      <c r="W4242" s="107"/>
    </row>
    <row r="4243" spans="20:23">
      <c r="T4243" s="108"/>
      <c r="U4243" s="108"/>
      <c r="V4243" s="107"/>
      <c r="W4243" s="107"/>
    </row>
    <row r="4244" spans="20:23">
      <c r="T4244" s="108"/>
      <c r="U4244" s="108"/>
      <c r="V4244" s="107"/>
      <c r="W4244" s="107"/>
    </row>
    <row r="4245" spans="20:23">
      <c r="T4245" s="108"/>
      <c r="U4245" s="108"/>
      <c r="V4245" s="107"/>
      <c r="W4245" s="107"/>
    </row>
    <row r="4246" spans="20:23">
      <c r="T4246" s="108"/>
      <c r="U4246" s="108"/>
      <c r="V4246" s="107"/>
      <c r="W4246" s="107"/>
    </row>
    <row r="4247" spans="20:23">
      <c r="T4247" s="108"/>
      <c r="U4247" s="108"/>
      <c r="V4247" s="107"/>
      <c r="W4247" s="107"/>
    </row>
    <row r="4248" spans="20:23">
      <c r="T4248" s="108"/>
      <c r="U4248" s="108"/>
      <c r="V4248" s="107"/>
      <c r="W4248" s="107"/>
    </row>
    <row r="4249" spans="20:23">
      <c r="T4249" s="108"/>
      <c r="U4249" s="108"/>
      <c r="V4249" s="107"/>
      <c r="W4249" s="107"/>
    </row>
    <row r="4250" spans="20:23">
      <c r="T4250" s="108"/>
      <c r="U4250" s="108"/>
      <c r="V4250" s="107"/>
      <c r="W4250" s="107"/>
    </row>
    <row r="4251" spans="20:23">
      <c r="T4251" s="108"/>
      <c r="U4251" s="108"/>
      <c r="V4251" s="107"/>
      <c r="W4251" s="107"/>
    </row>
    <row r="4252" spans="20:23">
      <c r="T4252" s="108"/>
      <c r="U4252" s="108"/>
      <c r="V4252" s="107"/>
      <c r="W4252" s="107"/>
    </row>
    <row r="4253" spans="20:23">
      <c r="T4253" s="108"/>
      <c r="U4253" s="108"/>
      <c r="V4253" s="107"/>
      <c r="W4253" s="107"/>
    </row>
    <row r="4254" spans="20:23">
      <c r="T4254" s="108"/>
      <c r="U4254" s="108"/>
      <c r="V4254" s="107"/>
      <c r="W4254" s="107"/>
    </row>
    <row r="4255" spans="20:23">
      <c r="T4255" s="108"/>
      <c r="U4255" s="108"/>
      <c r="V4255" s="107"/>
      <c r="W4255" s="107"/>
    </row>
    <row r="4256" spans="20:23">
      <c r="T4256" s="108"/>
      <c r="U4256" s="108"/>
      <c r="V4256" s="107"/>
      <c r="W4256" s="107"/>
    </row>
    <row r="4257" spans="20:23">
      <c r="T4257" s="108"/>
      <c r="U4257" s="108"/>
      <c r="V4257" s="107"/>
      <c r="W4257" s="107"/>
    </row>
    <row r="4258" spans="20:23">
      <c r="T4258" s="108"/>
      <c r="U4258" s="108"/>
      <c r="V4258" s="107"/>
      <c r="W4258" s="107"/>
    </row>
    <row r="4259" spans="20:23">
      <c r="T4259" s="108"/>
      <c r="U4259" s="108"/>
      <c r="V4259" s="107"/>
      <c r="W4259" s="107"/>
    </row>
    <row r="4260" spans="20:23">
      <c r="T4260" s="108"/>
      <c r="U4260" s="108"/>
      <c r="V4260" s="107"/>
      <c r="W4260" s="107"/>
    </row>
    <row r="4261" spans="20:23">
      <c r="T4261" s="108"/>
      <c r="U4261" s="108"/>
      <c r="V4261" s="107"/>
      <c r="W4261" s="107"/>
    </row>
    <row r="4262" spans="20:23">
      <c r="T4262" s="108"/>
      <c r="U4262" s="108"/>
      <c r="V4262" s="107"/>
      <c r="W4262" s="107"/>
    </row>
    <row r="4263" spans="20:23">
      <c r="T4263" s="108"/>
      <c r="U4263" s="108"/>
      <c r="V4263" s="107"/>
      <c r="W4263" s="107"/>
    </row>
    <row r="4264" spans="20:23">
      <c r="T4264" s="108"/>
      <c r="U4264" s="108"/>
      <c r="V4264" s="107"/>
      <c r="W4264" s="107"/>
    </row>
    <row r="4265" spans="20:23">
      <c r="T4265" s="108"/>
      <c r="U4265" s="108"/>
      <c r="V4265" s="107"/>
      <c r="W4265" s="107"/>
    </row>
    <row r="4266" spans="20:23">
      <c r="T4266" s="108"/>
      <c r="U4266" s="108"/>
      <c r="V4266" s="107"/>
      <c r="W4266" s="107"/>
    </row>
    <row r="4267" spans="20:23">
      <c r="T4267" s="108"/>
      <c r="U4267" s="108"/>
      <c r="V4267" s="107"/>
      <c r="W4267" s="107"/>
    </row>
    <row r="4268" spans="20:23">
      <c r="T4268" s="108"/>
      <c r="U4268" s="108"/>
      <c r="V4268" s="107"/>
      <c r="W4268" s="107"/>
    </row>
    <row r="4269" spans="20:23">
      <c r="T4269" s="108"/>
      <c r="U4269" s="108"/>
      <c r="V4269" s="107"/>
      <c r="W4269" s="107"/>
    </row>
    <row r="4270" spans="20:23">
      <c r="T4270" s="108"/>
      <c r="U4270" s="108"/>
      <c r="V4270" s="107"/>
      <c r="W4270" s="107"/>
    </row>
    <row r="4271" spans="20:23">
      <c r="T4271" s="108"/>
      <c r="U4271" s="108"/>
      <c r="V4271" s="107"/>
      <c r="W4271" s="107"/>
    </row>
    <row r="4272" spans="20:23">
      <c r="T4272" s="108"/>
      <c r="U4272" s="108"/>
      <c r="V4272" s="107"/>
      <c r="W4272" s="107"/>
    </row>
    <row r="4273" spans="20:23">
      <c r="T4273" s="108"/>
      <c r="U4273" s="108"/>
      <c r="V4273" s="107"/>
      <c r="W4273" s="107"/>
    </row>
    <row r="4274" spans="20:23">
      <c r="T4274" s="108"/>
      <c r="U4274" s="108"/>
      <c r="V4274" s="107"/>
      <c r="W4274" s="107"/>
    </row>
    <row r="4275" spans="20:23">
      <c r="T4275" s="108"/>
      <c r="U4275" s="108"/>
      <c r="V4275" s="107"/>
      <c r="W4275" s="107"/>
    </row>
    <row r="4276" spans="20:23">
      <c r="T4276" s="108"/>
      <c r="U4276" s="108"/>
      <c r="V4276" s="107"/>
      <c r="W4276" s="107"/>
    </row>
    <row r="4277" spans="20:23">
      <c r="T4277" s="108"/>
      <c r="U4277" s="108"/>
      <c r="V4277" s="107"/>
      <c r="W4277" s="107"/>
    </row>
    <row r="4278" spans="20:23">
      <c r="T4278" s="108"/>
      <c r="U4278" s="108"/>
      <c r="V4278" s="107"/>
      <c r="W4278" s="107"/>
    </row>
    <row r="4279" spans="20:23">
      <c r="T4279" s="108"/>
      <c r="U4279" s="108"/>
      <c r="V4279" s="107"/>
      <c r="W4279" s="107"/>
    </row>
    <row r="4280" spans="20:23">
      <c r="T4280" s="108"/>
      <c r="U4280" s="108"/>
      <c r="V4280" s="107"/>
      <c r="W4280" s="107"/>
    </row>
    <row r="4281" spans="20:23">
      <c r="T4281" s="108"/>
      <c r="U4281" s="108"/>
      <c r="V4281" s="107"/>
      <c r="W4281" s="107"/>
    </row>
    <row r="4282" spans="20:23">
      <c r="T4282" s="108"/>
      <c r="U4282" s="108"/>
      <c r="V4282" s="107"/>
      <c r="W4282" s="107"/>
    </row>
    <row r="4283" spans="20:23">
      <c r="T4283" s="108"/>
      <c r="U4283" s="108"/>
      <c r="V4283" s="107"/>
      <c r="W4283" s="107"/>
    </row>
    <row r="4284" spans="20:23">
      <c r="T4284" s="108"/>
      <c r="U4284" s="108"/>
      <c r="V4284" s="107"/>
      <c r="W4284" s="107"/>
    </row>
    <row r="4285" spans="20:23">
      <c r="T4285" s="108"/>
      <c r="U4285" s="108"/>
      <c r="V4285" s="107"/>
      <c r="W4285" s="107"/>
    </row>
    <row r="4286" spans="20:23">
      <c r="T4286" s="108"/>
      <c r="U4286" s="108"/>
      <c r="V4286" s="107"/>
      <c r="W4286" s="107"/>
    </row>
    <row r="4287" spans="20:23">
      <c r="T4287" s="108"/>
      <c r="U4287" s="108"/>
      <c r="V4287" s="107"/>
      <c r="W4287" s="107"/>
    </row>
    <row r="4288" spans="20:23">
      <c r="T4288" s="108"/>
      <c r="U4288" s="108"/>
      <c r="V4288" s="107"/>
      <c r="W4288" s="107"/>
    </row>
    <row r="4289" spans="20:23">
      <c r="T4289" s="108"/>
      <c r="U4289" s="108"/>
      <c r="V4289" s="107"/>
      <c r="W4289" s="107"/>
    </row>
    <row r="4290" spans="20:23">
      <c r="T4290" s="108"/>
      <c r="U4290" s="108"/>
      <c r="V4290" s="107"/>
      <c r="W4290" s="107"/>
    </row>
    <row r="4291" spans="20:23">
      <c r="T4291" s="108"/>
      <c r="U4291" s="108"/>
      <c r="V4291" s="107"/>
      <c r="W4291" s="107"/>
    </row>
    <row r="4292" spans="20:23">
      <c r="T4292" s="108"/>
      <c r="U4292" s="108"/>
      <c r="V4292" s="107"/>
      <c r="W4292" s="107"/>
    </row>
    <row r="4293" spans="20:23">
      <c r="T4293" s="108"/>
      <c r="U4293" s="108"/>
      <c r="V4293" s="107"/>
      <c r="W4293" s="107"/>
    </row>
    <row r="4294" spans="20:23">
      <c r="T4294" s="108"/>
      <c r="U4294" s="108"/>
      <c r="V4294" s="107"/>
      <c r="W4294" s="107"/>
    </row>
    <row r="4295" spans="20:23">
      <c r="T4295" s="108"/>
      <c r="U4295" s="108"/>
      <c r="V4295" s="107"/>
      <c r="W4295" s="107"/>
    </row>
    <row r="4296" spans="20:23">
      <c r="T4296" s="108"/>
      <c r="U4296" s="108"/>
      <c r="V4296" s="107"/>
      <c r="W4296" s="107"/>
    </row>
    <row r="4297" spans="20:23">
      <c r="T4297" s="108"/>
      <c r="U4297" s="108"/>
      <c r="V4297" s="107"/>
      <c r="W4297" s="107"/>
    </row>
    <row r="4298" spans="20:23">
      <c r="T4298" s="108"/>
      <c r="U4298" s="108"/>
      <c r="V4298" s="107"/>
      <c r="W4298" s="107"/>
    </row>
    <row r="4299" spans="20:23">
      <c r="T4299" s="108"/>
      <c r="U4299" s="108"/>
      <c r="V4299" s="107"/>
      <c r="W4299" s="107"/>
    </row>
    <row r="4300" spans="20:23">
      <c r="T4300" s="108"/>
      <c r="U4300" s="108"/>
      <c r="V4300" s="107"/>
      <c r="W4300" s="107"/>
    </row>
    <row r="4301" spans="20:23">
      <c r="T4301" s="108"/>
      <c r="U4301" s="108"/>
      <c r="V4301" s="107"/>
      <c r="W4301" s="107"/>
    </row>
    <row r="4302" spans="20:23">
      <c r="T4302" s="108"/>
      <c r="U4302" s="108"/>
      <c r="V4302" s="107"/>
      <c r="W4302" s="107"/>
    </row>
    <row r="4303" spans="20:23">
      <c r="T4303" s="108"/>
      <c r="U4303" s="108"/>
      <c r="V4303" s="107"/>
      <c r="W4303" s="107"/>
    </row>
    <row r="4304" spans="20:23">
      <c r="T4304" s="108"/>
      <c r="U4304" s="108"/>
      <c r="V4304" s="107"/>
      <c r="W4304" s="107"/>
    </row>
    <row r="4305" spans="20:23">
      <c r="T4305" s="108"/>
      <c r="U4305" s="108"/>
      <c r="V4305" s="107"/>
      <c r="W4305" s="107"/>
    </row>
    <row r="4306" spans="20:23">
      <c r="T4306" s="108"/>
      <c r="U4306" s="108"/>
      <c r="V4306" s="107"/>
      <c r="W4306" s="107"/>
    </row>
    <row r="4307" spans="20:23">
      <c r="T4307" s="108"/>
      <c r="U4307" s="108"/>
      <c r="V4307" s="107"/>
      <c r="W4307" s="107"/>
    </row>
    <row r="4308" spans="20:23">
      <c r="T4308" s="108"/>
      <c r="U4308" s="108"/>
      <c r="V4308" s="107"/>
      <c r="W4308" s="107"/>
    </row>
    <row r="4309" spans="20:23">
      <c r="T4309" s="108"/>
      <c r="U4309" s="108"/>
      <c r="V4309" s="107"/>
      <c r="W4309" s="107"/>
    </row>
    <row r="4310" spans="20:23">
      <c r="T4310" s="108"/>
      <c r="U4310" s="108"/>
      <c r="V4310" s="107"/>
      <c r="W4310" s="107"/>
    </row>
    <row r="4311" spans="20:23">
      <c r="T4311" s="108"/>
      <c r="U4311" s="108"/>
      <c r="V4311" s="107"/>
      <c r="W4311" s="107"/>
    </row>
    <row r="4312" spans="20:23">
      <c r="T4312" s="108"/>
      <c r="U4312" s="108"/>
      <c r="V4312" s="107"/>
      <c r="W4312" s="107"/>
    </row>
    <row r="4313" spans="20:23">
      <c r="T4313" s="108"/>
      <c r="U4313" s="108"/>
      <c r="V4313" s="107"/>
      <c r="W4313" s="107"/>
    </row>
    <row r="4314" spans="20:23">
      <c r="T4314" s="108"/>
      <c r="U4314" s="108"/>
      <c r="V4314" s="107"/>
      <c r="W4314" s="107"/>
    </row>
    <row r="4315" spans="20:23">
      <c r="T4315" s="108"/>
      <c r="U4315" s="108"/>
      <c r="V4315" s="107"/>
      <c r="W4315" s="107"/>
    </row>
    <row r="4316" spans="20:23">
      <c r="T4316" s="108"/>
      <c r="U4316" s="108"/>
      <c r="V4316" s="107"/>
      <c r="W4316" s="107"/>
    </row>
    <row r="4317" spans="20:23">
      <c r="T4317" s="108"/>
      <c r="U4317" s="108"/>
      <c r="V4317" s="107"/>
      <c r="W4317" s="107"/>
    </row>
    <row r="4318" spans="20:23">
      <c r="T4318" s="108"/>
      <c r="U4318" s="108"/>
      <c r="V4318" s="107"/>
      <c r="W4318" s="107"/>
    </row>
    <row r="4319" spans="20:23">
      <c r="T4319" s="108"/>
      <c r="U4319" s="108"/>
      <c r="V4319" s="107"/>
      <c r="W4319" s="107"/>
    </row>
    <row r="4320" spans="20:23">
      <c r="T4320" s="108"/>
      <c r="U4320" s="108"/>
      <c r="V4320" s="107"/>
      <c r="W4320" s="107"/>
    </row>
    <row r="4321" spans="20:23">
      <c r="T4321" s="108"/>
      <c r="U4321" s="108"/>
      <c r="V4321" s="107"/>
      <c r="W4321" s="107"/>
    </row>
    <row r="4322" spans="20:23">
      <c r="T4322" s="108"/>
      <c r="U4322" s="108"/>
      <c r="V4322" s="107"/>
      <c r="W4322" s="107"/>
    </row>
    <row r="4323" spans="20:23">
      <c r="T4323" s="108"/>
      <c r="U4323" s="108"/>
      <c r="V4323" s="107"/>
      <c r="W4323" s="107"/>
    </row>
    <row r="4324" spans="20:23">
      <c r="T4324" s="108"/>
      <c r="U4324" s="108"/>
      <c r="V4324" s="107"/>
      <c r="W4324" s="107"/>
    </row>
    <row r="4325" spans="20:23">
      <c r="T4325" s="108"/>
      <c r="U4325" s="108"/>
      <c r="V4325" s="107"/>
      <c r="W4325" s="107"/>
    </row>
    <row r="4326" spans="20:23">
      <c r="T4326" s="108"/>
      <c r="U4326" s="108"/>
      <c r="V4326" s="107"/>
      <c r="W4326" s="107"/>
    </row>
    <row r="4327" spans="20:23">
      <c r="T4327" s="108"/>
      <c r="U4327" s="108"/>
      <c r="V4327" s="107"/>
      <c r="W4327" s="107"/>
    </row>
    <row r="4328" spans="20:23">
      <c r="T4328" s="108"/>
      <c r="U4328" s="108"/>
      <c r="V4328" s="107"/>
      <c r="W4328" s="107"/>
    </row>
    <row r="4329" spans="20:23">
      <c r="T4329" s="108"/>
      <c r="U4329" s="108"/>
      <c r="V4329" s="107"/>
      <c r="W4329" s="107"/>
    </row>
    <row r="4330" spans="20:23">
      <c r="T4330" s="108"/>
      <c r="U4330" s="108"/>
      <c r="V4330" s="107"/>
      <c r="W4330" s="107"/>
    </row>
    <row r="4331" spans="20:23">
      <c r="T4331" s="108"/>
      <c r="U4331" s="108"/>
      <c r="V4331" s="107"/>
      <c r="W4331" s="107"/>
    </row>
    <row r="4332" spans="20:23">
      <c r="T4332" s="108"/>
      <c r="U4332" s="108"/>
      <c r="V4332" s="107"/>
      <c r="W4332" s="107"/>
    </row>
    <row r="4333" spans="20:23">
      <c r="T4333" s="108"/>
      <c r="U4333" s="108"/>
      <c r="V4333" s="107"/>
      <c r="W4333" s="107"/>
    </row>
    <row r="4334" spans="20:23">
      <c r="T4334" s="108"/>
      <c r="U4334" s="108"/>
      <c r="V4334" s="107"/>
      <c r="W4334" s="107"/>
    </row>
    <row r="4335" spans="20:23">
      <c r="T4335" s="108"/>
      <c r="U4335" s="108"/>
      <c r="V4335" s="107"/>
      <c r="W4335" s="107"/>
    </row>
    <row r="4336" spans="20:23">
      <c r="T4336" s="108"/>
      <c r="U4336" s="108"/>
      <c r="V4336" s="107"/>
      <c r="W4336" s="107"/>
    </row>
    <row r="4337" spans="20:23">
      <c r="T4337" s="108"/>
      <c r="U4337" s="108"/>
      <c r="V4337" s="107"/>
      <c r="W4337" s="107"/>
    </row>
    <row r="4338" spans="20:23">
      <c r="T4338" s="108"/>
      <c r="U4338" s="108"/>
      <c r="V4338" s="107"/>
      <c r="W4338" s="107"/>
    </row>
    <row r="4339" spans="20:23">
      <c r="T4339" s="108"/>
      <c r="U4339" s="108"/>
      <c r="V4339" s="107"/>
      <c r="W4339" s="107"/>
    </row>
    <row r="4340" spans="20:23">
      <c r="T4340" s="108"/>
      <c r="U4340" s="108"/>
      <c r="V4340" s="107"/>
      <c r="W4340" s="107"/>
    </row>
    <row r="4341" spans="20:23">
      <c r="T4341" s="108"/>
      <c r="U4341" s="108"/>
      <c r="V4341" s="107"/>
      <c r="W4341" s="107"/>
    </row>
    <row r="4342" spans="20:23">
      <c r="T4342" s="108"/>
      <c r="U4342" s="108"/>
      <c r="V4342" s="107"/>
      <c r="W4342" s="107"/>
    </row>
    <row r="4343" spans="20:23">
      <c r="T4343" s="108"/>
      <c r="U4343" s="108"/>
      <c r="V4343" s="107"/>
      <c r="W4343" s="107"/>
    </row>
    <row r="4344" spans="20:23">
      <c r="T4344" s="108"/>
      <c r="U4344" s="108"/>
      <c r="V4344" s="107"/>
      <c r="W4344" s="107"/>
    </row>
    <row r="4345" spans="20:23">
      <c r="T4345" s="108"/>
      <c r="U4345" s="108"/>
      <c r="V4345" s="107"/>
      <c r="W4345" s="107"/>
    </row>
    <row r="4346" spans="20:23">
      <c r="T4346" s="108"/>
      <c r="U4346" s="108"/>
      <c r="V4346" s="107"/>
      <c r="W4346" s="107"/>
    </row>
    <row r="4347" spans="20:23">
      <c r="T4347" s="108"/>
      <c r="U4347" s="108"/>
      <c r="V4347" s="107"/>
      <c r="W4347" s="107"/>
    </row>
    <row r="4348" spans="20:23">
      <c r="T4348" s="108"/>
      <c r="U4348" s="108"/>
      <c r="V4348" s="107"/>
      <c r="W4348" s="107"/>
    </row>
    <row r="4349" spans="20:23">
      <c r="T4349" s="108"/>
      <c r="U4349" s="108"/>
      <c r="V4349" s="107"/>
      <c r="W4349" s="107"/>
    </row>
    <row r="4350" spans="20:23">
      <c r="T4350" s="108"/>
      <c r="U4350" s="108"/>
      <c r="V4350" s="107"/>
      <c r="W4350" s="107"/>
    </row>
    <row r="4351" spans="20:23">
      <c r="T4351" s="108"/>
      <c r="U4351" s="108"/>
      <c r="V4351" s="107"/>
      <c r="W4351" s="107"/>
    </row>
    <row r="4352" spans="20:23">
      <c r="T4352" s="108"/>
      <c r="U4352" s="108"/>
      <c r="V4352" s="107"/>
      <c r="W4352" s="107"/>
    </row>
    <row r="4353" spans="20:23">
      <c r="T4353" s="108"/>
      <c r="U4353" s="108"/>
      <c r="V4353" s="107"/>
      <c r="W4353" s="107"/>
    </row>
    <row r="4354" spans="20:23">
      <c r="T4354" s="108"/>
      <c r="U4354" s="108"/>
      <c r="V4354" s="107"/>
      <c r="W4354" s="107"/>
    </row>
    <row r="4355" spans="20:23">
      <c r="T4355" s="108"/>
      <c r="U4355" s="108"/>
      <c r="V4355" s="107"/>
      <c r="W4355" s="107"/>
    </row>
    <row r="4356" spans="20:23">
      <c r="T4356" s="108"/>
      <c r="U4356" s="108"/>
      <c r="V4356" s="107"/>
      <c r="W4356" s="107"/>
    </row>
    <row r="4357" spans="20:23">
      <c r="T4357" s="108"/>
      <c r="U4357" s="108"/>
      <c r="V4357" s="107"/>
      <c r="W4357" s="107"/>
    </row>
    <row r="4358" spans="20:23">
      <c r="T4358" s="108"/>
      <c r="U4358" s="108"/>
      <c r="V4358" s="107"/>
      <c r="W4358" s="107"/>
    </row>
    <row r="4359" spans="20:23">
      <c r="T4359" s="108"/>
      <c r="U4359" s="108"/>
      <c r="V4359" s="107"/>
      <c r="W4359" s="107"/>
    </row>
    <row r="4360" spans="20:23">
      <c r="T4360" s="108"/>
      <c r="U4360" s="108"/>
      <c r="V4360" s="107"/>
      <c r="W4360" s="107"/>
    </row>
    <row r="4361" spans="20:23">
      <c r="T4361" s="108"/>
      <c r="U4361" s="108"/>
      <c r="V4361" s="107"/>
      <c r="W4361" s="107"/>
    </row>
    <row r="4362" spans="20:23">
      <c r="T4362" s="108"/>
      <c r="U4362" s="108"/>
      <c r="V4362" s="107"/>
      <c r="W4362" s="107"/>
    </row>
    <row r="4363" spans="20:23">
      <c r="T4363" s="108"/>
      <c r="U4363" s="108"/>
      <c r="V4363" s="107"/>
      <c r="W4363" s="107"/>
    </row>
    <row r="4364" spans="20:23">
      <c r="T4364" s="108"/>
      <c r="U4364" s="108"/>
      <c r="V4364" s="107"/>
      <c r="W4364" s="107"/>
    </row>
    <row r="4365" spans="20:23">
      <c r="T4365" s="108"/>
      <c r="U4365" s="108"/>
      <c r="V4365" s="107"/>
      <c r="W4365" s="107"/>
    </row>
    <row r="4366" spans="20:23">
      <c r="T4366" s="108"/>
      <c r="U4366" s="108"/>
      <c r="V4366" s="107"/>
      <c r="W4366" s="107"/>
    </row>
    <row r="4367" spans="20:23">
      <c r="T4367" s="108"/>
      <c r="U4367" s="108"/>
      <c r="V4367" s="107"/>
      <c r="W4367" s="107"/>
    </row>
    <row r="4368" spans="20:23">
      <c r="T4368" s="108"/>
      <c r="U4368" s="108"/>
      <c r="V4368" s="107"/>
      <c r="W4368" s="107"/>
    </row>
    <row r="4369" spans="20:23">
      <c r="T4369" s="108"/>
      <c r="U4369" s="108"/>
      <c r="V4369" s="107"/>
      <c r="W4369" s="107"/>
    </row>
    <row r="4370" spans="20:23">
      <c r="T4370" s="108"/>
      <c r="U4370" s="108"/>
      <c r="V4370" s="107"/>
      <c r="W4370" s="107"/>
    </row>
    <row r="4371" spans="20:23">
      <c r="T4371" s="108"/>
      <c r="U4371" s="108"/>
      <c r="V4371" s="107"/>
      <c r="W4371" s="107"/>
    </row>
    <row r="4372" spans="20:23">
      <c r="T4372" s="108"/>
      <c r="U4372" s="108"/>
      <c r="V4372" s="107"/>
      <c r="W4372" s="107"/>
    </row>
    <row r="4373" spans="20:23">
      <c r="T4373" s="108"/>
      <c r="U4373" s="108"/>
      <c r="V4373" s="107"/>
      <c r="W4373" s="107"/>
    </row>
    <row r="4374" spans="20:23">
      <c r="T4374" s="108"/>
      <c r="U4374" s="108"/>
      <c r="V4374" s="107"/>
      <c r="W4374" s="107"/>
    </row>
    <row r="4375" spans="20:23">
      <c r="T4375" s="108"/>
      <c r="U4375" s="108"/>
      <c r="V4375" s="107"/>
      <c r="W4375" s="107"/>
    </row>
    <row r="4376" spans="20:23">
      <c r="T4376" s="108"/>
      <c r="U4376" s="108"/>
      <c r="V4376" s="107"/>
      <c r="W4376" s="107"/>
    </row>
    <row r="4377" spans="20:23">
      <c r="T4377" s="108"/>
      <c r="U4377" s="108"/>
      <c r="V4377" s="107"/>
      <c r="W4377" s="107"/>
    </row>
    <row r="4378" spans="20:23">
      <c r="T4378" s="108"/>
      <c r="U4378" s="108"/>
      <c r="V4378" s="107"/>
      <c r="W4378" s="107"/>
    </row>
    <row r="4379" spans="20:23">
      <c r="T4379" s="108"/>
      <c r="U4379" s="108"/>
      <c r="V4379" s="107"/>
      <c r="W4379" s="107"/>
    </row>
    <row r="4380" spans="20:23">
      <c r="T4380" s="108"/>
      <c r="U4380" s="108"/>
      <c r="V4380" s="107"/>
      <c r="W4380" s="107"/>
    </row>
    <row r="4381" spans="20:23">
      <c r="T4381" s="108"/>
      <c r="U4381" s="108"/>
      <c r="V4381" s="107"/>
      <c r="W4381" s="107"/>
    </row>
    <row r="4382" spans="20:23">
      <c r="T4382" s="108"/>
      <c r="U4382" s="108"/>
      <c r="V4382" s="107"/>
      <c r="W4382" s="107"/>
    </row>
    <row r="4383" spans="20:23">
      <c r="T4383" s="108"/>
      <c r="U4383" s="108"/>
      <c r="V4383" s="107"/>
      <c r="W4383" s="107"/>
    </row>
    <row r="4384" spans="20:23">
      <c r="T4384" s="108"/>
      <c r="U4384" s="108"/>
      <c r="V4384" s="107"/>
      <c r="W4384" s="107"/>
    </row>
    <row r="4385" spans="20:23">
      <c r="T4385" s="108"/>
      <c r="U4385" s="108"/>
      <c r="V4385" s="107"/>
      <c r="W4385" s="107"/>
    </row>
    <row r="4386" spans="20:23">
      <c r="T4386" s="108"/>
      <c r="U4386" s="108"/>
      <c r="V4386" s="107"/>
      <c r="W4386" s="107"/>
    </row>
    <row r="4387" spans="20:23">
      <c r="T4387" s="108"/>
      <c r="U4387" s="108"/>
      <c r="V4387" s="107"/>
      <c r="W4387" s="107"/>
    </row>
    <row r="4388" spans="20:23">
      <c r="T4388" s="108"/>
      <c r="U4388" s="108"/>
      <c r="V4388" s="107"/>
      <c r="W4388" s="107"/>
    </row>
    <row r="4389" spans="20:23">
      <c r="T4389" s="108"/>
      <c r="U4389" s="108"/>
      <c r="V4389" s="107"/>
      <c r="W4389" s="107"/>
    </row>
    <row r="4390" spans="20:23">
      <c r="T4390" s="108"/>
      <c r="U4390" s="108"/>
      <c r="V4390" s="107"/>
      <c r="W4390" s="107"/>
    </row>
    <row r="4391" spans="20:23">
      <c r="T4391" s="108"/>
      <c r="U4391" s="108"/>
      <c r="V4391" s="107"/>
      <c r="W4391" s="107"/>
    </row>
    <row r="4392" spans="20:23">
      <c r="T4392" s="108"/>
      <c r="U4392" s="108"/>
      <c r="V4392" s="107"/>
      <c r="W4392" s="107"/>
    </row>
    <row r="4393" spans="20:23">
      <c r="T4393" s="108"/>
      <c r="U4393" s="108"/>
      <c r="V4393" s="107"/>
      <c r="W4393" s="107"/>
    </row>
    <row r="4394" spans="20:23">
      <c r="T4394" s="108"/>
      <c r="U4394" s="108"/>
      <c r="V4394" s="107"/>
      <c r="W4394" s="107"/>
    </row>
    <row r="4395" spans="20:23">
      <c r="T4395" s="108"/>
      <c r="U4395" s="108"/>
      <c r="V4395" s="107"/>
      <c r="W4395" s="107"/>
    </row>
    <row r="4396" spans="20:23">
      <c r="T4396" s="108"/>
      <c r="U4396" s="108"/>
      <c r="V4396" s="107"/>
      <c r="W4396" s="107"/>
    </row>
    <row r="4397" spans="20:23">
      <c r="T4397" s="108"/>
      <c r="U4397" s="108"/>
      <c r="V4397" s="107"/>
      <c r="W4397" s="107"/>
    </row>
    <row r="4398" spans="20:23">
      <c r="T4398" s="108"/>
      <c r="U4398" s="108"/>
      <c r="V4398" s="107"/>
      <c r="W4398" s="107"/>
    </row>
    <row r="4399" spans="20:23">
      <c r="T4399" s="108"/>
      <c r="U4399" s="108"/>
      <c r="V4399" s="107"/>
      <c r="W4399" s="107"/>
    </row>
    <row r="4400" spans="20:23">
      <c r="T4400" s="108"/>
      <c r="U4400" s="108"/>
      <c r="V4400" s="107"/>
      <c r="W4400" s="107"/>
    </row>
    <row r="4401" spans="20:23">
      <c r="T4401" s="108"/>
      <c r="U4401" s="108"/>
      <c r="V4401" s="107"/>
      <c r="W4401" s="107"/>
    </row>
    <row r="4402" spans="20:23">
      <c r="T4402" s="108"/>
      <c r="U4402" s="108"/>
      <c r="V4402" s="107"/>
      <c r="W4402" s="107"/>
    </row>
    <row r="4403" spans="20:23">
      <c r="T4403" s="108"/>
      <c r="U4403" s="108"/>
      <c r="V4403" s="107"/>
      <c r="W4403" s="107"/>
    </row>
    <row r="4404" spans="20:23">
      <c r="T4404" s="108"/>
      <c r="U4404" s="108"/>
      <c r="V4404" s="107"/>
      <c r="W4404" s="107"/>
    </row>
    <row r="4405" spans="20:23">
      <c r="T4405" s="108"/>
      <c r="U4405" s="108"/>
      <c r="V4405" s="107"/>
      <c r="W4405" s="107"/>
    </row>
    <row r="4406" spans="20:23">
      <c r="T4406" s="108"/>
      <c r="U4406" s="108"/>
      <c r="V4406" s="107"/>
      <c r="W4406" s="107"/>
    </row>
    <row r="4407" spans="20:23">
      <c r="T4407" s="108"/>
      <c r="U4407" s="108"/>
      <c r="V4407" s="107"/>
      <c r="W4407" s="107"/>
    </row>
    <row r="4408" spans="20:23">
      <c r="T4408" s="108"/>
      <c r="U4408" s="108"/>
      <c r="V4408" s="107"/>
      <c r="W4408" s="107"/>
    </row>
    <row r="4409" spans="20:23">
      <c r="T4409" s="108"/>
      <c r="U4409" s="108"/>
      <c r="V4409" s="107"/>
      <c r="W4409" s="107"/>
    </row>
    <row r="4410" spans="20:23">
      <c r="T4410" s="108"/>
      <c r="U4410" s="108"/>
      <c r="V4410" s="107"/>
      <c r="W4410" s="107"/>
    </row>
    <row r="4411" spans="20:23">
      <c r="T4411" s="108"/>
      <c r="U4411" s="108"/>
      <c r="V4411" s="107"/>
      <c r="W4411" s="107"/>
    </row>
    <row r="4412" spans="20:23">
      <c r="T4412" s="108"/>
      <c r="U4412" s="108"/>
      <c r="V4412" s="107"/>
      <c r="W4412" s="107"/>
    </row>
    <row r="4413" spans="20:23">
      <c r="T4413" s="108"/>
      <c r="U4413" s="108"/>
      <c r="V4413" s="107"/>
      <c r="W4413" s="107"/>
    </row>
    <row r="4414" spans="20:23">
      <c r="T4414" s="108"/>
      <c r="U4414" s="108"/>
      <c r="V4414" s="107"/>
      <c r="W4414" s="107"/>
    </row>
    <row r="4415" spans="20:23">
      <c r="T4415" s="108"/>
      <c r="U4415" s="108"/>
      <c r="V4415" s="107"/>
      <c r="W4415" s="107"/>
    </row>
    <row r="4416" spans="20:23">
      <c r="T4416" s="108"/>
      <c r="U4416" s="108"/>
      <c r="V4416" s="107"/>
      <c r="W4416" s="107"/>
    </row>
    <row r="4417" spans="20:23">
      <c r="T4417" s="108"/>
      <c r="U4417" s="108"/>
      <c r="V4417" s="107"/>
      <c r="W4417" s="107"/>
    </row>
    <row r="4418" spans="20:23">
      <c r="T4418" s="108"/>
      <c r="U4418" s="108"/>
      <c r="V4418" s="107"/>
      <c r="W4418" s="107"/>
    </row>
    <row r="4419" spans="20:23">
      <c r="T4419" s="108"/>
      <c r="U4419" s="108"/>
      <c r="V4419" s="107"/>
      <c r="W4419" s="107"/>
    </row>
    <row r="4420" spans="20:23">
      <c r="T4420" s="108"/>
      <c r="U4420" s="108"/>
      <c r="V4420" s="107"/>
      <c r="W4420" s="107"/>
    </row>
    <row r="4421" spans="20:23">
      <c r="T4421" s="108"/>
      <c r="U4421" s="108"/>
      <c r="V4421" s="107"/>
      <c r="W4421" s="107"/>
    </row>
    <row r="4422" spans="20:23">
      <c r="T4422" s="108"/>
      <c r="U4422" s="108"/>
      <c r="V4422" s="107"/>
      <c r="W4422" s="107"/>
    </row>
    <row r="4423" spans="20:23">
      <c r="T4423" s="108"/>
      <c r="U4423" s="108"/>
      <c r="V4423" s="107"/>
      <c r="W4423" s="107"/>
    </row>
    <row r="4424" spans="20:23">
      <c r="T4424" s="108"/>
      <c r="U4424" s="108"/>
      <c r="V4424" s="107"/>
      <c r="W4424" s="107"/>
    </row>
    <row r="4425" spans="20:23">
      <c r="T4425" s="108"/>
      <c r="U4425" s="108"/>
      <c r="V4425" s="107"/>
      <c r="W4425" s="107"/>
    </row>
    <row r="4426" spans="20:23">
      <c r="T4426" s="108"/>
      <c r="U4426" s="108"/>
      <c r="V4426" s="107"/>
      <c r="W4426" s="107"/>
    </row>
    <row r="4427" spans="20:23">
      <c r="T4427" s="108"/>
      <c r="U4427" s="108"/>
      <c r="V4427" s="107"/>
      <c r="W4427" s="107"/>
    </row>
    <row r="4428" spans="20:23">
      <c r="T4428" s="108"/>
      <c r="U4428" s="108"/>
      <c r="V4428" s="107"/>
      <c r="W4428" s="107"/>
    </row>
    <row r="4429" spans="20:23">
      <c r="T4429" s="108"/>
      <c r="U4429" s="108"/>
      <c r="V4429" s="107"/>
      <c r="W4429" s="107"/>
    </row>
    <row r="4430" spans="20:23">
      <c r="T4430" s="108"/>
      <c r="U4430" s="108"/>
      <c r="V4430" s="107"/>
      <c r="W4430" s="107"/>
    </row>
    <row r="4431" spans="20:23">
      <c r="T4431" s="108"/>
      <c r="U4431" s="108"/>
      <c r="V4431" s="107"/>
      <c r="W4431" s="107"/>
    </row>
    <row r="4432" spans="20:23">
      <c r="T4432" s="108"/>
      <c r="U4432" s="108"/>
      <c r="V4432" s="107"/>
      <c r="W4432" s="107"/>
    </row>
    <row r="4433" spans="20:23">
      <c r="T4433" s="108"/>
      <c r="U4433" s="108"/>
      <c r="V4433" s="107"/>
      <c r="W4433" s="107"/>
    </row>
    <row r="4434" spans="20:23">
      <c r="T4434" s="108"/>
      <c r="U4434" s="108"/>
      <c r="V4434" s="107"/>
      <c r="W4434" s="107"/>
    </row>
    <row r="4435" spans="20:23">
      <c r="T4435" s="108"/>
      <c r="U4435" s="108"/>
      <c r="V4435" s="107"/>
      <c r="W4435" s="107"/>
    </row>
    <row r="4436" spans="20:23">
      <c r="T4436" s="108"/>
      <c r="U4436" s="108"/>
      <c r="V4436" s="107"/>
      <c r="W4436" s="107"/>
    </row>
    <row r="4437" spans="20:23">
      <c r="T4437" s="108"/>
      <c r="U4437" s="108"/>
      <c r="V4437" s="107"/>
      <c r="W4437" s="107"/>
    </row>
    <row r="4438" spans="20:23">
      <c r="T4438" s="108"/>
      <c r="U4438" s="108"/>
      <c r="V4438" s="107"/>
      <c r="W4438" s="107"/>
    </row>
    <row r="4439" spans="20:23">
      <c r="T4439" s="108"/>
      <c r="U4439" s="108"/>
      <c r="V4439" s="107"/>
      <c r="W4439" s="107"/>
    </row>
    <row r="4440" spans="20:23">
      <c r="T4440" s="108"/>
      <c r="U4440" s="108"/>
      <c r="V4440" s="107"/>
      <c r="W4440" s="107"/>
    </row>
    <row r="4441" spans="20:23">
      <c r="T4441" s="108"/>
      <c r="U4441" s="108"/>
      <c r="V4441" s="107"/>
      <c r="W4441" s="107"/>
    </row>
    <row r="4442" spans="20:23">
      <c r="T4442" s="108"/>
      <c r="U4442" s="108"/>
      <c r="V4442" s="107"/>
      <c r="W4442" s="107"/>
    </row>
    <row r="4443" spans="20:23">
      <c r="T4443" s="108"/>
      <c r="U4443" s="108"/>
      <c r="V4443" s="107"/>
      <c r="W4443" s="107"/>
    </row>
    <row r="4444" spans="20:23">
      <c r="T4444" s="108"/>
      <c r="U4444" s="108"/>
      <c r="V4444" s="107"/>
      <c r="W4444" s="107"/>
    </row>
    <row r="4445" spans="20:23">
      <c r="T4445" s="108"/>
      <c r="U4445" s="108"/>
      <c r="V4445" s="107"/>
      <c r="W4445" s="107"/>
    </row>
    <row r="4446" spans="20:23">
      <c r="T4446" s="108"/>
      <c r="U4446" s="108"/>
      <c r="V4446" s="107"/>
      <c r="W4446" s="107"/>
    </row>
    <row r="4447" spans="20:23">
      <c r="T4447" s="108"/>
      <c r="U4447" s="108"/>
      <c r="V4447" s="107"/>
      <c r="W4447" s="107"/>
    </row>
    <row r="4448" spans="20:23">
      <c r="T4448" s="108"/>
      <c r="U4448" s="108"/>
      <c r="V4448" s="107"/>
      <c r="W4448" s="107"/>
    </row>
    <row r="4449" spans="20:23">
      <c r="T4449" s="108"/>
      <c r="U4449" s="108"/>
      <c r="V4449" s="107"/>
      <c r="W4449" s="107"/>
    </row>
    <row r="4450" spans="20:23">
      <c r="T4450" s="108"/>
      <c r="U4450" s="108"/>
      <c r="V4450" s="107"/>
      <c r="W4450" s="107"/>
    </row>
    <row r="4451" spans="20:23">
      <c r="T4451" s="108"/>
      <c r="U4451" s="108"/>
      <c r="V4451" s="107"/>
      <c r="W4451" s="107"/>
    </row>
    <row r="4452" spans="20:23">
      <c r="T4452" s="108"/>
      <c r="U4452" s="108"/>
      <c r="V4452" s="107"/>
      <c r="W4452" s="107"/>
    </row>
    <row r="4453" spans="20:23">
      <c r="T4453" s="108"/>
      <c r="U4453" s="108"/>
      <c r="V4453" s="107"/>
      <c r="W4453" s="107"/>
    </row>
    <row r="4454" spans="20:23">
      <c r="T4454" s="108"/>
      <c r="U4454" s="108"/>
      <c r="V4454" s="107"/>
      <c r="W4454" s="107"/>
    </row>
    <row r="4455" spans="20:23">
      <c r="T4455" s="108"/>
      <c r="U4455" s="108"/>
      <c r="V4455" s="107"/>
      <c r="W4455" s="107"/>
    </row>
    <row r="4456" spans="20:23">
      <c r="T4456" s="108"/>
      <c r="U4456" s="108"/>
      <c r="V4456" s="107"/>
      <c r="W4456" s="107"/>
    </row>
    <row r="4457" spans="20:23">
      <c r="T4457" s="108"/>
      <c r="U4457" s="108"/>
      <c r="V4457" s="107"/>
      <c r="W4457" s="107"/>
    </row>
    <row r="4458" spans="20:23">
      <c r="T4458" s="108"/>
      <c r="U4458" s="108"/>
      <c r="V4458" s="107"/>
      <c r="W4458" s="107"/>
    </row>
    <row r="4459" spans="20:23">
      <c r="T4459" s="108"/>
      <c r="U4459" s="108"/>
      <c r="V4459" s="107"/>
      <c r="W4459" s="107"/>
    </row>
    <row r="4460" spans="20:23">
      <c r="T4460" s="108"/>
      <c r="U4460" s="108"/>
      <c r="V4460" s="107"/>
      <c r="W4460" s="107"/>
    </row>
    <row r="4461" spans="20:23">
      <c r="T4461" s="108"/>
      <c r="U4461" s="108"/>
      <c r="V4461" s="107"/>
      <c r="W4461" s="107"/>
    </row>
    <row r="4462" spans="20:23">
      <c r="T4462" s="108"/>
      <c r="U4462" s="108"/>
      <c r="V4462" s="107"/>
      <c r="W4462" s="107"/>
    </row>
    <row r="4463" spans="20:23">
      <c r="T4463" s="108"/>
      <c r="U4463" s="108"/>
      <c r="V4463" s="107"/>
      <c r="W4463" s="107"/>
    </row>
    <row r="4464" spans="20:23">
      <c r="T4464" s="108"/>
      <c r="U4464" s="108"/>
      <c r="V4464" s="107"/>
      <c r="W4464" s="107"/>
    </row>
    <row r="4465" spans="20:23">
      <c r="T4465" s="108"/>
      <c r="U4465" s="108"/>
      <c r="V4465" s="107"/>
      <c r="W4465" s="107"/>
    </row>
    <row r="4466" spans="20:23">
      <c r="T4466" s="108"/>
      <c r="U4466" s="108"/>
      <c r="V4466" s="107"/>
      <c r="W4466" s="107"/>
    </row>
    <row r="4467" spans="20:23">
      <c r="T4467" s="108"/>
      <c r="U4467" s="108"/>
      <c r="V4467" s="107"/>
      <c r="W4467" s="107"/>
    </row>
    <row r="4468" spans="20:23">
      <c r="T4468" s="108"/>
      <c r="U4468" s="108"/>
      <c r="V4468" s="107"/>
      <c r="W4468" s="107"/>
    </row>
    <row r="4469" spans="20:23">
      <c r="T4469" s="108"/>
      <c r="U4469" s="108"/>
      <c r="V4469" s="107"/>
      <c r="W4469" s="107"/>
    </row>
    <row r="4470" spans="20:23">
      <c r="T4470" s="108"/>
      <c r="U4470" s="108"/>
      <c r="V4470" s="107"/>
      <c r="W4470" s="107"/>
    </row>
    <row r="4471" spans="20:23">
      <c r="T4471" s="108"/>
      <c r="U4471" s="108"/>
      <c r="V4471" s="107"/>
      <c r="W4471" s="107"/>
    </row>
    <row r="4472" spans="20:23">
      <c r="T4472" s="108"/>
      <c r="U4472" s="108"/>
      <c r="V4472" s="107"/>
      <c r="W4472" s="107"/>
    </row>
    <row r="4473" spans="20:23">
      <c r="T4473" s="108"/>
      <c r="U4473" s="108"/>
      <c r="V4473" s="107"/>
      <c r="W4473" s="107"/>
    </row>
    <row r="4474" spans="20:23">
      <c r="T4474" s="108"/>
      <c r="U4474" s="108"/>
      <c r="V4474" s="107"/>
      <c r="W4474" s="107"/>
    </row>
    <row r="4475" spans="20:23">
      <c r="T4475" s="108"/>
      <c r="U4475" s="108"/>
      <c r="V4475" s="107"/>
      <c r="W4475" s="107"/>
    </row>
    <row r="4476" spans="20:23">
      <c r="T4476" s="108"/>
      <c r="U4476" s="108"/>
      <c r="V4476" s="107"/>
      <c r="W4476" s="107"/>
    </row>
    <row r="4477" spans="20:23">
      <c r="T4477" s="108"/>
      <c r="U4477" s="108"/>
      <c r="V4477" s="107"/>
      <c r="W4477" s="107"/>
    </row>
    <row r="4478" spans="20:23">
      <c r="T4478" s="108"/>
      <c r="U4478" s="108"/>
      <c r="V4478" s="107"/>
      <c r="W4478" s="107"/>
    </row>
    <row r="4479" spans="20:23">
      <c r="T4479" s="108"/>
      <c r="U4479" s="108"/>
      <c r="V4479" s="107"/>
      <c r="W4479" s="107"/>
    </row>
    <row r="4480" spans="20:23">
      <c r="T4480" s="108"/>
      <c r="U4480" s="108"/>
      <c r="V4480" s="107"/>
      <c r="W4480" s="107"/>
    </row>
    <row r="4481" spans="20:23">
      <c r="T4481" s="108"/>
      <c r="U4481" s="108"/>
      <c r="V4481" s="107"/>
      <c r="W4481" s="107"/>
    </row>
    <row r="4482" spans="20:23">
      <c r="T4482" s="108"/>
      <c r="U4482" s="108"/>
      <c r="V4482" s="107"/>
      <c r="W4482" s="107"/>
    </row>
    <row r="4483" spans="20:23">
      <c r="T4483" s="108"/>
      <c r="U4483" s="108"/>
      <c r="V4483" s="107"/>
      <c r="W4483" s="107"/>
    </row>
    <row r="4484" spans="20:23">
      <c r="T4484" s="108"/>
      <c r="U4484" s="108"/>
      <c r="V4484" s="107"/>
      <c r="W4484" s="107"/>
    </row>
    <row r="4485" spans="20:23">
      <c r="T4485" s="108"/>
      <c r="U4485" s="108"/>
      <c r="V4485" s="107"/>
      <c r="W4485" s="107"/>
    </row>
    <row r="4486" spans="20:23">
      <c r="T4486" s="108"/>
      <c r="U4486" s="108"/>
      <c r="V4486" s="107"/>
      <c r="W4486" s="107"/>
    </row>
    <row r="4487" spans="20:23">
      <c r="T4487" s="108"/>
      <c r="U4487" s="108"/>
      <c r="V4487" s="107"/>
      <c r="W4487" s="107"/>
    </row>
    <row r="4488" spans="20:23">
      <c r="T4488" s="108"/>
      <c r="U4488" s="108"/>
      <c r="V4488" s="107"/>
      <c r="W4488" s="107"/>
    </row>
    <row r="4489" spans="20:23">
      <c r="T4489" s="108"/>
      <c r="U4489" s="108"/>
      <c r="V4489" s="107"/>
      <c r="W4489" s="107"/>
    </row>
    <row r="4490" spans="20:23">
      <c r="T4490" s="108"/>
      <c r="U4490" s="108"/>
      <c r="V4490" s="107"/>
      <c r="W4490" s="107"/>
    </row>
    <row r="4491" spans="20:23">
      <c r="T4491" s="108"/>
      <c r="U4491" s="108"/>
      <c r="V4491" s="107"/>
      <c r="W4491" s="107"/>
    </row>
    <row r="4492" spans="20:23">
      <c r="T4492" s="108"/>
      <c r="U4492" s="108"/>
      <c r="V4492" s="107"/>
      <c r="W4492" s="107"/>
    </row>
    <row r="4493" spans="20:23">
      <c r="T4493" s="108"/>
      <c r="U4493" s="108"/>
      <c r="V4493" s="107"/>
      <c r="W4493" s="107"/>
    </row>
    <row r="4494" spans="20:23">
      <c r="T4494" s="108"/>
      <c r="U4494" s="108"/>
      <c r="V4494" s="107"/>
      <c r="W4494" s="107"/>
    </row>
    <row r="4495" spans="20:23">
      <c r="T4495" s="108"/>
      <c r="U4495" s="108"/>
      <c r="V4495" s="107"/>
      <c r="W4495" s="107"/>
    </row>
    <row r="4496" spans="20:23">
      <c r="T4496" s="108"/>
      <c r="U4496" s="108"/>
      <c r="V4496" s="107"/>
      <c r="W4496" s="107"/>
    </row>
    <row r="4497" spans="20:23">
      <c r="T4497" s="108"/>
      <c r="U4497" s="108"/>
      <c r="V4497" s="107"/>
      <c r="W4497" s="107"/>
    </row>
    <row r="4498" spans="20:23">
      <c r="T4498" s="108"/>
      <c r="U4498" s="108"/>
      <c r="V4498" s="107"/>
      <c r="W4498" s="107"/>
    </row>
    <row r="4499" spans="20:23">
      <c r="T4499" s="108"/>
      <c r="U4499" s="108"/>
      <c r="V4499" s="107"/>
      <c r="W4499" s="107"/>
    </row>
    <row r="4500" spans="20:23">
      <c r="T4500" s="108"/>
      <c r="U4500" s="108"/>
      <c r="V4500" s="107"/>
      <c r="W4500" s="107"/>
    </row>
    <row r="4501" spans="20:23">
      <c r="T4501" s="108"/>
      <c r="U4501" s="108"/>
      <c r="V4501" s="107"/>
      <c r="W4501" s="107"/>
    </row>
    <row r="4502" spans="20:23">
      <c r="T4502" s="108"/>
      <c r="U4502" s="108"/>
      <c r="V4502" s="107"/>
      <c r="W4502" s="107"/>
    </row>
    <row r="4503" spans="20:23">
      <c r="T4503" s="108"/>
      <c r="U4503" s="108"/>
      <c r="V4503" s="107"/>
      <c r="W4503" s="107"/>
    </row>
    <row r="4504" spans="20:23">
      <c r="T4504" s="108"/>
      <c r="U4504" s="108"/>
      <c r="V4504" s="107"/>
      <c r="W4504" s="107"/>
    </row>
    <row r="4505" spans="20:23">
      <c r="T4505" s="108"/>
      <c r="U4505" s="108"/>
      <c r="V4505" s="107"/>
      <c r="W4505" s="107"/>
    </row>
    <row r="4506" spans="20:23">
      <c r="T4506" s="108"/>
      <c r="U4506" s="108"/>
      <c r="V4506" s="107"/>
      <c r="W4506" s="107"/>
    </row>
    <row r="4507" spans="20:23">
      <c r="T4507" s="108"/>
      <c r="U4507" s="108"/>
      <c r="V4507" s="107"/>
      <c r="W4507" s="107"/>
    </row>
    <row r="4508" spans="20:23">
      <c r="T4508" s="108"/>
      <c r="U4508" s="108"/>
      <c r="V4508" s="107"/>
      <c r="W4508" s="107"/>
    </row>
    <row r="4509" spans="20:23">
      <c r="T4509" s="108"/>
      <c r="U4509" s="108"/>
      <c r="V4509" s="107"/>
      <c r="W4509" s="107"/>
    </row>
    <row r="4510" spans="20:23">
      <c r="T4510" s="108"/>
      <c r="U4510" s="108"/>
      <c r="V4510" s="107"/>
      <c r="W4510" s="107"/>
    </row>
    <row r="4511" spans="20:23">
      <c r="T4511" s="108"/>
      <c r="U4511" s="108"/>
      <c r="V4511" s="107"/>
      <c r="W4511" s="107"/>
    </row>
    <row r="4512" spans="20:23">
      <c r="T4512" s="108"/>
      <c r="U4512" s="108"/>
      <c r="V4512" s="107"/>
      <c r="W4512" s="107"/>
    </row>
    <row r="4513" spans="20:23">
      <c r="T4513" s="108"/>
      <c r="U4513" s="108"/>
      <c r="V4513" s="107"/>
      <c r="W4513" s="107"/>
    </row>
    <row r="4514" spans="20:23">
      <c r="T4514" s="108"/>
      <c r="U4514" s="108"/>
      <c r="V4514" s="107"/>
      <c r="W4514" s="107"/>
    </row>
    <row r="4515" spans="20:23">
      <c r="T4515" s="108"/>
      <c r="U4515" s="108"/>
      <c r="V4515" s="107"/>
      <c r="W4515" s="107"/>
    </row>
    <row r="4516" spans="20:23">
      <c r="T4516" s="108"/>
      <c r="U4516" s="108"/>
      <c r="V4516" s="107"/>
      <c r="W4516" s="107"/>
    </row>
    <row r="4517" spans="20:23">
      <c r="T4517" s="108"/>
      <c r="U4517" s="108"/>
      <c r="V4517" s="107"/>
      <c r="W4517" s="107"/>
    </row>
    <row r="4518" spans="20:23">
      <c r="T4518" s="108"/>
      <c r="U4518" s="108"/>
      <c r="V4518" s="107"/>
      <c r="W4518" s="107"/>
    </row>
    <row r="4519" spans="20:23">
      <c r="T4519" s="108"/>
      <c r="U4519" s="108"/>
      <c r="V4519" s="107"/>
      <c r="W4519" s="107"/>
    </row>
    <row r="4520" spans="20:23">
      <c r="T4520" s="108"/>
      <c r="U4520" s="108"/>
      <c r="V4520" s="107"/>
      <c r="W4520" s="107"/>
    </row>
    <row r="4521" spans="20:23">
      <c r="T4521" s="108"/>
      <c r="U4521" s="108"/>
      <c r="V4521" s="107"/>
      <c r="W4521" s="107"/>
    </row>
    <row r="4522" spans="20:23">
      <c r="T4522" s="108"/>
      <c r="U4522" s="108"/>
      <c r="V4522" s="107"/>
      <c r="W4522" s="107"/>
    </row>
    <row r="4523" spans="20:23">
      <c r="T4523" s="108"/>
      <c r="U4523" s="108"/>
      <c r="V4523" s="107"/>
      <c r="W4523" s="107"/>
    </row>
    <row r="4524" spans="20:23">
      <c r="T4524" s="108"/>
      <c r="U4524" s="108"/>
      <c r="V4524" s="107"/>
      <c r="W4524" s="107"/>
    </row>
    <row r="4525" spans="20:23">
      <c r="T4525" s="108"/>
      <c r="U4525" s="108"/>
      <c r="V4525" s="107"/>
      <c r="W4525" s="107"/>
    </row>
    <row r="4526" spans="20:23">
      <c r="T4526" s="108"/>
      <c r="U4526" s="108"/>
      <c r="V4526" s="107"/>
      <c r="W4526" s="107"/>
    </row>
    <row r="4527" spans="20:23">
      <c r="T4527" s="108"/>
      <c r="U4527" s="108"/>
      <c r="V4527" s="107"/>
      <c r="W4527" s="107"/>
    </row>
    <row r="4528" spans="20:23">
      <c r="T4528" s="108"/>
      <c r="U4528" s="108"/>
      <c r="V4528" s="107"/>
      <c r="W4528" s="107"/>
    </row>
    <row r="4529" spans="20:23">
      <c r="T4529" s="108"/>
      <c r="U4529" s="108"/>
      <c r="V4529" s="107"/>
      <c r="W4529" s="107"/>
    </row>
    <row r="4530" spans="20:23">
      <c r="T4530" s="108"/>
      <c r="U4530" s="108"/>
      <c r="V4530" s="107"/>
      <c r="W4530" s="107"/>
    </row>
    <row r="4531" spans="20:23">
      <c r="T4531" s="108"/>
      <c r="U4531" s="108"/>
      <c r="V4531" s="107"/>
      <c r="W4531" s="107"/>
    </row>
    <row r="4532" spans="20:23">
      <c r="T4532" s="108"/>
      <c r="U4532" s="108"/>
      <c r="V4532" s="107"/>
      <c r="W4532" s="107"/>
    </row>
    <row r="4533" spans="20:23">
      <c r="T4533" s="108"/>
      <c r="U4533" s="108"/>
      <c r="V4533" s="107"/>
      <c r="W4533" s="107"/>
    </row>
    <row r="4534" spans="20:23">
      <c r="T4534" s="108"/>
      <c r="U4534" s="108"/>
      <c r="V4534" s="107"/>
      <c r="W4534" s="107"/>
    </row>
    <row r="4535" spans="20:23">
      <c r="T4535" s="108"/>
      <c r="U4535" s="108"/>
      <c r="V4535" s="107"/>
      <c r="W4535" s="107"/>
    </row>
    <row r="4536" spans="20:23">
      <c r="T4536" s="108"/>
      <c r="U4536" s="108"/>
      <c r="V4536" s="107"/>
      <c r="W4536" s="107"/>
    </row>
    <row r="4537" spans="20:23">
      <c r="T4537" s="108"/>
      <c r="U4537" s="108"/>
      <c r="V4537" s="107"/>
      <c r="W4537" s="107"/>
    </row>
    <row r="4538" spans="20:23">
      <c r="T4538" s="108"/>
      <c r="U4538" s="108"/>
      <c r="V4538" s="107"/>
      <c r="W4538" s="107"/>
    </row>
    <row r="4539" spans="20:23">
      <c r="T4539" s="108"/>
      <c r="U4539" s="108"/>
      <c r="V4539" s="107"/>
      <c r="W4539" s="107"/>
    </row>
    <row r="4540" spans="20:23">
      <c r="T4540" s="108"/>
      <c r="U4540" s="108"/>
      <c r="V4540" s="107"/>
      <c r="W4540" s="107"/>
    </row>
    <row r="4541" spans="20:23">
      <c r="T4541" s="108"/>
      <c r="U4541" s="108"/>
      <c r="V4541" s="107"/>
      <c r="W4541" s="107"/>
    </row>
    <row r="4542" spans="20:23">
      <c r="T4542" s="108"/>
      <c r="U4542" s="108"/>
      <c r="V4542" s="107"/>
      <c r="W4542" s="107"/>
    </row>
    <row r="4543" spans="20:23">
      <c r="T4543" s="108"/>
      <c r="U4543" s="108"/>
      <c r="V4543" s="107"/>
      <c r="W4543" s="107"/>
    </row>
    <row r="4544" spans="20:23">
      <c r="T4544" s="108"/>
      <c r="U4544" s="108"/>
      <c r="V4544" s="107"/>
      <c r="W4544" s="107"/>
    </row>
    <row r="4545" spans="20:23">
      <c r="T4545" s="108"/>
      <c r="U4545" s="108"/>
      <c r="V4545" s="107"/>
      <c r="W4545" s="107"/>
    </row>
    <row r="4546" spans="20:23">
      <c r="T4546" s="108"/>
      <c r="U4546" s="108"/>
      <c r="V4546" s="107"/>
      <c r="W4546" s="107"/>
    </row>
    <row r="4547" spans="20:23">
      <c r="T4547" s="108"/>
      <c r="U4547" s="108"/>
      <c r="V4547" s="107"/>
      <c r="W4547" s="107"/>
    </row>
    <row r="4548" spans="20:23">
      <c r="T4548" s="108"/>
      <c r="U4548" s="108"/>
      <c r="V4548" s="107"/>
      <c r="W4548" s="107"/>
    </row>
    <row r="4549" spans="20:23">
      <c r="T4549" s="108"/>
      <c r="U4549" s="108"/>
      <c r="V4549" s="107"/>
      <c r="W4549" s="107"/>
    </row>
    <row r="4550" spans="20:23">
      <c r="T4550" s="108"/>
      <c r="U4550" s="108"/>
      <c r="V4550" s="107"/>
      <c r="W4550" s="107"/>
    </row>
    <row r="4551" spans="20:23">
      <c r="T4551" s="108"/>
      <c r="U4551" s="108"/>
      <c r="V4551" s="107"/>
      <c r="W4551" s="107"/>
    </row>
    <row r="4552" spans="20:23">
      <c r="T4552" s="108"/>
      <c r="U4552" s="108"/>
      <c r="V4552" s="107"/>
      <c r="W4552" s="107"/>
    </row>
    <row r="4553" spans="20:23">
      <c r="T4553" s="108"/>
      <c r="U4553" s="108"/>
      <c r="V4553" s="107"/>
      <c r="W4553" s="107"/>
    </row>
    <row r="4554" spans="20:23">
      <c r="T4554" s="108"/>
      <c r="U4554" s="108"/>
      <c r="V4554" s="107"/>
      <c r="W4554" s="107"/>
    </row>
    <row r="4555" spans="20:23">
      <c r="T4555" s="108"/>
      <c r="U4555" s="108"/>
      <c r="V4555" s="107"/>
      <c r="W4555" s="107"/>
    </row>
    <row r="4556" spans="20:23">
      <c r="T4556" s="108"/>
      <c r="U4556" s="108"/>
      <c r="V4556" s="107"/>
      <c r="W4556" s="107"/>
    </row>
    <row r="4557" spans="20:23">
      <c r="T4557" s="108"/>
      <c r="U4557" s="108"/>
      <c r="V4557" s="107"/>
      <c r="W4557" s="107"/>
    </row>
    <row r="4558" spans="20:23">
      <c r="T4558" s="108"/>
      <c r="U4558" s="108"/>
      <c r="V4558" s="107"/>
      <c r="W4558" s="107"/>
    </row>
    <row r="4559" spans="20:23">
      <c r="T4559" s="108"/>
      <c r="U4559" s="108"/>
      <c r="V4559" s="107"/>
      <c r="W4559" s="107"/>
    </row>
    <row r="4560" spans="20:23">
      <c r="T4560" s="108"/>
      <c r="U4560" s="108"/>
      <c r="V4560" s="107"/>
      <c r="W4560" s="107"/>
    </row>
    <row r="4561" spans="20:23">
      <c r="T4561" s="108"/>
      <c r="U4561" s="108"/>
      <c r="V4561" s="107"/>
      <c r="W4561" s="107"/>
    </row>
    <row r="4562" spans="20:23">
      <c r="T4562" s="108"/>
      <c r="U4562" s="108"/>
      <c r="V4562" s="107"/>
      <c r="W4562" s="107"/>
    </row>
    <row r="4563" spans="20:23">
      <c r="T4563" s="108"/>
      <c r="U4563" s="108"/>
      <c r="V4563" s="107"/>
      <c r="W4563" s="107"/>
    </row>
    <row r="4564" spans="20:23">
      <c r="T4564" s="108"/>
      <c r="U4564" s="108"/>
      <c r="V4564" s="107"/>
      <c r="W4564" s="107"/>
    </row>
    <row r="4565" spans="20:23">
      <c r="T4565" s="108"/>
      <c r="U4565" s="108"/>
      <c r="V4565" s="107"/>
      <c r="W4565" s="107"/>
    </row>
    <row r="4566" spans="20:23">
      <c r="T4566" s="108"/>
      <c r="U4566" s="108"/>
      <c r="V4566" s="107"/>
      <c r="W4566" s="107"/>
    </row>
    <row r="4567" spans="20:23">
      <c r="T4567" s="108"/>
      <c r="U4567" s="108"/>
      <c r="V4567" s="107"/>
      <c r="W4567" s="107"/>
    </row>
    <row r="4568" spans="20:23">
      <c r="T4568" s="108"/>
      <c r="U4568" s="108"/>
      <c r="V4568" s="107"/>
      <c r="W4568" s="107"/>
    </row>
    <row r="4569" spans="20:23">
      <c r="T4569" s="108"/>
      <c r="U4569" s="108"/>
      <c r="V4569" s="107"/>
      <c r="W4569" s="107"/>
    </row>
    <row r="4570" spans="20:23">
      <c r="T4570" s="108"/>
      <c r="U4570" s="108"/>
      <c r="V4570" s="107"/>
      <c r="W4570" s="107"/>
    </row>
    <row r="4571" spans="20:23">
      <c r="T4571" s="108"/>
      <c r="U4571" s="108"/>
      <c r="V4571" s="107"/>
      <c r="W4571" s="107"/>
    </row>
    <row r="4572" spans="20:23">
      <c r="T4572" s="108"/>
      <c r="U4572" s="108"/>
      <c r="V4572" s="107"/>
      <c r="W4572" s="107"/>
    </row>
    <row r="4573" spans="20:23">
      <c r="T4573" s="108"/>
      <c r="U4573" s="108"/>
      <c r="V4573" s="107"/>
      <c r="W4573" s="107"/>
    </row>
    <row r="4574" spans="20:23">
      <c r="T4574" s="108"/>
      <c r="U4574" s="108"/>
      <c r="V4574" s="107"/>
      <c r="W4574" s="107"/>
    </row>
    <row r="4575" spans="20:23">
      <c r="T4575" s="108"/>
      <c r="U4575" s="108"/>
      <c r="V4575" s="107"/>
      <c r="W4575" s="107"/>
    </row>
    <row r="4576" spans="20:23">
      <c r="T4576" s="108"/>
      <c r="U4576" s="108"/>
      <c r="V4576" s="107"/>
      <c r="W4576" s="107"/>
    </row>
    <row r="4577" spans="20:23">
      <c r="T4577" s="108"/>
      <c r="U4577" s="108"/>
      <c r="V4577" s="107"/>
      <c r="W4577" s="107"/>
    </row>
    <row r="4578" spans="20:23">
      <c r="T4578" s="108"/>
      <c r="U4578" s="108"/>
      <c r="V4578" s="107"/>
      <c r="W4578" s="107"/>
    </row>
    <row r="4579" spans="20:23">
      <c r="T4579" s="108"/>
      <c r="U4579" s="108"/>
      <c r="V4579" s="107"/>
      <c r="W4579" s="107"/>
    </row>
    <row r="4580" spans="20:23">
      <c r="T4580" s="108"/>
      <c r="U4580" s="108"/>
      <c r="V4580" s="107"/>
      <c r="W4580" s="107"/>
    </row>
    <row r="4581" spans="20:23">
      <c r="T4581" s="108"/>
      <c r="U4581" s="108"/>
      <c r="V4581" s="107"/>
      <c r="W4581" s="107"/>
    </row>
    <row r="4582" spans="20:23">
      <c r="T4582" s="108"/>
      <c r="U4582" s="108"/>
      <c r="V4582" s="107"/>
      <c r="W4582" s="107"/>
    </row>
    <row r="4583" spans="20:23">
      <c r="T4583" s="108"/>
      <c r="U4583" s="108"/>
      <c r="V4583" s="107"/>
      <c r="W4583" s="107"/>
    </row>
    <row r="4584" spans="20:23">
      <c r="T4584" s="108"/>
      <c r="U4584" s="108"/>
      <c r="V4584" s="107"/>
      <c r="W4584" s="107"/>
    </row>
    <row r="4585" spans="20:23">
      <c r="T4585" s="108"/>
      <c r="U4585" s="108"/>
      <c r="V4585" s="107"/>
      <c r="W4585" s="107"/>
    </row>
    <row r="4586" spans="20:23">
      <c r="T4586" s="108"/>
      <c r="U4586" s="108"/>
      <c r="V4586" s="107"/>
      <c r="W4586" s="107"/>
    </row>
    <row r="4587" spans="20:23">
      <c r="T4587" s="108"/>
      <c r="U4587" s="108"/>
      <c r="V4587" s="107"/>
      <c r="W4587" s="107"/>
    </row>
    <row r="4588" spans="20:23">
      <c r="T4588" s="108"/>
      <c r="U4588" s="108"/>
      <c r="V4588" s="107"/>
      <c r="W4588" s="107"/>
    </row>
    <row r="4589" spans="20:23">
      <c r="T4589" s="108"/>
      <c r="U4589" s="108"/>
      <c r="V4589" s="107"/>
      <c r="W4589" s="107"/>
    </row>
    <row r="4590" spans="20:23">
      <c r="T4590" s="108"/>
      <c r="U4590" s="108"/>
      <c r="V4590" s="107"/>
      <c r="W4590" s="107"/>
    </row>
    <row r="4591" spans="20:23">
      <c r="T4591" s="108"/>
      <c r="U4591" s="108"/>
      <c r="V4591" s="107"/>
      <c r="W4591" s="107"/>
    </row>
    <row r="4592" spans="20:23">
      <c r="T4592" s="108"/>
      <c r="U4592" s="108"/>
      <c r="V4592" s="107"/>
      <c r="W4592" s="107"/>
    </row>
    <row r="4593" spans="20:23">
      <c r="T4593" s="108"/>
      <c r="U4593" s="108"/>
      <c r="V4593" s="107"/>
      <c r="W4593" s="107"/>
    </row>
    <row r="4594" spans="20:23">
      <c r="T4594" s="108"/>
      <c r="U4594" s="108"/>
      <c r="V4594" s="107"/>
      <c r="W4594" s="107"/>
    </row>
    <row r="4595" spans="20:23">
      <c r="T4595" s="108"/>
      <c r="U4595" s="108"/>
      <c r="V4595" s="107"/>
      <c r="W4595" s="107"/>
    </row>
    <row r="4596" spans="20:23">
      <c r="T4596" s="108"/>
      <c r="U4596" s="108"/>
      <c r="V4596" s="107"/>
      <c r="W4596" s="107"/>
    </row>
    <row r="4597" spans="20:23">
      <c r="T4597" s="108"/>
      <c r="U4597" s="108"/>
      <c r="V4597" s="107"/>
      <c r="W4597" s="107"/>
    </row>
    <row r="4598" spans="20:23">
      <c r="T4598" s="108"/>
      <c r="U4598" s="108"/>
      <c r="V4598" s="107"/>
      <c r="W4598" s="107"/>
    </row>
    <row r="4599" spans="20:23">
      <c r="T4599" s="108"/>
      <c r="U4599" s="108"/>
      <c r="V4599" s="107"/>
      <c r="W4599" s="107"/>
    </row>
    <row r="4600" spans="20:23">
      <c r="T4600" s="108"/>
      <c r="U4600" s="108"/>
      <c r="V4600" s="107"/>
      <c r="W4600" s="107"/>
    </row>
    <row r="4601" spans="20:23">
      <c r="T4601" s="108"/>
      <c r="U4601" s="108"/>
      <c r="V4601" s="107"/>
      <c r="W4601" s="107"/>
    </row>
    <row r="4602" spans="20:23">
      <c r="T4602" s="108"/>
      <c r="U4602" s="108"/>
      <c r="V4602" s="107"/>
      <c r="W4602" s="107"/>
    </row>
    <row r="4603" spans="20:23">
      <c r="T4603" s="108"/>
      <c r="U4603" s="108"/>
      <c r="V4603" s="107"/>
      <c r="W4603" s="107"/>
    </row>
    <row r="4604" spans="20:23">
      <c r="T4604" s="108"/>
      <c r="U4604" s="108"/>
      <c r="V4604" s="107"/>
      <c r="W4604" s="107"/>
    </row>
    <row r="4605" spans="20:23">
      <c r="T4605" s="108"/>
      <c r="U4605" s="108"/>
      <c r="V4605" s="107"/>
      <c r="W4605" s="107"/>
    </row>
    <row r="4606" spans="20:23">
      <c r="T4606" s="108"/>
      <c r="U4606" s="108"/>
      <c r="V4606" s="107"/>
      <c r="W4606" s="107"/>
    </row>
    <row r="4607" spans="20:23">
      <c r="T4607" s="108"/>
      <c r="U4607" s="108"/>
      <c r="V4607" s="107"/>
      <c r="W4607" s="107"/>
    </row>
    <row r="4608" spans="20:23">
      <c r="T4608" s="108"/>
      <c r="U4608" s="108"/>
      <c r="V4608" s="107"/>
      <c r="W4608" s="107"/>
    </row>
    <row r="4609" spans="20:23">
      <c r="T4609" s="108"/>
      <c r="U4609" s="108"/>
      <c r="V4609" s="107"/>
      <c r="W4609" s="107"/>
    </row>
    <row r="4610" spans="20:23">
      <c r="T4610" s="108"/>
      <c r="U4610" s="108"/>
      <c r="V4610" s="107"/>
      <c r="W4610" s="107"/>
    </row>
    <row r="4611" spans="20:23">
      <c r="T4611" s="108"/>
      <c r="U4611" s="108"/>
      <c r="V4611" s="107"/>
      <c r="W4611" s="107"/>
    </row>
    <row r="4612" spans="20:23">
      <c r="T4612" s="108"/>
      <c r="U4612" s="108"/>
      <c r="V4612" s="107"/>
      <c r="W4612" s="107"/>
    </row>
    <row r="4613" spans="20:23">
      <c r="T4613" s="108"/>
      <c r="U4613" s="108"/>
      <c r="V4613" s="107"/>
      <c r="W4613" s="107"/>
    </row>
    <row r="4614" spans="20:23">
      <c r="T4614" s="108"/>
      <c r="U4614" s="108"/>
      <c r="V4614" s="107"/>
      <c r="W4614" s="107"/>
    </row>
    <row r="4615" spans="20:23">
      <c r="T4615" s="108"/>
      <c r="U4615" s="108"/>
      <c r="V4615" s="107"/>
      <c r="W4615" s="107"/>
    </row>
    <row r="4616" spans="20:23">
      <c r="T4616" s="108"/>
      <c r="U4616" s="108"/>
      <c r="V4616" s="107"/>
      <c r="W4616" s="107"/>
    </row>
    <row r="4617" spans="20:23">
      <c r="T4617" s="108"/>
      <c r="U4617" s="108"/>
      <c r="V4617" s="107"/>
      <c r="W4617" s="107"/>
    </row>
    <row r="4618" spans="20:23">
      <c r="T4618" s="108"/>
      <c r="U4618" s="108"/>
      <c r="V4618" s="107"/>
      <c r="W4618" s="107"/>
    </row>
    <row r="4619" spans="20:23">
      <c r="T4619" s="108"/>
      <c r="U4619" s="108"/>
      <c r="V4619" s="107"/>
      <c r="W4619" s="107"/>
    </row>
    <row r="4620" spans="20:23">
      <c r="T4620" s="108"/>
      <c r="U4620" s="108"/>
      <c r="V4620" s="107"/>
      <c r="W4620" s="107"/>
    </row>
    <row r="4621" spans="20:23">
      <c r="T4621" s="108"/>
      <c r="U4621" s="108"/>
      <c r="V4621" s="107"/>
      <c r="W4621" s="107"/>
    </row>
    <row r="4622" spans="20:23">
      <c r="T4622" s="108"/>
      <c r="U4622" s="108"/>
      <c r="V4622" s="107"/>
      <c r="W4622" s="107"/>
    </row>
    <row r="4623" spans="20:23">
      <c r="T4623" s="108"/>
      <c r="U4623" s="108"/>
      <c r="V4623" s="107"/>
      <c r="W4623" s="107"/>
    </row>
    <row r="4624" spans="20:23">
      <c r="T4624" s="108"/>
      <c r="U4624" s="108"/>
      <c r="V4624" s="107"/>
      <c r="W4624" s="107"/>
    </row>
    <row r="4625" spans="20:23">
      <c r="T4625" s="108"/>
      <c r="U4625" s="108"/>
      <c r="V4625" s="107"/>
      <c r="W4625" s="107"/>
    </row>
    <row r="4626" spans="20:23">
      <c r="T4626" s="108"/>
      <c r="U4626" s="108"/>
      <c r="V4626" s="107"/>
      <c r="W4626" s="107"/>
    </row>
    <row r="4627" spans="20:23">
      <c r="T4627" s="108"/>
      <c r="U4627" s="108"/>
      <c r="V4627" s="107"/>
      <c r="W4627" s="107"/>
    </row>
    <row r="4628" spans="20:23">
      <c r="T4628" s="108"/>
      <c r="U4628" s="108"/>
      <c r="V4628" s="107"/>
      <c r="W4628" s="107"/>
    </row>
    <row r="4629" spans="20:23">
      <c r="T4629" s="108"/>
      <c r="U4629" s="108"/>
      <c r="V4629" s="107"/>
      <c r="W4629" s="107"/>
    </row>
    <row r="4630" spans="20:23">
      <c r="T4630" s="108"/>
      <c r="U4630" s="108"/>
      <c r="V4630" s="107"/>
      <c r="W4630" s="107"/>
    </row>
    <row r="4631" spans="20:23">
      <c r="T4631" s="108"/>
      <c r="U4631" s="108"/>
      <c r="V4631" s="107"/>
      <c r="W4631" s="107"/>
    </row>
    <row r="4632" spans="20:23">
      <c r="T4632" s="108"/>
      <c r="U4632" s="108"/>
      <c r="V4632" s="107"/>
      <c r="W4632" s="107"/>
    </row>
    <row r="4633" spans="20:23">
      <c r="T4633" s="108"/>
      <c r="U4633" s="108"/>
      <c r="V4633" s="107"/>
      <c r="W4633" s="107"/>
    </row>
    <row r="4634" spans="20:23">
      <c r="T4634" s="108"/>
      <c r="U4634" s="108"/>
      <c r="V4634" s="107"/>
      <c r="W4634" s="107"/>
    </row>
    <row r="4635" spans="20:23">
      <c r="T4635" s="108"/>
      <c r="U4635" s="108"/>
      <c r="V4635" s="107"/>
      <c r="W4635" s="107"/>
    </row>
    <row r="4636" spans="20:23">
      <c r="T4636" s="108"/>
      <c r="U4636" s="108"/>
      <c r="V4636" s="107"/>
      <c r="W4636" s="107"/>
    </row>
    <row r="4637" spans="20:23">
      <c r="T4637" s="108"/>
      <c r="U4637" s="108"/>
      <c r="V4637" s="107"/>
      <c r="W4637" s="107"/>
    </row>
    <row r="4638" spans="20:23">
      <c r="T4638" s="108"/>
      <c r="U4638" s="108"/>
      <c r="V4638" s="107"/>
      <c r="W4638" s="107"/>
    </row>
    <row r="4639" spans="20:23">
      <c r="T4639" s="108"/>
      <c r="U4639" s="108"/>
      <c r="V4639" s="107"/>
      <c r="W4639" s="107"/>
    </row>
    <row r="4640" spans="20:23">
      <c r="T4640" s="108"/>
      <c r="U4640" s="108"/>
      <c r="V4640" s="107"/>
      <c r="W4640" s="107"/>
    </row>
    <row r="4641" spans="20:23">
      <c r="T4641" s="108"/>
      <c r="U4641" s="108"/>
      <c r="V4641" s="107"/>
      <c r="W4641" s="107"/>
    </row>
    <row r="4642" spans="20:23">
      <c r="T4642" s="108"/>
      <c r="U4642" s="108"/>
      <c r="V4642" s="107"/>
      <c r="W4642" s="107"/>
    </row>
    <row r="4643" spans="20:23">
      <c r="T4643" s="108"/>
      <c r="U4643" s="108"/>
      <c r="V4643" s="107"/>
      <c r="W4643" s="107"/>
    </row>
    <row r="4644" spans="20:23">
      <c r="T4644" s="108"/>
      <c r="U4644" s="108"/>
      <c r="V4644" s="107"/>
      <c r="W4644" s="107"/>
    </row>
    <row r="4645" spans="20:23">
      <c r="T4645" s="108"/>
      <c r="U4645" s="108"/>
      <c r="V4645" s="107"/>
      <c r="W4645" s="107"/>
    </row>
    <row r="4646" spans="20:23">
      <c r="T4646" s="108"/>
      <c r="U4646" s="108"/>
      <c r="V4646" s="107"/>
      <c r="W4646" s="107"/>
    </row>
    <row r="4647" spans="20:23">
      <c r="T4647" s="108"/>
      <c r="U4647" s="108"/>
      <c r="V4647" s="107"/>
      <c r="W4647" s="107"/>
    </row>
    <row r="4648" spans="20:23">
      <c r="T4648" s="108"/>
      <c r="U4648" s="108"/>
      <c r="V4648" s="107"/>
      <c r="W4648" s="107"/>
    </row>
    <row r="4649" spans="20:23">
      <c r="T4649" s="108"/>
      <c r="U4649" s="108"/>
      <c r="V4649" s="107"/>
      <c r="W4649" s="107"/>
    </row>
    <row r="4650" spans="20:23">
      <c r="T4650" s="108"/>
      <c r="U4650" s="108"/>
      <c r="V4650" s="107"/>
      <c r="W4650" s="107"/>
    </row>
    <row r="4651" spans="20:23">
      <c r="T4651" s="108"/>
      <c r="U4651" s="108"/>
      <c r="V4651" s="107"/>
      <c r="W4651" s="107"/>
    </row>
    <row r="4652" spans="20:23">
      <c r="T4652" s="108"/>
      <c r="U4652" s="108"/>
      <c r="V4652" s="107"/>
      <c r="W4652" s="107"/>
    </row>
    <row r="4653" spans="20:23">
      <c r="T4653" s="108"/>
      <c r="U4653" s="108"/>
      <c r="V4653" s="107"/>
      <c r="W4653" s="107"/>
    </row>
    <row r="4654" spans="20:23">
      <c r="T4654" s="108"/>
      <c r="U4654" s="108"/>
      <c r="V4654" s="107"/>
      <c r="W4654" s="107"/>
    </row>
    <row r="4655" spans="20:23">
      <c r="T4655" s="108"/>
      <c r="U4655" s="108"/>
      <c r="V4655" s="107"/>
      <c r="W4655" s="107"/>
    </row>
    <row r="4656" spans="20:23">
      <c r="T4656" s="108"/>
      <c r="U4656" s="108"/>
      <c r="V4656" s="107"/>
      <c r="W4656" s="107"/>
    </row>
    <row r="4657" spans="20:23">
      <c r="T4657" s="108"/>
      <c r="U4657" s="108"/>
      <c r="V4657" s="107"/>
      <c r="W4657" s="107"/>
    </row>
    <row r="4658" spans="20:23">
      <c r="T4658" s="108"/>
      <c r="U4658" s="108"/>
      <c r="V4658" s="107"/>
      <c r="W4658" s="107"/>
    </row>
    <row r="4659" spans="20:23">
      <c r="T4659" s="108"/>
      <c r="U4659" s="108"/>
      <c r="V4659" s="107"/>
      <c r="W4659" s="107"/>
    </row>
    <row r="4660" spans="20:23">
      <c r="T4660" s="108"/>
      <c r="U4660" s="108"/>
      <c r="V4660" s="107"/>
      <c r="W4660" s="107"/>
    </row>
    <row r="4661" spans="20:23">
      <c r="T4661" s="108"/>
      <c r="U4661" s="108"/>
      <c r="V4661" s="107"/>
      <c r="W4661" s="107"/>
    </row>
    <row r="4662" spans="20:23">
      <c r="T4662" s="108"/>
      <c r="U4662" s="108"/>
      <c r="V4662" s="107"/>
      <c r="W4662" s="107"/>
    </row>
    <row r="4663" spans="20:23">
      <c r="T4663" s="108"/>
      <c r="U4663" s="108"/>
      <c r="V4663" s="107"/>
      <c r="W4663" s="107"/>
    </row>
    <row r="4664" spans="20:23">
      <c r="T4664" s="108"/>
      <c r="U4664" s="108"/>
      <c r="V4664" s="107"/>
      <c r="W4664" s="107"/>
    </row>
    <row r="4665" spans="20:23">
      <c r="T4665" s="108"/>
      <c r="U4665" s="108"/>
      <c r="V4665" s="107"/>
      <c r="W4665" s="107"/>
    </row>
    <row r="4666" spans="20:23">
      <c r="T4666" s="108"/>
      <c r="U4666" s="108"/>
      <c r="V4666" s="107"/>
      <c r="W4666" s="107"/>
    </row>
    <row r="4667" spans="20:23">
      <c r="T4667" s="108"/>
      <c r="U4667" s="108"/>
      <c r="V4667" s="107"/>
      <c r="W4667" s="107"/>
    </row>
    <row r="4668" spans="20:23">
      <c r="T4668" s="108"/>
      <c r="U4668" s="108"/>
      <c r="V4668" s="107"/>
      <c r="W4668" s="107"/>
    </row>
    <row r="4669" spans="20:23">
      <c r="T4669" s="108"/>
      <c r="U4669" s="108"/>
      <c r="V4669" s="107"/>
      <c r="W4669" s="107"/>
    </row>
    <row r="4670" spans="20:23">
      <c r="T4670" s="108"/>
      <c r="U4670" s="108"/>
      <c r="V4670" s="107"/>
      <c r="W4670" s="107"/>
    </row>
    <row r="4671" spans="20:23">
      <c r="T4671" s="108"/>
      <c r="U4671" s="108"/>
      <c r="V4671" s="107"/>
      <c r="W4671" s="107"/>
    </row>
    <row r="4672" spans="20:23">
      <c r="T4672" s="108"/>
      <c r="U4672" s="108"/>
      <c r="V4672" s="107"/>
      <c r="W4672" s="107"/>
    </row>
    <row r="4673" spans="20:23">
      <c r="T4673" s="108"/>
      <c r="U4673" s="108"/>
      <c r="V4673" s="107"/>
      <c r="W4673" s="107"/>
    </row>
    <row r="4674" spans="20:23">
      <c r="T4674" s="108"/>
      <c r="U4674" s="108"/>
      <c r="V4674" s="107"/>
      <c r="W4674" s="107"/>
    </row>
    <row r="4675" spans="20:23">
      <c r="T4675" s="108"/>
      <c r="U4675" s="108"/>
      <c r="V4675" s="107"/>
      <c r="W4675" s="107"/>
    </row>
    <row r="4676" spans="20:23">
      <c r="T4676" s="108"/>
      <c r="U4676" s="108"/>
      <c r="V4676" s="107"/>
      <c r="W4676" s="107"/>
    </row>
    <row r="4677" spans="20:23">
      <c r="T4677" s="108"/>
      <c r="U4677" s="108"/>
      <c r="V4677" s="107"/>
      <c r="W4677" s="107"/>
    </row>
    <row r="4678" spans="20:23">
      <c r="T4678" s="108"/>
      <c r="U4678" s="108"/>
      <c r="V4678" s="107"/>
      <c r="W4678" s="107"/>
    </row>
    <row r="4679" spans="20:23">
      <c r="T4679" s="108"/>
      <c r="U4679" s="108"/>
      <c r="V4679" s="107"/>
      <c r="W4679" s="107"/>
    </row>
    <row r="4680" spans="20:23">
      <c r="T4680" s="108"/>
      <c r="U4680" s="108"/>
      <c r="V4680" s="107"/>
      <c r="W4680" s="107"/>
    </row>
    <row r="4681" spans="20:23">
      <c r="T4681" s="108"/>
      <c r="U4681" s="108"/>
      <c r="V4681" s="107"/>
      <c r="W4681" s="107"/>
    </row>
    <row r="4682" spans="20:23">
      <c r="T4682" s="108"/>
      <c r="U4682" s="108"/>
      <c r="V4682" s="107"/>
      <c r="W4682" s="107"/>
    </row>
    <row r="4683" spans="20:23">
      <c r="T4683" s="108"/>
      <c r="U4683" s="108"/>
      <c r="V4683" s="107"/>
      <c r="W4683" s="107"/>
    </row>
    <row r="4684" spans="20:23">
      <c r="T4684" s="108"/>
      <c r="U4684" s="108"/>
      <c r="V4684" s="107"/>
      <c r="W4684" s="107"/>
    </row>
    <row r="4685" spans="20:23">
      <c r="T4685" s="108"/>
      <c r="U4685" s="108"/>
      <c r="V4685" s="107"/>
      <c r="W4685" s="107"/>
    </row>
    <row r="4686" spans="20:23">
      <c r="T4686" s="108"/>
      <c r="U4686" s="108"/>
      <c r="V4686" s="107"/>
      <c r="W4686" s="107"/>
    </row>
    <row r="4687" spans="20:23">
      <c r="T4687" s="108"/>
      <c r="U4687" s="108"/>
      <c r="V4687" s="107"/>
      <c r="W4687" s="107"/>
    </row>
    <row r="4688" spans="20:23">
      <c r="T4688" s="108"/>
      <c r="U4688" s="108"/>
      <c r="V4688" s="107"/>
      <c r="W4688" s="107"/>
    </row>
    <row r="4689" spans="20:23">
      <c r="T4689" s="108"/>
      <c r="U4689" s="108"/>
      <c r="V4689" s="107"/>
      <c r="W4689" s="107"/>
    </row>
    <row r="4690" spans="20:23">
      <c r="T4690" s="108"/>
      <c r="U4690" s="108"/>
      <c r="V4690" s="107"/>
      <c r="W4690" s="107"/>
    </row>
    <row r="4691" spans="20:23">
      <c r="T4691" s="108"/>
      <c r="U4691" s="108"/>
      <c r="V4691" s="107"/>
      <c r="W4691" s="107"/>
    </row>
    <row r="4692" spans="20:23">
      <c r="T4692" s="108"/>
      <c r="U4692" s="108"/>
      <c r="V4692" s="107"/>
      <c r="W4692" s="107"/>
    </row>
    <row r="4693" spans="20:23">
      <c r="T4693" s="108"/>
      <c r="U4693" s="108"/>
      <c r="V4693" s="107"/>
      <c r="W4693" s="107"/>
    </row>
    <row r="4694" spans="20:23">
      <c r="T4694" s="108"/>
      <c r="U4694" s="108"/>
      <c r="V4694" s="107"/>
      <c r="W4694" s="107"/>
    </row>
    <row r="4695" spans="20:23">
      <c r="T4695" s="108"/>
      <c r="U4695" s="108"/>
      <c r="V4695" s="107"/>
      <c r="W4695" s="107"/>
    </row>
    <row r="4696" spans="20:23">
      <c r="T4696" s="108"/>
      <c r="U4696" s="108"/>
      <c r="V4696" s="107"/>
      <c r="W4696" s="107"/>
    </row>
    <row r="4697" spans="20:23">
      <c r="T4697" s="108"/>
      <c r="U4697" s="108"/>
      <c r="V4697" s="107"/>
      <c r="W4697" s="107"/>
    </row>
    <row r="4698" spans="20:23">
      <c r="T4698" s="108"/>
      <c r="U4698" s="108"/>
      <c r="V4698" s="107"/>
      <c r="W4698" s="107"/>
    </row>
    <row r="4699" spans="20:23">
      <c r="T4699" s="108"/>
      <c r="U4699" s="108"/>
      <c r="V4699" s="107"/>
      <c r="W4699" s="107"/>
    </row>
    <row r="4700" spans="20:23">
      <c r="T4700" s="108"/>
      <c r="U4700" s="108"/>
      <c r="V4700" s="107"/>
      <c r="W4700" s="107"/>
    </row>
    <row r="4701" spans="20:23">
      <c r="T4701" s="108"/>
      <c r="U4701" s="108"/>
      <c r="V4701" s="107"/>
      <c r="W4701" s="107"/>
    </row>
    <row r="4702" spans="20:23">
      <c r="T4702" s="108"/>
      <c r="U4702" s="108"/>
      <c r="V4702" s="107"/>
      <c r="W4702" s="107"/>
    </row>
    <row r="4703" spans="20:23">
      <c r="T4703" s="108"/>
      <c r="U4703" s="108"/>
      <c r="V4703" s="107"/>
      <c r="W4703" s="107"/>
    </row>
    <row r="4704" spans="20:23">
      <c r="T4704" s="108"/>
      <c r="U4704" s="108"/>
      <c r="V4704" s="107"/>
      <c r="W4704" s="107"/>
    </row>
    <row r="4705" spans="20:23">
      <c r="T4705" s="108"/>
      <c r="U4705" s="108"/>
      <c r="V4705" s="107"/>
      <c r="W4705" s="107"/>
    </row>
    <row r="4706" spans="20:23">
      <c r="T4706" s="108"/>
      <c r="U4706" s="108"/>
      <c r="V4706" s="107"/>
      <c r="W4706" s="107"/>
    </row>
    <row r="4707" spans="20:23">
      <c r="T4707" s="108"/>
      <c r="U4707" s="108"/>
      <c r="V4707" s="107"/>
      <c r="W4707" s="107"/>
    </row>
    <row r="4708" spans="20:23">
      <c r="T4708" s="108"/>
      <c r="U4708" s="108"/>
      <c r="V4708" s="107"/>
      <c r="W4708" s="107"/>
    </row>
    <row r="4709" spans="20:23">
      <c r="T4709" s="108"/>
      <c r="U4709" s="108"/>
      <c r="V4709" s="107"/>
      <c r="W4709" s="107"/>
    </row>
    <row r="4710" spans="20:23">
      <c r="T4710" s="108"/>
      <c r="U4710" s="108"/>
      <c r="V4710" s="107"/>
      <c r="W4710" s="107"/>
    </row>
    <row r="4711" spans="20:23">
      <c r="T4711" s="108"/>
      <c r="U4711" s="108"/>
      <c r="V4711" s="107"/>
      <c r="W4711" s="107"/>
    </row>
    <row r="4712" spans="20:23">
      <c r="T4712" s="108"/>
      <c r="U4712" s="108"/>
      <c r="V4712" s="107"/>
      <c r="W4712" s="107"/>
    </row>
    <row r="4713" spans="20:23">
      <c r="T4713" s="108"/>
      <c r="U4713" s="108"/>
      <c r="V4713" s="107"/>
      <c r="W4713" s="107"/>
    </row>
    <row r="4714" spans="20:23">
      <c r="T4714" s="108"/>
      <c r="U4714" s="108"/>
      <c r="V4714" s="107"/>
      <c r="W4714" s="107"/>
    </row>
    <row r="4715" spans="20:23">
      <c r="T4715" s="108"/>
      <c r="U4715" s="108"/>
      <c r="V4715" s="107"/>
      <c r="W4715" s="107"/>
    </row>
    <row r="4716" spans="20:23">
      <c r="T4716" s="108"/>
      <c r="U4716" s="108"/>
      <c r="V4716" s="107"/>
      <c r="W4716" s="107"/>
    </row>
    <row r="4717" spans="20:23">
      <c r="T4717" s="108"/>
      <c r="U4717" s="108"/>
      <c r="V4717" s="107"/>
      <c r="W4717" s="107"/>
    </row>
    <row r="4718" spans="20:23">
      <c r="T4718" s="108"/>
      <c r="U4718" s="108"/>
      <c r="V4718" s="107"/>
      <c r="W4718" s="107"/>
    </row>
    <row r="4719" spans="20:23">
      <c r="T4719" s="108"/>
      <c r="U4719" s="108"/>
      <c r="V4719" s="107"/>
      <c r="W4719" s="107"/>
    </row>
    <row r="4720" spans="20:23">
      <c r="T4720" s="108"/>
      <c r="U4720" s="108"/>
      <c r="V4720" s="107"/>
      <c r="W4720" s="107"/>
    </row>
    <row r="4721" spans="20:23">
      <c r="T4721" s="108"/>
      <c r="U4721" s="108"/>
      <c r="V4721" s="107"/>
      <c r="W4721" s="107"/>
    </row>
    <row r="4722" spans="20:23">
      <c r="T4722" s="108"/>
      <c r="U4722" s="108"/>
      <c r="V4722" s="107"/>
      <c r="W4722" s="107"/>
    </row>
    <row r="4723" spans="20:23">
      <c r="T4723" s="108"/>
      <c r="U4723" s="108"/>
      <c r="V4723" s="107"/>
      <c r="W4723" s="107"/>
    </row>
    <row r="4724" spans="20:23">
      <c r="T4724" s="108"/>
      <c r="U4724" s="108"/>
      <c r="V4724" s="107"/>
      <c r="W4724" s="107"/>
    </row>
    <row r="4725" spans="20:23">
      <c r="T4725" s="108"/>
      <c r="U4725" s="108"/>
      <c r="V4725" s="107"/>
      <c r="W4725" s="107"/>
    </row>
    <row r="4726" spans="20:23">
      <c r="T4726" s="108"/>
      <c r="U4726" s="108"/>
      <c r="V4726" s="107"/>
      <c r="W4726" s="107"/>
    </row>
    <row r="4727" spans="20:23">
      <c r="T4727" s="108"/>
      <c r="U4727" s="108"/>
      <c r="V4727" s="107"/>
      <c r="W4727" s="107"/>
    </row>
    <row r="4728" spans="20:23">
      <c r="T4728" s="108"/>
      <c r="U4728" s="108"/>
      <c r="V4728" s="107"/>
      <c r="W4728" s="107"/>
    </row>
    <row r="4729" spans="20:23">
      <c r="T4729" s="108"/>
      <c r="U4729" s="108"/>
      <c r="V4729" s="107"/>
      <c r="W4729" s="107"/>
    </row>
    <row r="4730" spans="20:23">
      <c r="T4730" s="108"/>
      <c r="U4730" s="108"/>
      <c r="V4730" s="107"/>
      <c r="W4730" s="107"/>
    </row>
    <row r="4731" spans="20:23">
      <c r="T4731" s="108"/>
      <c r="U4731" s="108"/>
      <c r="V4731" s="107"/>
      <c r="W4731" s="107"/>
    </row>
    <row r="4732" spans="20:23">
      <c r="T4732" s="108"/>
      <c r="U4732" s="108"/>
      <c r="V4732" s="107"/>
      <c r="W4732" s="107"/>
    </row>
    <row r="4733" spans="20:23">
      <c r="T4733" s="108"/>
      <c r="U4733" s="108"/>
      <c r="V4733" s="107"/>
      <c r="W4733" s="107"/>
    </row>
    <row r="4734" spans="20:23">
      <c r="T4734" s="108"/>
      <c r="U4734" s="108"/>
      <c r="V4734" s="107"/>
      <c r="W4734" s="107"/>
    </row>
    <row r="4735" spans="20:23">
      <c r="T4735" s="108"/>
      <c r="U4735" s="108"/>
      <c r="V4735" s="107"/>
      <c r="W4735" s="107"/>
    </row>
    <row r="4736" spans="20:23">
      <c r="T4736" s="108"/>
      <c r="U4736" s="108"/>
      <c r="V4736" s="107"/>
      <c r="W4736" s="107"/>
    </row>
    <row r="4737" spans="20:23">
      <c r="T4737" s="108"/>
      <c r="U4737" s="108"/>
      <c r="V4737" s="107"/>
      <c r="W4737" s="107"/>
    </row>
    <row r="4738" spans="20:23">
      <c r="T4738" s="108"/>
      <c r="U4738" s="108"/>
      <c r="V4738" s="107"/>
      <c r="W4738" s="107"/>
    </row>
    <row r="4739" spans="20:23">
      <c r="T4739" s="108"/>
      <c r="U4739" s="108"/>
      <c r="V4739" s="107"/>
      <c r="W4739" s="107"/>
    </row>
    <row r="4740" spans="20:23">
      <c r="T4740" s="108"/>
      <c r="U4740" s="108"/>
      <c r="V4740" s="107"/>
      <c r="W4740" s="107"/>
    </row>
    <row r="4741" spans="20:23">
      <c r="T4741" s="108"/>
      <c r="U4741" s="108"/>
      <c r="V4741" s="107"/>
      <c r="W4741" s="107"/>
    </row>
    <row r="4742" spans="20:23">
      <c r="T4742" s="108"/>
      <c r="U4742" s="108"/>
      <c r="V4742" s="107"/>
      <c r="W4742" s="107"/>
    </row>
    <row r="4743" spans="20:23">
      <c r="T4743" s="108"/>
      <c r="U4743" s="108"/>
      <c r="V4743" s="107"/>
      <c r="W4743" s="107"/>
    </row>
    <row r="4744" spans="20:23">
      <c r="T4744" s="108"/>
      <c r="U4744" s="108"/>
      <c r="V4744" s="107"/>
      <c r="W4744" s="107"/>
    </row>
    <row r="4745" spans="20:23">
      <c r="T4745" s="108"/>
      <c r="U4745" s="108"/>
      <c r="V4745" s="107"/>
      <c r="W4745" s="107"/>
    </row>
    <row r="4746" spans="20:23">
      <c r="T4746" s="108"/>
      <c r="U4746" s="108"/>
      <c r="V4746" s="107"/>
      <c r="W4746" s="107"/>
    </row>
    <row r="4747" spans="20:23">
      <c r="T4747" s="108"/>
      <c r="U4747" s="108"/>
      <c r="V4747" s="107"/>
      <c r="W4747" s="107"/>
    </row>
    <row r="4748" spans="20:23">
      <c r="T4748" s="108"/>
      <c r="U4748" s="108"/>
      <c r="V4748" s="107"/>
      <c r="W4748" s="107"/>
    </row>
    <row r="4749" spans="20:23">
      <c r="T4749" s="108"/>
      <c r="U4749" s="108"/>
      <c r="V4749" s="107"/>
      <c r="W4749" s="107"/>
    </row>
    <row r="4750" spans="20:23">
      <c r="T4750" s="108"/>
      <c r="U4750" s="108"/>
      <c r="V4750" s="107"/>
      <c r="W4750" s="107"/>
    </row>
    <row r="4751" spans="20:23">
      <c r="T4751" s="108"/>
      <c r="U4751" s="108"/>
      <c r="V4751" s="107"/>
      <c r="W4751" s="107"/>
    </row>
    <row r="4752" spans="20:23">
      <c r="T4752" s="108"/>
      <c r="U4752" s="108"/>
      <c r="V4752" s="107"/>
      <c r="W4752" s="107"/>
    </row>
    <row r="4753" spans="20:23">
      <c r="T4753" s="108"/>
      <c r="U4753" s="108"/>
      <c r="V4753" s="107"/>
      <c r="W4753" s="107"/>
    </row>
    <row r="4754" spans="20:23">
      <c r="T4754" s="108"/>
      <c r="U4754" s="108"/>
      <c r="V4754" s="107"/>
      <c r="W4754" s="107"/>
    </row>
    <row r="4755" spans="20:23">
      <c r="T4755" s="108"/>
      <c r="U4755" s="108"/>
      <c r="V4755" s="107"/>
      <c r="W4755" s="107"/>
    </row>
    <row r="4756" spans="20:23">
      <c r="T4756" s="108"/>
      <c r="U4756" s="108"/>
      <c r="V4756" s="107"/>
      <c r="W4756" s="107"/>
    </row>
    <row r="4757" spans="20:23">
      <c r="T4757" s="108"/>
      <c r="U4757" s="108"/>
      <c r="V4757" s="107"/>
      <c r="W4757" s="107"/>
    </row>
    <row r="4758" spans="20:23">
      <c r="T4758" s="108"/>
      <c r="U4758" s="108"/>
      <c r="V4758" s="107"/>
      <c r="W4758" s="107"/>
    </row>
    <row r="4759" spans="20:23">
      <c r="T4759" s="108"/>
      <c r="U4759" s="108"/>
      <c r="V4759" s="107"/>
      <c r="W4759" s="107"/>
    </row>
    <row r="4760" spans="20:23">
      <c r="T4760" s="108"/>
      <c r="U4760" s="108"/>
      <c r="V4760" s="107"/>
      <c r="W4760" s="107"/>
    </row>
    <row r="4761" spans="20:23">
      <c r="T4761" s="108"/>
      <c r="U4761" s="108"/>
      <c r="V4761" s="107"/>
      <c r="W4761" s="107"/>
    </row>
    <row r="4762" spans="20:23">
      <c r="T4762" s="108"/>
      <c r="U4762" s="108"/>
      <c r="V4762" s="107"/>
      <c r="W4762" s="107"/>
    </row>
    <row r="4763" spans="20:23">
      <c r="T4763" s="108"/>
      <c r="U4763" s="108"/>
      <c r="V4763" s="107"/>
      <c r="W4763" s="107"/>
    </row>
    <row r="4764" spans="20:23">
      <c r="T4764" s="108"/>
      <c r="U4764" s="108"/>
      <c r="V4764" s="107"/>
      <c r="W4764" s="107"/>
    </row>
    <row r="4765" spans="20:23">
      <c r="T4765" s="108"/>
      <c r="U4765" s="108"/>
      <c r="V4765" s="107"/>
      <c r="W4765" s="107"/>
    </row>
    <row r="4766" spans="20:23">
      <c r="T4766" s="108"/>
      <c r="U4766" s="108"/>
      <c r="V4766" s="107"/>
      <c r="W4766" s="107"/>
    </row>
    <row r="4767" spans="20:23">
      <c r="T4767" s="108"/>
      <c r="U4767" s="108"/>
      <c r="V4767" s="107"/>
      <c r="W4767" s="107"/>
    </row>
    <row r="4768" spans="20:23">
      <c r="T4768" s="108"/>
      <c r="U4768" s="108"/>
      <c r="V4768" s="107"/>
      <c r="W4768" s="107"/>
    </row>
    <row r="4769" spans="20:23">
      <c r="T4769" s="108"/>
      <c r="U4769" s="108"/>
      <c r="V4769" s="107"/>
      <c r="W4769" s="107"/>
    </row>
    <row r="4770" spans="20:23">
      <c r="T4770" s="108"/>
      <c r="U4770" s="108"/>
      <c r="V4770" s="107"/>
      <c r="W4770" s="107"/>
    </row>
    <row r="4771" spans="20:23">
      <c r="T4771" s="108"/>
      <c r="U4771" s="108"/>
      <c r="V4771" s="107"/>
      <c r="W4771" s="107"/>
    </row>
    <row r="4772" spans="20:23">
      <c r="T4772" s="108"/>
      <c r="U4772" s="108"/>
      <c r="V4772" s="107"/>
      <c r="W4772" s="107"/>
    </row>
    <row r="4773" spans="20:23">
      <c r="T4773" s="108"/>
      <c r="U4773" s="108"/>
      <c r="V4773" s="107"/>
      <c r="W4773" s="107"/>
    </row>
    <row r="4774" spans="20:23">
      <c r="T4774" s="108"/>
      <c r="U4774" s="108"/>
      <c r="V4774" s="107"/>
      <c r="W4774" s="107"/>
    </row>
    <row r="4775" spans="20:23">
      <c r="T4775" s="108"/>
      <c r="U4775" s="108"/>
      <c r="V4775" s="107"/>
      <c r="W4775" s="107"/>
    </row>
    <row r="4776" spans="20:23">
      <c r="T4776" s="108"/>
      <c r="U4776" s="108"/>
      <c r="V4776" s="107"/>
      <c r="W4776" s="107"/>
    </row>
    <row r="4777" spans="20:23">
      <c r="T4777" s="108"/>
      <c r="U4777" s="108"/>
      <c r="V4777" s="107"/>
      <c r="W4777" s="107"/>
    </row>
    <row r="4778" spans="20:23">
      <c r="T4778" s="108"/>
      <c r="U4778" s="108"/>
      <c r="V4778" s="107"/>
      <c r="W4778" s="107"/>
    </row>
    <row r="4779" spans="20:23">
      <c r="T4779" s="108"/>
      <c r="U4779" s="108"/>
      <c r="V4779" s="107"/>
      <c r="W4779" s="107"/>
    </row>
    <row r="4780" spans="20:23">
      <c r="T4780" s="108"/>
      <c r="U4780" s="108"/>
      <c r="V4780" s="107"/>
      <c r="W4780" s="107"/>
    </row>
    <row r="4781" spans="20:23">
      <c r="T4781" s="108"/>
      <c r="U4781" s="108"/>
      <c r="V4781" s="107"/>
      <c r="W4781" s="107"/>
    </row>
    <row r="4782" spans="20:23">
      <c r="T4782" s="108"/>
      <c r="U4782" s="108"/>
      <c r="V4782" s="107"/>
      <c r="W4782" s="107"/>
    </row>
    <row r="4783" spans="20:23">
      <c r="T4783" s="108"/>
      <c r="U4783" s="108"/>
      <c r="V4783" s="107"/>
      <c r="W4783" s="107"/>
    </row>
    <row r="4784" spans="20:23">
      <c r="T4784" s="108"/>
      <c r="U4784" s="108"/>
      <c r="V4784" s="107"/>
      <c r="W4784" s="107"/>
    </row>
    <row r="4785" spans="20:23">
      <c r="T4785" s="108"/>
      <c r="U4785" s="108"/>
      <c r="V4785" s="107"/>
      <c r="W4785" s="107"/>
    </row>
    <row r="4786" spans="20:23">
      <c r="T4786" s="108"/>
      <c r="U4786" s="108"/>
      <c r="V4786" s="107"/>
      <c r="W4786" s="107"/>
    </row>
    <row r="4787" spans="20:23">
      <c r="T4787" s="108"/>
      <c r="U4787" s="108"/>
      <c r="V4787" s="107"/>
      <c r="W4787" s="107"/>
    </row>
    <row r="4788" spans="20:23">
      <c r="T4788" s="108"/>
      <c r="U4788" s="108"/>
      <c r="V4788" s="107"/>
      <c r="W4788" s="107"/>
    </row>
    <row r="4789" spans="20:23">
      <c r="T4789" s="108"/>
      <c r="U4789" s="108"/>
      <c r="V4789" s="107"/>
      <c r="W4789" s="107"/>
    </row>
    <row r="4790" spans="20:23">
      <c r="T4790" s="108"/>
      <c r="U4790" s="108"/>
      <c r="V4790" s="107"/>
      <c r="W4790" s="107"/>
    </row>
    <row r="4791" spans="20:23">
      <c r="T4791" s="108"/>
      <c r="U4791" s="108"/>
      <c r="V4791" s="107"/>
      <c r="W4791" s="107"/>
    </row>
    <row r="4792" spans="20:23">
      <c r="T4792" s="108"/>
      <c r="U4792" s="108"/>
      <c r="V4792" s="107"/>
      <c r="W4792" s="107"/>
    </row>
    <row r="4793" spans="20:23">
      <c r="T4793" s="108"/>
      <c r="U4793" s="108"/>
      <c r="V4793" s="107"/>
      <c r="W4793" s="107"/>
    </row>
    <row r="4794" spans="20:23">
      <c r="T4794" s="108"/>
      <c r="U4794" s="108"/>
      <c r="V4794" s="107"/>
      <c r="W4794" s="107"/>
    </row>
    <row r="4795" spans="20:23">
      <c r="T4795" s="108"/>
      <c r="U4795" s="108"/>
      <c r="V4795" s="107"/>
      <c r="W4795" s="107"/>
    </row>
    <row r="4796" spans="20:23">
      <c r="T4796" s="108"/>
      <c r="U4796" s="108"/>
      <c r="V4796" s="107"/>
      <c r="W4796" s="107"/>
    </row>
    <row r="4797" spans="20:23">
      <c r="T4797" s="108"/>
      <c r="U4797" s="108"/>
      <c r="V4797" s="107"/>
      <c r="W4797" s="107"/>
    </row>
    <row r="4798" spans="20:23">
      <c r="T4798" s="108"/>
      <c r="U4798" s="108"/>
      <c r="V4798" s="107"/>
      <c r="W4798" s="107"/>
    </row>
    <row r="4799" spans="20:23">
      <c r="T4799" s="108"/>
      <c r="U4799" s="108"/>
      <c r="V4799" s="107"/>
      <c r="W4799" s="107"/>
    </row>
    <row r="4800" spans="20:23">
      <c r="T4800" s="108"/>
      <c r="U4800" s="108"/>
      <c r="V4800" s="107"/>
      <c r="W4800" s="107"/>
    </row>
    <row r="4801" spans="20:23">
      <c r="T4801" s="108"/>
      <c r="U4801" s="108"/>
      <c r="V4801" s="107"/>
      <c r="W4801" s="107"/>
    </row>
    <row r="4802" spans="20:23">
      <c r="T4802" s="108"/>
      <c r="U4802" s="108"/>
      <c r="V4802" s="107"/>
      <c r="W4802" s="107"/>
    </row>
    <row r="4803" spans="20:23">
      <c r="T4803" s="108"/>
      <c r="U4803" s="108"/>
      <c r="V4803" s="107"/>
      <c r="W4803" s="107"/>
    </row>
    <row r="4804" spans="20:23">
      <c r="T4804" s="108"/>
      <c r="U4804" s="108"/>
      <c r="V4804" s="107"/>
      <c r="W4804" s="107"/>
    </row>
    <row r="4805" spans="20:23">
      <c r="T4805" s="108"/>
      <c r="U4805" s="108"/>
      <c r="V4805" s="107"/>
      <c r="W4805" s="107"/>
    </row>
    <row r="4806" spans="20:23">
      <c r="T4806" s="108"/>
      <c r="U4806" s="108"/>
      <c r="V4806" s="107"/>
      <c r="W4806" s="107"/>
    </row>
    <row r="4807" spans="20:23">
      <c r="T4807" s="108"/>
      <c r="U4807" s="108"/>
      <c r="V4807" s="107"/>
      <c r="W4807" s="107"/>
    </row>
    <row r="4808" spans="20:23">
      <c r="T4808" s="108"/>
      <c r="U4808" s="108"/>
      <c r="V4808" s="107"/>
      <c r="W4808" s="107"/>
    </row>
    <row r="4809" spans="20:23">
      <c r="T4809" s="108"/>
      <c r="U4809" s="108"/>
      <c r="V4809" s="107"/>
      <c r="W4809" s="107"/>
    </row>
    <row r="4810" spans="20:23">
      <c r="T4810" s="108"/>
      <c r="U4810" s="108"/>
      <c r="V4810" s="107"/>
      <c r="W4810" s="107"/>
    </row>
    <row r="4811" spans="20:23">
      <c r="T4811" s="108"/>
      <c r="U4811" s="108"/>
      <c r="V4811" s="107"/>
      <c r="W4811" s="107"/>
    </row>
    <row r="4812" spans="20:23">
      <c r="T4812" s="108"/>
      <c r="U4812" s="108"/>
      <c r="V4812" s="107"/>
      <c r="W4812" s="107"/>
    </row>
    <row r="4813" spans="20:23">
      <c r="T4813" s="108"/>
      <c r="U4813" s="108"/>
      <c r="V4813" s="107"/>
      <c r="W4813" s="107"/>
    </row>
    <row r="4814" spans="20:23">
      <c r="T4814" s="108"/>
      <c r="U4814" s="108"/>
      <c r="V4814" s="107"/>
      <c r="W4814" s="107"/>
    </row>
    <row r="4815" spans="20:23">
      <c r="T4815" s="108"/>
      <c r="U4815" s="108"/>
      <c r="V4815" s="107"/>
      <c r="W4815" s="107"/>
    </row>
    <row r="4816" spans="20:23">
      <c r="T4816" s="108"/>
      <c r="U4816" s="108"/>
      <c r="V4816" s="107"/>
      <c r="W4816" s="107"/>
    </row>
    <row r="4817" spans="20:23">
      <c r="T4817" s="108"/>
      <c r="U4817" s="108"/>
      <c r="V4817" s="107"/>
      <c r="W4817" s="107"/>
    </row>
    <row r="4818" spans="20:23">
      <c r="T4818" s="108"/>
      <c r="U4818" s="108"/>
      <c r="V4818" s="107"/>
      <c r="W4818" s="107"/>
    </row>
    <row r="4819" spans="20:23">
      <c r="T4819" s="108"/>
      <c r="U4819" s="108"/>
      <c r="V4819" s="107"/>
      <c r="W4819" s="107"/>
    </row>
    <row r="4820" spans="20:23">
      <c r="T4820" s="108"/>
      <c r="U4820" s="108"/>
      <c r="V4820" s="107"/>
      <c r="W4820" s="107"/>
    </row>
    <row r="4821" spans="20:23">
      <c r="T4821" s="108"/>
      <c r="U4821" s="108"/>
      <c r="V4821" s="107"/>
      <c r="W4821" s="107"/>
    </row>
    <row r="4822" spans="20:23">
      <c r="T4822" s="108"/>
      <c r="U4822" s="108"/>
      <c r="V4822" s="107"/>
      <c r="W4822" s="107"/>
    </row>
    <row r="4823" spans="20:23">
      <c r="T4823" s="108"/>
      <c r="U4823" s="108"/>
      <c r="V4823" s="107"/>
      <c r="W4823" s="107"/>
    </row>
    <row r="4824" spans="20:23">
      <c r="T4824" s="108"/>
      <c r="U4824" s="108"/>
      <c r="V4824" s="107"/>
      <c r="W4824" s="107"/>
    </row>
    <row r="4825" spans="20:23">
      <c r="T4825" s="108"/>
      <c r="U4825" s="108"/>
      <c r="V4825" s="107"/>
      <c r="W4825" s="107"/>
    </row>
    <row r="4826" spans="20:23">
      <c r="T4826" s="108"/>
      <c r="U4826" s="108"/>
      <c r="V4826" s="107"/>
      <c r="W4826" s="107"/>
    </row>
    <row r="4827" spans="20:23">
      <c r="T4827" s="108"/>
      <c r="U4827" s="108"/>
      <c r="V4827" s="107"/>
      <c r="W4827" s="107"/>
    </row>
    <row r="4828" spans="20:23">
      <c r="T4828" s="108"/>
      <c r="U4828" s="108"/>
      <c r="V4828" s="107"/>
      <c r="W4828" s="107"/>
    </row>
    <row r="4829" spans="20:23">
      <c r="T4829" s="108"/>
      <c r="U4829" s="108"/>
      <c r="V4829" s="107"/>
      <c r="W4829" s="107"/>
    </row>
    <row r="4830" spans="20:23">
      <c r="T4830" s="108"/>
      <c r="U4830" s="108"/>
      <c r="V4830" s="107"/>
      <c r="W4830" s="107"/>
    </row>
    <row r="4831" spans="20:23">
      <c r="T4831" s="108"/>
      <c r="U4831" s="108"/>
      <c r="V4831" s="107"/>
      <c r="W4831" s="107"/>
    </row>
    <row r="4832" spans="20:23">
      <c r="T4832" s="108"/>
      <c r="U4832" s="108"/>
      <c r="V4832" s="107"/>
      <c r="W4832" s="107"/>
    </row>
    <row r="4833" spans="20:23">
      <c r="T4833" s="108"/>
      <c r="U4833" s="108"/>
      <c r="V4833" s="107"/>
      <c r="W4833" s="107"/>
    </row>
    <row r="4834" spans="20:23">
      <c r="T4834" s="108"/>
      <c r="U4834" s="108"/>
      <c r="V4834" s="107"/>
      <c r="W4834" s="107"/>
    </row>
    <row r="4835" spans="20:23">
      <c r="T4835" s="108"/>
      <c r="U4835" s="108"/>
      <c r="V4835" s="107"/>
      <c r="W4835" s="107"/>
    </row>
    <row r="4836" spans="20:23">
      <c r="T4836" s="108"/>
      <c r="U4836" s="108"/>
      <c r="V4836" s="107"/>
      <c r="W4836" s="107"/>
    </row>
    <row r="4837" spans="20:23">
      <c r="T4837" s="108"/>
      <c r="U4837" s="108"/>
      <c r="V4837" s="107"/>
      <c r="W4837" s="107"/>
    </row>
    <row r="4838" spans="20:23">
      <c r="T4838" s="108"/>
      <c r="U4838" s="108"/>
      <c r="V4838" s="107"/>
      <c r="W4838" s="107"/>
    </row>
    <row r="4839" spans="20:23">
      <c r="T4839" s="108"/>
      <c r="U4839" s="108"/>
      <c r="V4839" s="107"/>
      <c r="W4839" s="107"/>
    </row>
    <row r="4840" spans="20:23">
      <c r="T4840" s="108"/>
      <c r="U4840" s="108"/>
      <c r="V4840" s="107"/>
      <c r="W4840" s="107"/>
    </row>
    <row r="4841" spans="20:23">
      <c r="T4841" s="108"/>
      <c r="U4841" s="108"/>
      <c r="V4841" s="107"/>
      <c r="W4841" s="107"/>
    </row>
    <row r="4842" spans="20:23">
      <c r="T4842" s="108"/>
      <c r="U4842" s="108"/>
      <c r="V4842" s="107"/>
      <c r="W4842" s="107"/>
    </row>
    <row r="4843" spans="20:23">
      <c r="T4843" s="108"/>
      <c r="U4843" s="108"/>
      <c r="V4843" s="107"/>
      <c r="W4843" s="107"/>
    </row>
    <row r="4844" spans="20:23">
      <c r="T4844" s="108"/>
      <c r="U4844" s="108"/>
      <c r="V4844" s="107"/>
      <c r="W4844" s="107"/>
    </row>
    <row r="4845" spans="20:23">
      <c r="T4845" s="108"/>
      <c r="U4845" s="108"/>
      <c r="V4845" s="107"/>
      <c r="W4845" s="107"/>
    </row>
    <row r="4846" spans="20:23">
      <c r="T4846" s="108"/>
      <c r="U4846" s="108"/>
      <c r="V4846" s="107"/>
      <c r="W4846" s="107"/>
    </row>
    <row r="4847" spans="20:23">
      <c r="T4847" s="108"/>
      <c r="U4847" s="108"/>
      <c r="V4847" s="107"/>
      <c r="W4847" s="107"/>
    </row>
    <row r="4848" spans="20:23">
      <c r="T4848" s="108"/>
      <c r="U4848" s="108"/>
      <c r="V4848" s="107"/>
      <c r="W4848" s="107"/>
    </row>
    <row r="4849" spans="20:23">
      <c r="T4849" s="108"/>
      <c r="U4849" s="108"/>
      <c r="V4849" s="107"/>
      <c r="W4849" s="107"/>
    </row>
    <row r="4850" spans="20:23">
      <c r="T4850" s="108"/>
      <c r="U4850" s="108"/>
      <c r="V4850" s="107"/>
      <c r="W4850" s="107"/>
    </row>
    <row r="4851" spans="20:23">
      <c r="T4851" s="108"/>
      <c r="U4851" s="108"/>
      <c r="V4851" s="107"/>
      <c r="W4851" s="107"/>
    </row>
    <row r="4852" spans="20:23">
      <c r="T4852" s="108"/>
      <c r="U4852" s="108"/>
      <c r="V4852" s="107"/>
      <c r="W4852" s="107"/>
    </row>
    <row r="4853" spans="20:23">
      <c r="T4853" s="108"/>
      <c r="U4853" s="108"/>
      <c r="V4853" s="107"/>
      <c r="W4853" s="107"/>
    </row>
    <row r="4854" spans="20:23">
      <c r="T4854" s="108"/>
      <c r="U4854" s="108"/>
      <c r="V4854" s="107"/>
      <c r="W4854" s="107"/>
    </row>
    <row r="4855" spans="20:23">
      <c r="T4855" s="108"/>
      <c r="U4855" s="108"/>
      <c r="V4855" s="107"/>
      <c r="W4855" s="107"/>
    </row>
    <row r="4856" spans="20:23">
      <c r="T4856" s="108"/>
      <c r="U4856" s="108"/>
      <c r="V4856" s="107"/>
      <c r="W4856" s="107"/>
    </row>
    <row r="4857" spans="20:23">
      <c r="T4857" s="108"/>
      <c r="U4857" s="108"/>
      <c r="V4857" s="107"/>
      <c r="W4857" s="107"/>
    </row>
    <row r="4858" spans="20:23">
      <c r="T4858" s="108"/>
      <c r="U4858" s="108"/>
      <c r="V4858" s="107"/>
      <c r="W4858" s="107"/>
    </row>
    <row r="4859" spans="20:23">
      <c r="T4859" s="108"/>
      <c r="U4859" s="108"/>
      <c r="V4859" s="107"/>
      <c r="W4859" s="107"/>
    </row>
    <row r="4860" spans="20:23">
      <c r="T4860" s="108"/>
      <c r="U4860" s="108"/>
      <c r="V4860" s="107"/>
      <c r="W4860" s="107"/>
    </row>
    <row r="4861" spans="20:23">
      <c r="T4861" s="108"/>
      <c r="U4861" s="108"/>
      <c r="V4861" s="107"/>
      <c r="W4861" s="107"/>
    </row>
    <row r="4862" spans="20:23">
      <c r="T4862" s="108"/>
      <c r="U4862" s="108"/>
      <c r="V4862" s="107"/>
      <c r="W4862" s="107"/>
    </row>
    <row r="4863" spans="20:23">
      <c r="T4863" s="108"/>
      <c r="U4863" s="108"/>
      <c r="V4863" s="107"/>
      <c r="W4863" s="107"/>
    </row>
    <row r="4864" spans="20:23">
      <c r="T4864" s="108"/>
      <c r="U4864" s="108"/>
      <c r="V4864" s="107"/>
      <c r="W4864" s="107"/>
    </row>
    <row r="4865" spans="20:23">
      <c r="T4865" s="108"/>
      <c r="U4865" s="108"/>
      <c r="V4865" s="107"/>
      <c r="W4865" s="107"/>
    </row>
    <row r="4866" spans="20:23">
      <c r="T4866" s="108"/>
      <c r="U4866" s="108"/>
      <c r="V4866" s="107"/>
      <c r="W4866" s="107"/>
    </row>
    <row r="4867" spans="20:23">
      <c r="T4867" s="108"/>
      <c r="U4867" s="108"/>
      <c r="V4867" s="107"/>
      <c r="W4867" s="107"/>
    </row>
    <row r="4868" spans="20:23">
      <c r="T4868" s="108"/>
      <c r="U4868" s="108"/>
      <c r="V4868" s="107"/>
      <c r="W4868" s="107"/>
    </row>
    <row r="4869" spans="20:23">
      <c r="T4869" s="108"/>
      <c r="U4869" s="108"/>
      <c r="V4869" s="107"/>
      <c r="W4869" s="107"/>
    </row>
    <row r="4870" spans="20:23">
      <c r="T4870" s="108"/>
      <c r="U4870" s="108"/>
      <c r="V4870" s="107"/>
      <c r="W4870" s="107"/>
    </row>
    <row r="4871" spans="20:23">
      <c r="T4871" s="108"/>
      <c r="U4871" s="108"/>
      <c r="V4871" s="107"/>
      <c r="W4871" s="107"/>
    </row>
    <row r="4872" spans="20:23">
      <c r="T4872" s="108"/>
      <c r="U4872" s="108"/>
      <c r="V4872" s="107"/>
      <c r="W4872" s="107"/>
    </row>
    <row r="4873" spans="20:23">
      <c r="T4873" s="108"/>
      <c r="U4873" s="108"/>
      <c r="V4873" s="107"/>
      <c r="W4873" s="107"/>
    </row>
    <row r="4874" spans="20:23">
      <c r="T4874" s="108"/>
      <c r="U4874" s="108"/>
      <c r="V4874" s="107"/>
      <c r="W4874" s="107"/>
    </row>
    <row r="4875" spans="20:23">
      <c r="T4875" s="108"/>
      <c r="U4875" s="108"/>
      <c r="V4875" s="107"/>
      <c r="W4875" s="107"/>
    </row>
    <row r="4876" spans="20:23">
      <c r="T4876" s="108"/>
      <c r="U4876" s="108"/>
      <c r="V4876" s="107"/>
      <c r="W4876" s="107"/>
    </row>
    <row r="4877" spans="20:23">
      <c r="T4877" s="108"/>
      <c r="U4877" s="108"/>
      <c r="V4877" s="107"/>
      <c r="W4877" s="107"/>
    </row>
    <row r="4878" spans="20:23">
      <c r="T4878" s="108"/>
      <c r="U4878" s="108"/>
      <c r="V4878" s="107"/>
      <c r="W4878" s="107"/>
    </row>
    <row r="4879" spans="20:23">
      <c r="T4879" s="108"/>
      <c r="U4879" s="108"/>
      <c r="V4879" s="107"/>
      <c r="W4879" s="107"/>
    </row>
    <row r="4880" spans="20:23">
      <c r="T4880" s="108"/>
      <c r="U4880" s="108"/>
      <c r="V4880" s="107"/>
      <c r="W4880" s="107"/>
    </row>
    <row r="4881" spans="20:23">
      <c r="T4881" s="108"/>
      <c r="U4881" s="108"/>
      <c r="V4881" s="107"/>
      <c r="W4881" s="107"/>
    </row>
    <row r="4882" spans="20:23">
      <c r="T4882" s="108"/>
      <c r="U4882" s="108"/>
      <c r="V4882" s="107"/>
      <c r="W4882" s="107"/>
    </row>
    <row r="4883" spans="20:23">
      <c r="T4883" s="108"/>
      <c r="U4883" s="108"/>
      <c r="V4883" s="107"/>
      <c r="W4883" s="107"/>
    </row>
    <row r="4884" spans="20:23">
      <c r="T4884" s="108"/>
      <c r="U4884" s="108"/>
      <c r="V4884" s="107"/>
      <c r="W4884" s="107"/>
    </row>
    <row r="4885" spans="20:23">
      <c r="T4885" s="108"/>
      <c r="U4885" s="108"/>
      <c r="V4885" s="107"/>
      <c r="W4885" s="107"/>
    </row>
    <row r="4886" spans="20:23">
      <c r="T4886" s="108"/>
      <c r="U4886" s="108"/>
      <c r="V4886" s="107"/>
      <c r="W4886" s="107"/>
    </row>
    <row r="4887" spans="20:23">
      <c r="T4887" s="108"/>
      <c r="U4887" s="108"/>
      <c r="V4887" s="107"/>
      <c r="W4887" s="107"/>
    </row>
    <row r="4888" spans="20:23">
      <c r="T4888" s="108"/>
      <c r="U4888" s="108"/>
      <c r="V4888" s="107"/>
      <c r="W4888" s="107"/>
    </row>
    <row r="4889" spans="20:23">
      <c r="T4889" s="108"/>
      <c r="U4889" s="108"/>
      <c r="V4889" s="107"/>
      <c r="W4889" s="107"/>
    </row>
    <row r="4890" spans="20:23">
      <c r="T4890" s="108"/>
      <c r="U4890" s="108"/>
      <c r="V4890" s="107"/>
      <c r="W4890" s="107"/>
    </row>
    <row r="4891" spans="20:23">
      <c r="T4891" s="108"/>
      <c r="U4891" s="108"/>
      <c r="V4891" s="107"/>
      <c r="W4891" s="107"/>
    </row>
    <row r="4892" spans="20:23">
      <c r="T4892" s="108"/>
      <c r="U4892" s="108"/>
      <c r="V4892" s="107"/>
      <c r="W4892" s="107"/>
    </row>
    <row r="4893" spans="20:23">
      <c r="T4893" s="108"/>
      <c r="U4893" s="108"/>
      <c r="V4893" s="107"/>
      <c r="W4893" s="107"/>
    </row>
    <row r="4894" spans="20:23">
      <c r="T4894" s="108"/>
      <c r="U4894" s="108"/>
      <c r="V4894" s="107"/>
      <c r="W4894" s="107"/>
    </row>
    <row r="4895" spans="20:23">
      <c r="T4895" s="108"/>
      <c r="U4895" s="108"/>
      <c r="V4895" s="107"/>
      <c r="W4895" s="107"/>
    </row>
    <row r="4896" spans="20:23">
      <c r="T4896" s="108"/>
      <c r="U4896" s="108"/>
      <c r="V4896" s="107"/>
      <c r="W4896" s="107"/>
    </row>
    <row r="4897" spans="20:23">
      <c r="T4897" s="108"/>
      <c r="U4897" s="108"/>
      <c r="V4897" s="107"/>
      <c r="W4897" s="107"/>
    </row>
    <row r="4898" spans="20:23">
      <c r="T4898" s="108"/>
      <c r="U4898" s="108"/>
      <c r="V4898" s="107"/>
      <c r="W4898" s="107"/>
    </row>
    <row r="4899" spans="20:23">
      <c r="T4899" s="108"/>
      <c r="U4899" s="108"/>
      <c r="V4899" s="107"/>
      <c r="W4899" s="107"/>
    </row>
    <row r="4900" spans="20:23">
      <c r="T4900" s="108"/>
      <c r="U4900" s="108"/>
      <c r="V4900" s="107"/>
      <c r="W4900" s="107"/>
    </row>
    <row r="4901" spans="20:23">
      <c r="T4901" s="108"/>
      <c r="U4901" s="108"/>
      <c r="V4901" s="107"/>
      <c r="W4901" s="107"/>
    </row>
    <row r="4902" spans="20:23">
      <c r="T4902" s="108"/>
      <c r="U4902" s="108"/>
      <c r="V4902" s="107"/>
      <c r="W4902" s="107"/>
    </row>
    <row r="4903" spans="20:23">
      <c r="T4903" s="108"/>
      <c r="U4903" s="108"/>
      <c r="V4903" s="107"/>
      <c r="W4903" s="107"/>
    </row>
    <row r="4904" spans="20:23">
      <c r="T4904" s="108"/>
      <c r="U4904" s="108"/>
      <c r="V4904" s="107"/>
      <c r="W4904" s="107"/>
    </row>
    <row r="4905" spans="20:23">
      <c r="T4905" s="108"/>
      <c r="U4905" s="108"/>
      <c r="V4905" s="107"/>
      <c r="W4905" s="107"/>
    </row>
    <row r="4906" spans="20:23">
      <c r="T4906" s="108"/>
      <c r="U4906" s="108"/>
      <c r="V4906" s="107"/>
      <c r="W4906" s="107"/>
    </row>
    <row r="4907" spans="20:23">
      <c r="T4907" s="108"/>
      <c r="U4907" s="108"/>
      <c r="V4907" s="107"/>
      <c r="W4907" s="107"/>
    </row>
    <row r="4908" spans="20:23">
      <c r="T4908" s="108"/>
      <c r="U4908" s="108"/>
      <c r="V4908" s="107"/>
      <c r="W4908" s="107"/>
    </row>
    <row r="4909" spans="20:23">
      <c r="T4909" s="108"/>
      <c r="U4909" s="108"/>
      <c r="V4909" s="107"/>
      <c r="W4909" s="107"/>
    </row>
    <row r="4910" spans="20:23">
      <c r="T4910" s="108"/>
      <c r="U4910" s="108"/>
      <c r="V4910" s="107"/>
      <c r="W4910" s="107"/>
    </row>
    <row r="4911" spans="20:23">
      <c r="T4911" s="108"/>
      <c r="U4911" s="108"/>
      <c r="V4911" s="107"/>
      <c r="W4911" s="107"/>
    </row>
    <row r="4912" spans="20:23">
      <c r="T4912" s="108"/>
      <c r="U4912" s="108"/>
      <c r="V4912" s="107"/>
      <c r="W4912" s="107"/>
    </row>
    <row r="4913" spans="20:23">
      <c r="T4913" s="108"/>
      <c r="U4913" s="108"/>
      <c r="V4913" s="107"/>
      <c r="W4913" s="107"/>
    </row>
    <row r="4914" spans="20:23">
      <c r="T4914" s="108"/>
      <c r="U4914" s="108"/>
      <c r="V4914" s="107"/>
      <c r="W4914" s="107"/>
    </row>
    <row r="4915" spans="20:23">
      <c r="T4915" s="108"/>
      <c r="U4915" s="108"/>
      <c r="V4915" s="107"/>
      <c r="W4915" s="107"/>
    </row>
    <row r="4916" spans="20:23">
      <c r="T4916" s="108"/>
      <c r="U4916" s="108"/>
      <c r="V4916" s="107"/>
      <c r="W4916" s="107"/>
    </row>
    <row r="4917" spans="20:23">
      <c r="T4917" s="108"/>
      <c r="U4917" s="108"/>
      <c r="V4917" s="107"/>
      <c r="W4917" s="107"/>
    </row>
    <row r="4918" spans="20:23">
      <c r="T4918" s="108"/>
      <c r="U4918" s="108"/>
      <c r="V4918" s="107"/>
      <c r="W4918" s="107"/>
    </row>
    <row r="4919" spans="20:23">
      <c r="T4919" s="108"/>
      <c r="U4919" s="108"/>
      <c r="V4919" s="107"/>
      <c r="W4919" s="107"/>
    </row>
    <row r="4920" spans="20:23">
      <c r="T4920" s="108"/>
      <c r="U4920" s="108"/>
      <c r="V4920" s="107"/>
      <c r="W4920" s="107"/>
    </row>
    <row r="4921" spans="20:23">
      <c r="T4921" s="108"/>
      <c r="U4921" s="108"/>
      <c r="V4921" s="107"/>
      <c r="W4921" s="107"/>
    </row>
    <row r="4922" spans="20:23">
      <c r="T4922" s="108"/>
      <c r="U4922" s="108"/>
      <c r="V4922" s="107"/>
      <c r="W4922" s="107"/>
    </row>
    <row r="4923" spans="20:23">
      <c r="T4923" s="108"/>
      <c r="U4923" s="108"/>
      <c r="V4923" s="107"/>
      <c r="W4923" s="107"/>
    </row>
    <row r="4924" spans="20:23">
      <c r="T4924" s="108"/>
      <c r="U4924" s="108"/>
      <c r="V4924" s="107"/>
      <c r="W4924" s="107"/>
    </row>
    <row r="4925" spans="20:23">
      <c r="T4925" s="108"/>
      <c r="U4925" s="108"/>
      <c r="V4925" s="107"/>
      <c r="W4925" s="107"/>
    </row>
    <row r="4926" spans="20:23">
      <c r="T4926" s="108"/>
      <c r="U4926" s="108"/>
      <c r="V4926" s="107"/>
      <c r="W4926" s="107"/>
    </row>
    <row r="4927" spans="20:23">
      <c r="T4927" s="108"/>
      <c r="U4927" s="108"/>
      <c r="V4927" s="107"/>
      <c r="W4927" s="107"/>
    </row>
    <row r="4928" spans="20:23">
      <c r="T4928" s="108"/>
      <c r="U4928" s="108"/>
      <c r="V4928" s="107"/>
      <c r="W4928" s="107"/>
    </row>
    <row r="4929" spans="20:23">
      <c r="T4929" s="108"/>
      <c r="U4929" s="108"/>
      <c r="V4929" s="107"/>
      <c r="W4929" s="107"/>
    </row>
    <row r="4930" spans="20:23">
      <c r="T4930" s="108"/>
      <c r="U4930" s="108"/>
      <c r="V4930" s="107"/>
      <c r="W4930" s="107"/>
    </row>
    <row r="4931" spans="20:23">
      <c r="T4931" s="108"/>
      <c r="U4931" s="108"/>
      <c r="V4931" s="107"/>
      <c r="W4931" s="107"/>
    </row>
    <row r="4932" spans="20:23">
      <c r="T4932" s="108"/>
      <c r="U4932" s="108"/>
      <c r="V4932" s="107"/>
      <c r="W4932" s="107"/>
    </row>
    <row r="4933" spans="20:23">
      <c r="T4933" s="108"/>
      <c r="U4933" s="108"/>
      <c r="V4933" s="107"/>
      <c r="W4933" s="107"/>
    </row>
    <row r="4934" spans="20:23">
      <c r="T4934" s="108"/>
      <c r="U4934" s="108"/>
      <c r="V4934" s="107"/>
      <c r="W4934" s="107"/>
    </row>
    <row r="4935" spans="20:23">
      <c r="T4935" s="108"/>
      <c r="U4935" s="108"/>
      <c r="V4935" s="107"/>
      <c r="W4935" s="107"/>
    </row>
    <row r="4936" spans="20:23">
      <c r="T4936" s="108"/>
      <c r="U4936" s="108"/>
      <c r="V4936" s="107"/>
      <c r="W4936" s="107"/>
    </row>
    <row r="4937" spans="20:23">
      <c r="T4937" s="108"/>
      <c r="U4937" s="108"/>
      <c r="V4937" s="107"/>
      <c r="W4937" s="107"/>
    </row>
    <row r="4938" spans="20:23">
      <c r="T4938" s="108"/>
      <c r="U4938" s="108"/>
      <c r="V4938" s="107"/>
      <c r="W4938" s="107"/>
    </row>
    <row r="4939" spans="20:23">
      <c r="T4939" s="108"/>
      <c r="U4939" s="108"/>
      <c r="V4939" s="107"/>
      <c r="W4939" s="107"/>
    </row>
    <row r="4940" spans="20:23">
      <c r="T4940" s="108"/>
      <c r="U4940" s="108"/>
      <c r="V4940" s="107"/>
      <c r="W4940" s="107"/>
    </row>
    <row r="4941" spans="20:23">
      <c r="T4941" s="108"/>
      <c r="U4941" s="108"/>
      <c r="V4941" s="107"/>
      <c r="W4941" s="107"/>
    </row>
    <row r="4942" spans="20:23">
      <c r="T4942" s="108"/>
      <c r="U4942" s="108"/>
      <c r="V4942" s="107"/>
      <c r="W4942" s="107"/>
    </row>
    <row r="4943" spans="20:23">
      <c r="T4943" s="108"/>
      <c r="U4943" s="108"/>
      <c r="V4943" s="107"/>
      <c r="W4943" s="107"/>
    </row>
    <row r="4944" spans="20:23">
      <c r="T4944" s="108"/>
      <c r="U4944" s="108"/>
      <c r="V4944" s="107"/>
      <c r="W4944" s="107"/>
    </row>
    <row r="4945" spans="20:23">
      <c r="T4945" s="108"/>
      <c r="U4945" s="108"/>
      <c r="V4945" s="107"/>
      <c r="W4945" s="107"/>
    </row>
    <row r="4946" spans="20:23">
      <c r="T4946" s="108"/>
      <c r="U4946" s="108"/>
      <c r="V4946" s="107"/>
      <c r="W4946" s="107"/>
    </row>
    <row r="4947" spans="20:23">
      <c r="T4947" s="108"/>
      <c r="U4947" s="108"/>
      <c r="V4947" s="107"/>
      <c r="W4947" s="107"/>
    </row>
    <row r="4948" spans="20:23">
      <c r="T4948" s="108"/>
      <c r="U4948" s="108"/>
      <c r="V4948" s="107"/>
      <c r="W4948" s="107"/>
    </row>
    <row r="4949" spans="20:23">
      <c r="T4949" s="108"/>
      <c r="U4949" s="108"/>
      <c r="V4949" s="107"/>
      <c r="W4949" s="107"/>
    </row>
    <row r="4950" spans="20:23">
      <c r="T4950" s="108"/>
      <c r="U4950" s="108"/>
      <c r="V4950" s="107"/>
      <c r="W4950" s="107"/>
    </row>
    <row r="4951" spans="20:23">
      <c r="T4951" s="108"/>
      <c r="U4951" s="108"/>
      <c r="V4951" s="107"/>
      <c r="W4951" s="107"/>
    </row>
    <row r="4952" spans="20:23">
      <c r="T4952" s="108"/>
      <c r="U4952" s="108"/>
      <c r="V4952" s="107"/>
      <c r="W4952" s="107"/>
    </row>
    <row r="4953" spans="20:23">
      <c r="T4953" s="108"/>
      <c r="U4953" s="108"/>
      <c r="V4953" s="107"/>
      <c r="W4953" s="107"/>
    </row>
    <row r="4954" spans="20:23">
      <c r="T4954" s="108"/>
      <c r="U4954" s="108"/>
      <c r="V4954" s="107"/>
      <c r="W4954" s="107"/>
    </row>
    <row r="4955" spans="20:23">
      <c r="T4955" s="108"/>
      <c r="U4955" s="108"/>
      <c r="V4955" s="107"/>
      <c r="W4955" s="107"/>
    </row>
    <row r="4956" spans="20:23">
      <c r="T4956" s="108"/>
      <c r="U4956" s="108"/>
      <c r="V4956" s="107"/>
      <c r="W4956" s="107"/>
    </row>
    <row r="4957" spans="20:23">
      <c r="T4957" s="108"/>
      <c r="U4957" s="108"/>
      <c r="V4957" s="107"/>
      <c r="W4957" s="107"/>
    </row>
    <row r="4958" spans="20:23">
      <c r="T4958" s="108"/>
      <c r="U4958" s="108"/>
      <c r="V4958" s="107"/>
      <c r="W4958" s="107"/>
    </row>
    <row r="4959" spans="20:23">
      <c r="T4959" s="108"/>
      <c r="U4959" s="108"/>
      <c r="V4959" s="107"/>
      <c r="W4959" s="107"/>
    </row>
    <row r="4960" spans="20:23">
      <c r="T4960" s="108"/>
      <c r="U4960" s="108"/>
      <c r="V4960" s="107"/>
      <c r="W4960" s="107"/>
    </row>
    <row r="4961" spans="20:23">
      <c r="T4961" s="108"/>
      <c r="U4961" s="108"/>
      <c r="V4961" s="107"/>
      <c r="W4961" s="107"/>
    </row>
    <row r="4962" spans="20:23">
      <c r="T4962" s="108"/>
      <c r="U4962" s="108"/>
      <c r="V4962" s="107"/>
      <c r="W4962" s="107"/>
    </row>
    <row r="4963" spans="20:23">
      <c r="T4963" s="108"/>
      <c r="U4963" s="108"/>
      <c r="V4963" s="107"/>
      <c r="W4963" s="107"/>
    </row>
    <row r="4964" spans="20:23">
      <c r="T4964" s="108"/>
      <c r="U4964" s="108"/>
      <c r="V4964" s="107"/>
      <c r="W4964" s="107"/>
    </row>
    <row r="4965" spans="20:23">
      <c r="T4965" s="108"/>
      <c r="U4965" s="108"/>
      <c r="V4965" s="107"/>
      <c r="W4965" s="107"/>
    </row>
    <row r="4966" spans="20:23">
      <c r="T4966" s="108"/>
      <c r="U4966" s="108"/>
      <c r="V4966" s="107"/>
      <c r="W4966" s="107"/>
    </row>
    <row r="4967" spans="20:23">
      <c r="T4967" s="108"/>
      <c r="U4967" s="108"/>
      <c r="V4967" s="107"/>
      <c r="W4967" s="107"/>
    </row>
    <row r="4968" spans="20:23">
      <c r="T4968" s="108"/>
      <c r="U4968" s="108"/>
      <c r="V4968" s="107"/>
      <c r="W4968" s="107"/>
    </row>
    <row r="4969" spans="20:23">
      <c r="T4969" s="108"/>
      <c r="U4969" s="108"/>
      <c r="V4969" s="107"/>
      <c r="W4969" s="107"/>
    </row>
    <row r="4970" spans="20:23">
      <c r="T4970" s="108"/>
      <c r="U4970" s="108"/>
      <c r="V4970" s="107"/>
      <c r="W4970" s="107"/>
    </row>
    <row r="4971" spans="20:23">
      <c r="T4971" s="108"/>
      <c r="U4971" s="108"/>
      <c r="V4971" s="107"/>
      <c r="W4971" s="107"/>
    </row>
    <row r="4972" spans="20:23">
      <c r="T4972" s="108"/>
      <c r="U4972" s="108"/>
      <c r="V4972" s="107"/>
      <c r="W4972" s="107"/>
    </row>
    <row r="4973" spans="20:23">
      <c r="T4973" s="108"/>
      <c r="U4973" s="108"/>
      <c r="V4973" s="107"/>
      <c r="W4973" s="107"/>
    </row>
    <row r="4974" spans="20:23">
      <c r="T4974" s="108"/>
      <c r="U4974" s="108"/>
      <c r="V4974" s="107"/>
      <c r="W4974" s="107"/>
    </row>
    <row r="4975" spans="20:23">
      <c r="T4975" s="108"/>
      <c r="U4975" s="108"/>
      <c r="V4975" s="107"/>
      <c r="W4975" s="107"/>
    </row>
    <row r="4976" spans="20:23">
      <c r="T4976" s="108"/>
      <c r="U4976" s="108"/>
      <c r="V4976" s="107"/>
      <c r="W4976" s="107"/>
    </row>
    <row r="4977" spans="20:23">
      <c r="T4977" s="108"/>
      <c r="U4977" s="108"/>
      <c r="V4977" s="107"/>
      <c r="W4977" s="107"/>
    </row>
    <row r="4978" spans="20:23">
      <c r="T4978" s="108"/>
      <c r="U4978" s="108"/>
      <c r="V4978" s="107"/>
      <c r="W4978" s="107"/>
    </row>
    <row r="4979" spans="20:23">
      <c r="T4979" s="108"/>
      <c r="U4979" s="108"/>
      <c r="V4979" s="107"/>
      <c r="W4979" s="107"/>
    </row>
    <row r="4980" spans="20:23">
      <c r="T4980" s="108"/>
      <c r="U4980" s="108"/>
      <c r="V4980" s="107"/>
      <c r="W4980" s="107"/>
    </row>
    <row r="4981" spans="20:23">
      <c r="T4981" s="108"/>
      <c r="U4981" s="108"/>
      <c r="V4981" s="107"/>
      <c r="W4981" s="107"/>
    </row>
    <row r="4982" spans="20:23">
      <c r="T4982" s="108"/>
      <c r="U4982" s="108"/>
      <c r="V4982" s="107"/>
      <c r="W4982" s="107"/>
    </row>
    <row r="4983" spans="20:23">
      <c r="T4983" s="108"/>
      <c r="U4983" s="108"/>
      <c r="V4983" s="107"/>
      <c r="W4983" s="107"/>
    </row>
    <row r="4984" spans="20:23">
      <c r="T4984" s="108"/>
      <c r="U4984" s="108"/>
      <c r="V4984" s="107"/>
      <c r="W4984" s="107"/>
    </row>
    <row r="4985" spans="20:23">
      <c r="T4985" s="108"/>
      <c r="U4985" s="108"/>
      <c r="V4985" s="107"/>
      <c r="W4985" s="107"/>
    </row>
    <row r="4986" spans="20:23">
      <c r="T4986" s="108"/>
      <c r="U4986" s="108"/>
      <c r="V4986" s="107"/>
      <c r="W4986" s="107"/>
    </row>
    <row r="4987" spans="20:23">
      <c r="T4987" s="108"/>
      <c r="U4987" s="108"/>
      <c r="V4987" s="107"/>
      <c r="W4987" s="107"/>
    </row>
    <row r="4988" spans="20:23">
      <c r="T4988" s="108"/>
      <c r="U4988" s="108"/>
      <c r="V4988" s="107"/>
      <c r="W4988" s="107"/>
    </row>
    <row r="4989" spans="20:23">
      <c r="T4989" s="108"/>
      <c r="U4989" s="108"/>
      <c r="V4989" s="107"/>
      <c r="W4989" s="107"/>
    </row>
    <row r="4990" spans="20:23">
      <c r="T4990" s="108"/>
      <c r="U4990" s="108"/>
      <c r="V4990" s="107"/>
      <c r="W4990" s="107"/>
    </row>
    <row r="4991" spans="20:23">
      <c r="T4991" s="108"/>
      <c r="U4991" s="108"/>
      <c r="V4991" s="107"/>
      <c r="W4991" s="107"/>
    </row>
    <row r="4992" spans="20:23">
      <c r="T4992" s="108"/>
      <c r="U4992" s="108"/>
      <c r="V4992" s="107"/>
      <c r="W4992" s="107"/>
    </row>
    <row r="4993" spans="20:23">
      <c r="T4993" s="108"/>
      <c r="U4993" s="108"/>
      <c r="V4993" s="107"/>
      <c r="W4993" s="107"/>
    </row>
    <row r="4994" spans="20:23">
      <c r="T4994" s="108"/>
      <c r="U4994" s="108"/>
      <c r="V4994" s="107"/>
      <c r="W4994" s="107"/>
    </row>
    <row r="4995" spans="20:23">
      <c r="T4995" s="108"/>
      <c r="U4995" s="108"/>
      <c r="V4995" s="107"/>
      <c r="W4995" s="107"/>
    </row>
    <row r="4996" spans="20:23">
      <c r="T4996" s="108"/>
      <c r="U4996" s="108"/>
      <c r="V4996" s="107"/>
      <c r="W4996" s="107"/>
    </row>
    <row r="4997" spans="20:23">
      <c r="T4997" s="108"/>
      <c r="U4997" s="108"/>
      <c r="V4997" s="107"/>
      <c r="W4997" s="107"/>
    </row>
    <row r="4998" spans="20:23">
      <c r="T4998" s="108"/>
      <c r="U4998" s="108"/>
      <c r="V4998" s="107"/>
      <c r="W4998" s="107"/>
    </row>
    <row r="4999" spans="20:23">
      <c r="T4999" s="108"/>
      <c r="U4999" s="108"/>
      <c r="V4999" s="107"/>
      <c r="W4999" s="107"/>
    </row>
    <row r="5000" spans="20:23">
      <c r="T5000" s="108"/>
      <c r="U5000" s="108"/>
      <c r="V5000" s="107"/>
      <c r="W5000" s="107"/>
    </row>
    <row r="5001" spans="20:23">
      <c r="T5001" s="108"/>
      <c r="U5001" s="108"/>
      <c r="V5001" s="107"/>
      <c r="W5001" s="107"/>
    </row>
    <row r="5002" spans="20:23">
      <c r="T5002" s="108"/>
      <c r="U5002" s="108"/>
      <c r="V5002" s="107"/>
      <c r="W5002" s="107"/>
    </row>
    <row r="5003" spans="20:23">
      <c r="T5003" s="108"/>
      <c r="U5003" s="108"/>
      <c r="V5003" s="107"/>
      <c r="W5003" s="107"/>
    </row>
    <row r="5004" spans="20:23">
      <c r="T5004" s="108"/>
      <c r="U5004" s="108"/>
      <c r="V5004" s="107"/>
      <c r="W5004" s="107"/>
    </row>
    <row r="5005" spans="20:23">
      <c r="T5005" s="108"/>
      <c r="U5005" s="108"/>
      <c r="V5005" s="107"/>
      <c r="W5005" s="107"/>
    </row>
    <row r="5006" spans="20:23">
      <c r="T5006" s="108"/>
      <c r="U5006" s="108"/>
      <c r="V5006" s="107"/>
      <c r="W5006" s="107"/>
    </row>
    <row r="5007" spans="20:23">
      <c r="T5007" s="108"/>
      <c r="U5007" s="108"/>
      <c r="V5007" s="107"/>
      <c r="W5007" s="107"/>
    </row>
    <row r="5008" spans="20:23">
      <c r="T5008" s="108"/>
      <c r="U5008" s="108"/>
      <c r="V5008" s="107"/>
      <c r="W5008" s="107"/>
    </row>
    <row r="5009" spans="20:23">
      <c r="T5009" s="108"/>
      <c r="U5009" s="108"/>
      <c r="V5009" s="107"/>
      <c r="W5009" s="107"/>
    </row>
    <row r="5010" spans="20:23">
      <c r="T5010" s="108"/>
      <c r="U5010" s="108"/>
      <c r="V5010" s="107"/>
      <c r="W5010" s="107"/>
    </row>
    <row r="5011" spans="20:23">
      <c r="T5011" s="108"/>
      <c r="U5011" s="108"/>
      <c r="V5011" s="107"/>
      <c r="W5011" s="107"/>
    </row>
    <row r="5012" spans="20:23">
      <c r="T5012" s="108"/>
      <c r="U5012" s="108"/>
      <c r="V5012" s="107"/>
      <c r="W5012" s="107"/>
    </row>
    <row r="5013" spans="20:23">
      <c r="T5013" s="108"/>
      <c r="U5013" s="108"/>
      <c r="V5013" s="107"/>
      <c r="W5013" s="107"/>
    </row>
    <row r="5014" spans="20:23">
      <c r="T5014" s="108"/>
      <c r="U5014" s="108"/>
      <c r="V5014" s="107"/>
      <c r="W5014" s="107"/>
    </row>
    <row r="5015" spans="20:23">
      <c r="T5015" s="108"/>
      <c r="U5015" s="108"/>
      <c r="V5015" s="107"/>
      <c r="W5015" s="107"/>
    </row>
    <row r="5016" spans="20:23">
      <c r="T5016" s="108"/>
      <c r="U5016" s="108"/>
      <c r="V5016" s="107"/>
      <c r="W5016" s="107"/>
    </row>
    <row r="5017" spans="20:23">
      <c r="T5017" s="108"/>
      <c r="U5017" s="108"/>
      <c r="V5017" s="107"/>
      <c r="W5017" s="107"/>
    </row>
    <row r="5018" spans="20:23">
      <c r="T5018" s="108"/>
      <c r="U5018" s="108"/>
      <c r="V5018" s="107"/>
      <c r="W5018" s="107"/>
    </row>
    <row r="5019" spans="20:23">
      <c r="T5019" s="108"/>
      <c r="U5019" s="108"/>
      <c r="V5019" s="107"/>
      <c r="W5019" s="107"/>
    </row>
    <row r="5020" spans="20:23">
      <c r="T5020" s="108"/>
      <c r="U5020" s="108"/>
      <c r="V5020" s="107"/>
      <c r="W5020" s="107"/>
    </row>
    <row r="5021" spans="20:23">
      <c r="T5021" s="108"/>
      <c r="U5021" s="108"/>
      <c r="V5021" s="107"/>
      <c r="W5021" s="107"/>
    </row>
    <row r="5022" spans="20:23">
      <c r="T5022" s="108"/>
      <c r="U5022" s="108"/>
      <c r="V5022" s="107"/>
      <c r="W5022" s="107"/>
    </row>
    <row r="5023" spans="20:23">
      <c r="T5023" s="108"/>
      <c r="U5023" s="108"/>
      <c r="V5023" s="107"/>
      <c r="W5023" s="107"/>
    </row>
    <row r="5024" spans="20:23">
      <c r="T5024" s="108"/>
      <c r="U5024" s="108"/>
      <c r="V5024" s="107"/>
      <c r="W5024" s="107"/>
    </row>
    <row r="5025" spans="20:23">
      <c r="T5025" s="108"/>
      <c r="U5025" s="108"/>
      <c r="V5025" s="107"/>
      <c r="W5025" s="107"/>
    </row>
    <row r="5026" spans="20:23">
      <c r="T5026" s="108"/>
      <c r="U5026" s="108"/>
      <c r="V5026" s="107"/>
      <c r="W5026" s="107"/>
    </row>
    <row r="5027" spans="20:23">
      <c r="T5027" s="108"/>
      <c r="U5027" s="108"/>
      <c r="V5027" s="107"/>
      <c r="W5027" s="107"/>
    </row>
    <row r="5028" spans="20:23">
      <c r="T5028" s="108"/>
      <c r="U5028" s="108"/>
      <c r="V5028" s="107"/>
      <c r="W5028" s="107"/>
    </row>
    <row r="5029" spans="20:23">
      <c r="T5029" s="108"/>
      <c r="U5029" s="108"/>
      <c r="V5029" s="107"/>
      <c r="W5029" s="107"/>
    </row>
    <row r="5030" spans="20:23">
      <c r="T5030" s="108"/>
      <c r="U5030" s="108"/>
      <c r="V5030" s="107"/>
      <c r="W5030" s="107"/>
    </row>
    <row r="5031" spans="20:23">
      <c r="T5031" s="108"/>
      <c r="U5031" s="108"/>
      <c r="V5031" s="107"/>
      <c r="W5031" s="107"/>
    </row>
    <row r="5032" spans="20:23">
      <c r="T5032" s="108"/>
      <c r="U5032" s="108"/>
      <c r="V5032" s="107"/>
      <c r="W5032" s="107"/>
    </row>
    <row r="5033" spans="20:23">
      <c r="T5033" s="108"/>
      <c r="U5033" s="108"/>
      <c r="V5033" s="107"/>
      <c r="W5033" s="107"/>
    </row>
    <row r="5034" spans="20:23">
      <c r="T5034" s="108"/>
      <c r="U5034" s="108"/>
      <c r="V5034" s="107"/>
      <c r="W5034" s="107"/>
    </row>
    <row r="5035" spans="20:23">
      <c r="T5035" s="108"/>
      <c r="U5035" s="108"/>
      <c r="V5035" s="107"/>
      <c r="W5035" s="107"/>
    </row>
    <row r="5036" spans="20:23">
      <c r="T5036" s="108"/>
      <c r="U5036" s="108"/>
      <c r="V5036" s="107"/>
      <c r="W5036" s="107"/>
    </row>
    <row r="5037" spans="20:23">
      <c r="T5037" s="108"/>
      <c r="U5037" s="108"/>
      <c r="V5037" s="107"/>
      <c r="W5037" s="107"/>
    </row>
    <row r="5038" spans="20:23">
      <c r="T5038" s="108"/>
      <c r="U5038" s="108"/>
      <c r="V5038" s="107"/>
      <c r="W5038" s="107"/>
    </row>
    <row r="5039" spans="20:23">
      <c r="T5039" s="108"/>
      <c r="U5039" s="108"/>
      <c r="V5039" s="107"/>
      <c r="W5039" s="107"/>
    </row>
    <row r="5040" spans="20:23">
      <c r="T5040" s="108"/>
      <c r="U5040" s="108"/>
      <c r="V5040" s="107"/>
      <c r="W5040" s="107"/>
    </row>
    <row r="5041" spans="20:23">
      <c r="T5041" s="108"/>
      <c r="U5041" s="108"/>
      <c r="V5041" s="107"/>
      <c r="W5041" s="107"/>
    </row>
    <row r="5042" spans="20:23">
      <c r="T5042" s="108"/>
      <c r="U5042" s="108"/>
      <c r="V5042" s="107"/>
      <c r="W5042" s="107"/>
    </row>
    <row r="5043" spans="20:23">
      <c r="T5043" s="108"/>
      <c r="U5043" s="108"/>
      <c r="V5043" s="107"/>
      <c r="W5043" s="107"/>
    </row>
    <row r="5044" spans="20:23">
      <c r="T5044" s="108"/>
      <c r="U5044" s="108"/>
      <c r="V5044" s="107"/>
      <c r="W5044" s="107"/>
    </row>
    <row r="5045" spans="20:23">
      <c r="T5045" s="108"/>
      <c r="U5045" s="108"/>
      <c r="V5045" s="107"/>
      <c r="W5045" s="107"/>
    </row>
    <row r="5046" spans="20:23">
      <c r="T5046" s="108"/>
      <c r="U5046" s="108"/>
      <c r="V5046" s="107"/>
      <c r="W5046" s="107"/>
    </row>
    <row r="5047" spans="20:23">
      <c r="T5047" s="108"/>
      <c r="U5047" s="108"/>
      <c r="V5047" s="107"/>
      <c r="W5047" s="107"/>
    </row>
    <row r="5048" spans="20:23">
      <c r="T5048" s="108"/>
      <c r="U5048" s="108"/>
      <c r="V5048" s="107"/>
      <c r="W5048" s="107"/>
    </row>
    <row r="5049" spans="20:23">
      <c r="T5049" s="108"/>
      <c r="U5049" s="108"/>
      <c r="V5049" s="107"/>
      <c r="W5049" s="107"/>
    </row>
    <row r="5050" spans="20:23">
      <c r="T5050" s="108"/>
      <c r="U5050" s="108"/>
      <c r="V5050" s="107"/>
      <c r="W5050" s="107"/>
    </row>
    <row r="5051" spans="20:23">
      <c r="T5051" s="108"/>
      <c r="U5051" s="108"/>
      <c r="V5051" s="107"/>
      <c r="W5051" s="107"/>
    </row>
    <row r="5052" spans="20:23">
      <c r="T5052" s="108"/>
      <c r="U5052" s="108"/>
      <c r="V5052" s="107"/>
      <c r="W5052" s="107"/>
    </row>
    <row r="5053" spans="20:23">
      <c r="T5053" s="108"/>
      <c r="U5053" s="108"/>
      <c r="V5053" s="107"/>
      <c r="W5053" s="107"/>
    </row>
    <row r="5054" spans="20:23">
      <c r="T5054" s="108"/>
      <c r="U5054" s="108"/>
      <c r="V5054" s="107"/>
      <c r="W5054" s="107"/>
    </row>
    <row r="5055" spans="20:23">
      <c r="T5055" s="108"/>
      <c r="U5055" s="108"/>
      <c r="V5055" s="107"/>
      <c r="W5055" s="107"/>
    </row>
    <row r="5056" spans="20:23">
      <c r="T5056" s="108"/>
      <c r="U5056" s="108"/>
      <c r="V5056" s="107"/>
      <c r="W5056" s="107"/>
    </row>
    <row r="5057" spans="20:23">
      <c r="T5057" s="108"/>
      <c r="U5057" s="108"/>
      <c r="V5057" s="107"/>
      <c r="W5057" s="107"/>
    </row>
    <row r="5058" spans="20:23">
      <c r="T5058" s="108"/>
      <c r="U5058" s="108"/>
      <c r="V5058" s="107"/>
      <c r="W5058" s="107"/>
    </row>
    <row r="5059" spans="20:23">
      <c r="T5059" s="108"/>
      <c r="U5059" s="108"/>
      <c r="V5059" s="107"/>
      <c r="W5059" s="107"/>
    </row>
    <row r="5060" spans="20:23">
      <c r="T5060" s="108"/>
      <c r="U5060" s="108"/>
      <c r="V5060" s="107"/>
      <c r="W5060" s="107"/>
    </row>
    <row r="5061" spans="20:23">
      <c r="T5061" s="108"/>
      <c r="U5061" s="108"/>
      <c r="V5061" s="107"/>
      <c r="W5061" s="107"/>
    </row>
    <row r="5062" spans="20:23">
      <c r="T5062" s="108"/>
      <c r="U5062" s="108"/>
      <c r="V5062" s="107"/>
      <c r="W5062" s="107"/>
    </row>
    <row r="5063" spans="20:23">
      <c r="T5063" s="108"/>
      <c r="U5063" s="108"/>
      <c r="V5063" s="107"/>
      <c r="W5063" s="107"/>
    </row>
    <row r="5064" spans="20:23">
      <c r="T5064" s="108"/>
      <c r="U5064" s="108"/>
      <c r="V5064" s="107"/>
      <c r="W5064" s="107"/>
    </row>
    <row r="5065" spans="20:23">
      <c r="T5065" s="108"/>
      <c r="U5065" s="108"/>
      <c r="V5065" s="107"/>
      <c r="W5065" s="107"/>
    </row>
    <row r="5066" spans="20:23">
      <c r="T5066" s="108"/>
      <c r="U5066" s="108"/>
      <c r="V5066" s="107"/>
      <c r="W5066" s="107"/>
    </row>
    <row r="5067" spans="20:23">
      <c r="T5067" s="108"/>
      <c r="U5067" s="108"/>
      <c r="V5067" s="107"/>
      <c r="W5067" s="107"/>
    </row>
    <row r="5068" spans="20:23">
      <c r="T5068" s="108"/>
      <c r="U5068" s="108"/>
      <c r="V5068" s="107"/>
      <c r="W5068" s="107"/>
    </row>
    <row r="5069" spans="20:23">
      <c r="T5069" s="108"/>
      <c r="U5069" s="108"/>
      <c r="V5069" s="107"/>
      <c r="W5069" s="107"/>
    </row>
    <row r="5070" spans="20:23">
      <c r="T5070" s="108"/>
      <c r="U5070" s="108"/>
      <c r="V5070" s="107"/>
      <c r="W5070" s="107"/>
    </row>
    <row r="5071" spans="20:23">
      <c r="T5071" s="108"/>
      <c r="U5071" s="108"/>
      <c r="V5071" s="107"/>
      <c r="W5071" s="107"/>
    </row>
    <row r="5072" spans="20:23">
      <c r="T5072" s="108"/>
      <c r="U5072" s="108"/>
      <c r="V5072" s="107"/>
      <c r="W5072" s="107"/>
    </row>
    <row r="5073" spans="20:23">
      <c r="T5073" s="108"/>
      <c r="U5073" s="108"/>
      <c r="V5073" s="107"/>
      <c r="W5073" s="107"/>
    </row>
    <row r="5074" spans="20:23">
      <c r="T5074" s="108"/>
      <c r="U5074" s="108"/>
      <c r="V5074" s="107"/>
      <c r="W5074" s="107"/>
    </row>
    <row r="5075" spans="20:23">
      <c r="T5075" s="108"/>
      <c r="U5075" s="108"/>
      <c r="V5075" s="107"/>
      <c r="W5075" s="107"/>
    </row>
    <row r="5076" spans="20:23">
      <c r="T5076" s="108"/>
      <c r="U5076" s="108"/>
      <c r="V5076" s="107"/>
      <c r="W5076" s="107"/>
    </row>
    <row r="5077" spans="20:23">
      <c r="T5077" s="108"/>
      <c r="U5077" s="108"/>
      <c r="V5077" s="107"/>
      <c r="W5077" s="107"/>
    </row>
    <row r="5078" spans="20:23">
      <c r="T5078" s="108"/>
      <c r="U5078" s="108"/>
      <c r="V5078" s="107"/>
      <c r="W5078" s="107"/>
    </row>
    <row r="5079" spans="20:23">
      <c r="T5079" s="108"/>
      <c r="U5079" s="108"/>
      <c r="V5079" s="107"/>
      <c r="W5079" s="107"/>
    </row>
    <row r="5080" spans="20:23">
      <c r="T5080" s="108"/>
      <c r="U5080" s="108"/>
      <c r="V5080" s="107"/>
      <c r="W5080" s="107"/>
    </row>
    <row r="5081" spans="20:23">
      <c r="T5081" s="108"/>
      <c r="U5081" s="108"/>
      <c r="V5081" s="107"/>
      <c r="W5081" s="107"/>
    </row>
    <row r="5082" spans="20:23">
      <c r="T5082" s="108"/>
      <c r="U5082" s="108"/>
      <c r="V5082" s="107"/>
      <c r="W5082" s="107"/>
    </row>
    <row r="5083" spans="20:23">
      <c r="T5083" s="108"/>
      <c r="U5083" s="108"/>
      <c r="V5083" s="107"/>
      <c r="W5083" s="107"/>
    </row>
    <row r="5084" spans="20:23">
      <c r="T5084" s="108"/>
      <c r="U5084" s="108"/>
      <c r="V5084" s="107"/>
      <c r="W5084" s="107"/>
    </row>
    <row r="5085" spans="20:23">
      <c r="T5085" s="108"/>
      <c r="U5085" s="108"/>
      <c r="V5085" s="107"/>
      <c r="W5085" s="107"/>
    </row>
    <row r="5086" spans="20:23">
      <c r="T5086" s="108"/>
      <c r="U5086" s="108"/>
      <c r="V5086" s="107"/>
      <c r="W5086" s="107"/>
    </row>
    <row r="5087" spans="20:23">
      <c r="T5087" s="108"/>
      <c r="U5087" s="108"/>
      <c r="V5087" s="107"/>
      <c r="W5087" s="107"/>
    </row>
    <row r="5088" spans="20:23">
      <c r="T5088" s="108"/>
      <c r="U5088" s="108"/>
      <c r="V5088" s="107"/>
      <c r="W5088" s="107"/>
    </row>
    <row r="5089" spans="20:23">
      <c r="T5089" s="108"/>
      <c r="U5089" s="108"/>
      <c r="V5089" s="107"/>
      <c r="W5089" s="107"/>
    </row>
    <row r="5090" spans="20:23">
      <c r="T5090" s="108"/>
      <c r="U5090" s="108"/>
      <c r="V5090" s="107"/>
      <c r="W5090" s="107"/>
    </row>
    <row r="5091" spans="20:23">
      <c r="T5091" s="108"/>
      <c r="U5091" s="108"/>
      <c r="V5091" s="107"/>
      <c r="W5091" s="107"/>
    </row>
    <row r="5092" spans="20:23">
      <c r="T5092" s="108"/>
      <c r="U5092" s="108"/>
      <c r="V5092" s="107"/>
      <c r="W5092" s="107"/>
    </row>
    <row r="5093" spans="20:23">
      <c r="T5093" s="108"/>
      <c r="U5093" s="108"/>
      <c r="V5093" s="107"/>
      <c r="W5093" s="107"/>
    </row>
    <row r="5094" spans="20:23">
      <c r="T5094" s="108"/>
      <c r="U5094" s="108"/>
      <c r="V5094" s="107"/>
      <c r="W5094" s="107"/>
    </row>
    <row r="5095" spans="20:23">
      <c r="T5095" s="108"/>
      <c r="U5095" s="108"/>
      <c r="V5095" s="107"/>
      <c r="W5095" s="107"/>
    </row>
    <row r="5096" spans="20:23">
      <c r="T5096" s="108"/>
      <c r="U5096" s="108"/>
      <c r="V5096" s="107"/>
      <c r="W5096" s="107"/>
    </row>
    <row r="5097" spans="20:23">
      <c r="T5097" s="108"/>
      <c r="U5097" s="108"/>
      <c r="V5097" s="107"/>
      <c r="W5097" s="107"/>
    </row>
    <row r="5098" spans="20:23">
      <c r="T5098" s="108"/>
      <c r="U5098" s="108"/>
      <c r="V5098" s="107"/>
      <c r="W5098" s="107"/>
    </row>
    <row r="5099" spans="20:23">
      <c r="T5099" s="108"/>
      <c r="U5099" s="108"/>
      <c r="V5099" s="107"/>
      <c r="W5099" s="107"/>
    </row>
    <row r="5100" spans="20:23">
      <c r="T5100" s="108"/>
      <c r="U5100" s="108"/>
      <c r="V5100" s="107"/>
      <c r="W5100" s="107"/>
    </row>
    <row r="5101" spans="20:23">
      <c r="T5101" s="108"/>
      <c r="U5101" s="108"/>
      <c r="V5101" s="107"/>
      <c r="W5101" s="107"/>
    </row>
    <row r="5102" spans="20:23">
      <c r="T5102" s="108"/>
      <c r="U5102" s="108"/>
      <c r="V5102" s="107"/>
      <c r="W5102" s="107"/>
    </row>
    <row r="5103" spans="20:23">
      <c r="T5103" s="108"/>
      <c r="U5103" s="108"/>
      <c r="V5103" s="107"/>
      <c r="W5103" s="107"/>
    </row>
    <row r="5104" spans="20:23">
      <c r="T5104" s="108"/>
      <c r="U5104" s="108"/>
      <c r="V5104" s="107"/>
      <c r="W5104" s="107"/>
    </row>
    <row r="5105" spans="20:23">
      <c r="T5105" s="108"/>
      <c r="U5105" s="108"/>
      <c r="V5105" s="107"/>
      <c r="W5105" s="107"/>
    </row>
    <row r="5106" spans="20:23">
      <c r="T5106" s="108"/>
      <c r="U5106" s="108"/>
      <c r="V5106" s="107"/>
      <c r="W5106" s="107"/>
    </row>
    <row r="5107" spans="20:23">
      <c r="T5107" s="108"/>
      <c r="U5107" s="108"/>
      <c r="V5107" s="107"/>
      <c r="W5107" s="107"/>
    </row>
    <row r="5108" spans="20:23">
      <c r="T5108" s="108"/>
      <c r="U5108" s="108"/>
      <c r="V5108" s="107"/>
      <c r="W5108" s="107"/>
    </row>
    <row r="5109" spans="20:23">
      <c r="T5109" s="108"/>
      <c r="U5109" s="108"/>
      <c r="V5109" s="107"/>
      <c r="W5109" s="107"/>
    </row>
    <row r="5110" spans="20:23">
      <c r="T5110" s="108"/>
      <c r="U5110" s="108"/>
      <c r="V5110" s="107"/>
      <c r="W5110" s="107"/>
    </row>
    <row r="5111" spans="20:23">
      <c r="T5111" s="108"/>
      <c r="U5111" s="108"/>
      <c r="V5111" s="107"/>
      <c r="W5111" s="107"/>
    </row>
    <row r="5112" spans="20:23">
      <c r="T5112" s="108"/>
      <c r="U5112" s="108"/>
      <c r="V5112" s="107"/>
      <c r="W5112" s="107"/>
    </row>
    <row r="5113" spans="20:23">
      <c r="T5113" s="108"/>
      <c r="U5113" s="108"/>
      <c r="V5113" s="107"/>
      <c r="W5113" s="107"/>
    </row>
    <row r="5114" spans="20:23">
      <c r="T5114" s="108"/>
      <c r="U5114" s="108"/>
      <c r="V5114" s="107"/>
      <c r="W5114" s="107"/>
    </row>
    <row r="5115" spans="20:23">
      <c r="T5115" s="108"/>
      <c r="U5115" s="108"/>
      <c r="V5115" s="107"/>
      <c r="W5115" s="107"/>
    </row>
    <row r="5116" spans="20:23">
      <c r="T5116" s="108"/>
      <c r="U5116" s="108"/>
      <c r="V5116" s="107"/>
      <c r="W5116" s="107"/>
    </row>
    <row r="5117" spans="20:23">
      <c r="T5117" s="108"/>
      <c r="U5117" s="108"/>
      <c r="V5117" s="107"/>
      <c r="W5117" s="107"/>
    </row>
    <row r="5118" spans="20:23">
      <c r="T5118" s="108"/>
      <c r="U5118" s="108"/>
      <c r="V5118" s="107"/>
      <c r="W5118" s="107"/>
    </row>
    <row r="5119" spans="20:23">
      <c r="T5119" s="108"/>
      <c r="U5119" s="108"/>
      <c r="V5119" s="107"/>
      <c r="W5119" s="107"/>
    </row>
    <row r="5120" spans="20:23">
      <c r="T5120" s="108"/>
      <c r="U5120" s="108"/>
      <c r="V5120" s="107"/>
      <c r="W5120" s="107"/>
    </row>
    <row r="5121" spans="20:23">
      <c r="T5121" s="108"/>
      <c r="U5121" s="108"/>
      <c r="V5121" s="107"/>
      <c r="W5121" s="107"/>
    </row>
    <row r="5122" spans="20:23">
      <c r="T5122" s="108"/>
      <c r="U5122" s="108"/>
      <c r="V5122" s="107"/>
      <c r="W5122" s="107"/>
    </row>
    <row r="5123" spans="20:23">
      <c r="T5123" s="108"/>
      <c r="U5123" s="108"/>
      <c r="V5123" s="107"/>
      <c r="W5123" s="107"/>
    </row>
    <row r="5124" spans="20:23">
      <c r="T5124" s="108"/>
      <c r="U5124" s="108"/>
      <c r="V5124" s="107"/>
      <c r="W5124" s="107"/>
    </row>
    <row r="5125" spans="20:23">
      <c r="T5125" s="108"/>
      <c r="U5125" s="108"/>
      <c r="V5125" s="107"/>
      <c r="W5125" s="107"/>
    </row>
    <row r="5126" spans="20:23">
      <c r="T5126" s="108"/>
      <c r="U5126" s="108"/>
      <c r="V5126" s="107"/>
      <c r="W5126" s="107"/>
    </row>
    <row r="5127" spans="20:23">
      <c r="T5127" s="108"/>
      <c r="U5127" s="108"/>
      <c r="V5127" s="107"/>
      <c r="W5127" s="107"/>
    </row>
    <row r="5128" spans="20:23">
      <c r="T5128" s="108"/>
      <c r="U5128" s="108"/>
      <c r="V5128" s="107"/>
      <c r="W5128" s="107"/>
    </row>
    <row r="5129" spans="20:23">
      <c r="T5129" s="108"/>
      <c r="U5129" s="108"/>
      <c r="V5129" s="107"/>
      <c r="W5129" s="107"/>
    </row>
    <row r="5130" spans="20:23">
      <c r="T5130" s="108"/>
      <c r="U5130" s="108"/>
      <c r="V5130" s="107"/>
      <c r="W5130" s="107"/>
    </row>
    <row r="5131" spans="20:23">
      <c r="T5131" s="108"/>
      <c r="U5131" s="108"/>
      <c r="V5131" s="107"/>
      <c r="W5131" s="107"/>
    </row>
    <row r="5132" spans="20:23">
      <c r="T5132" s="108"/>
      <c r="U5132" s="108"/>
      <c r="V5132" s="107"/>
      <c r="W5132" s="107"/>
    </row>
    <row r="5133" spans="20:23">
      <c r="T5133" s="108"/>
      <c r="U5133" s="108"/>
      <c r="V5133" s="107"/>
      <c r="W5133" s="107"/>
    </row>
    <row r="5134" spans="20:23">
      <c r="T5134" s="108"/>
      <c r="U5134" s="108"/>
      <c r="V5134" s="107"/>
      <c r="W5134" s="107"/>
    </row>
    <row r="5135" spans="20:23">
      <c r="T5135" s="108"/>
      <c r="U5135" s="108"/>
      <c r="V5135" s="107"/>
      <c r="W5135" s="107"/>
    </row>
    <row r="5136" spans="20:23">
      <c r="T5136" s="108"/>
      <c r="U5136" s="108"/>
      <c r="V5136" s="107"/>
      <c r="W5136" s="107"/>
    </row>
    <row r="5137" spans="20:23">
      <c r="T5137" s="108"/>
      <c r="U5137" s="108"/>
      <c r="V5137" s="107"/>
      <c r="W5137" s="107"/>
    </row>
    <row r="5138" spans="20:23">
      <c r="T5138" s="108"/>
      <c r="U5138" s="108"/>
      <c r="V5138" s="107"/>
      <c r="W5138" s="107"/>
    </row>
    <row r="5139" spans="20:23">
      <c r="T5139" s="108"/>
      <c r="U5139" s="108"/>
      <c r="V5139" s="107"/>
      <c r="W5139" s="107"/>
    </row>
    <row r="5140" spans="20:23">
      <c r="T5140" s="108"/>
      <c r="U5140" s="108"/>
      <c r="V5140" s="107"/>
      <c r="W5140" s="107"/>
    </row>
    <row r="5141" spans="20:23">
      <c r="T5141" s="108"/>
      <c r="U5141" s="108"/>
      <c r="V5141" s="107"/>
      <c r="W5141" s="107"/>
    </row>
    <row r="5142" spans="20:23">
      <c r="T5142" s="108"/>
      <c r="U5142" s="108"/>
      <c r="V5142" s="107"/>
      <c r="W5142" s="107"/>
    </row>
    <row r="5143" spans="20:23">
      <c r="T5143" s="108"/>
      <c r="U5143" s="108"/>
      <c r="V5143" s="107"/>
      <c r="W5143" s="107"/>
    </row>
    <row r="5144" spans="20:23">
      <c r="T5144" s="108"/>
      <c r="U5144" s="108"/>
      <c r="V5144" s="107"/>
      <c r="W5144" s="107"/>
    </row>
    <row r="5145" spans="20:23">
      <c r="T5145" s="108"/>
      <c r="U5145" s="108"/>
      <c r="V5145" s="107"/>
      <c r="W5145" s="107"/>
    </row>
    <row r="5146" spans="20:23">
      <c r="T5146" s="108"/>
      <c r="U5146" s="108"/>
      <c r="V5146" s="107"/>
      <c r="W5146" s="107"/>
    </row>
    <row r="5147" spans="20:23">
      <c r="T5147" s="108"/>
      <c r="U5147" s="108"/>
      <c r="V5147" s="107"/>
      <c r="W5147" s="107"/>
    </row>
    <row r="5148" spans="20:23">
      <c r="T5148" s="108"/>
      <c r="U5148" s="108"/>
      <c r="V5148" s="107"/>
      <c r="W5148" s="107"/>
    </row>
    <row r="5149" spans="20:23">
      <c r="T5149" s="108"/>
      <c r="U5149" s="108"/>
      <c r="V5149" s="107"/>
      <c r="W5149" s="107"/>
    </row>
    <row r="5150" spans="20:23">
      <c r="T5150" s="108"/>
      <c r="U5150" s="108"/>
      <c r="V5150" s="107"/>
      <c r="W5150" s="107"/>
    </row>
    <row r="5151" spans="20:23">
      <c r="T5151" s="108"/>
      <c r="U5151" s="108"/>
      <c r="V5151" s="107"/>
      <c r="W5151" s="107"/>
    </row>
    <row r="5152" spans="20:23">
      <c r="T5152" s="108"/>
      <c r="U5152" s="108"/>
      <c r="V5152" s="107"/>
      <c r="W5152" s="107"/>
    </row>
    <row r="5153" spans="20:23">
      <c r="T5153" s="108"/>
      <c r="U5153" s="108"/>
      <c r="V5153" s="107"/>
      <c r="W5153" s="107"/>
    </row>
    <row r="5154" spans="20:23">
      <c r="T5154" s="108"/>
      <c r="U5154" s="108"/>
      <c r="V5154" s="107"/>
      <c r="W5154" s="107"/>
    </row>
    <row r="5155" spans="20:23">
      <c r="T5155" s="108"/>
      <c r="U5155" s="108"/>
      <c r="V5155" s="107"/>
      <c r="W5155" s="107"/>
    </row>
    <row r="5156" spans="20:23">
      <c r="T5156" s="108"/>
      <c r="U5156" s="108"/>
      <c r="V5156" s="107"/>
      <c r="W5156" s="107"/>
    </row>
    <row r="5157" spans="20:23">
      <c r="T5157" s="108"/>
      <c r="U5157" s="108"/>
      <c r="V5157" s="107"/>
      <c r="W5157" s="107"/>
    </row>
    <row r="5158" spans="20:23">
      <c r="T5158" s="108"/>
      <c r="U5158" s="108"/>
      <c r="V5158" s="107"/>
      <c r="W5158" s="107"/>
    </row>
    <row r="5159" spans="20:23">
      <c r="T5159" s="108"/>
      <c r="U5159" s="108"/>
      <c r="V5159" s="107"/>
      <c r="W5159" s="107"/>
    </row>
    <row r="5160" spans="20:23">
      <c r="T5160" s="108"/>
      <c r="U5160" s="108"/>
      <c r="V5160" s="107"/>
      <c r="W5160" s="107"/>
    </row>
    <row r="5161" spans="20:23">
      <c r="T5161" s="108"/>
      <c r="U5161" s="108"/>
      <c r="V5161" s="107"/>
      <c r="W5161" s="107"/>
    </row>
    <row r="5162" spans="20:23">
      <c r="T5162" s="108"/>
      <c r="U5162" s="108"/>
      <c r="V5162" s="107"/>
      <c r="W5162" s="107"/>
    </row>
    <row r="5163" spans="20:23">
      <c r="T5163" s="108"/>
      <c r="U5163" s="108"/>
      <c r="V5163" s="107"/>
      <c r="W5163" s="107"/>
    </row>
    <row r="5164" spans="20:23">
      <c r="T5164" s="108"/>
      <c r="U5164" s="108"/>
      <c r="V5164" s="107"/>
      <c r="W5164" s="107"/>
    </row>
    <row r="5165" spans="20:23">
      <c r="T5165" s="108"/>
      <c r="U5165" s="108"/>
      <c r="V5165" s="107"/>
      <c r="W5165" s="107"/>
    </row>
    <row r="5166" spans="20:23">
      <c r="T5166" s="108"/>
      <c r="U5166" s="108"/>
      <c r="V5166" s="107"/>
      <c r="W5166" s="107"/>
    </row>
    <row r="5167" spans="20:23">
      <c r="T5167" s="108"/>
      <c r="U5167" s="108"/>
      <c r="V5167" s="107"/>
      <c r="W5167" s="107"/>
    </row>
    <row r="5168" spans="20:23">
      <c r="T5168" s="108"/>
      <c r="U5168" s="108"/>
      <c r="V5168" s="107"/>
      <c r="W5168" s="107"/>
    </row>
    <row r="5169" spans="20:23">
      <c r="T5169" s="108"/>
      <c r="U5169" s="108"/>
      <c r="V5169" s="107"/>
      <c r="W5169" s="107"/>
    </row>
    <row r="5170" spans="20:23">
      <c r="T5170" s="108"/>
      <c r="U5170" s="108"/>
      <c r="V5170" s="107"/>
      <c r="W5170" s="107"/>
    </row>
    <row r="5171" spans="20:23">
      <c r="T5171" s="108"/>
      <c r="U5171" s="108"/>
      <c r="V5171" s="107"/>
      <c r="W5171" s="107"/>
    </row>
    <row r="5172" spans="20:23">
      <c r="T5172" s="108"/>
      <c r="U5172" s="108"/>
      <c r="V5172" s="107"/>
      <c r="W5172" s="107"/>
    </row>
    <row r="5173" spans="20:23">
      <c r="T5173" s="108"/>
      <c r="U5173" s="108"/>
      <c r="V5173" s="107"/>
      <c r="W5173" s="107"/>
    </row>
    <row r="5174" spans="20:23">
      <c r="T5174" s="108"/>
      <c r="U5174" s="108"/>
      <c r="V5174" s="107"/>
      <c r="W5174" s="107"/>
    </row>
    <row r="5175" spans="20:23">
      <c r="T5175" s="108"/>
      <c r="U5175" s="108"/>
      <c r="V5175" s="107"/>
      <c r="W5175" s="107"/>
    </row>
    <row r="5176" spans="20:23">
      <c r="T5176" s="108"/>
      <c r="U5176" s="108"/>
      <c r="V5176" s="107"/>
      <c r="W5176" s="107"/>
    </row>
    <row r="5177" spans="20:23">
      <c r="T5177" s="108"/>
      <c r="U5177" s="108"/>
      <c r="V5177" s="107"/>
      <c r="W5177" s="107"/>
    </row>
    <row r="5178" spans="20:23">
      <c r="T5178" s="108"/>
      <c r="U5178" s="108"/>
      <c r="V5178" s="107"/>
      <c r="W5178" s="107"/>
    </row>
    <row r="5179" spans="20:23">
      <c r="T5179" s="108"/>
      <c r="U5179" s="108"/>
      <c r="V5179" s="107"/>
      <c r="W5179" s="107"/>
    </row>
    <row r="5180" spans="20:23">
      <c r="T5180" s="108"/>
      <c r="U5180" s="108"/>
      <c r="V5180" s="107"/>
      <c r="W5180" s="107"/>
    </row>
    <row r="5181" spans="20:23">
      <c r="T5181" s="108"/>
      <c r="U5181" s="108"/>
      <c r="V5181" s="107"/>
      <c r="W5181" s="107"/>
    </row>
    <row r="5182" spans="20:23">
      <c r="T5182" s="108"/>
      <c r="U5182" s="108"/>
      <c r="V5182" s="107"/>
      <c r="W5182" s="107"/>
    </row>
    <row r="5183" spans="20:23">
      <c r="T5183" s="108"/>
      <c r="U5183" s="108"/>
      <c r="V5183" s="107"/>
      <c r="W5183" s="107"/>
    </row>
    <row r="5184" spans="20:23">
      <c r="T5184" s="108"/>
      <c r="U5184" s="108"/>
      <c r="V5184" s="107"/>
      <c r="W5184" s="107"/>
    </row>
    <row r="5185" spans="20:23">
      <c r="T5185" s="108"/>
      <c r="U5185" s="108"/>
      <c r="V5185" s="107"/>
      <c r="W5185" s="107"/>
    </row>
    <row r="5186" spans="20:23">
      <c r="T5186" s="108"/>
      <c r="U5186" s="108"/>
      <c r="V5186" s="107"/>
      <c r="W5186" s="107"/>
    </row>
    <row r="5187" spans="20:23">
      <c r="T5187" s="108"/>
      <c r="U5187" s="108"/>
      <c r="V5187" s="107"/>
      <c r="W5187" s="107"/>
    </row>
    <row r="5188" spans="20:23">
      <c r="T5188" s="108"/>
      <c r="U5188" s="108"/>
      <c r="V5188" s="107"/>
      <c r="W5188" s="107"/>
    </row>
    <row r="5189" spans="20:23">
      <c r="T5189" s="108"/>
      <c r="U5189" s="108"/>
      <c r="V5189" s="107"/>
      <c r="W5189" s="107"/>
    </row>
    <row r="5190" spans="20:23">
      <c r="T5190" s="108"/>
      <c r="U5190" s="108"/>
      <c r="V5190" s="107"/>
      <c r="W5190" s="107"/>
    </row>
    <row r="5191" spans="20:23">
      <c r="T5191" s="108"/>
      <c r="U5191" s="108"/>
      <c r="V5191" s="107"/>
      <c r="W5191" s="107"/>
    </row>
    <row r="5192" spans="20:23">
      <c r="T5192" s="108"/>
      <c r="U5192" s="108"/>
      <c r="V5192" s="107"/>
      <c r="W5192" s="107"/>
    </row>
    <row r="5193" spans="20:23">
      <c r="T5193" s="108"/>
      <c r="U5193" s="108"/>
      <c r="V5193" s="107"/>
      <c r="W5193" s="107"/>
    </row>
    <row r="5194" spans="20:23">
      <c r="T5194" s="108"/>
      <c r="U5194" s="108"/>
      <c r="V5194" s="107"/>
      <c r="W5194" s="107"/>
    </row>
    <row r="5195" spans="20:23">
      <c r="T5195" s="108"/>
      <c r="U5195" s="108"/>
      <c r="V5195" s="107"/>
      <c r="W5195" s="107"/>
    </row>
    <row r="5196" spans="20:23">
      <c r="T5196" s="108"/>
      <c r="U5196" s="108"/>
      <c r="V5196" s="107"/>
      <c r="W5196" s="107"/>
    </row>
    <row r="5197" spans="20:23">
      <c r="T5197" s="108"/>
      <c r="U5197" s="108"/>
      <c r="V5197" s="107"/>
      <c r="W5197" s="107"/>
    </row>
    <row r="5198" spans="20:23">
      <c r="T5198" s="108"/>
      <c r="U5198" s="108"/>
      <c r="V5198" s="107"/>
      <c r="W5198" s="107"/>
    </row>
    <row r="5199" spans="20:23">
      <c r="T5199" s="108"/>
      <c r="U5199" s="108"/>
      <c r="V5199" s="107"/>
      <c r="W5199" s="107"/>
    </row>
    <row r="5200" spans="20:23">
      <c r="T5200" s="108"/>
      <c r="U5200" s="108"/>
      <c r="V5200" s="107"/>
      <c r="W5200" s="107"/>
    </row>
    <row r="5201" spans="20:23">
      <c r="T5201" s="108"/>
      <c r="U5201" s="108"/>
      <c r="V5201" s="107"/>
      <c r="W5201" s="107"/>
    </row>
    <row r="5202" spans="20:23">
      <c r="T5202" s="108"/>
      <c r="U5202" s="108"/>
      <c r="V5202" s="107"/>
      <c r="W5202" s="107"/>
    </row>
    <row r="5203" spans="20:23">
      <c r="T5203" s="108"/>
      <c r="U5203" s="108"/>
      <c r="V5203" s="107"/>
      <c r="W5203" s="107"/>
    </row>
    <row r="5204" spans="20:23">
      <c r="T5204" s="108"/>
      <c r="U5204" s="108"/>
      <c r="V5204" s="107"/>
      <c r="W5204" s="107"/>
    </row>
    <row r="5205" spans="20:23">
      <c r="T5205" s="108"/>
      <c r="U5205" s="108"/>
      <c r="V5205" s="107"/>
      <c r="W5205" s="107"/>
    </row>
    <row r="5206" spans="20:23">
      <c r="T5206" s="108"/>
      <c r="U5206" s="108"/>
      <c r="V5206" s="107"/>
      <c r="W5206" s="107"/>
    </row>
    <row r="5207" spans="20:23">
      <c r="T5207" s="108"/>
      <c r="U5207" s="108"/>
      <c r="V5207" s="107"/>
      <c r="W5207" s="107"/>
    </row>
    <row r="5208" spans="20:23">
      <c r="T5208" s="108"/>
      <c r="U5208" s="108"/>
      <c r="V5208" s="107"/>
      <c r="W5208" s="107"/>
    </row>
    <row r="5209" spans="20:23">
      <c r="T5209" s="108"/>
      <c r="U5209" s="108"/>
      <c r="V5209" s="107"/>
      <c r="W5209" s="107"/>
    </row>
    <row r="5210" spans="20:23">
      <c r="T5210" s="108"/>
      <c r="U5210" s="108"/>
      <c r="V5210" s="107"/>
      <c r="W5210" s="107"/>
    </row>
    <row r="5211" spans="20:23">
      <c r="T5211" s="108"/>
      <c r="U5211" s="108"/>
      <c r="V5211" s="107"/>
      <c r="W5211" s="107"/>
    </row>
    <row r="5212" spans="20:23">
      <c r="T5212" s="108"/>
      <c r="U5212" s="108"/>
      <c r="V5212" s="107"/>
      <c r="W5212" s="107"/>
    </row>
    <row r="5213" spans="20:23">
      <c r="T5213" s="108"/>
      <c r="U5213" s="108"/>
      <c r="V5213" s="107"/>
      <c r="W5213" s="107"/>
    </row>
    <row r="5214" spans="20:23">
      <c r="T5214" s="108"/>
      <c r="U5214" s="108"/>
      <c r="V5214" s="107"/>
      <c r="W5214" s="107"/>
    </row>
    <row r="5215" spans="20:23">
      <c r="T5215" s="108"/>
      <c r="U5215" s="108"/>
      <c r="V5215" s="107"/>
      <c r="W5215" s="107"/>
    </row>
    <row r="5216" spans="20:23">
      <c r="T5216" s="108"/>
      <c r="U5216" s="108"/>
      <c r="V5216" s="107"/>
      <c r="W5216" s="107"/>
    </row>
    <row r="5217" spans="20:23">
      <c r="T5217" s="108"/>
      <c r="U5217" s="108"/>
      <c r="V5217" s="107"/>
      <c r="W5217" s="107"/>
    </row>
    <row r="5218" spans="20:23">
      <c r="T5218" s="108"/>
      <c r="U5218" s="108"/>
      <c r="V5218" s="107"/>
      <c r="W5218" s="107"/>
    </row>
    <row r="5219" spans="20:23">
      <c r="T5219" s="108"/>
      <c r="U5219" s="108"/>
      <c r="V5219" s="107"/>
      <c r="W5219" s="107"/>
    </row>
    <row r="5220" spans="20:23">
      <c r="T5220" s="108"/>
      <c r="U5220" s="108"/>
      <c r="V5220" s="107"/>
      <c r="W5220" s="107"/>
    </row>
    <row r="5221" spans="20:23">
      <c r="T5221" s="108"/>
      <c r="U5221" s="108"/>
      <c r="V5221" s="107"/>
      <c r="W5221" s="107"/>
    </row>
    <row r="5222" spans="20:23">
      <c r="T5222" s="108"/>
      <c r="U5222" s="108"/>
      <c r="V5222" s="107"/>
      <c r="W5222" s="107"/>
    </row>
    <row r="5223" spans="20:23">
      <c r="T5223" s="108"/>
      <c r="U5223" s="108"/>
      <c r="V5223" s="107"/>
      <c r="W5223" s="107"/>
    </row>
    <row r="5224" spans="20:23">
      <c r="T5224" s="108"/>
      <c r="U5224" s="108"/>
      <c r="V5224" s="107"/>
      <c r="W5224" s="107"/>
    </row>
    <row r="5225" spans="20:23">
      <c r="T5225" s="108"/>
      <c r="U5225" s="108"/>
      <c r="V5225" s="107"/>
      <c r="W5225" s="107"/>
    </row>
    <row r="5226" spans="20:23">
      <c r="T5226" s="108"/>
      <c r="U5226" s="108"/>
      <c r="V5226" s="107"/>
      <c r="W5226" s="107"/>
    </row>
    <row r="5227" spans="20:23">
      <c r="T5227" s="108"/>
      <c r="U5227" s="108"/>
      <c r="V5227" s="107"/>
      <c r="W5227" s="107"/>
    </row>
    <row r="5228" spans="20:23">
      <c r="T5228" s="108"/>
      <c r="U5228" s="108"/>
      <c r="V5228" s="107"/>
      <c r="W5228" s="107"/>
    </row>
    <row r="5229" spans="20:23">
      <c r="T5229" s="108"/>
      <c r="U5229" s="108"/>
      <c r="V5229" s="107"/>
      <c r="W5229" s="107"/>
    </row>
    <row r="5230" spans="20:23">
      <c r="T5230" s="108"/>
      <c r="U5230" s="108"/>
      <c r="V5230" s="107"/>
      <c r="W5230" s="107"/>
    </row>
    <row r="5231" spans="20:23">
      <c r="T5231" s="108"/>
      <c r="U5231" s="108"/>
      <c r="V5231" s="107"/>
      <c r="W5231" s="107"/>
    </row>
    <row r="5232" spans="20:23">
      <c r="T5232" s="108"/>
      <c r="U5232" s="108"/>
      <c r="V5232" s="107"/>
      <c r="W5232" s="107"/>
    </row>
    <row r="5233" spans="20:23">
      <c r="T5233" s="108"/>
      <c r="U5233" s="108"/>
      <c r="V5233" s="107"/>
      <c r="W5233" s="107"/>
    </row>
    <row r="5234" spans="20:23">
      <c r="T5234" s="108"/>
      <c r="U5234" s="108"/>
      <c r="V5234" s="107"/>
      <c r="W5234" s="107"/>
    </row>
    <row r="5235" spans="20:23">
      <c r="T5235" s="108"/>
      <c r="U5235" s="108"/>
      <c r="V5235" s="107"/>
      <c r="W5235" s="107"/>
    </row>
    <row r="5236" spans="20:23">
      <c r="T5236" s="108"/>
      <c r="U5236" s="108"/>
      <c r="V5236" s="107"/>
      <c r="W5236" s="107"/>
    </row>
    <row r="5237" spans="20:23">
      <c r="T5237" s="108"/>
      <c r="U5237" s="108"/>
      <c r="V5237" s="107"/>
      <c r="W5237" s="107"/>
    </row>
    <row r="5238" spans="20:23">
      <c r="T5238" s="108"/>
      <c r="U5238" s="108"/>
      <c r="V5238" s="107"/>
      <c r="W5238" s="107"/>
    </row>
    <row r="5239" spans="20:23">
      <c r="T5239" s="108"/>
      <c r="U5239" s="108"/>
      <c r="V5239" s="107"/>
      <c r="W5239" s="107"/>
    </row>
    <row r="5240" spans="20:23">
      <c r="T5240" s="108"/>
      <c r="U5240" s="108"/>
      <c r="V5240" s="107"/>
      <c r="W5240" s="107"/>
    </row>
    <row r="5241" spans="20:23">
      <c r="T5241" s="108"/>
      <c r="U5241" s="108"/>
      <c r="V5241" s="107"/>
      <c r="W5241" s="107"/>
    </row>
    <row r="5242" spans="20:23">
      <c r="T5242" s="108"/>
      <c r="U5242" s="108"/>
      <c r="V5242" s="107"/>
      <c r="W5242" s="107"/>
    </row>
    <row r="5243" spans="20:23">
      <c r="T5243" s="108"/>
      <c r="U5243" s="108"/>
      <c r="V5243" s="107"/>
      <c r="W5243" s="107"/>
    </row>
    <row r="5244" spans="20:23">
      <c r="T5244" s="108"/>
      <c r="U5244" s="108"/>
      <c r="V5244" s="107"/>
      <c r="W5244" s="107"/>
    </row>
    <row r="5245" spans="20:23">
      <c r="T5245" s="108"/>
      <c r="U5245" s="108"/>
      <c r="V5245" s="107"/>
      <c r="W5245" s="107"/>
    </row>
    <row r="5246" spans="20:23">
      <c r="T5246" s="108"/>
      <c r="U5246" s="108"/>
      <c r="V5246" s="107"/>
      <c r="W5246" s="107"/>
    </row>
    <row r="5247" spans="20:23">
      <c r="T5247" s="108"/>
      <c r="U5247" s="108"/>
      <c r="V5247" s="107"/>
      <c r="W5247" s="107"/>
    </row>
    <row r="5248" spans="20:23">
      <c r="T5248" s="108"/>
      <c r="U5248" s="108"/>
      <c r="V5248" s="107"/>
      <c r="W5248" s="107"/>
    </row>
    <row r="5249" spans="20:23">
      <c r="T5249" s="108"/>
      <c r="U5249" s="108"/>
      <c r="V5249" s="107"/>
      <c r="W5249" s="107"/>
    </row>
    <row r="5250" spans="20:23">
      <c r="T5250" s="108"/>
      <c r="U5250" s="108"/>
      <c r="V5250" s="107"/>
      <c r="W5250" s="107"/>
    </row>
    <row r="5251" spans="20:23">
      <c r="T5251" s="108"/>
      <c r="U5251" s="108"/>
      <c r="V5251" s="107"/>
      <c r="W5251" s="107"/>
    </row>
    <row r="5252" spans="20:23">
      <c r="T5252" s="108"/>
      <c r="U5252" s="108"/>
      <c r="V5252" s="107"/>
      <c r="W5252" s="107"/>
    </row>
    <row r="5253" spans="20:23">
      <c r="T5253" s="108"/>
      <c r="U5253" s="108"/>
      <c r="V5253" s="107"/>
      <c r="W5253" s="107"/>
    </row>
    <row r="5254" spans="20:23">
      <c r="T5254" s="108"/>
      <c r="U5254" s="108"/>
      <c r="V5254" s="107"/>
      <c r="W5254" s="107"/>
    </row>
    <row r="5255" spans="20:23">
      <c r="T5255" s="108"/>
      <c r="U5255" s="108"/>
      <c r="V5255" s="107"/>
      <c r="W5255" s="107"/>
    </row>
    <row r="5256" spans="20:23">
      <c r="T5256" s="108"/>
      <c r="U5256" s="108"/>
      <c r="V5256" s="107"/>
      <c r="W5256" s="107"/>
    </row>
    <row r="5257" spans="20:23">
      <c r="T5257" s="108"/>
      <c r="U5257" s="108"/>
      <c r="V5257" s="107"/>
      <c r="W5257" s="107"/>
    </row>
    <row r="5258" spans="20:23">
      <c r="T5258" s="108"/>
      <c r="U5258" s="108"/>
      <c r="V5258" s="107"/>
      <c r="W5258" s="107"/>
    </row>
    <row r="5259" spans="20:23">
      <c r="T5259" s="108"/>
      <c r="U5259" s="108"/>
      <c r="V5259" s="107"/>
      <c r="W5259" s="107"/>
    </row>
    <row r="5260" spans="20:23">
      <c r="T5260" s="108"/>
      <c r="U5260" s="108"/>
      <c r="V5260" s="107"/>
      <c r="W5260" s="107"/>
    </row>
    <row r="5261" spans="20:23">
      <c r="T5261" s="108"/>
      <c r="U5261" s="108"/>
      <c r="V5261" s="107"/>
      <c r="W5261" s="107"/>
    </row>
    <row r="5262" spans="20:23">
      <c r="T5262" s="108"/>
      <c r="U5262" s="108"/>
      <c r="V5262" s="107"/>
      <c r="W5262" s="107"/>
    </row>
    <row r="5263" spans="20:23">
      <c r="T5263" s="108"/>
      <c r="U5263" s="108"/>
      <c r="V5263" s="107"/>
      <c r="W5263" s="107"/>
    </row>
    <row r="5264" spans="20:23">
      <c r="T5264" s="108"/>
      <c r="U5264" s="108"/>
      <c r="V5264" s="107"/>
      <c r="W5264" s="107"/>
    </row>
    <row r="5265" spans="20:23">
      <c r="T5265" s="108"/>
      <c r="U5265" s="108"/>
      <c r="V5265" s="107"/>
      <c r="W5265" s="107"/>
    </row>
    <row r="5266" spans="20:23">
      <c r="T5266" s="108"/>
      <c r="U5266" s="108"/>
      <c r="V5266" s="107"/>
      <c r="W5266" s="107"/>
    </row>
    <row r="5267" spans="20:23">
      <c r="T5267" s="108"/>
      <c r="U5267" s="108"/>
      <c r="V5267" s="107"/>
      <c r="W5267" s="107"/>
    </row>
    <row r="5268" spans="20:23">
      <c r="T5268" s="108"/>
      <c r="U5268" s="108"/>
      <c r="V5268" s="107"/>
      <c r="W5268" s="107"/>
    </row>
    <row r="5269" spans="20:23">
      <c r="T5269" s="108"/>
      <c r="U5269" s="108"/>
      <c r="V5269" s="107"/>
      <c r="W5269" s="107"/>
    </row>
    <row r="5270" spans="20:23">
      <c r="T5270" s="108"/>
      <c r="U5270" s="108"/>
      <c r="V5270" s="107"/>
      <c r="W5270" s="107"/>
    </row>
    <row r="5271" spans="20:23">
      <c r="T5271" s="108"/>
      <c r="U5271" s="108"/>
      <c r="V5271" s="107"/>
      <c r="W5271" s="107"/>
    </row>
    <row r="5272" spans="20:23">
      <c r="T5272" s="108"/>
      <c r="U5272" s="108"/>
      <c r="V5272" s="107"/>
      <c r="W5272" s="107"/>
    </row>
    <row r="5273" spans="20:23">
      <c r="T5273" s="108"/>
      <c r="U5273" s="108"/>
      <c r="V5273" s="107"/>
      <c r="W5273" s="107"/>
    </row>
    <row r="5274" spans="20:23">
      <c r="T5274" s="108"/>
      <c r="U5274" s="108"/>
      <c r="V5274" s="107"/>
      <c r="W5274" s="107"/>
    </row>
    <row r="5275" spans="20:23">
      <c r="T5275" s="108"/>
      <c r="U5275" s="108"/>
      <c r="V5275" s="107"/>
      <c r="W5275" s="107"/>
    </row>
    <row r="5276" spans="20:23">
      <c r="T5276" s="108"/>
      <c r="U5276" s="108"/>
      <c r="V5276" s="107"/>
      <c r="W5276" s="107"/>
    </row>
    <row r="5277" spans="20:23">
      <c r="T5277" s="108"/>
      <c r="U5277" s="108"/>
      <c r="V5277" s="107"/>
      <c r="W5277" s="107"/>
    </row>
    <row r="5278" spans="20:23">
      <c r="T5278" s="108"/>
      <c r="U5278" s="108"/>
      <c r="V5278" s="107"/>
      <c r="W5278" s="107"/>
    </row>
    <row r="5279" spans="20:23">
      <c r="T5279" s="108"/>
      <c r="U5279" s="108"/>
      <c r="V5279" s="107"/>
      <c r="W5279" s="107"/>
    </row>
    <row r="5280" spans="20:23">
      <c r="T5280" s="108"/>
      <c r="U5280" s="108"/>
      <c r="V5280" s="107"/>
      <c r="W5280" s="107"/>
    </row>
    <row r="5281" spans="20:23">
      <c r="T5281" s="108"/>
      <c r="U5281" s="108"/>
      <c r="V5281" s="107"/>
      <c r="W5281" s="107"/>
    </row>
    <row r="5282" spans="20:23">
      <c r="T5282" s="108"/>
      <c r="U5282" s="108"/>
      <c r="V5282" s="107"/>
      <c r="W5282" s="107"/>
    </row>
    <row r="5283" spans="20:23">
      <c r="T5283" s="108"/>
      <c r="U5283" s="108"/>
      <c r="V5283" s="107"/>
      <c r="W5283" s="107"/>
    </row>
    <row r="5284" spans="20:23">
      <c r="T5284" s="108"/>
      <c r="U5284" s="108"/>
      <c r="V5284" s="107"/>
      <c r="W5284" s="107"/>
    </row>
    <row r="5285" spans="20:23">
      <c r="T5285" s="108"/>
      <c r="U5285" s="108"/>
      <c r="V5285" s="107"/>
      <c r="W5285" s="107"/>
    </row>
    <row r="5286" spans="20:23">
      <c r="T5286" s="108"/>
      <c r="U5286" s="108"/>
      <c r="V5286" s="107"/>
      <c r="W5286" s="107"/>
    </row>
    <row r="5287" spans="20:23">
      <c r="T5287" s="108"/>
      <c r="U5287" s="108"/>
      <c r="V5287" s="107"/>
      <c r="W5287" s="107"/>
    </row>
    <row r="5288" spans="20:23">
      <c r="T5288" s="108"/>
      <c r="U5288" s="108"/>
      <c r="V5288" s="107"/>
      <c r="W5288" s="107"/>
    </row>
    <row r="5289" spans="20:23">
      <c r="T5289" s="108"/>
      <c r="U5289" s="108"/>
      <c r="V5289" s="107"/>
      <c r="W5289" s="107"/>
    </row>
    <row r="5290" spans="20:23">
      <c r="T5290" s="108"/>
      <c r="U5290" s="108"/>
      <c r="V5290" s="107"/>
      <c r="W5290" s="107"/>
    </row>
    <row r="5291" spans="20:23">
      <c r="T5291" s="108"/>
      <c r="U5291" s="108"/>
      <c r="V5291" s="107"/>
      <c r="W5291" s="107"/>
    </row>
    <row r="5292" spans="20:23">
      <c r="T5292" s="108"/>
      <c r="U5292" s="108"/>
      <c r="V5292" s="107"/>
      <c r="W5292" s="107"/>
    </row>
    <row r="5293" spans="20:23">
      <c r="T5293" s="108"/>
      <c r="U5293" s="108"/>
      <c r="V5293" s="107"/>
      <c r="W5293" s="107"/>
    </row>
    <row r="5294" spans="20:23">
      <c r="T5294" s="108"/>
      <c r="U5294" s="108"/>
      <c r="V5294" s="107"/>
      <c r="W5294" s="107"/>
    </row>
    <row r="5295" spans="20:23">
      <c r="T5295" s="108"/>
      <c r="U5295" s="108"/>
      <c r="V5295" s="107"/>
      <c r="W5295" s="107"/>
    </row>
    <row r="5296" spans="20:23">
      <c r="T5296" s="108"/>
      <c r="U5296" s="108"/>
      <c r="V5296" s="107"/>
      <c r="W5296" s="107"/>
    </row>
    <row r="5297" spans="20:23">
      <c r="T5297" s="108"/>
      <c r="U5297" s="108"/>
      <c r="V5297" s="107"/>
      <c r="W5297" s="107"/>
    </row>
    <row r="5298" spans="20:23">
      <c r="T5298" s="108"/>
      <c r="U5298" s="108"/>
      <c r="V5298" s="107"/>
      <c r="W5298" s="107"/>
    </row>
    <row r="5299" spans="20:23">
      <c r="T5299" s="108"/>
      <c r="U5299" s="108"/>
      <c r="V5299" s="107"/>
      <c r="W5299" s="107"/>
    </row>
    <row r="5300" spans="20:23">
      <c r="T5300" s="108"/>
      <c r="U5300" s="108"/>
      <c r="V5300" s="107"/>
      <c r="W5300" s="107"/>
    </row>
    <row r="5301" spans="20:23">
      <c r="T5301" s="108"/>
      <c r="U5301" s="108"/>
      <c r="V5301" s="107"/>
      <c r="W5301" s="107"/>
    </row>
    <row r="5302" spans="20:23">
      <c r="T5302" s="108"/>
      <c r="U5302" s="108"/>
      <c r="V5302" s="107"/>
      <c r="W5302" s="107"/>
    </row>
    <row r="5303" spans="20:23">
      <c r="T5303" s="108"/>
      <c r="U5303" s="108"/>
      <c r="V5303" s="107"/>
      <c r="W5303" s="107"/>
    </row>
    <row r="5304" spans="20:23">
      <c r="T5304" s="108"/>
      <c r="U5304" s="108"/>
      <c r="V5304" s="107"/>
      <c r="W5304" s="107"/>
    </row>
    <row r="5305" spans="20:23">
      <c r="T5305" s="108"/>
      <c r="U5305" s="108"/>
      <c r="V5305" s="107"/>
      <c r="W5305" s="107"/>
    </row>
    <row r="5306" spans="20:23">
      <c r="T5306" s="108"/>
      <c r="U5306" s="108"/>
      <c r="V5306" s="107"/>
      <c r="W5306" s="107"/>
    </row>
    <row r="5307" spans="20:23">
      <c r="T5307" s="108"/>
      <c r="U5307" s="108"/>
      <c r="V5307" s="107"/>
      <c r="W5307" s="107"/>
    </row>
    <row r="5308" spans="20:23">
      <c r="T5308" s="108"/>
      <c r="U5308" s="108"/>
      <c r="V5308" s="107"/>
      <c r="W5308" s="107"/>
    </row>
    <row r="5309" spans="20:23">
      <c r="T5309" s="108"/>
      <c r="U5309" s="108"/>
      <c r="V5309" s="107"/>
      <c r="W5309" s="107"/>
    </row>
    <row r="5310" spans="20:23">
      <c r="T5310" s="108"/>
      <c r="U5310" s="108"/>
      <c r="V5310" s="107"/>
      <c r="W5310" s="107"/>
    </row>
    <row r="5311" spans="20:23">
      <c r="T5311" s="108"/>
      <c r="U5311" s="108"/>
      <c r="V5311" s="107"/>
      <c r="W5311" s="107"/>
    </row>
    <row r="5312" spans="20:23">
      <c r="T5312" s="108"/>
      <c r="U5312" s="108"/>
      <c r="V5312" s="107"/>
      <c r="W5312" s="107"/>
    </row>
    <row r="5313" spans="20:23">
      <c r="T5313" s="108"/>
      <c r="U5313" s="108"/>
      <c r="V5313" s="107"/>
      <c r="W5313" s="107"/>
    </row>
    <row r="5314" spans="20:23">
      <c r="T5314" s="108"/>
      <c r="U5314" s="108"/>
      <c r="V5314" s="107"/>
      <c r="W5314" s="107"/>
    </row>
    <row r="5315" spans="20:23">
      <c r="T5315" s="108"/>
      <c r="U5315" s="108"/>
      <c r="V5315" s="107"/>
      <c r="W5315" s="107"/>
    </row>
    <row r="5316" spans="20:23">
      <c r="T5316" s="108"/>
      <c r="U5316" s="108"/>
      <c r="V5316" s="107"/>
      <c r="W5316" s="107"/>
    </row>
    <row r="5317" spans="20:23">
      <c r="T5317" s="108"/>
      <c r="U5317" s="108"/>
      <c r="V5317" s="107"/>
      <c r="W5317" s="107"/>
    </row>
    <row r="5318" spans="20:23">
      <c r="T5318" s="108"/>
      <c r="U5318" s="108"/>
      <c r="V5318" s="107"/>
      <c r="W5318" s="107"/>
    </row>
    <row r="5319" spans="20:23">
      <c r="T5319" s="108"/>
      <c r="U5319" s="108"/>
      <c r="V5319" s="107"/>
      <c r="W5319" s="107"/>
    </row>
    <row r="5320" spans="20:23">
      <c r="T5320" s="108"/>
      <c r="U5320" s="108"/>
      <c r="V5320" s="107"/>
      <c r="W5320" s="107"/>
    </row>
    <row r="5321" spans="20:23">
      <c r="T5321" s="108"/>
      <c r="U5321" s="108"/>
      <c r="V5321" s="107"/>
      <c r="W5321" s="107"/>
    </row>
    <row r="5322" spans="20:23">
      <c r="T5322" s="108"/>
      <c r="U5322" s="108"/>
      <c r="V5322" s="107"/>
      <c r="W5322" s="107"/>
    </row>
    <row r="5323" spans="20:23">
      <c r="T5323" s="108"/>
      <c r="U5323" s="108"/>
      <c r="V5323" s="107"/>
      <c r="W5323" s="107"/>
    </row>
    <row r="5324" spans="20:23">
      <c r="T5324" s="108"/>
      <c r="U5324" s="108"/>
      <c r="V5324" s="107"/>
      <c r="W5324" s="107"/>
    </row>
    <row r="5325" spans="20:23">
      <c r="T5325" s="108"/>
      <c r="U5325" s="108"/>
      <c r="V5325" s="107"/>
      <c r="W5325" s="107"/>
    </row>
    <row r="5326" spans="20:23">
      <c r="T5326" s="108"/>
      <c r="U5326" s="108"/>
      <c r="V5326" s="107"/>
      <c r="W5326" s="107"/>
    </row>
    <row r="5327" spans="20:23">
      <c r="T5327" s="108"/>
      <c r="U5327" s="108"/>
      <c r="V5327" s="107"/>
      <c r="W5327" s="107"/>
    </row>
    <row r="5328" spans="20:23">
      <c r="T5328" s="108"/>
      <c r="U5328" s="108"/>
      <c r="V5328" s="107"/>
      <c r="W5328" s="107"/>
    </row>
    <row r="5329" spans="20:23">
      <c r="T5329" s="108"/>
      <c r="U5329" s="108"/>
      <c r="V5329" s="107"/>
      <c r="W5329" s="107"/>
    </row>
    <row r="5330" spans="20:23">
      <c r="T5330" s="108"/>
      <c r="U5330" s="108"/>
      <c r="V5330" s="107"/>
      <c r="W5330" s="107"/>
    </row>
    <row r="5331" spans="20:23">
      <c r="T5331" s="108"/>
      <c r="U5331" s="108"/>
      <c r="V5331" s="107"/>
      <c r="W5331" s="107"/>
    </row>
    <row r="5332" spans="20:23">
      <c r="T5332" s="108"/>
      <c r="U5332" s="108"/>
      <c r="V5332" s="107"/>
      <c r="W5332" s="107"/>
    </row>
    <row r="5333" spans="20:23">
      <c r="T5333" s="108"/>
      <c r="U5333" s="108"/>
      <c r="V5333" s="107"/>
      <c r="W5333" s="107"/>
    </row>
    <row r="5334" spans="20:23">
      <c r="T5334" s="108"/>
      <c r="U5334" s="108"/>
      <c r="V5334" s="107"/>
      <c r="W5334" s="107"/>
    </row>
    <row r="5335" spans="20:23">
      <c r="T5335" s="108"/>
      <c r="U5335" s="108"/>
      <c r="V5335" s="107"/>
      <c r="W5335" s="107"/>
    </row>
    <row r="5336" spans="20:23">
      <c r="T5336" s="108"/>
      <c r="U5336" s="108"/>
      <c r="V5336" s="107"/>
      <c r="W5336" s="107"/>
    </row>
    <row r="5337" spans="20:23">
      <c r="T5337" s="108"/>
      <c r="U5337" s="108"/>
      <c r="V5337" s="107"/>
      <c r="W5337" s="107"/>
    </row>
    <row r="5338" spans="20:23">
      <c r="T5338" s="108"/>
      <c r="U5338" s="108"/>
      <c r="V5338" s="107"/>
      <c r="W5338" s="107"/>
    </row>
    <row r="5339" spans="20:23">
      <c r="T5339" s="108"/>
      <c r="U5339" s="108"/>
      <c r="V5339" s="107"/>
      <c r="W5339" s="107"/>
    </row>
    <row r="5340" spans="20:23">
      <c r="T5340" s="108"/>
      <c r="U5340" s="108"/>
      <c r="V5340" s="107"/>
      <c r="W5340" s="107"/>
    </row>
    <row r="5341" spans="20:23">
      <c r="T5341" s="108"/>
      <c r="U5341" s="108"/>
      <c r="V5341" s="107"/>
      <c r="W5341" s="107"/>
    </row>
    <row r="5342" spans="20:23">
      <c r="T5342" s="108"/>
      <c r="U5342" s="108"/>
      <c r="V5342" s="107"/>
      <c r="W5342" s="107"/>
    </row>
    <row r="5343" spans="20:23">
      <c r="T5343" s="108"/>
      <c r="U5343" s="108"/>
      <c r="V5343" s="107"/>
      <c r="W5343" s="107"/>
    </row>
    <row r="5344" spans="20:23">
      <c r="T5344" s="108"/>
      <c r="U5344" s="108"/>
      <c r="V5344" s="107"/>
      <c r="W5344" s="107"/>
    </row>
    <row r="5345" spans="20:23">
      <c r="T5345" s="108"/>
      <c r="U5345" s="108"/>
      <c r="V5345" s="107"/>
      <c r="W5345" s="107"/>
    </row>
    <row r="5346" spans="20:23">
      <c r="T5346" s="108"/>
      <c r="U5346" s="108"/>
      <c r="V5346" s="107"/>
      <c r="W5346" s="107"/>
    </row>
    <row r="5347" spans="20:23">
      <c r="T5347" s="108"/>
      <c r="U5347" s="108"/>
      <c r="V5347" s="107"/>
      <c r="W5347" s="107"/>
    </row>
    <row r="5348" spans="20:23">
      <c r="T5348" s="108"/>
      <c r="U5348" s="108"/>
      <c r="V5348" s="107"/>
      <c r="W5348" s="107"/>
    </row>
    <row r="5349" spans="20:23">
      <c r="T5349" s="108"/>
      <c r="U5349" s="108"/>
      <c r="V5349" s="107"/>
      <c r="W5349" s="107"/>
    </row>
    <row r="5350" spans="20:23">
      <c r="T5350" s="108"/>
      <c r="U5350" s="108"/>
      <c r="V5350" s="107"/>
      <c r="W5350" s="107"/>
    </row>
    <row r="5351" spans="20:23">
      <c r="T5351" s="108"/>
      <c r="U5351" s="108"/>
      <c r="V5351" s="107"/>
      <c r="W5351" s="107"/>
    </row>
    <row r="5352" spans="20:23">
      <c r="T5352" s="108"/>
      <c r="U5352" s="108"/>
      <c r="V5352" s="107"/>
      <c r="W5352" s="107"/>
    </row>
    <row r="5353" spans="20:23">
      <c r="T5353" s="108"/>
      <c r="U5353" s="108"/>
      <c r="V5353" s="107"/>
      <c r="W5353" s="107"/>
    </row>
    <row r="5354" spans="20:23">
      <c r="T5354" s="108"/>
      <c r="U5354" s="108"/>
      <c r="V5354" s="107"/>
      <c r="W5354" s="107"/>
    </row>
    <row r="5355" spans="20:23">
      <c r="T5355" s="108"/>
      <c r="U5355" s="108"/>
      <c r="V5355" s="107"/>
      <c r="W5355" s="107"/>
    </row>
    <row r="5356" spans="20:23">
      <c r="T5356" s="108"/>
      <c r="U5356" s="108"/>
      <c r="V5356" s="107"/>
      <c r="W5356" s="107"/>
    </row>
    <row r="5357" spans="20:23">
      <c r="T5357" s="108"/>
      <c r="U5357" s="108"/>
      <c r="V5357" s="107"/>
      <c r="W5357" s="107"/>
    </row>
    <row r="5358" spans="20:23">
      <c r="T5358" s="108"/>
      <c r="U5358" s="108"/>
      <c r="V5358" s="107"/>
      <c r="W5358" s="107"/>
    </row>
    <row r="5359" spans="20:23">
      <c r="T5359" s="108"/>
      <c r="U5359" s="108"/>
      <c r="V5359" s="107"/>
      <c r="W5359" s="107"/>
    </row>
    <row r="5360" spans="20:23">
      <c r="T5360" s="108"/>
      <c r="U5360" s="108"/>
      <c r="V5360" s="107"/>
      <c r="W5360" s="107"/>
    </row>
    <row r="5361" spans="20:23">
      <c r="T5361" s="108"/>
      <c r="U5361" s="108"/>
      <c r="V5361" s="107"/>
      <c r="W5361" s="107"/>
    </row>
    <row r="5362" spans="20:23">
      <c r="T5362" s="108"/>
      <c r="U5362" s="108"/>
      <c r="V5362" s="107"/>
      <c r="W5362" s="107"/>
    </row>
    <row r="5363" spans="20:23">
      <c r="T5363" s="108"/>
      <c r="U5363" s="108"/>
      <c r="V5363" s="107"/>
      <c r="W5363" s="107"/>
    </row>
    <row r="5364" spans="20:23">
      <c r="T5364" s="108"/>
      <c r="U5364" s="108"/>
      <c r="V5364" s="107"/>
      <c r="W5364" s="107"/>
    </row>
    <row r="5365" spans="20:23">
      <c r="T5365" s="108"/>
      <c r="U5365" s="108"/>
      <c r="V5365" s="107"/>
      <c r="W5365" s="107"/>
    </row>
    <row r="5366" spans="20:23">
      <c r="T5366" s="108"/>
      <c r="U5366" s="108"/>
      <c r="V5366" s="107"/>
      <c r="W5366" s="107"/>
    </row>
    <row r="5367" spans="20:23">
      <c r="T5367" s="108"/>
      <c r="U5367" s="108"/>
      <c r="V5367" s="107"/>
      <c r="W5367" s="107"/>
    </row>
    <row r="5368" spans="20:23">
      <c r="T5368" s="108"/>
      <c r="U5368" s="108"/>
      <c r="V5368" s="107"/>
      <c r="W5368" s="107"/>
    </row>
    <row r="5369" spans="20:23">
      <c r="T5369" s="108"/>
      <c r="U5369" s="108"/>
      <c r="V5369" s="107"/>
      <c r="W5369" s="107"/>
    </row>
    <row r="5370" spans="20:23">
      <c r="T5370" s="108"/>
      <c r="U5370" s="108"/>
      <c r="V5370" s="107"/>
      <c r="W5370" s="107"/>
    </row>
    <row r="5371" spans="20:23">
      <c r="T5371" s="108"/>
      <c r="U5371" s="108"/>
      <c r="V5371" s="107"/>
      <c r="W5371" s="107"/>
    </row>
    <row r="5372" spans="20:23">
      <c r="T5372" s="108"/>
      <c r="U5372" s="108"/>
      <c r="V5372" s="107"/>
      <c r="W5372" s="107"/>
    </row>
    <row r="5373" spans="20:23">
      <c r="T5373" s="108"/>
      <c r="U5373" s="108"/>
      <c r="V5373" s="107"/>
      <c r="W5373" s="107"/>
    </row>
    <row r="5374" spans="20:23">
      <c r="T5374" s="108"/>
      <c r="U5374" s="108"/>
      <c r="V5374" s="107"/>
      <c r="W5374" s="107"/>
    </row>
    <row r="5375" spans="20:23">
      <c r="T5375" s="108"/>
      <c r="U5375" s="108"/>
      <c r="V5375" s="107"/>
      <c r="W5375" s="107"/>
    </row>
    <row r="5376" spans="20:23">
      <c r="T5376" s="108"/>
      <c r="U5376" s="108"/>
      <c r="V5376" s="107"/>
      <c r="W5376" s="107"/>
    </row>
    <row r="5377" spans="20:23">
      <c r="T5377" s="108"/>
      <c r="U5377" s="108"/>
      <c r="V5377" s="107"/>
      <c r="W5377" s="107"/>
    </row>
    <row r="5378" spans="20:23">
      <c r="T5378" s="108"/>
      <c r="U5378" s="108"/>
      <c r="V5378" s="107"/>
      <c r="W5378" s="107"/>
    </row>
    <row r="5379" spans="20:23">
      <c r="T5379" s="108"/>
      <c r="U5379" s="108"/>
      <c r="V5379" s="107"/>
      <c r="W5379" s="107"/>
    </row>
    <row r="5380" spans="20:23">
      <c r="T5380" s="108"/>
      <c r="U5380" s="108"/>
      <c r="V5380" s="107"/>
      <c r="W5380" s="107"/>
    </row>
    <row r="5381" spans="20:23">
      <c r="T5381" s="108"/>
      <c r="U5381" s="108"/>
      <c r="V5381" s="107"/>
      <c r="W5381" s="107"/>
    </row>
    <row r="5382" spans="20:23">
      <c r="T5382" s="108"/>
      <c r="U5382" s="108"/>
      <c r="V5382" s="107"/>
      <c r="W5382" s="107"/>
    </row>
    <row r="5383" spans="20:23">
      <c r="T5383" s="108"/>
      <c r="U5383" s="108"/>
      <c r="V5383" s="107"/>
      <c r="W5383" s="107"/>
    </row>
    <row r="5384" spans="20:23">
      <c r="T5384" s="108"/>
      <c r="U5384" s="108"/>
      <c r="V5384" s="107"/>
      <c r="W5384" s="107"/>
    </row>
    <row r="5385" spans="20:23">
      <c r="T5385" s="108"/>
      <c r="U5385" s="108"/>
      <c r="V5385" s="107"/>
      <c r="W5385" s="107"/>
    </row>
    <row r="5386" spans="20:23">
      <c r="T5386" s="108"/>
      <c r="U5386" s="108"/>
      <c r="V5386" s="107"/>
      <c r="W5386" s="107"/>
    </row>
    <row r="5387" spans="20:23">
      <c r="T5387" s="108"/>
      <c r="U5387" s="108"/>
      <c r="V5387" s="107"/>
      <c r="W5387" s="107"/>
    </row>
    <row r="5388" spans="20:23">
      <c r="T5388" s="108"/>
      <c r="U5388" s="108"/>
      <c r="V5388" s="107"/>
      <c r="W5388" s="107"/>
    </row>
    <row r="5389" spans="20:23">
      <c r="T5389" s="108"/>
      <c r="U5389" s="108"/>
      <c r="V5389" s="107"/>
      <c r="W5389" s="107"/>
    </row>
    <row r="5390" spans="20:23">
      <c r="T5390" s="108"/>
      <c r="U5390" s="108"/>
      <c r="V5390" s="107"/>
      <c r="W5390" s="107"/>
    </row>
    <row r="5391" spans="20:23">
      <c r="T5391" s="108"/>
      <c r="U5391" s="108"/>
      <c r="V5391" s="107"/>
      <c r="W5391" s="107"/>
    </row>
    <row r="5392" spans="20:23">
      <c r="T5392" s="108"/>
      <c r="U5392" s="108"/>
      <c r="V5392" s="107"/>
      <c r="W5392" s="107"/>
    </row>
    <row r="5393" spans="20:23">
      <c r="T5393" s="108"/>
      <c r="U5393" s="108"/>
      <c r="V5393" s="107"/>
      <c r="W5393" s="107"/>
    </row>
    <row r="5394" spans="20:23">
      <c r="T5394" s="108"/>
      <c r="U5394" s="108"/>
      <c r="V5394" s="107"/>
      <c r="W5394" s="107"/>
    </row>
    <row r="5395" spans="20:23">
      <c r="T5395" s="108"/>
      <c r="U5395" s="108"/>
      <c r="V5395" s="107"/>
      <c r="W5395" s="107"/>
    </row>
    <row r="5396" spans="20:23">
      <c r="T5396" s="108"/>
      <c r="U5396" s="108"/>
      <c r="V5396" s="107"/>
      <c r="W5396" s="107"/>
    </row>
    <row r="5397" spans="20:23">
      <c r="T5397" s="108"/>
      <c r="U5397" s="108"/>
      <c r="V5397" s="107"/>
      <c r="W5397" s="107"/>
    </row>
    <row r="5398" spans="20:23">
      <c r="T5398" s="108"/>
      <c r="U5398" s="108"/>
      <c r="V5398" s="107"/>
      <c r="W5398" s="107"/>
    </row>
    <row r="5399" spans="20:23">
      <c r="T5399" s="108"/>
      <c r="U5399" s="108"/>
      <c r="V5399" s="107"/>
      <c r="W5399" s="107"/>
    </row>
    <row r="5400" spans="20:23">
      <c r="T5400" s="108"/>
      <c r="U5400" s="108"/>
      <c r="V5400" s="107"/>
      <c r="W5400" s="107"/>
    </row>
    <row r="5401" spans="20:23">
      <c r="T5401" s="108"/>
      <c r="U5401" s="108"/>
      <c r="V5401" s="107"/>
      <c r="W5401" s="107"/>
    </row>
    <row r="5402" spans="20:23">
      <c r="T5402" s="108"/>
      <c r="U5402" s="108"/>
      <c r="V5402" s="107"/>
      <c r="W5402" s="107"/>
    </row>
    <row r="5403" spans="20:23">
      <c r="T5403" s="108"/>
      <c r="U5403" s="108"/>
      <c r="V5403" s="107"/>
      <c r="W5403" s="107"/>
    </row>
    <row r="5404" spans="20:23">
      <c r="T5404" s="108"/>
      <c r="U5404" s="108"/>
      <c r="V5404" s="107"/>
      <c r="W5404" s="107"/>
    </row>
    <row r="5405" spans="20:23">
      <c r="T5405" s="108"/>
      <c r="U5405" s="108"/>
      <c r="V5405" s="107"/>
      <c r="W5405" s="107"/>
    </row>
    <row r="5406" spans="20:23">
      <c r="T5406" s="108"/>
      <c r="U5406" s="108"/>
      <c r="V5406" s="107"/>
      <c r="W5406" s="107"/>
    </row>
    <row r="5407" spans="20:23">
      <c r="T5407" s="108"/>
      <c r="U5407" s="108"/>
      <c r="V5407" s="107"/>
      <c r="W5407" s="107"/>
    </row>
    <row r="5408" spans="20:23">
      <c r="T5408" s="108"/>
      <c r="U5408" s="108"/>
      <c r="V5408" s="107"/>
      <c r="W5408" s="107"/>
    </row>
    <row r="5409" spans="20:23">
      <c r="T5409" s="108"/>
      <c r="U5409" s="108"/>
      <c r="V5409" s="107"/>
      <c r="W5409" s="107"/>
    </row>
    <row r="5410" spans="20:23">
      <c r="T5410" s="108"/>
      <c r="U5410" s="108"/>
      <c r="V5410" s="107"/>
      <c r="W5410" s="107"/>
    </row>
    <row r="5411" spans="20:23">
      <c r="T5411" s="108"/>
      <c r="U5411" s="108"/>
      <c r="V5411" s="107"/>
      <c r="W5411" s="107"/>
    </row>
    <row r="5412" spans="20:23">
      <c r="T5412" s="108"/>
      <c r="U5412" s="108"/>
      <c r="V5412" s="107"/>
      <c r="W5412" s="107"/>
    </row>
    <row r="5413" spans="20:23">
      <c r="T5413" s="108"/>
      <c r="U5413" s="108"/>
      <c r="V5413" s="107"/>
      <c r="W5413" s="107"/>
    </row>
    <row r="5414" spans="20:23">
      <c r="T5414" s="108"/>
      <c r="U5414" s="108"/>
      <c r="V5414" s="107"/>
      <c r="W5414" s="107"/>
    </row>
    <row r="5415" spans="20:23">
      <c r="T5415" s="108"/>
      <c r="U5415" s="108"/>
      <c r="V5415" s="107"/>
      <c r="W5415" s="107"/>
    </row>
    <row r="5416" spans="20:23">
      <c r="T5416" s="108"/>
      <c r="U5416" s="108"/>
      <c r="V5416" s="107"/>
      <c r="W5416" s="107"/>
    </row>
    <row r="5417" spans="20:23">
      <c r="T5417" s="108"/>
      <c r="U5417" s="108"/>
      <c r="V5417" s="107"/>
      <c r="W5417" s="107"/>
    </row>
    <row r="5418" spans="20:23">
      <c r="T5418" s="108"/>
      <c r="U5418" s="108"/>
      <c r="V5418" s="107"/>
      <c r="W5418" s="107"/>
    </row>
    <row r="5419" spans="20:23">
      <c r="T5419" s="108"/>
      <c r="U5419" s="108"/>
      <c r="V5419" s="107"/>
      <c r="W5419" s="107"/>
    </row>
    <row r="5420" spans="20:23">
      <c r="T5420" s="108"/>
      <c r="U5420" s="108"/>
      <c r="V5420" s="107"/>
      <c r="W5420" s="107"/>
    </row>
    <row r="5421" spans="20:23">
      <c r="T5421" s="108"/>
      <c r="U5421" s="108"/>
      <c r="V5421" s="107"/>
      <c r="W5421" s="107"/>
    </row>
    <row r="5422" spans="20:23">
      <c r="T5422" s="108"/>
      <c r="U5422" s="108"/>
      <c r="V5422" s="107"/>
      <c r="W5422" s="107"/>
    </row>
    <row r="5423" spans="20:23">
      <c r="T5423" s="108"/>
      <c r="U5423" s="108"/>
      <c r="V5423" s="107"/>
      <c r="W5423" s="107"/>
    </row>
    <row r="5424" spans="20:23">
      <c r="T5424" s="108"/>
      <c r="U5424" s="108"/>
      <c r="V5424" s="107"/>
      <c r="W5424" s="107"/>
    </row>
    <row r="5425" spans="20:23">
      <c r="T5425" s="108"/>
      <c r="U5425" s="108"/>
      <c r="V5425" s="107"/>
      <c r="W5425" s="107"/>
    </row>
    <row r="5426" spans="20:23">
      <c r="T5426" s="108"/>
      <c r="U5426" s="108"/>
      <c r="V5426" s="107"/>
      <c r="W5426" s="107"/>
    </row>
    <row r="5427" spans="20:23">
      <c r="T5427" s="108"/>
      <c r="U5427" s="108"/>
      <c r="V5427" s="107"/>
      <c r="W5427" s="107"/>
    </row>
    <row r="5428" spans="20:23">
      <c r="T5428" s="108"/>
      <c r="U5428" s="108"/>
      <c r="V5428" s="107"/>
      <c r="W5428" s="107"/>
    </row>
    <row r="5429" spans="20:23">
      <c r="T5429" s="108"/>
      <c r="U5429" s="108"/>
      <c r="V5429" s="107"/>
      <c r="W5429" s="107"/>
    </row>
    <row r="5430" spans="20:23">
      <c r="T5430" s="108"/>
      <c r="U5430" s="108"/>
      <c r="V5430" s="107"/>
      <c r="W5430" s="107"/>
    </row>
    <row r="5431" spans="20:23">
      <c r="T5431" s="108"/>
      <c r="U5431" s="108"/>
      <c r="V5431" s="107"/>
      <c r="W5431" s="107"/>
    </row>
    <row r="5432" spans="20:23">
      <c r="T5432" s="108"/>
      <c r="U5432" s="108"/>
      <c r="V5432" s="107"/>
      <c r="W5432" s="107"/>
    </row>
    <row r="5433" spans="20:23">
      <c r="T5433" s="108"/>
      <c r="U5433" s="108"/>
      <c r="V5433" s="107"/>
      <c r="W5433" s="107"/>
    </row>
    <row r="5434" spans="20:23">
      <c r="T5434" s="108"/>
      <c r="U5434" s="108"/>
      <c r="V5434" s="107"/>
      <c r="W5434" s="107"/>
    </row>
    <row r="5435" spans="20:23">
      <c r="T5435" s="108"/>
      <c r="U5435" s="108"/>
      <c r="V5435" s="107"/>
      <c r="W5435" s="107"/>
    </row>
    <row r="5436" spans="20:23">
      <c r="T5436" s="108"/>
      <c r="U5436" s="108"/>
      <c r="V5436" s="107"/>
      <c r="W5436" s="107"/>
    </row>
    <row r="5437" spans="20:23">
      <c r="T5437" s="108"/>
      <c r="U5437" s="108"/>
      <c r="V5437" s="107"/>
      <c r="W5437" s="107"/>
    </row>
    <row r="5438" spans="20:23">
      <c r="T5438" s="108"/>
      <c r="U5438" s="108"/>
      <c r="V5438" s="107"/>
      <c r="W5438" s="107"/>
    </row>
    <row r="5439" spans="20:23">
      <c r="T5439" s="108"/>
      <c r="U5439" s="108"/>
      <c r="V5439" s="107"/>
      <c r="W5439" s="107"/>
    </row>
    <row r="5440" spans="20:23">
      <c r="T5440" s="108"/>
      <c r="U5440" s="108"/>
      <c r="V5440" s="107"/>
      <c r="W5440" s="107"/>
    </row>
    <row r="5441" spans="20:23">
      <c r="T5441" s="108"/>
      <c r="U5441" s="108"/>
      <c r="V5441" s="107"/>
      <c r="W5441" s="107"/>
    </row>
    <row r="5442" spans="20:23">
      <c r="T5442" s="108"/>
      <c r="U5442" s="108"/>
      <c r="V5442" s="107"/>
      <c r="W5442" s="107"/>
    </row>
    <row r="5443" spans="20:23">
      <c r="T5443" s="108"/>
      <c r="U5443" s="108"/>
      <c r="V5443" s="107"/>
      <c r="W5443" s="107"/>
    </row>
    <row r="5444" spans="20:23">
      <c r="T5444" s="108"/>
      <c r="U5444" s="108"/>
      <c r="V5444" s="107"/>
      <c r="W5444" s="107"/>
    </row>
    <row r="5445" spans="20:23">
      <c r="T5445" s="108"/>
      <c r="U5445" s="108"/>
      <c r="V5445" s="107"/>
      <c r="W5445" s="107"/>
    </row>
    <row r="5446" spans="20:23">
      <c r="T5446" s="108"/>
      <c r="U5446" s="108"/>
      <c r="V5446" s="107"/>
      <c r="W5446" s="107"/>
    </row>
    <row r="5447" spans="20:23">
      <c r="T5447" s="108"/>
      <c r="U5447" s="108"/>
      <c r="V5447" s="107"/>
      <c r="W5447" s="107"/>
    </row>
    <row r="5448" spans="20:23">
      <c r="T5448" s="108"/>
      <c r="U5448" s="108"/>
      <c r="V5448" s="107"/>
      <c r="W5448" s="107"/>
    </row>
    <row r="5449" spans="20:23">
      <c r="T5449" s="108"/>
      <c r="U5449" s="108"/>
      <c r="V5449" s="107"/>
      <c r="W5449" s="107"/>
    </row>
    <row r="5450" spans="20:23">
      <c r="T5450" s="108"/>
      <c r="U5450" s="108"/>
      <c r="V5450" s="107"/>
      <c r="W5450" s="107"/>
    </row>
    <row r="5451" spans="20:23">
      <c r="T5451" s="108"/>
      <c r="U5451" s="108"/>
      <c r="V5451" s="107"/>
      <c r="W5451" s="107"/>
    </row>
    <row r="5452" spans="20:23">
      <c r="T5452" s="108"/>
      <c r="U5452" s="108"/>
      <c r="V5452" s="107"/>
      <c r="W5452" s="107"/>
    </row>
    <row r="5453" spans="20:23">
      <c r="T5453" s="108"/>
      <c r="U5453" s="108"/>
      <c r="V5453" s="107"/>
      <c r="W5453" s="107"/>
    </row>
    <row r="5454" spans="20:23">
      <c r="T5454" s="108"/>
      <c r="U5454" s="108"/>
      <c r="V5454" s="107"/>
      <c r="W5454" s="107"/>
    </row>
    <row r="5455" spans="20:23">
      <c r="T5455" s="108"/>
      <c r="U5455" s="108"/>
      <c r="V5455" s="107"/>
      <c r="W5455" s="107"/>
    </row>
    <row r="5456" spans="20:23">
      <c r="T5456" s="108"/>
      <c r="U5456" s="108"/>
      <c r="V5456" s="107"/>
      <c r="W5456" s="107"/>
    </row>
    <row r="5457" spans="20:23">
      <c r="T5457" s="108"/>
      <c r="U5457" s="108"/>
      <c r="V5457" s="107"/>
      <c r="W5457" s="107"/>
    </row>
    <row r="5458" spans="20:23">
      <c r="T5458" s="108"/>
      <c r="U5458" s="108"/>
      <c r="V5458" s="107"/>
      <c r="W5458" s="107"/>
    </row>
    <row r="5459" spans="20:23">
      <c r="T5459" s="108"/>
      <c r="U5459" s="108"/>
      <c r="V5459" s="107"/>
      <c r="W5459" s="107"/>
    </row>
    <row r="5460" spans="20:23">
      <c r="T5460" s="108"/>
      <c r="U5460" s="108"/>
      <c r="V5460" s="107"/>
      <c r="W5460" s="107"/>
    </row>
    <row r="5461" spans="20:23">
      <c r="T5461" s="108"/>
      <c r="U5461" s="108"/>
      <c r="V5461" s="107"/>
      <c r="W5461" s="107"/>
    </row>
    <row r="5462" spans="20:23">
      <c r="T5462" s="108"/>
      <c r="U5462" s="108"/>
      <c r="V5462" s="107"/>
      <c r="W5462" s="107"/>
    </row>
    <row r="5463" spans="20:23">
      <c r="T5463" s="108"/>
      <c r="U5463" s="108"/>
      <c r="V5463" s="107"/>
      <c r="W5463" s="107"/>
    </row>
    <row r="5464" spans="20:23">
      <c r="T5464" s="108"/>
      <c r="U5464" s="108"/>
      <c r="V5464" s="107"/>
      <c r="W5464" s="107"/>
    </row>
    <row r="5465" spans="20:23">
      <c r="T5465" s="108"/>
      <c r="U5465" s="108"/>
      <c r="V5465" s="107"/>
      <c r="W5465" s="107"/>
    </row>
    <row r="5466" spans="20:23">
      <c r="T5466" s="108"/>
      <c r="U5466" s="108"/>
      <c r="V5466" s="107"/>
      <c r="W5466" s="107"/>
    </row>
    <row r="5467" spans="20:23">
      <c r="T5467" s="108"/>
      <c r="U5467" s="108"/>
      <c r="V5467" s="107"/>
      <c r="W5467" s="107"/>
    </row>
    <row r="5468" spans="20:23">
      <c r="T5468" s="108"/>
      <c r="U5468" s="108"/>
      <c r="V5468" s="107"/>
      <c r="W5468" s="107"/>
    </row>
    <row r="5469" spans="20:23">
      <c r="T5469" s="108"/>
      <c r="U5469" s="108"/>
      <c r="V5469" s="107"/>
      <c r="W5469" s="107"/>
    </row>
    <row r="5470" spans="20:23">
      <c r="T5470" s="108"/>
      <c r="U5470" s="108"/>
      <c r="V5470" s="107"/>
      <c r="W5470" s="107"/>
    </row>
    <row r="5471" spans="20:23">
      <c r="T5471" s="108"/>
      <c r="U5471" s="108"/>
      <c r="V5471" s="107"/>
      <c r="W5471" s="107"/>
    </row>
    <row r="5472" spans="20:23">
      <c r="T5472" s="108"/>
      <c r="U5472" s="108"/>
      <c r="V5472" s="107"/>
      <c r="W5472" s="107"/>
    </row>
    <row r="5473" spans="20:23">
      <c r="T5473" s="108"/>
      <c r="U5473" s="108"/>
      <c r="V5473" s="107"/>
      <c r="W5473" s="107"/>
    </row>
    <row r="5474" spans="20:23">
      <c r="T5474" s="108"/>
      <c r="U5474" s="108"/>
      <c r="V5474" s="107"/>
      <c r="W5474" s="107"/>
    </row>
    <row r="5475" spans="20:23">
      <c r="T5475" s="108"/>
      <c r="U5475" s="108"/>
      <c r="V5475" s="107"/>
      <c r="W5475" s="107"/>
    </row>
    <row r="5476" spans="20:23">
      <c r="T5476" s="108"/>
      <c r="U5476" s="108"/>
      <c r="V5476" s="107"/>
      <c r="W5476" s="107"/>
    </row>
    <row r="5477" spans="20:23">
      <c r="T5477" s="108"/>
      <c r="U5477" s="108"/>
      <c r="V5477" s="107"/>
      <c r="W5477" s="107"/>
    </row>
    <row r="5478" spans="20:23">
      <c r="T5478" s="108"/>
      <c r="U5478" s="108"/>
      <c r="V5478" s="107"/>
      <c r="W5478" s="107"/>
    </row>
    <row r="5479" spans="20:23">
      <c r="T5479" s="108"/>
      <c r="U5479" s="108"/>
      <c r="V5479" s="107"/>
      <c r="W5479" s="107"/>
    </row>
    <row r="5480" spans="20:23">
      <c r="T5480" s="108"/>
      <c r="U5480" s="108"/>
      <c r="V5480" s="107"/>
      <c r="W5480" s="107"/>
    </row>
    <row r="5481" spans="20:23">
      <c r="T5481" s="108"/>
      <c r="U5481" s="108"/>
      <c r="V5481" s="107"/>
      <c r="W5481" s="107"/>
    </row>
    <row r="5482" spans="20:23">
      <c r="T5482" s="108"/>
      <c r="U5482" s="108"/>
      <c r="V5482" s="107"/>
      <c r="W5482" s="107"/>
    </row>
    <row r="5483" spans="20:23">
      <c r="T5483" s="108"/>
      <c r="U5483" s="108"/>
      <c r="V5483" s="107"/>
      <c r="W5483" s="107"/>
    </row>
    <row r="5484" spans="20:23">
      <c r="T5484" s="108"/>
      <c r="U5484" s="108"/>
      <c r="V5484" s="107"/>
      <c r="W5484" s="107"/>
    </row>
    <row r="5485" spans="20:23">
      <c r="T5485" s="108"/>
      <c r="U5485" s="108"/>
      <c r="V5485" s="107"/>
      <c r="W5485" s="107"/>
    </row>
    <row r="5486" spans="20:23">
      <c r="T5486" s="108"/>
      <c r="U5486" s="108"/>
      <c r="V5486" s="107"/>
      <c r="W5486" s="107"/>
    </row>
    <row r="5487" spans="20:23">
      <c r="T5487" s="108"/>
      <c r="U5487" s="108"/>
      <c r="V5487" s="107"/>
      <c r="W5487" s="107"/>
    </row>
    <row r="5488" spans="20:23">
      <c r="T5488" s="108"/>
      <c r="U5488" s="108"/>
      <c r="V5488" s="107"/>
      <c r="W5488" s="107"/>
    </row>
    <row r="5489" spans="20:23">
      <c r="T5489" s="108"/>
      <c r="U5489" s="108"/>
      <c r="V5489" s="107"/>
      <c r="W5489" s="107"/>
    </row>
    <row r="5490" spans="20:23">
      <c r="T5490" s="108"/>
      <c r="U5490" s="108"/>
      <c r="V5490" s="107"/>
      <c r="W5490" s="107"/>
    </row>
    <row r="5491" spans="20:23">
      <c r="T5491" s="108"/>
      <c r="U5491" s="108"/>
      <c r="V5491" s="107"/>
      <c r="W5491" s="107"/>
    </row>
    <row r="5492" spans="20:23">
      <c r="T5492" s="108"/>
      <c r="U5492" s="108"/>
      <c r="V5492" s="107"/>
      <c r="W5492" s="107"/>
    </row>
    <row r="5493" spans="20:23">
      <c r="T5493" s="108"/>
      <c r="U5493" s="108"/>
      <c r="V5493" s="107"/>
      <c r="W5493" s="107"/>
    </row>
    <row r="5494" spans="20:23">
      <c r="T5494" s="108"/>
      <c r="U5494" s="108"/>
      <c r="V5494" s="107"/>
      <c r="W5494" s="107"/>
    </row>
    <row r="5495" spans="20:23">
      <c r="T5495" s="108"/>
      <c r="U5495" s="108"/>
      <c r="V5495" s="107"/>
      <c r="W5495" s="107"/>
    </row>
    <row r="5496" spans="20:23">
      <c r="T5496" s="108"/>
      <c r="U5496" s="108"/>
      <c r="V5496" s="107"/>
      <c r="W5496" s="107"/>
    </row>
    <row r="5497" spans="20:23">
      <c r="T5497" s="108"/>
      <c r="U5497" s="108"/>
      <c r="V5497" s="107"/>
      <c r="W5497" s="107"/>
    </row>
    <row r="5498" spans="20:23">
      <c r="T5498" s="108"/>
      <c r="U5498" s="108"/>
      <c r="V5498" s="107"/>
      <c r="W5498" s="107"/>
    </row>
    <row r="5499" spans="20:23">
      <c r="T5499" s="108"/>
      <c r="U5499" s="108"/>
      <c r="V5499" s="107"/>
      <c r="W5499" s="107"/>
    </row>
    <row r="5500" spans="20:23">
      <c r="T5500" s="108"/>
      <c r="U5500" s="108"/>
      <c r="V5500" s="107"/>
      <c r="W5500" s="107"/>
    </row>
    <row r="5501" spans="20:23">
      <c r="T5501" s="108"/>
      <c r="U5501" s="108"/>
      <c r="V5501" s="107"/>
      <c r="W5501" s="107"/>
    </row>
    <row r="5502" spans="20:23">
      <c r="T5502" s="108"/>
      <c r="U5502" s="108"/>
      <c r="V5502" s="107"/>
      <c r="W5502" s="107"/>
    </row>
    <row r="5503" spans="20:23">
      <c r="T5503" s="108"/>
      <c r="U5503" s="108"/>
      <c r="V5503" s="107"/>
      <c r="W5503" s="107"/>
    </row>
    <row r="5504" spans="20:23">
      <c r="T5504" s="108"/>
      <c r="U5504" s="108"/>
      <c r="V5504" s="107"/>
      <c r="W5504" s="107"/>
    </row>
    <row r="5505" spans="20:23">
      <c r="T5505" s="108"/>
      <c r="U5505" s="108"/>
      <c r="V5505" s="107"/>
      <c r="W5505" s="107"/>
    </row>
    <row r="5506" spans="20:23">
      <c r="T5506" s="108"/>
      <c r="U5506" s="108"/>
      <c r="V5506" s="107"/>
      <c r="W5506" s="107"/>
    </row>
    <row r="5507" spans="20:23">
      <c r="T5507" s="108"/>
      <c r="U5507" s="108"/>
      <c r="V5507" s="107"/>
      <c r="W5507" s="107"/>
    </row>
    <row r="5508" spans="20:23">
      <c r="T5508" s="108"/>
      <c r="U5508" s="108"/>
      <c r="V5508" s="107"/>
      <c r="W5508" s="107"/>
    </row>
    <row r="5509" spans="20:23">
      <c r="T5509" s="108"/>
      <c r="U5509" s="108"/>
      <c r="V5509" s="107"/>
      <c r="W5509" s="107"/>
    </row>
    <row r="5510" spans="20:23">
      <c r="T5510" s="108"/>
      <c r="U5510" s="108"/>
      <c r="V5510" s="107"/>
      <c r="W5510" s="107"/>
    </row>
    <row r="5511" spans="20:23">
      <c r="T5511" s="108"/>
      <c r="U5511" s="108"/>
      <c r="V5511" s="107"/>
      <c r="W5511" s="107"/>
    </row>
    <row r="5512" spans="20:23">
      <c r="T5512" s="108"/>
      <c r="U5512" s="108"/>
      <c r="V5512" s="107"/>
      <c r="W5512" s="107"/>
    </row>
    <row r="5513" spans="20:23">
      <c r="T5513" s="108"/>
      <c r="U5513" s="108"/>
      <c r="V5513" s="107"/>
      <c r="W5513" s="107"/>
    </row>
    <row r="5514" spans="20:23">
      <c r="T5514" s="108"/>
      <c r="U5514" s="108"/>
      <c r="V5514" s="107"/>
      <c r="W5514" s="107"/>
    </row>
    <row r="5515" spans="20:23">
      <c r="T5515" s="108"/>
      <c r="U5515" s="108"/>
      <c r="V5515" s="107"/>
      <c r="W5515" s="107"/>
    </row>
    <row r="5516" spans="20:23">
      <c r="T5516" s="108"/>
      <c r="U5516" s="108"/>
      <c r="V5516" s="107"/>
      <c r="W5516" s="107"/>
    </row>
    <row r="5517" spans="20:23">
      <c r="T5517" s="108"/>
      <c r="U5517" s="108"/>
      <c r="V5517" s="107"/>
      <c r="W5517" s="107"/>
    </row>
    <row r="5518" spans="20:23">
      <c r="T5518" s="108"/>
      <c r="U5518" s="108"/>
      <c r="V5518" s="107"/>
      <c r="W5518" s="107"/>
    </row>
    <row r="5519" spans="20:23">
      <c r="T5519" s="108"/>
      <c r="U5519" s="108"/>
      <c r="V5519" s="107"/>
      <c r="W5519" s="107"/>
    </row>
    <row r="5520" spans="20:23">
      <c r="T5520" s="108"/>
      <c r="U5520" s="108"/>
      <c r="V5520" s="107"/>
      <c r="W5520" s="107"/>
    </row>
    <row r="5521" spans="20:23">
      <c r="T5521" s="108"/>
      <c r="U5521" s="108"/>
      <c r="V5521" s="107"/>
      <c r="W5521" s="107"/>
    </row>
    <row r="5522" spans="20:23">
      <c r="T5522" s="108"/>
      <c r="U5522" s="108"/>
      <c r="V5522" s="107"/>
      <c r="W5522" s="107"/>
    </row>
    <row r="5523" spans="20:23">
      <c r="T5523" s="108"/>
      <c r="U5523" s="108"/>
      <c r="V5523" s="107"/>
      <c r="W5523" s="107"/>
    </row>
    <row r="5524" spans="20:23">
      <c r="T5524" s="108"/>
      <c r="U5524" s="108"/>
      <c r="V5524" s="107"/>
      <c r="W5524" s="107"/>
    </row>
    <row r="5525" spans="20:23">
      <c r="T5525" s="108"/>
      <c r="U5525" s="108"/>
      <c r="V5525" s="107"/>
      <c r="W5525" s="107"/>
    </row>
    <row r="5526" spans="20:23">
      <c r="T5526" s="108"/>
      <c r="U5526" s="108"/>
      <c r="V5526" s="107"/>
      <c r="W5526" s="107"/>
    </row>
    <row r="5527" spans="20:23">
      <c r="T5527" s="108"/>
      <c r="U5527" s="108"/>
      <c r="V5527" s="107"/>
      <c r="W5527" s="107"/>
    </row>
    <row r="5528" spans="20:23">
      <c r="T5528" s="108"/>
      <c r="U5528" s="108"/>
      <c r="V5528" s="107"/>
      <c r="W5528" s="107"/>
    </row>
    <row r="5529" spans="20:23">
      <c r="T5529" s="108"/>
      <c r="U5529" s="108"/>
      <c r="V5529" s="107"/>
      <c r="W5529" s="107"/>
    </row>
    <row r="5530" spans="20:23">
      <c r="T5530" s="108"/>
      <c r="U5530" s="108"/>
      <c r="V5530" s="107"/>
      <c r="W5530" s="107"/>
    </row>
    <row r="5531" spans="20:23">
      <c r="T5531" s="108"/>
      <c r="U5531" s="108"/>
      <c r="V5531" s="107"/>
      <c r="W5531" s="107"/>
    </row>
    <row r="5532" spans="20:23">
      <c r="T5532" s="108"/>
      <c r="U5532" s="108"/>
      <c r="V5532" s="107"/>
      <c r="W5532" s="107"/>
    </row>
    <row r="5533" spans="20:23">
      <c r="T5533" s="108"/>
      <c r="U5533" s="108"/>
      <c r="V5533" s="107"/>
      <c r="W5533" s="107"/>
    </row>
    <row r="5534" spans="20:23">
      <c r="T5534" s="108"/>
      <c r="U5534" s="108"/>
      <c r="V5534" s="107"/>
      <c r="W5534" s="107"/>
    </row>
    <row r="5535" spans="20:23">
      <c r="T5535" s="108"/>
      <c r="U5535" s="108"/>
      <c r="V5535" s="107"/>
      <c r="W5535" s="107"/>
    </row>
    <row r="5536" spans="20:23">
      <c r="T5536" s="108"/>
      <c r="U5536" s="108"/>
      <c r="V5536" s="107"/>
      <c r="W5536" s="107"/>
    </row>
    <row r="5537" spans="20:23">
      <c r="T5537" s="108"/>
      <c r="U5537" s="108"/>
      <c r="V5537" s="107"/>
      <c r="W5537" s="107"/>
    </row>
    <row r="5538" spans="20:23">
      <c r="T5538" s="108"/>
      <c r="U5538" s="108"/>
      <c r="V5538" s="107"/>
      <c r="W5538" s="107"/>
    </row>
    <row r="5539" spans="20:23">
      <c r="T5539" s="108"/>
      <c r="U5539" s="108"/>
      <c r="V5539" s="107"/>
      <c r="W5539" s="107"/>
    </row>
    <row r="5540" spans="20:23">
      <c r="T5540" s="108"/>
      <c r="U5540" s="108"/>
      <c r="V5540" s="107"/>
      <c r="W5540" s="107"/>
    </row>
    <row r="5541" spans="20:23">
      <c r="T5541" s="108"/>
      <c r="U5541" s="108"/>
      <c r="V5541" s="107"/>
      <c r="W5541" s="107"/>
    </row>
    <row r="5542" spans="20:23">
      <c r="T5542" s="108"/>
      <c r="U5542" s="108"/>
      <c r="V5542" s="107"/>
      <c r="W5542" s="107"/>
    </row>
    <row r="5543" spans="20:23">
      <c r="T5543" s="108"/>
      <c r="U5543" s="108"/>
      <c r="V5543" s="107"/>
      <c r="W5543" s="107"/>
    </row>
    <row r="5544" spans="20:23">
      <c r="T5544" s="108"/>
      <c r="U5544" s="108"/>
      <c r="V5544" s="107"/>
      <c r="W5544" s="107"/>
    </row>
    <row r="5545" spans="20:23">
      <c r="T5545" s="108"/>
      <c r="U5545" s="108"/>
      <c r="V5545" s="107"/>
      <c r="W5545" s="107"/>
    </row>
    <row r="5546" spans="20:23">
      <c r="T5546" s="108"/>
      <c r="U5546" s="108"/>
      <c r="V5546" s="107"/>
      <c r="W5546" s="107"/>
    </row>
    <row r="5547" spans="20:23">
      <c r="T5547" s="108"/>
      <c r="U5547" s="108"/>
      <c r="V5547" s="107"/>
      <c r="W5547" s="107"/>
    </row>
    <row r="5548" spans="20:23">
      <c r="T5548" s="108"/>
      <c r="U5548" s="108"/>
      <c r="V5548" s="107"/>
      <c r="W5548" s="107"/>
    </row>
    <row r="5549" spans="20:23">
      <c r="T5549" s="108"/>
      <c r="U5549" s="108"/>
      <c r="V5549" s="107"/>
      <c r="W5549" s="107"/>
    </row>
    <row r="5550" spans="20:23">
      <c r="T5550" s="108"/>
      <c r="U5550" s="108"/>
      <c r="V5550" s="107"/>
      <c r="W5550" s="107"/>
    </row>
    <row r="5551" spans="20:23">
      <c r="T5551" s="108"/>
      <c r="U5551" s="108"/>
      <c r="V5551" s="107"/>
      <c r="W5551" s="107"/>
    </row>
    <row r="5552" spans="20:23">
      <c r="T5552" s="108"/>
      <c r="U5552" s="108"/>
      <c r="V5552" s="107"/>
      <c r="W5552" s="107"/>
    </row>
    <row r="5553" spans="20:23">
      <c r="T5553" s="108"/>
      <c r="U5553" s="108"/>
      <c r="V5553" s="107"/>
      <c r="W5553" s="107"/>
    </row>
    <row r="5554" spans="20:23">
      <c r="T5554" s="108"/>
      <c r="U5554" s="108"/>
      <c r="V5554" s="107"/>
      <c r="W5554" s="107"/>
    </row>
    <row r="5555" spans="20:23">
      <c r="T5555" s="108"/>
      <c r="U5555" s="108"/>
      <c r="V5555" s="107"/>
      <c r="W5555" s="107"/>
    </row>
    <row r="5556" spans="20:23">
      <c r="T5556" s="108"/>
      <c r="U5556" s="108"/>
      <c r="V5556" s="107"/>
      <c r="W5556" s="107"/>
    </row>
    <row r="5557" spans="20:23">
      <c r="T5557" s="108"/>
      <c r="U5557" s="108"/>
      <c r="V5557" s="107"/>
      <c r="W5557" s="107"/>
    </row>
    <row r="5558" spans="20:23">
      <c r="T5558" s="108"/>
      <c r="U5558" s="108"/>
      <c r="V5558" s="107"/>
      <c r="W5558" s="107"/>
    </row>
    <row r="5559" spans="20:23">
      <c r="T5559" s="108"/>
      <c r="U5559" s="108"/>
      <c r="V5559" s="107"/>
      <c r="W5559" s="107"/>
    </row>
    <row r="5560" spans="20:23">
      <c r="T5560" s="108"/>
      <c r="U5560" s="108"/>
      <c r="V5560" s="107"/>
      <c r="W5560" s="107"/>
    </row>
    <row r="5561" spans="20:23">
      <c r="T5561" s="108"/>
      <c r="U5561" s="108"/>
      <c r="V5561" s="107"/>
      <c r="W5561" s="107"/>
    </row>
    <row r="5562" spans="20:23">
      <c r="T5562" s="108"/>
      <c r="U5562" s="108"/>
      <c r="V5562" s="107"/>
      <c r="W5562" s="107"/>
    </row>
    <row r="5563" spans="20:23">
      <c r="T5563" s="108"/>
      <c r="U5563" s="108"/>
      <c r="V5563" s="107"/>
      <c r="W5563" s="107"/>
    </row>
    <row r="5564" spans="20:23">
      <c r="T5564" s="108"/>
      <c r="U5564" s="108"/>
      <c r="V5564" s="107"/>
      <c r="W5564" s="107"/>
    </row>
    <row r="5565" spans="20:23">
      <c r="T5565" s="108"/>
      <c r="U5565" s="108"/>
      <c r="V5565" s="107"/>
      <c r="W5565" s="107"/>
    </row>
    <row r="5566" spans="20:23">
      <c r="T5566" s="108"/>
      <c r="U5566" s="108"/>
      <c r="V5566" s="107"/>
      <c r="W5566" s="107"/>
    </row>
    <row r="5567" spans="20:23">
      <c r="T5567" s="108"/>
      <c r="U5567" s="108"/>
      <c r="V5567" s="107"/>
      <c r="W5567" s="107"/>
    </row>
    <row r="5568" spans="20:23">
      <c r="T5568" s="108"/>
      <c r="U5568" s="108"/>
      <c r="V5568" s="107"/>
      <c r="W5568" s="107"/>
    </row>
    <row r="5569" spans="20:23">
      <c r="T5569" s="108"/>
      <c r="U5569" s="108"/>
      <c r="V5569" s="107"/>
      <c r="W5569" s="107"/>
    </row>
    <row r="5570" spans="20:23">
      <c r="T5570" s="108"/>
      <c r="U5570" s="108"/>
      <c r="V5570" s="107"/>
      <c r="W5570" s="107"/>
    </row>
    <row r="5571" spans="20:23">
      <c r="T5571" s="108"/>
      <c r="U5571" s="108"/>
      <c r="V5571" s="107"/>
      <c r="W5571" s="107"/>
    </row>
    <row r="5572" spans="20:23">
      <c r="T5572" s="108"/>
      <c r="U5572" s="108"/>
      <c r="V5572" s="107"/>
      <c r="W5572" s="107"/>
    </row>
    <row r="5573" spans="20:23">
      <c r="T5573" s="108"/>
      <c r="U5573" s="108"/>
      <c r="V5573" s="107"/>
      <c r="W5573" s="107"/>
    </row>
    <row r="5574" spans="20:23">
      <c r="T5574" s="108"/>
      <c r="U5574" s="108"/>
      <c r="V5574" s="107"/>
      <c r="W5574" s="107"/>
    </row>
    <row r="5575" spans="20:23">
      <c r="T5575" s="108"/>
      <c r="U5575" s="108"/>
      <c r="V5575" s="107"/>
      <c r="W5575" s="107"/>
    </row>
    <row r="5576" spans="20:23">
      <c r="T5576" s="108"/>
      <c r="U5576" s="108"/>
      <c r="V5576" s="107"/>
      <c r="W5576" s="107"/>
    </row>
    <row r="5577" spans="20:23">
      <c r="T5577" s="108"/>
      <c r="U5577" s="108"/>
      <c r="V5577" s="107"/>
      <c r="W5577" s="107"/>
    </row>
    <row r="5578" spans="20:23">
      <c r="T5578" s="108"/>
      <c r="U5578" s="108"/>
      <c r="V5578" s="107"/>
      <c r="W5578" s="107"/>
    </row>
    <row r="5579" spans="20:23">
      <c r="T5579" s="108"/>
      <c r="U5579" s="108"/>
      <c r="V5579" s="107"/>
      <c r="W5579" s="107"/>
    </row>
    <row r="5580" spans="20:23">
      <c r="T5580" s="108"/>
      <c r="U5580" s="108"/>
      <c r="V5580" s="107"/>
      <c r="W5580" s="107"/>
    </row>
    <row r="5581" spans="20:23">
      <c r="T5581" s="108"/>
      <c r="U5581" s="108"/>
      <c r="V5581" s="107"/>
      <c r="W5581" s="107"/>
    </row>
    <row r="5582" spans="20:23">
      <c r="T5582" s="108"/>
      <c r="U5582" s="108"/>
      <c r="V5582" s="107"/>
      <c r="W5582" s="107"/>
    </row>
    <row r="5583" spans="20:23">
      <c r="T5583" s="108"/>
      <c r="U5583" s="108"/>
      <c r="V5583" s="107"/>
      <c r="W5583" s="107"/>
    </row>
    <row r="5584" spans="20:23">
      <c r="T5584" s="108"/>
      <c r="U5584" s="108"/>
      <c r="V5584" s="107"/>
      <c r="W5584" s="107"/>
    </row>
    <row r="5585" spans="20:23">
      <c r="T5585" s="108"/>
      <c r="U5585" s="108"/>
      <c r="V5585" s="107"/>
      <c r="W5585" s="107"/>
    </row>
    <row r="5586" spans="20:23">
      <c r="T5586" s="108"/>
      <c r="U5586" s="108"/>
      <c r="V5586" s="107"/>
      <c r="W5586" s="107"/>
    </row>
    <row r="5587" spans="20:23">
      <c r="T5587" s="108"/>
      <c r="U5587" s="108"/>
      <c r="V5587" s="107"/>
      <c r="W5587" s="107"/>
    </row>
    <row r="5588" spans="20:23">
      <c r="T5588" s="108"/>
      <c r="U5588" s="108"/>
      <c r="V5588" s="107"/>
      <c r="W5588" s="107"/>
    </row>
    <row r="5589" spans="20:23">
      <c r="T5589" s="108"/>
      <c r="U5589" s="108"/>
      <c r="V5589" s="107"/>
      <c r="W5589" s="107"/>
    </row>
    <row r="5590" spans="20:23">
      <c r="T5590" s="108"/>
      <c r="U5590" s="108"/>
      <c r="V5590" s="107"/>
      <c r="W5590" s="107"/>
    </row>
    <row r="5591" spans="20:23">
      <c r="T5591" s="108"/>
      <c r="U5591" s="108"/>
      <c r="V5591" s="107"/>
      <c r="W5591" s="107"/>
    </row>
    <row r="5592" spans="20:23">
      <c r="T5592" s="108"/>
      <c r="U5592" s="108"/>
      <c r="V5592" s="107"/>
      <c r="W5592" s="107"/>
    </row>
    <row r="5593" spans="20:23">
      <c r="T5593" s="108"/>
      <c r="U5593" s="108"/>
      <c r="V5593" s="107"/>
      <c r="W5593" s="107"/>
    </row>
    <row r="5594" spans="20:23">
      <c r="T5594" s="108"/>
      <c r="U5594" s="108"/>
      <c r="V5594" s="107"/>
      <c r="W5594" s="107"/>
    </row>
    <row r="5595" spans="20:23">
      <c r="T5595" s="108"/>
      <c r="U5595" s="108"/>
      <c r="V5595" s="107"/>
      <c r="W5595" s="107"/>
    </row>
    <row r="5596" spans="20:23">
      <c r="T5596" s="108"/>
      <c r="U5596" s="108"/>
      <c r="V5596" s="107"/>
      <c r="W5596" s="107"/>
    </row>
    <row r="5597" spans="20:23">
      <c r="T5597" s="108"/>
      <c r="U5597" s="108"/>
      <c r="V5597" s="107"/>
      <c r="W5597" s="107"/>
    </row>
    <row r="5598" spans="20:23">
      <c r="T5598" s="108"/>
      <c r="U5598" s="108"/>
      <c r="V5598" s="107"/>
      <c r="W5598" s="107"/>
    </row>
    <row r="5599" spans="20:23">
      <c r="T5599" s="108"/>
      <c r="U5599" s="108"/>
      <c r="V5599" s="107"/>
      <c r="W5599" s="107"/>
    </row>
    <row r="5600" spans="20:23">
      <c r="T5600" s="108"/>
      <c r="U5600" s="108"/>
      <c r="V5600" s="107"/>
      <c r="W5600" s="107"/>
    </row>
    <row r="5601" spans="20:23">
      <c r="T5601" s="108"/>
      <c r="U5601" s="108"/>
      <c r="V5601" s="107"/>
      <c r="W5601" s="107"/>
    </row>
    <row r="5602" spans="20:23">
      <c r="T5602" s="108"/>
      <c r="U5602" s="108"/>
      <c r="V5602" s="107"/>
      <c r="W5602" s="107"/>
    </row>
    <row r="5603" spans="20:23">
      <c r="T5603" s="108"/>
      <c r="U5603" s="108"/>
      <c r="V5603" s="107"/>
      <c r="W5603" s="107"/>
    </row>
    <row r="5604" spans="20:23">
      <c r="T5604" s="108"/>
      <c r="U5604" s="108"/>
      <c r="V5604" s="107"/>
      <c r="W5604" s="107"/>
    </row>
    <row r="5605" spans="20:23">
      <c r="T5605" s="108"/>
      <c r="U5605" s="108"/>
      <c r="V5605" s="107"/>
      <c r="W5605" s="107"/>
    </row>
    <row r="5606" spans="20:23">
      <c r="T5606" s="108"/>
      <c r="U5606" s="108"/>
      <c r="V5606" s="107"/>
      <c r="W5606" s="107"/>
    </row>
    <row r="5607" spans="20:23">
      <c r="T5607" s="108"/>
      <c r="U5607" s="108"/>
      <c r="V5607" s="107"/>
      <c r="W5607" s="107"/>
    </row>
    <row r="5608" spans="20:23">
      <c r="T5608" s="108"/>
      <c r="U5608" s="108"/>
      <c r="V5608" s="107"/>
      <c r="W5608" s="107"/>
    </row>
    <row r="5609" spans="20:23">
      <c r="T5609" s="108"/>
      <c r="U5609" s="108"/>
      <c r="V5609" s="107"/>
      <c r="W5609" s="107"/>
    </row>
    <row r="5610" spans="20:23">
      <c r="T5610" s="108"/>
      <c r="U5610" s="108"/>
      <c r="V5610" s="107"/>
      <c r="W5610" s="107"/>
    </row>
    <row r="5611" spans="20:23">
      <c r="T5611" s="108"/>
      <c r="U5611" s="108"/>
      <c r="V5611" s="107"/>
      <c r="W5611" s="107"/>
    </row>
    <row r="5612" spans="20:23">
      <c r="T5612" s="108"/>
      <c r="U5612" s="108"/>
      <c r="V5612" s="107"/>
      <c r="W5612" s="107"/>
    </row>
    <row r="5613" spans="20:23">
      <c r="T5613" s="108"/>
      <c r="U5613" s="108"/>
      <c r="V5613" s="107"/>
      <c r="W5613" s="107"/>
    </row>
    <row r="5614" spans="20:23">
      <c r="T5614" s="108"/>
      <c r="U5614" s="108"/>
      <c r="V5614" s="107"/>
      <c r="W5614" s="107"/>
    </row>
    <row r="5615" spans="20:23">
      <c r="T5615" s="108"/>
      <c r="U5615" s="108"/>
      <c r="V5615" s="107"/>
      <c r="W5615" s="107"/>
    </row>
    <row r="5616" spans="20:23">
      <c r="T5616" s="108"/>
      <c r="U5616" s="108"/>
      <c r="V5616" s="107"/>
      <c r="W5616" s="107"/>
    </row>
    <row r="5617" spans="20:23">
      <c r="T5617" s="108"/>
      <c r="U5617" s="108"/>
      <c r="V5617" s="107"/>
      <c r="W5617" s="107"/>
    </row>
    <row r="5618" spans="20:23">
      <c r="T5618" s="108"/>
      <c r="U5618" s="108"/>
      <c r="V5618" s="107"/>
      <c r="W5618" s="107"/>
    </row>
    <row r="5619" spans="20:23">
      <c r="T5619" s="108"/>
      <c r="U5619" s="108"/>
      <c r="V5619" s="107"/>
      <c r="W5619" s="107"/>
    </row>
    <row r="5620" spans="20:23">
      <c r="T5620" s="108"/>
      <c r="U5620" s="108"/>
      <c r="V5620" s="107"/>
      <c r="W5620" s="107"/>
    </row>
    <row r="5621" spans="20:23">
      <c r="T5621" s="108"/>
      <c r="U5621" s="108"/>
      <c r="V5621" s="107"/>
      <c r="W5621" s="107"/>
    </row>
    <row r="5622" spans="20:23">
      <c r="T5622" s="108"/>
      <c r="U5622" s="108"/>
      <c r="V5622" s="107"/>
      <c r="W5622" s="107"/>
    </row>
    <row r="5623" spans="20:23">
      <c r="T5623" s="108"/>
      <c r="U5623" s="108"/>
      <c r="V5623" s="107"/>
      <c r="W5623" s="107"/>
    </row>
    <row r="5624" spans="20:23">
      <c r="T5624" s="108"/>
      <c r="U5624" s="108"/>
      <c r="V5624" s="107"/>
      <c r="W5624" s="107"/>
    </row>
    <row r="5625" spans="20:23">
      <c r="T5625" s="108"/>
      <c r="U5625" s="108"/>
      <c r="V5625" s="107"/>
      <c r="W5625" s="107"/>
    </row>
    <row r="5626" spans="20:23">
      <c r="T5626" s="108"/>
      <c r="U5626" s="108"/>
      <c r="V5626" s="107"/>
      <c r="W5626" s="107"/>
    </row>
    <row r="5627" spans="20:23">
      <c r="T5627" s="108"/>
      <c r="U5627" s="108"/>
      <c r="V5627" s="107"/>
      <c r="W5627" s="107"/>
    </row>
    <row r="5628" spans="20:23">
      <c r="T5628" s="108"/>
      <c r="U5628" s="108"/>
      <c r="V5628" s="107"/>
      <c r="W5628" s="107"/>
    </row>
    <row r="5629" spans="20:23">
      <c r="T5629" s="108"/>
      <c r="U5629" s="108"/>
      <c r="V5629" s="107"/>
      <c r="W5629" s="107"/>
    </row>
    <row r="5630" spans="20:23">
      <c r="T5630" s="108"/>
      <c r="U5630" s="108"/>
      <c r="V5630" s="107"/>
      <c r="W5630" s="107"/>
    </row>
    <row r="5631" spans="20:23">
      <c r="T5631" s="108"/>
      <c r="U5631" s="108"/>
      <c r="V5631" s="107"/>
      <c r="W5631" s="107"/>
    </row>
    <row r="5632" spans="20:23">
      <c r="T5632" s="108"/>
      <c r="U5632" s="108"/>
      <c r="V5632" s="107"/>
      <c r="W5632" s="107"/>
    </row>
    <row r="5633" spans="20:23">
      <c r="T5633" s="108"/>
      <c r="U5633" s="108"/>
      <c r="V5633" s="107"/>
      <c r="W5633" s="107"/>
    </row>
    <row r="5634" spans="20:23">
      <c r="T5634" s="108"/>
      <c r="U5634" s="108"/>
      <c r="V5634" s="107"/>
      <c r="W5634" s="107"/>
    </row>
    <row r="5635" spans="20:23">
      <c r="T5635" s="108"/>
      <c r="U5635" s="108"/>
      <c r="V5635" s="107"/>
      <c r="W5635" s="107"/>
    </row>
    <row r="5636" spans="20:23">
      <c r="T5636" s="108"/>
      <c r="U5636" s="108"/>
      <c r="V5636" s="107"/>
      <c r="W5636" s="107"/>
    </row>
    <row r="5637" spans="20:23">
      <c r="T5637" s="108"/>
      <c r="U5637" s="108"/>
      <c r="V5637" s="107"/>
      <c r="W5637" s="107"/>
    </row>
    <row r="5638" spans="20:23">
      <c r="T5638" s="108"/>
      <c r="U5638" s="108"/>
      <c r="V5638" s="107"/>
      <c r="W5638" s="107"/>
    </row>
    <row r="5639" spans="20:23">
      <c r="T5639" s="108"/>
      <c r="U5639" s="108"/>
      <c r="V5639" s="107"/>
      <c r="W5639" s="107"/>
    </row>
    <row r="5640" spans="20:23">
      <c r="T5640" s="108"/>
      <c r="U5640" s="108"/>
      <c r="V5640" s="107"/>
      <c r="W5640" s="107"/>
    </row>
    <row r="5641" spans="20:23">
      <c r="T5641" s="108"/>
      <c r="U5641" s="108"/>
      <c r="V5641" s="107"/>
      <c r="W5641" s="107"/>
    </row>
    <row r="5642" spans="20:23">
      <c r="T5642" s="108"/>
      <c r="U5642" s="108"/>
      <c r="V5642" s="107"/>
      <c r="W5642" s="107"/>
    </row>
    <row r="5643" spans="20:23">
      <c r="T5643" s="108"/>
      <c r="U5643" s="108"/>
      <c r="V5643" s="107"/>
      <c r="W5643" s="107"/>
    </row>
    <row r="5644" spans="20:23">
      <c r="T5644" s="108"/>
      <c r="U5644" s="108"/>
      <c r="V5644" s="107"/>
      <c r="W5644" s="107"/>
    </row>
    <row r="5645" spans="20:23">
      <c r="T5645" s="108"/>
      <c r="U5645" s="108"/>
      <c r="V5645" s="107"/>
      <c r="W5645" s="107"/>
    </row>
    <row r="5646" spans="20:23">
      <c r="T5646" s="108"/>
      <c r="U5646" s="108"/>
      <c r="V5646" s="107"/>
      <c r="W5646" s="107"/>
    </row>
    <row r="5647" spans="20:23">
      <c r="T5647" s="108"/>
      <c r="U5647" s="108"/>
      <c r="V5647" s="107"/>
      <c r="W5647" s="107"/>
    </row>
    <row r="5648" spans="20:23">
      <c r="T5648" s="108"/>
      <c r="U5648" s="108"/>
      <c r="V5648" s="107"/>
      <c r="W5648" s="107"/>
    </row>
    <row r="5649" spans="20:23">
      <c r="T5649" s="108"/>
      <c r="U5649" s="108"/>
      <c r="V5649" s="107"/>
      <c r="W5649" s="107"/>
    </row>
    <row r="5650" spans="20:23">
      <c r="T5650" s="108"/>
      <c r="U5650" s="108"/>
      <c r="V5650" s="107"/>
      <c r="W5650" s="107"/>
    </row>
    <row r="5651" spans="20:23">
      <c r="T5651" s="108"/>
      <c r="U5651" s="108"/>
      <c r="V5651" s="107"/>
      <c r="W5651" s="107"/>
    </row>
    <row r="5652" spans="20:23">
      <c r="T5652" s="108"/>
      <c r="U5652" s="108"/>
      <c r="V5652" s="107"/>
      <c r="W5652" s="107"/>
    </row>
    <row r="5653" spans="20:23">
      <c r="T5653" s="108"/>
      <c r="U5653" s="108"/>
      <c r="V5653" s="107"/>
      <c r="W5653" s="107"/>
    </row>
    <row r="5654" spans="20:23">
      <c r="T5654" s="108"/>
      <c r="U5654" s="108"/>
      <c r="V5654" s="107"/>
      <c r="W5654" s="107"/>
    </row>
    <row r="5655" spans="20:23">
      <c r="T5655" s="108"/>
      <c r="U5655" s="108"/>
      <c r="V5655" s="107"/>
      <c r="W5655" s="107"/>
    </row>
    <row r="5656" spans="20:23">
      <c r="T5656" s="108"/>
      <c r="U5656" s="108"/>
      <c r="V5656" s="107"/>
      <c r="W5656" s="107"/>
    </row>
    <row r="5657" spans="20:23">
      <c r="T5657" s="108"/>
      <c r="U5657" s="108"/>
      <c r="V5657" s="107"/>
      <c r="W5657" s="107"/>
    </row>
    <row r="5658" spans="20:23">
      <c r="T5658" s="108"/>
      <c r="U5658" s="108"/>
      <c r="V5658" s="107"/>
      <c r="W5658" s="107"/>
    </row>
    <row r="5659" spans="20:23">
      <c r="T5659" s="108"/>
      <c r="U5659" s="108"/>
      <c r="V5659" s="107"/>
      <c r="W5659" s="107"/>
    </row>
    <row r="5660" spans="20:23">
      <c r="T5660" s="108"/>
      <c r="U5660" s="108"/>
      <c r="V5660" s="107"/>
      <c r="W5660" s="107"/>
    </row>
    <row r="5661" spans="20:23">
      <c r="T5661" s="108"/>
      <c r="U5661" s="108"/>
      <c r="V5661" s="107"/>
      <c r="W5661" s="107"/>
    </row>
    <row r="5662" spans="20:23">
      <c r="T5662" s="108"/>
      <c r="U5662" s="108"/>
      <c r="V5662" s="107"/>
      <c r="W5662" s="107"/>
    </row>
    <row r="5663" spans="20:23">
      <c r="T5663" s="108"/>
      <c r="U5663" s="108"/>
      <c r="V5663" s="107"/>
      <c r="W5663" s="107"/>
    </row>
    <row r="5664" spans="20:23">
      <c r="T5664" s="108"/>
      <c r="U5664" s="108"/>
      <c r="V5664" s="107"/>
      <c r="W5664" s="107"/>
    </row>
    <row r="5665" spans="20:23">
      <c r="T5665" s="108"/>
      <c r="U5665" s="108"/>
      <c r="V5665" s="107"/>
      <c r="W5665" s="107"/>
    </row>
    <row r="5666" spans="20:23">
      <c r="T5666" s="108"/>
      <c r="U5666" s="108"/>
      <c r="V5666" s="107"/>
      <c r="W5666" s="107"/>
    </row>
    <row r="5667" spans="20:23">
      <c r="T5667" s="108"/>
      <c r="U5667" s="108"/>
      <c r="V5667" s="107"/>
      <c r="W5667" s="107"/>
    </row>
    <row r="5668" spans="20:23">
      <c r="T5668" s="108"/>
      <c r="U5668" s="108"/>
      <c r="V5668" s="107"/>
      <c r="W5668" s="107"/>
    </row>
    <row r="5669" spans="20:23">
      <c r="T5669" s="108"/>
      <c r="U5669" s="108"/>
      <c r="V5669" s="107"/>
      <c r="W5669" s="107"/>
    </row>
    <row r="5670" spans="20:23">
      <c r="T5670" s="108"/>
      <c r="U5670" s="108"/>
      <c r="V5670" s="107"/>
      <c r="W5670" s="107"/>
    </row>
    <row r="5671" spans="20:23">
      <c r="T5671" s="108"/>
      <c r="U5671" s="108"/>
      <c r="V5671" s="107"/>
      <c r="W5671" s="107"/>
    </row>
    <row r="5672" spans="20:23">
      <c r="T5672" s="108"/>
      <c r="U5672" s="108"/>
      <c r="V5672" s="107"/>
      <c r="W5672" s="107"/>
    </row>
    <row r="5673" spans="20:23">
      <c r="T5673" s="108"/>
      <c r="U5673" s="108"/>
      <c r="V5673" s="107"/>
      <c r="W5673" s="107"/>
    </row>
    <row r="5674" spans="20:23">
      <c r="T5674" s="108"/>
      <c r="U5674" s="108"/>
      <c r="V5674" s="107"/>
      <c r="W5674" s="107"/>
    </row>
    <row r="5675" spans="20:23">
      <c r="T5675" s="108"/>
      <c r="U5675" s="108"/>
      <c r="V5675" s="107"/>
      <c r="W5675" s="107"/>
    </row>
    <row r="5676" spans="20:23">
      <c r="T5676" s="108"/>
      <c r="U5676" s="108"/>
      <c r="V5676" s="107"/>
      <c r="W5676" s="107"/>
    </row>
    <row r="5677" spans="20:23">
      <c r="T5677" s="108"/>
      <c r="U5677" s="108"/>
      <c r="V5677" s="107"/>
      <c r="W5677" s="107"/>
    </row>
    <row r="5678" spans="20:23">
      <c r="T5678" s="108"/>
      <c r="U5678" s="108"/>
      <c r="V5678" s="107"/>
      <c r="W5678" s="107"/>
    </row>
    <row r="5679" spans="20:23">
      <c r="T5679" s="108"/>
      <c r="U5679" s="108"/>
      <c r="V5679" s="107"/>
      <c r="W5679" s="107"/>
    </row>
    <row r="5680" spans="20:23">
      <c r="T5680" s="108"/>
      <c r="U5680" s="108"/>
      <c r="V5680" s="107"/>
      <c r="W5680" s="107"/>
    </row>
    <row r="5681" spans="20:23">
      <c r="T5681" s="108"/>
      <c r="U5681" s="108"/>
      <c r="V5681" s="107"/>
      <c r="W5681" s="107"/>
    </row>
    <row r="5682" spans="20:23">
      <c r="T5682" s="108"/>
      <c r="U5682" s="108"/>
      <c r="V5682" s="107"/>
      <c r="W5682" s="107"/>
    </row>
    <row r="5683" spans="20:23">
      <c r="T5683" s="108"/>
      <c r="U5683" s="108"/>
      <c r="V5683" s="107"/>
      <c r="W5683" s="107"/>
    </row>
    <row r="5684" spans="20:23">
      <c r="T5684" s="108"/>
      <c r="U5684" s="108"/>
      <c r="V5684" s="107"/>
      <c r="W5684" s="107"/>
    </row>
    <row r="5685" spans="20:23">
      <c r="T5685" s="108"/>
      <c r="U5685" s="108"/>
      <c r="V5685" s="107"/>
      <c r="W5685" s="107"/>
    </row>
    <row r="5686" spans="20:23">
      <c r="T5686" s="108"/>
      <c r="U5686" s="108"/>
      <c r="V5686" s="107"/>
      <c r="W5686" s="107"/>
    </row>
    <row r="5687" spans="20:23">
      <c r="T5687" s="108"/>
      <c r="U5687" s="108"/>
      <c r="V5687" s="107"/>
      <c r="W5687" s="107"/>
    </row>
    <row r="5688" spans="20:23">
      <c r="T5688" s="108"/>
      <c r="U5688" s="108"/>
      <c r="V5688" s="107"/>
      <c r="W5688" s="107"/>
    </row>
    <row r="5689" spans="20:23">
      <c r="T5689" s="108"/>
      <c r="U5689" s="108"/>
      <c r="V5689" s="107"/>
      <c r="W5689" s="107"/>
    </row>
    <row r="5690" spans="20:23">
      <c r="T5690" s="108"/>
      <c r="U5690" s="108"/>
      <c r="V5690" s="107"/>
      <c r="W5690" s="107"/>
    </row>
    <row r="5691" spans="20:23">
      <c r="T5691" s="108"/>
      <c r="U5691" s="108"/>
      <c r="V5691" s="107"/>
      <c r="W5691" s="107"/>
    </row>
    <row r="5692" spans="20:23">
      <c r="T5692" s="108"/>
      <c r="U5692" s="108"/>
      <c r="V5692" s="107"/>
      <c r="W5692" s="107"/>
    </row>
    <row r="5693" spans="20:23">
      <c r="T5693" s="108"/>
      <c r="U5693" s="108"/>
      <c r="V5693" s="107"/>
      <c r="W5693" s="107"/>
    </row>
    <row r="5694" spans="20:23">
      <c r="T5694" s="108"/>
      <c r="U5694" s="108"/>
      <c r="V5694" s="107"/>
      <c r="W5694" s="107"/>
    </row>
    <row r="5695" spans="20:23">
      <c r="T5695" s="108"/>
      <c r="U5695" s="108"/>
      <c r="V5695" s="107"/>
      <c r="W5695" s="107"/>
    </row>
    <row r="5696" spans="20:23">
      <c r="T5696" s="108"/>
      <c r="U5696" s="108"/>
      <c r="V5696" s="107"/>
      <c r="W5696" s="107"/>
    </row>
    <row r="5697" spans="20:23">
      <c r="T5697" s="108"/>
      <c r="U5697" s="108"/>
      <c r="V5697" s="107"/>
      <c r="W5697" s="107"/>
    </row>
    <row r="5698" spans="20:23">
      <c r="T5698" s="108"/>
      <c r="U5698" s="108"/>
      <c r="V5698" s="107"/>
      <c r="W5698" s="107"/>
    </row>
    <row r="5699" spans="20:23">
      <c r="T5699" s="108"/>
      <c r="U5699" s="108"/>
      <c r="V5699" s="107"/>
      <c r="W5699" s="107"/>
    </row>
    <row r="5700" spans="20:23">
      <c r="T5700" s="108"/>
      <c r="U5700" s="108"/>
      <c r="V5700" s="107"/>
      <c r="W5700" s="107"/>
    </row>
    <row r="5701" spans="20:23">
      <c r="T5701" s="108"/>
      <c r="U5701" s="108"/>
      <c r="V5701" s="107"/>
      <c r="W5701" s="107"/>
    </row>
    <row r="5702" spans="20:23">
      <c r="T5702" s="108"/>
      <c r="U5702" s="108"/>
      <c r="V5702" s="107"/>
      <c r="W5702" s="107"/>
    </row>
    <row r="5703" spans="20:23">
      <c r="T5703" s="108"/>
      <c r="U5703" s="108"/>
      <c r="V5703" s="107"/>
      <c r="W5703" s="107"/>
    </row>
    <row r="5704" spans="20:23">
      <c r="T5704" s="108"/>
      <c r="U5704" s="108"/>
      <c r="V5704" s="107"/>
      <c r="W5704" s="107"/>
    </row>
    <row r="5705" spans="20:23">
      <c r="T5705" s="108"/>
      <c r="U5705" s="108"/>
      <c r="V5705" s="107"/>
      <c r="W5705" s="107"/>
    </row>
    <row r="5706" spans="20:23">
      <c r="T5706" s="108"/>
      <c r="U5706" s="108"/>
      <c r="V5706" s="107"/>
      <c r="W5706" s="107"/>
    </row>
    <row r="5707" spans="20:23">
      <c r="T5707" s="108"/>
      <c r="U5707" s="108"/>
      <c r="V5707" s="107"/>
      <c r="W5707" s="107"/>
    </row>
    <row r="5708" spans="20:23">
      <c r="T5708" s="108"/>
      <c r="U5708" s="108"/>
      <c r="V5708" s="107"/>
      <c r="W5708" s="107"/>
    </row>
    <row r="5709" spans="20:23">
      <c r="T5709" s="108"/>
      <c r="U5709" s="108"/>
      <c r="V5709" s="107"/>
      <c r="W5709" s="107"/>
    </row>
    <row r="5710" spans="20:23">
      <c r="T5710" s="108"/>
      <c r="U5710" s="108"/>
      <c r="V5710" s="107"/>
      <c r="W5710" s="107"/>
    </row>
    <row r="5711" spans="20:23">
      <c r="T5711" s="108"/>
      <c r="U5711" s="108"/>
      <c r="V5711" s="107"/>
      <c r="W5711" s="107"/>
    </row>
    <row r="5712" spans="20:23">
      <c r="T5712" s="108"/>
      <c r="U5712" s="108"/>
      <c r="V5712" s="107"/>
      <c r="W5712" s="107"/>
    </row>
    <row r="5713" spans="20:23">
      <c r="T5713" s="108"/>
      <c r="U5713" s="108"/>
      <c r="V5713" s="107"/>
      <c r="W5713" s="107"/>
    </row>
    <row r="5714" spans="20:23">
      <c r="T5714" s="108"/>
      <c r="U5714" s="108"/>
      <c r="V5714" s="107"/>
      <c r="W5714" s="107"/>
    </row>
    <row r="5715" spans="20:23">
      <c r="T5715" s="108"/>
      <c r="U5715" s="108"/>
      <c r="V5715" s="107"/>
      <c r="W5715" s="107"/>
    </row>
    <row r="5716" spans="20:23">
      <c r="T5716" s="108"/>
      <c r="U5716" s="108"/>
      <c r="V5716" s="107"/>
      <c r="W5716" s="107"/>
    </row>
    <row r="5717" spans="20:23">
      <c r="T5717" s="108"/>
      <c r="U5717" s="108"/>
      <c r="V5717" s="107"/>
      <c r="W5717" s="107"/>
    </row>
    <row r="5718" spans="20:23">
      <c r="T5718" s="108"/>
      <c r="U5718" s="108"/>
      <c r="V5718" s="107"/>
      <c r="W5718" s="107"/>
    </row>
    <row r="5719" spans="20:23">
      <c r="T5719" s="108"/>
      <c r="U5719" s="108"/>
      <c r="V5719" s="107"/>
      <c r="W5719" s="107"/>
    </row>
    <row r="5720" spans="20:23">
      <c r="T5720" s="108"/>
      <c r="U5720" s="108"/>
      <c r="V5720" s="107"/>
      <c r="W5720" s="107"/>
    </row>
    <row r="5721" spans="20:23">
      <c r="T5721" s="108"/>
      <c r="U5721" s="108"/>
      <c r="V5721" s="107"/>
      <c r="W5721" s="107"/>
    </row>
    <row r="5722" spans="20:23">
      <c r="T5722" s="108"/>
      <c r="U5722" s="108"/>
      <c r="V5722" s="107"/>
      <c r="W5722" s="107"/>
    </row>
    <row r="5723" spans="20:23">
      <c r="T5723" s="108"/>
      <c r="U5723" s="108"/>
      <c r="V5723" s="107"/>
      <c r="W5723" s="107"/>
    </row>
    <row r="5724" spans="20:23">
      <c r="T5724" s="108"/>
      <c r="U5724" s="108"/>
      <c r="V5724" s="107"/>
      <c r="W5724" s="107"/>
    </row>
    <row r="5725" spans="20:23">
      <c r="T5725" s="108"/>
      <c r="U5725" s="108"/>
      <c r="V5725" s="107"/>
      <c r="W5725" s="107"/>
    </row>
    <row r="5726" spans="20:23">
      <c r="T5726" s="108"/>
      <c r="U5726" s="108"/>
      <c r="V5726" s="107"/>
      <c r="W5726" s="107"/>
    </row>
    <row r="5727" spans="20:23">
      <c r="T5727" s="108"/>
      <c r="U5727" s="108"/>
      <c r="V5727" s="107"/>
      <c r="W5727" s="107"/>
    </row>
    <row r="5728" spans="20:23">
      <c r="T5728" s="108"/>
      <c r="U5728" s="108"/>
      <c r="V5728" s="107"/>
      <c r="W5728" s="107"/>
    </row>
    <row r="5729" spans="20:23">
      <c r="T5729" s="108"/>
      <c r="U5729" s="108"/>
      <c r="V5729" s="107"/>
      <c r="W5729" s="107"/>
    </row>
    <row r="5730" spans="20:23">
      <c r="T5730" s="108"/>
      <c r="U5730" s="108"/>
      <c r="V5730" s="107"/>
      <c r="W5730" s="107"/>
    </row>
    <row r="5731" spans="20:23">
      <c r="T5731" s="108"/>
      <c r="U5731" s="108"/>
      <c r="V5731" s="107"/>
      <c r="W5731" s="107"/>
    </row>
    <row r="5732" spans="20:23">
      <c r="T5732" s="108"/>
      <c r="U5732" s="108"/>
      <c r="V5732" s="107"/>
      <c r="W5732" s="107"/>
    </row>
    <row r="5733" spans="20:23">
      <c r="T5733" s="108"/>
      <c r="U5733" s="108"/>
      <c r="V5733" s="107"/>
      <c r="W5733" s="107"/>
    </row>
    <row r="5734" spans="20:23">
      <c r="T5734" s="108"/>
      <c r="U5734" s="108"/>
      <c r="V5734" s="107"/>
      <c r="W5734" s="107"/>
    </row>
    <row r="5735" spans="20:23">
      <c r="T5735" s="108"/>
      <c r="U5735" s="108"/>
      <c r="V5735" s="107"/>
      <c r="W5735" s="107"/>
    </row>
    <row r="5736" spans="20:23">
      <c r="T5736" s="108"/>
      <c r="U5736" s="108"/>
      <c r="V5736" s="107"/>
      <c r="W5736" s="107"/>
    </row>
    <row r="5737" spans="20:23">
      <c r="T5737" s="108"/>
      <c r="U5737" s="108"/>
      <c r="V5737" s="107"/>
      <c r="W5737" s="107"/>
    </row>
    <row r="5738" spans="20:23">
      <c r="T5738" s="108"/>
      <c r="U5738" s="108"/>
      <c r="V5738" s="107"/>
      <c r="W5738" s="107"/>
    </row>
    <row r="5739" spans="20:23">
      <c r="T5739" s="108"/>
      <c r="U5739" s="108"/>
      <c r="V5739" s="107"/>
      <c r="W5739" s="107"/>
    </row>
    <row r="5740" spans="20:23">
      <c r="T5740" s="108"/>
      <c r="U5740" s="108"/>
      <c r="V5740" s="107"/>
      <c r="W5740" s="107"/>
    </row>
    <row r="5741" spans="20:23">
      <c r="T5741" s="108"/>
      <c r="U5741" s="108"/>
      <c r="V5741" s="107"/>
      <c r="W5741" s="107"/>
    </row>
    <row r="5742" spans="20:23">
      <c r="T5742" s="108"/>
      <c r="U5742" s="108"/>
      <c r="V5742" s="107"/>
      <c r="W5742" s="107"/>
    </row>
    <row r="5743" spans="20:23">
      <c r="T5743" s="108"/>
      <c r="U5743" s="108"/>
      <c r="V5743" s="107"/>
      <c r="W5743" s="107"/>
    </row>
    <row r="5744" spans="20:23">
      <c r="T5744" s="108"/>
      <c r="U5744" s="108"/>
      <c r="V5744" s="107"/>
      <c r="W5744" s="107"/>
    </row>
    <row r="5745" spans="20:23">
      <c r="T5745" s="108"/>
      <c r="U5745" s="108"/>
      <c r="V5745" s="107"/>
      <c r="W5745" s="107"/>
    </row>
    <row r="5746" spans="20:23">
      <c r="T5746" s="108"/>
      <c r="U5746" s="108"/>
      <c r="V5746" s="107"/>
      <c r="W5746" s="107"/>
    </row>
    <row r="5747" spans="20:23">
      <c r="T5747" s="108"/>
      <c r="U5747" s="108"/>
      <c r="V5747" s="107"/>
      <c r="W5747" s="107"/>
    </row>
    <row r="5748" spans="20:23">
      <c r="T5748" s="108"/>
      <c r="U5748" s="108"/>
      <c r="V5748" s="107"/>
      <c r="W5748" s="107"/>
    </row>
    <row r="5749" spans="20:23">
      <c r="T5749" s="108"/>
      <c r="U5749" s="108"/>
      <c r="V5749" s="107"/>
      <c r="W5749" s="107"/>
    </row>
    <row r="5750" spans="20:23">
      <c r="T5750" s="108"/>
      <c r="U5750" s="108"/>
      <c r="V5750" s="107"/>
      <c r="W5750" s="107"/>
    </row>
    <row r="5751" spans="20:23">
      <c r="T5751" s="108"/>
      <c r="U5751" s="108"/>
      <c r="V5751" s="107"/>
      <c r="W5751" s="107"/>
    </row>
    <row r="5752" spans="20:23">
      <c r="T5752" s="108"/>
      <c r="U5752" s="108"/>
      <c r="V5752" s="107"/>
      <c r="W5752" s="107"/>
    </row>
    <row r="5753" spans="20:23">
      <c r="T5753" s="108"/>
      <c r="U5753" s="108"/>
      <c r="V5753" s="107"/>
      <c r="W5753" s="107"/>
    </row>
    <row r="5754" spans="20:23">
      <c r="T5754" s="108"/>
      <c r="U5754" s="108"/>
      <c r="V5754" s="107"/>
      <c r="W5754" s="107"/>
    </row>
    <row r="5755" spans="20:23">
      <c r="T5755" s="108"/>
      <c r="U5755" s="108"/>
      <c r="V5755" s="107"/>
      <c r="W5755" s="107"/>
    </row>
    <row r="5756" spans="20:23">
      <c r="T5756" s="108"/>
      <c r="U5756" s="108"/>
      <c r="V5756" s="107"/>
      <c r="W5756" s="107"/>
    </row>
    <row r="5757" spans="20:23">
      <c r="T5757" s="108"/>
      <c r="U5757" s="108"/>
      <c r="V5757" s="107"/>
      <c r="W5757" s="107"/>
    </row>
    <row r="5758" spans="20:23">
      <c r="T5758" s="108"/>
      <c r="U5758" s="108"/>
      <c r="V5758" s="107"/>
      <c r="W5758" s="107"/>
    </row>
    <row r="5759" spans="20:23">
      <c r="T5759" s="108"/>
      <c r="U5759" s="108"/>
      <c r="V5759" s="107"/>
      <c r="W5759" s="107"/>
    </row>
    <row r="5760" spans="20:23">
      <c r="T5760" s="108"/>
      <c r="U5760" s="108"/>
      <c r="V5760" s="107"/>
      <c r="W5760" s="107"/>
    </row>
    <row r="5761" spans="20:23">
      <c r="T5761" s="108"/>
      <c r="U5761" s="108"/>
      <c r="V5761" s="107"/>
      <c r="W5761" s="107"/>
    </row>
    <row r="5762" spans="20:23">
      <c r="T5762" s="108"/>
      <c r="U5762" s="108"/>
      <c r="V5762" s="107"/>
      <c r="W5762" s="107"/>
    </row>
    <row r="5763" spans="20:23">
      <c r="T5763" s="108"/>
      <c r="U5763" s="108"/>
      <c r="V5763" s="107"/>
      <c r="W5763" s="107"/>
    </row>
    <row r="5764" spans="20:23">
      <c r="T5764" s="108"/>
      <c r="U5764" s="108"/>
      <c r="V5764" s="107"/>
      <c r="W5764" s="107"/>
    </row>
    <row r="5765" spans="20:23">
      <c r="T5765" s="108"/>
      <c r="U5765" s="108"/>
      <c r="V5765" s="107"/>
      <c r="W5765" s="107"/>
    </row>
    <row r="5766" spans="20:23">
      <c r="T5766" s="108"/>
      <c r="U5766" s="108"/>
      <c r="V5766" s="107"/>
      <c r="W5766" s="107"/>
    </row>
    <row r="5767" spans="20:23">
      <c r="T5767" s="108"/>
      <c r="U5767" s="108"/>
      <c r="V5767" s="107"/>
      <c r="W5767" s="107"/>
    </row>
    <row r="5768" spans="20:23">
      <c r="T5768" s="108"/>
      <c r="U5768" s="108"/>
      <c r="V5768" s="107"/>
      <c r="W5768" s="107"/>
    </row>
    <row r="5769" spans="20:23">
      <c r="T5769" s="108"/>
      <c r="U5769" s="108"/>
      <c r="V5769" s="107"/>
      <c r="W5769" s="107"/>
    </row>
    <row r="5770" spans="20:23">
      <c r="T5770" s="108"/>
      <c r="U5770" s="108"/>
      <c r="V5770" s="107"/>
      <c r="W5770" s="107"/>
    </row>
    <row r="5771" spans="20:23">
      <c r="T5771" s="108"/>
      <c r="U5771" s="108"/>
      <c r="V5771" s="107"/>
      <c r="W5771" s="107"/>
    </row>
    <row r="5772" spans="20:23">
      <c r="T5772" s="108"/>
      <c r="U5772" s="108"/>
      <c r="V5772" s="107"/>
      <c r="W5772" s="107"/>
    </row>
    <row r="5773" spans="20:23">
      <c r="T5773" s="108"/>
      <c r="U5773" s="108"/>
      <c r="V5773" s="107"/>
      <c r="W5773" s="107"/>
    </row>
    <row r="5774" spans="20:23">
      <c r="T5774" s="108"/>
      <c r="U5774" s="108"/>
      <c r="V5774" s="107"/>
      <c r="W5774" s="107"/>
    </row>
    <row r="5775" spans="20:23">
      <c r="T5775" s="108"/>
      <c r="U5775" s="108"/>
      <c r="V5775" s="107"/>
      <c r="W5775" s="107"/>
    </row>
    <row r="5776" spans="20:23">
      <c r="T5776" s="108"/>
      <c r="U5776" s="108"/>
      <c r="V5776" s="107"/>
      <c r="W5776" s="107"/>
    </row>
    <row r="5777" spans="20:23">
      <c r="T5777" s="108"/>
      <c r="U5777" s="108"/>
      <c r="V5777" s="107"/>
      <c r="W5777" s="107"/>
    </row>
    <row r="5778" spans="20:23">
      <c r="T5778" s="108"/>
      <c r="U5778" s="108"/>
      <c r="V5778" s="107"/>
      <c r="W5778" s="107"/>
    </row>
    <row r="5779" spans="20:23">
      <c r="T5779" s="108"/>
      <c r="U5779" s="108"/>
      <c r="V5779" s="107"/>
      <c r="W5779" s="107"/>
    </row>
    <row r="5780" spans="20:23">
      <c r="T5780" s="108"/>
      <c r="U5780" s="108"/>
      <c r="V5780" s="107"/>
      <c r="W5780" s="107"/>
    </row>
    <row r="5781" spans="20:23">
      <c r="T5781" s="108"/>
      <c r="U5781" s="108"/>
      <c r="V5781" s="107"/>
      <c r="W5781" s="107"/>
    </row>
    <row r="5782" spans="20:23">
      <c r="T5782" s="108"/>
      <c r="U5782" s="108"/>
      <c r="V5782" s="107"/>
      <c r="W5782" s="107"/>
    </row>
    <row r="5783" spans="20:23">
      <c r="T5783" s="108"/>
      <c r="U5783" s="108"/>
      <c r="V5783" s="107"/>
      <c r="W5783" s="107"/>
    </row>
    <row r="5784" spans="20:23">
      <c r="T5784" s="108"/>
      <c r="U5784" s="108"/>
      <c r="V5784" s="107"/>
      <c r="W5784" s="107"/>
    </row>
    <row r="5785" spans="20:23">
      <c r="T5785" s="108"/>
      <c r="U5785" s="108"/>
      <c r="V5785" s="107"/>
      <c r="W5785" s="107"/>
    </row>
    <row r="5786" spans="20:23">
      <c r="T5786" s="108"/>
      <c r="U5786" s="108"/>
      <c r="V5786" s="107"/>
      <c r="W5786" s="107"/>
    </row>
    <row r="5787" spans="20:23">
      <c r="T5787" s="108"/>
      <c r="U5787" s="108"/>
      <c r="V5787" s="107"/>
      <c r="W5787" s="107"/>
    </row>
    <row r="5788" spans="20:23">
      <c r="T5788" s="108"/>
      <c r="U5788" s="108"/>
      <c r="V5788" s="107"/>
      <c r="W5788" s="107"/>
    </row>
    <row r="5789" spans="20:23">
      <c r="T5789" s="108"/>
      <c r="U5789" s="108"/>
      <c r="V5789" s="107"/>
      <c r="W5789" s="107"/>
    </row>
    <row r="5790" spans="20:23">
      <c r="T5790" s="108"/>
      <c r="U5790" s="108"/>
      <c r="V5790" s="107"/>
      <c r="W5790" s="107"/>
    </row>
    <row r="5791" spans="20:23">
      <c r="T5791" s="108"/>
      <c r="U5791" s="108"/>
      <c r="V5791" s="107"/>
      <c r="W5791" s="107"/>
    </row>
    <row r="5792" spans="20:23">
      <c r="T5792" s="108"/>
      <c r="U5792" s="108"/>
      <c r="V5792" s="107"/>
      <c r="W5792" s="107"/>
    </row>
    <row r="5793" spans="20:23">
      <c r="T5793" s="108"/>
      <c r="U5793" s="108"/>
      <c r="V5793" s="107"/>
      <c r="W5793" s="107"/>
    </row>
    <row r="5794" spans="20:23">
      <c r="T5794" s="108"/>
      <c r="U5794" s="108"/>
      <c r="V5794" s="107"/>
      <c r="W5794" s="107"/>
    </row>
    <row r="5795" spans="20:23">
      <c r="T5795" s="108"/>
      <c r="U5795" s="108"/>
      <c r="V5795" s="107"/>
      <c r="W5795" s="107"/>
    </row>
    <row r="5796" spans="20:23">
      <c r="T5796" s="108"/>
      <c r="U5796" s="108"/>
      <c r="V5796" s="107"/>
      <c r="W5796" s="107"/>
    </row>
    <row r="5797" spans="20:23">
      <c r="T5797" s="108"/>
      <c r="U5797" s="108"/>
      <c r="V5797" s="107"/>
      <c r="W5797" s="107"/>
    </row>
    <row r="5798" spans="20:23">
      <c r="T5798" s="108"/>
      <c r="U5798" s="108"/>
      <c r="V5798" s="107"/>
      <c r="W5798" s="107"/>
    </row>
    <row r="5799" spans="20:23">
      <c r="T5799" s="108"/>
      <c r="U5799" s="108"/>
      <c r="V5799" s="107"/>
      <c r="W5799" s="107"/>
    </row>
    <row r="5800" spans="20:23">
      <c r="T5800" s="108"/>
      <c r="U5800" s="108"/>
      <c r="V5800" s="107"/>
      <c r="W5800" s="107"/>
    </row>
    <row r="5801" spans="20:23">
      <c r="T5801" s="108"/>
      <c r="U5801" s="108"/>
      <c r="V5801" s="107"/>
      <c r="W5801" s="107"/>
    </row>
    <row r="5802" spans="20:23">
      <c r="T5802" s="108"/>
      <c r="U5802" s="108"/>
      <c r="V5802" s="107"/>
      <c r="W5802" s="107"/>
    </row>
    <row r="5803" spans="20:23">
      <c r="T5803" s="108"/>
      <c r="U5803" s="108"/>
      <c r="V5803" s="107"/>
      <c r="W5803" s="107"/>
    </row>
    <row r="5804" spans="20:23">
      <c r="T5804" s="108"/>
      <c r="U5804" s="108"/>
      <c r="V5804" s="107"/>
      <c r="W5804" s="107"/>
    </row>
    <row r="5805" spans="20:23">
      <c r="T5805" s="108"/>
      <c r="U5805" s="108"/>
      <c r="V5805" s="107"/>
      <c r="W5805" s="107"/>
    </row>
    <row r="5806" spans="20:23">
      <c r="T5806" s="108"/>
      <c r="U5806" s="108"/>
      <c r="V5806" s="107"/>
      <c r="W5806" s="107"/>
    </row>
    <row r="5807" spans="20:23">
      <c r="T5807" s="108"/>
      <c r="U5807" s="108"/>
      <c r="V5807" s="107"/>
      <c r="W5807" s="107"/>
    </row>
    <row r="5808" spans="20:23">
      <c r="T5808" s="108"/>
      <c r="U5808" s="108"/>
      <c r="V5808" s="107"/>
      <c r="W5808" s="107"/>
    </row>
    <row r="5809" spans="20:23">
      <c r="T5809" s="108"/>
      <c r="U5809" s="108"/>
      <c r="V5809" s="107"/>
      <c r="W5809" s="107"/>
    </row>
    <row r="5810" spans="20:23">
      <c r="T5810" s="108"/>
      <c r="U5810" s="108"/>
      <c r="V5810" s="107"/>
      <c r="W5810" s="107"/>
    </row>
    <row r="5811" spans="20:23">
      <c r="T5811" s="108"/>
      <c r="U5811" s="108"/>
      <c r="V5811" s="107"/>
      <c r="W5811" s="107"/>
    </row>
    <row r="5812" spans="20:23">
      <c r="T5812" s="108"/>
      <c r="U5812" s="108"/>
      <c r="V5812" s="107"/>
      <c r="W5812" s="107"/>
    </row>
    <row r="5813" spans="20:23">
      <c r="T5813" s="108"/>
      <c r="U5813" s="108"/>
      <c r="V5813" s="107"/>
      <c r="W5813" s="107"/>
    </row>
    <row r="5814" spans="20:23">
      <c r="T5814" s="108"/>
      <c r="U5814" s="108"/>
      <c r="V5814" s="107"/>
      <c r="W5814" s="107"/>
    </row>
    <row r="5815" spans="20:23">
      <c r="T5815" s="108"/>
      <c r="U5815" s="108"/>
      <c r="V5815" s="107"/>
      <c r="W5815" s="107"/>
    </row>
    <row r="5816" spans="20:23">
      <c r="T5816" s="108"/>
      <c r="U5816" s="108"/>
      <c r="V5816" s="107"/>
      <c r="W5816" s="107"/>
    </row>
    <row r="5817" spans="20:23">
      <c r="T5817" s="108"/>
      <c r="U5817" s="108"/>
      <c r="V5817" s="107"/>
      <c r="W5817" s="107"/>
    </row>
    <row r="5818" spans="20:23">
      <c r="T5818" s="108"/>
      <c r="U5818" s="108"/>
      <c r="V5818" s="107"/>
      <c r="W5818" s="107"/>
    </row>
    <row r="5819" spans="20:23">
      <c r="T5819" s="108"/>
      <c r="U5819" s="108"/>
      <c r="V5819" s="107"/>
      <c r="W5819" s="107"/>
    </row>
    <row r="5820" spans="20:23">
      <c r="T5820" s="108"/>
      <c r="U5820" s="108"/>
      <c r="V5820" s="107"/>
      <c r="W5820" s="107"/>
    </row>
    <row r="5821" spans="20:23">
      <c r="T5821" s="108"/>
      <c r="U5821" s="108"/>
      <c r="V5821" s="107"/>
      <c r="W5821" s="107"/>
    </row>
    <row r="5822" spans="20:23">
      <c r="T5822" s="108"/>
      <c r="U5822" s="108"/>
      <c r="V5822" s="107"/>
      <c r="W5822" s="107"/>
    </row>
    <row r="5823" spans="20:23">
      <c r="T5823" s="108"/>
      <c r="U5823" s="108"/>
      <c r="V5823" s="107"/>
      <c r="W5823" s="107"/>
    </row>
    <row r="5824" spans="20:23">
      <c r="T5824" s="108"/>
      <c r="U5824" s="108"/>
      <c r="V5824" s="107"/>
      <c r="W5824" s="107"/>
    </row>
    <row r="5825" spans="20:23">
      <c r="T5825" s="108"/>
      <c r="U5825" s="108"/>
      <c r="V5825" s="107"/>
      <c r="W5825" s="107"/>
    </row>
    <row r="5826" spans="20:23">
      <c r="T5826" s="108"/>
      <c r="U5826" s="108"/>
      <c r="V5826" s="107"/>
      <c r="W5826" s="107"/>
    </row>
    <row r="5827" spans="20:23">
      <c r="T5827" s="108"/>
      <c r="U5827" s="108"/>
      <c r="V5827" s="107"/>
      <c r="W5827" s="107"/>
    </row>
    <row r="5828" spans="20:23">
      <c r="T5828" s="108"/>
      <c r="U5828" s="108"/>
      <c r="V5828" s="107"/>
      <c r="W5828" s="107"/>
    </row>
    <row r="5829" spans="20:23">
      <c r="T5829" s="108"/>
      <c r="U5829" s="108"/>
      <c r="V5829" s="107"/>
      <c r="W5829" s="107"/>
    </row>
    <row r="5830" spans="20:23">
      <c r="T5830" s="108"/>
      <c r="U5830" s="108"/>
      <c r="V5830" s="107"/>
      <c r="W5830" s="107"/>
    </row>
    <row r="5831" spans="20:23">
      <c r="T5831" s="108"/>
      <c r="U5831" s="108"/>
      <c r="V5831" s="107"/>
      <c r="W5831" s="107"/>
    </row>
    <row r="5832" spans="20:23">
      <c r="T5832" s="108"/>
      <c r="U5832" s="108"/>
      <c r="V5832" s="107"/>
      <c r="W5832" s="107"/>
    </row>
    <row r="5833" spans="20:23">
      <c r="T5833" s="108"/>
      <c r="U5833" s="108"/>
      <c r="V5833" s="107"/>
      <c r="W5833" s="107"/>
    </row>
    <row r="5834" spans="20:23">
      <c r="T5834" s="108"/>
      <c r="U5834" s="108"/>
      <c r="V5834" s="107"/>
      <c r="W5834" s="107"/>
    </row>
    <row r="5835" spans="20:23">
      <c r="T5835" s="108"/>
      <c r="U5835" s="108"/>
      <c r="V5835" s="107"/>
      <c r="W5835" s="107"/>
    </row>
    <row r="5836" spans="20:23">
      <c r="T5836" s="108"/>
      <c r="U5836" s="108"/>
      <c r="V5836" s="107"/>
      <c r="W5836" s="107"/>
    </row>
    <row r="5837" spans="20:23">
      <c r="T5837" s="108"/>
      <c r="U5837" s="108"/>
      <c r="V5837" s="107"/>
      <c r="W5837" s="107"/>
    </row>
    <row r="5838" spans="20:23">
      <c r="T5838" s="108"/>
      <c r="U5838" s="108"/>
      <c r="V5838" s="107"/>
      <c r="W5838" s="107"/>
    </row>
    <row r="5839" spans="20:23">
      <c r="T5839" s="108"/>
      <c r="U5839" s="108"/>
      <c r="V5839" s="107"/>
      <c r="W5839" s="107"/>
    </row>
    <row r="5840" spans="20:23">
      <c r="T5840" s="108"/>
      <c r="U5840" s="108"/>
      <c r="V5840" s="107"/>
      <c r="W5840" s="107"/>
    </row>
    <row r="5841" spans="20:23">
      <c r="T5841" s="108"/>
      <c r="U5841" s="108"/>
      <c r="V5841" s="107"/>
      <c r="W5841" s="107"/>
    </row>
    <row r="5842" spans="20:23">
      <c r="T5842" s="108"/>
      <c r="U5842" s="108"/>
      <c r="V5842" s="107"/>
      <c r="W5842" s="107"/>
    </row>
    <row r="5843" spans="20:23">
      <c r="T5843" s="108"/>
      <c r="U5843" s="108"/>
      <c r="V5843" s="107"/>
      <c r="W5843" s="107"/>
    </row>
    <row r="5844" spans="20:23">
      <c r="T5844" s="108"/>
      <c r="U5844" s="108"/>
      <c r="V5844" s="107"/>
      <c r="W5844" s="107"/>
    </row>
    <row r="5845" spans="20:23">
      <c r="T5845" s="108"/>
      <c r="U5845" s="108"/>
      <c r="V5845" s="107"/>
      <c r="W5845" s="107"/>
    </row>
    <row r="5846" spans="20:23">
      <c r="T5846" s="108"/>
      <c r="U5846" s="108"/>
      <c r="V5846" s="107"/>
      <c r="W5846" s="107"/>
    </row>
    <row r="5847" spans="20:23">
      <c r="T5847" s="108"/>
      <c r="U5847" s="108"/>
      <c r="V5847" s="107"/>
      <c r="W5847" s="107"/>
    </row>
    <row r="5848" spans="20:23">
      <c r="T5848" s="108"/>
      <c r="U5848" s="108"/>
      <c r="V5848" s="107"/>
      <c r="W5848" s="107"/>
    </row>
    <row r="5849" spans="20:23">
      <c r="T5849" s="108"/>
      <c r="U5849" s="108"/>
      <c r="V5849" s="107"/>
      <c r="W5849" s="107"/>
    </row>
    <row r="5850" spans="20:23">
      <c r="T5850" s="108"/>
      <c r="U5850" s="108"/>
      <c r="V5850" s="107"/>
      <c r="W5850" s="107"/>
    </row>
    <row r="5851" spans="20:23">
      <c r="T5851" s="108"/>
      <c r="U5851" s="108"/>
      <c r="V5851" s="107"/>
      <c r="W5851" s="107"/>
    </row>
    <row r="5852" spans="20:23">
      <c r="T5852" s="108"/>
      <c r="U5852" s="108"/>
      <c r="V5852" s="107"/>
      <c r="W5852" s="107"/>
    </row>
    <row r="5853" spans="20:23">
      <c r="T5853" s="108"/>
      <c r="U5853" s="108"/>
      <c r="V5853" s="107"/>
      <c r="W5853" s="107"/>
    </row>
    <row r="5854" spans="20:23">
      <c r="T5854" s="108"/>
      <c r="U5854" s="108"/>
      <c r="V5854" s="107"/>
      <c r="W5854" s="107"/>
    </row>
    <row r="5855" spans="20:23">
      <c r="T5855" s="108"/>
      <c r="U5855" s="108"/>
      <c r="V5855" s="107"/>
      <c r="W5855" s="107"/>
    </row>
    <row r="5856" spans="20:23">
      <c r="T5856" s="108"/>
      <c r="U5856" s="108"/>
      <c r="V5856" s="107"/>
      <c r="W5856" s="107"/>
    </row>
    <row r="5857" spans="20:23">
      <c r="T5857" s="108"/>
      <c r="U5857" s="108"/>
      <c r="V5857" s="107"/>
      <c r="W5857" s="107"/>
    </row>
    <row r="5858" spans="20:23">
      <c r="T5858" s="108"/>
      <c r="U5858" s="108"/>
      <c r="V5858" s="107"/>
      <c r="W5858" s="107"/>
    </row>
    <row r="5859" spans="20:23">
      <c r="T5859" s="108"/>
      <c r="U5859" s="108"/>
      <c r="V5859" s="107"/>
      <c r="W5859" s="107"/>
    </row>
    <row r="5860" spans="20:23">
      <c r="T5860" s="108"/>
      <c r="U5860" s="108"/>
      <c r="V5860" s="107"/>
      <c r="W5860" s="107"/>
    </row>
    <row r="5861" spans="20:23">
      <c r="T5861" s="108"/>
      <c r="U5861" s="108"/>
      <c r="V5861" s="107"/>
      <c r="W5861" s="107"/>
    </row>
    <row r="5862" spans="20:23">
      <c r="T5862" s="108"/>
      <c r="U5862" s="108"/>
      <c r="V5862" s="107"/>
      <c r="W5862" s="107"/>
    </row>
    <row r="5863" spans="20:23">
      <c r="T5863" s="108"/>
      <c r="U5863" s="108"/>
      <c r="V5863" s="107"/>
      <c r="W5863" s="107"/>
    </row>
    <row r="5864" spans="20:23">
      <c r="T5864" s="108"/>
      <c r="U5864" s="108"/>
      <c r="V5864" s="107"/>
      <c r="W5864" s="107"/>
    </row>
    <row r="5865" spans="20:23">
      <c r="T5865" s="108"/>
      <c r="U5865" s="108"/>
      <c r="V5865" s="107"/>
      <c r="W5865" s="107"/>
    </row>
    <row r="5866" spans="20:23">
      <c r="T5866" s="108"/>
      <c r="U5866" s="108"/>
      <c r="V5866" s="107"/>
      <c r="W5866" s="107"/>
    </row>
    <row r="5867" spans="20:23">
      <c r="T5867" s="108"/>
      <c r="U5867" s="108"/>
      <c r="V5867" s="107"/>
      <c r="W5867" s="107"/>
    </row>
    <row r="5868" spans="20:23">
      <c r="T5868" s="108"/>
      <c r="U5868" s="108"/>
      <c r="V5868" s="107"/>
      <c r="W5868" s="107"/>
    </row>
    <row r="5869" spans="20:23">
      <c r="T5869" s="108"/>
      <c r="U5869" s="108"/>
      <c r="V5869" s="107"/>
      <c r="W5869" s="107"/>
    </row>
    <row r="5870" spans="20:23">
      <c r="T5870" s="108"/>
      <c r="U5870" s="108"/>
      <c r="V5870" s="107"/>
      <c r="W5870" s="107"/>
    </row>
    <row r="5871" spans="20:23">
      <c r="T5871" s="108"/>
      <c r="U5871" s="108"/>
      <c r="V5871" s="107"/>
      <c r="W5871" s="107"/>
    </row>
    <row r="5872" spans="20:23">
      <c r="T5872" s="108"/>
      <c r="U5872" s="108"/>
      <c r="V5872" s="107"/>
      <c r="W5872" s="107"/>
    </row>
    <row r="5873" spans="20:23">
      <c r="T5873" s="108"/>
      <c r="U5873" s="108"/>
      <c r="V5873" s="107"/>
      <c r="W5873" s="107"/>
    </row>
    <row r="5874" spans="20:23">
      <c r="T5874" s="108"/>
      <c r="U5874" s="108"/>
      <c r="V5874" s="107"/>
      <c r="W5874" s="107"/>
    </row>
    <row r="5875" spans="20:23">
      <c r="T5875" s="108"/>
      <c r="U5875" s="108"/>
      <c r="V5875" s="107"/>
      <c r="W5875" s="107"/>
    </row>
    <row r="5876" spans="20:23">
      <c r="T5876" s="108"/>
      <c r="U5876" s="108"/>
      <c r="V5876" s="107"/>
      <c r="W5876" s="107"/>
    </row>
    <row r="5877" spans="20:23">
      <c r="T5877" s="108"/>
      <c r="U5877" s="108"/>
      <c r="V5877" s="107"/>
      <c r="W5877" s="107"/>
    </row>
    <row r="5878" spans="20:23">
      <c r="T5878" s="108"/>
      <c r="U5878" s="108"/>
      <c r="V5878" s="107"/>
      <c r="W5878" s="107"/>
    </row>
    <row r="5879" spans="20:23">
      <c r="T5879" s="108"/>
      <c r="U5879" s="108"/>
      <c r="V5879" s="107"/>
      <c r="W5879" s="107"/>
    </row>
    <row r="5880" spans="20:23">
      <c r="T5880" s="108"/>
      <c r="U5880" s="108"/>
      <c r="V5880" s="107"/>
      <c r="W5880" s="107"/>
    </row>
    <row r="5881" spans="20:23">
      <c r="T5881" s="108"/>
      <c r="U5881" s="108"/>
      <c r="V5881" s="107"/>
      <c r="W5881" s="107"/>
    </row>
    <row r="5882" spans="20:23">
      <c r="T5882" s="108"/>
      <c r="U5882" s="108"/>
      <c r="V5882" s="107"/>
      <c r="W5882" s="107"/>
    </row>
    <row r="5883" spans="20:23">
      <c r="T5883" s="108"/>
      <c r="U5883" s="108"/>
      <c r="V5883" s="107"/>
      <c r="W5883" s="107"/>
    </row>
    <row r="5884" spans="20:23">
      <c r="T5884" s="108"/>
      <c r="U5884" s="108"/>
      <c r="V5884" s="107"/>
      <c r="W5884" s="107"/>
    </row>
    <row r="5885" spans="20:23">
      <c r="T5885" s="108"/>
      <c r="U5885" s="108"/>
      <c r="V5885" s="107"/>
      <c r="W5885" s="107"/>
    </row>
    <row r="5886" spans="20:23">
      <c r="T5886" s="108"/>
      <c r="U5886" s="108"/>
      <c r="V5886" s="107"/>
      <c r="W5886" s="107"/>
    </row>
    <row r="5887" spans="20:23">
      <c r="T5887" s="108"/>
      <c r="U5887" s="108"/>
      <c r="V5887" s="107"/>
      <c r="W5887" s="107"/>
    </row>
    <row r="5888" spans="20:23">
      <c r="T5888" s="108"/>
      <c r="U5888" s="108"/>
      <c r="V5888" s="107"/>
      <c r="W5888" s="107"/>
    </row>
    <row r="5889" spans="20:23">
      <c r="T5889" s="108"/>
      <c r="U5889" s="108"/>
      <c r="V5889" s="107"/>
      <c r="W5889" s="107"/>
    </row>
    <row r="5890" spans="20:23">
      <c r="T5890" s="108"/>
      <c r="U5890" s="108"/>
      <c r="V5890" s="107"/>
      <c r="W5890" s="107"/>
    </row>
    <row r="5891" spans="20:23">
      <c r="T5891" s="108"/>
      <c r="U5891" s="108"/>
      <c r="V5891" s="107"/>
      <c r="W5891" s="107"/>
    </row>
    <row r="5892" spans="20:23">
      <c r="T5892" s="108"/>
      <c r="U5892" s="108"/>
      <c r="V5892" s="107"/>
      <c r="W5892" s="107"/>
    </row>
    <row r="5893" spans="20:23">
      <c r="T5893" s="108"/>
      <c r="U5893" s="108"/>
      <c r="V5893" s="107"/>
      <c r="W5893" s="107"/>
    </row>
    <row r="5894" spans="20:23">
      <c r="T5894" s="108"/>
      <c r="U5894" s="108"/>
      <c r="V5894" s="107"/>
      <c r="W5894" s="107"/>
    </row>
    <row r="5895" spans="20:23">
      <c r="T5895" s="108"/>
      <c r="U5895" s="108"/>
      <c r="V5895" s="107"/>
      <c r="W5895" s="107"/>
    </row>
    <row r="5896" spans="20:23">
      <c r="T5896" s="108"/>
      <c r="U5896" s="108"/>
      <c r="V5896" s="107"/>
      <c r="W5896" s="107"/>
    </row>
    <row r="5897" spans="20:23">
      <c r="T5897" s="108"/>
      <c r="U5897" s="108"/>
      <c r="V5897" s="107"/>
      <c r="W5897" s="107"/>
    </row>
    <row r="5898" spans="20:23">
      <c r="T5898" s="108"/>
      <c r="U5898" s="108"/>
      <c r="V5898" s="107"/>
      <c r="W5898" s="107"/>
    </row>
    <row r="5899" spans="20:23">
      <c r="T5899" s="108"/>
      <c r="U5899" s="108"/>
      <c r="V5899" s="107"/>
      <c r="W5899" s="107"/>
    </row>
    <row r="5900" spans="20:23">
      <c r="T5900" s="108"/>
      <c r="U5900" s="108"/>
      <c r="V5900" s="107"/>
      <c r="W5900" s="107"/>
    </row>
    <row r="5901" spans="20:23">
      <c r="T5901" s="108"/>
      <c r="U5901" s="108"/>
      <c r="V5901" s="107"/>
      <c r="W5901" s="107"/>
    </row>
    <row r="5902" spans="20:23">
      <c r="T5902" s="108"/>
      <c r="U5902" s="108"/>
      <c r="V5902" s="107"/>
      <c r="W5902" s="107"/>
    </row>
    <row r="5903" spans="20:23">
      <c r="T5903" s="108"/>
      <c r="U5903" s="108"/>
      <c r="V5903" s="107"/>
      <c r="W5903" s="107"/>
    </row>
    <row r="5904" spans="20:23">
      <c r="T5904" s="108"/>
      <c r="U5904" s="108"/>
      <c r="V5904" s="107"/>
      <c r="W5904" s="107"/>
    </row>
    <row r="5905" spans="20:23">
      <c r="T5905" s="108"/>
      <c r="U5905" s="108"/>
      <c r="V5905" s="107"/>
      <c r="W5905" s="107"/>
    </row>
    <row r="5906" spans="20:23">
      <c r="T5906" s="108"/>
      <c r="U5906" s="108"/>
      <c r="V5906" s="107"/>
      <c r="W5906" s="107"/>
    </row>
    <row r="5907" spans="20:23">
      <c r="T5907" s="108"/>
      <c r="U5907" s="108"/>
      <c r="V5907" s="107"/>
      <c r="W5907" s="107"/>
    </row>
    <row r="5908" spans="20:23">
      <c r="T5908" s="108"/>
      <c r="U5908" s="108"/>
      <c r="V5908" s="107"/>
      <c r="W5908" s="107"/>
    </row>
    <row r="5909" spans="20:23">
      <c r="T5909" s="108"/>
      <c r="U5909" s="108"/>
      <c r="V5909" s="107"/>
      <c r="W5909" s="107"/>
    </row>
    <row r="5910" spans="20:23">
      <c r="T5910" s="108"/>
      <c r="U5910" s="108"/>
      <c r="V5910" s="107"/>
      <c r="W5910" s="107"/>
    </row>
    <row r="5911" spans="20:23">
      <c r="T5911" s="108"/>
      <c r="U5911" s="108"/>
      <c r="V5911" s="107"/>
      <c r="W5911" s="107"/>
    </row>
    <row r="5912" spans="20:23">
      <c r="T5912" s="108"/>
      <c r="U5912" s="108"/>
      <c r="V5912" s="107"/>
      <c r="W5912" s="107"/>
    </row>
    <row r="5913" spans="20:23">
      <c r="T5913" s="108"/>
      <c r="U5913" s="108"/>
      <c r="V5913" s="107"/>
      <c r="W5913" s="107"/>
    </row>
    <row r="5914" spans="20:23">
      <c r="T5914" s="108"/>
      <c r="U5914" s="108"/>
      <c r="V5914" s="107"/>
      <c r="W5914" s="107"/>
    </row>
    <row r="5915" spans="20:23">
      <c r="T5915" s="108"/>
      <c r="U5915" s="108"/>
      <c r="V5915" s="107"/>
      <c r="W5915" s="107"/>
    </row>
    <row r="5916" spans="20:23">
      <c r="T5916" s="108"/>
      <c r="U5916" s="108"/>
      <c r="V5916" s="107"/>
      <c r="W5916" s="107"/>
    </row>
    <row r="5917" spans="20:23">
      <c r="T5917" s="108"/>
      <c r="U5917" s="108"/>
      <c r="V5917" s="107"/>
      <c r="W5917" s="107"/>
    </row>
    <row r="5918" spans="20:23">
      <c r="T5918" s="108"/>
      <c r="U5918" s="108"/>
      <c r="V5918" s="107"/>
      <c r="W5918" s="107"/>
    </row>
    <row r="5919" spans="20:23">
      <c r="T5919" s="108"/>
      <c r="U5919" s="108"/>
      <c r="V5919" s="107"/>
      <c r="W5919" s="107"/>
    </row>
    <row r="5920" spans="20:23">
      <c r="T5920" s="108"/>
      <c r="U5920" s="108"/>
      <c r="V5920" s="107"/>
      <c r="W5920" s="107"/>
    </row>
    <row r="5921" spans="20:23">
      <c r="T5921" s="108"/>
      <c r="U5921" s="108"/>
      <c r="V5921" s="107"/>
      <c r="W5921" s="107"/>
    </row>
    <row r="5922" spans="20:23">
      <c r="T5922" s="108"/>
      <c r="U5922" s="108"/>
      <c r="V5922" s="107"/>
      <c r="W5922" s="107"/>
    </row>
    <row r="5923" spans="20:23">
      <c r="T5923" s="108"/>
      <c r="U5923" s="108"/>
      <c r="V5923" s="107"/>
      <c r="W5923" s="107"/>
    </row>
    <row r="5924" spans="20:23">
      <c r="T5924" s="108"/>
      <c r="U5924" s="108"/>
      <c r="V5924" s="107"/>
      <c r="W5924" s="107"/>
    </row>
    <row r="5925" spans="20:23">
      <c r="T5925" s="108"/>
      <c r="U5925" s="108"/>
      <c r="V5925" s="107"/>
      <c r="W5925" s="107"/>
    </row>
    <row r="5926" spans="20:23">
      <c r="T5926" s="108"/>
      <c r="U5926" s="108"/>
      <c r="V5926" s="107"/>
      <c r="W5926" s="107"/>
    </row>
    <row r="5927" spans="20:23">
      <c r="T5927" s="108"/>
      <c r="U5927" s="108"/>
      <c r="V5927" s="107"/>
      <c r="W5927" s="107"/>
    </row>
    <row r="5928" spans="20:23">
      <c r="T5928" s="108"/>
      <c r="U5928" s="108"/>
      <c r="V5928" s="107"/>
      <c r="W5928" s="107"/>
    </row>
    <row r="5929" spans="20:23">
      <c r="T5929" s="108"/>
      <c r="U5929" s="108"/>
      <c r="V5929" s="107"/>
      <c r="W5929" s="107"/>
    </row>
    <row r="5930" spans="20:23">
      <c r="T5930" s="108"/>
      <c r="U5930" s="108"/>
      <c r="V5930" s="107"/>
      <c r="W5930" s="107"/>
    </row>
    <row r="5931" spans="20:23">
      <c r="T5931" s="108"/>
      <c r="U5931" s="108"/>
      <c r="V5931" s="107"/>
      <c r="W5931" s="107"/>
    </row>
    <row r="5932" spans="20:23">
      <c r="T5932" s="108"/>
      <c r="U5932" s="108"/>
      <c r="V5932" s="107"/>
      <c r="W5932" s="107"/>
    </row>
    <row r="5933" spans="20:23">
      <c r="T5933" s="108"/>
      <c r="U5933" s="108"/>
      <c r="V5933" s="107"/>
      <c r="W5933" s="107"/>
    </row>
    <row r="5934" spans="20:23">
      <c r="T5934" s="108"/>
      <c r="U5934" s="108"/>
      <c r="V5934" s="107"/>
      <c r="W5934" s="107"/>
    </row>
    <row r="5935" spans="20:23">
      <c r="T5935" s="108"/>
      <c r="U5935" s="108"/>
      <c r="V5935" s="107"/>
      <c r="W5935" s="107"/>
    </row>
    <row r="5936" spans="20:23">
      <c r="T5936" s="108"/>
      <c r="U5936" s="108"/>
      <c r="V5936" s="107"/>
      <c r="W5936" s="107"/>
    </row>
    <row r="5937" spans="20:23">
      <c r="T5937" s="108"/>
      <c r="U5937" s="108"/>
      <c r="V5937" s="107"/>
      <c r="W5937" s="107"/>
    </row>
    <row r="5938" spans="20:23">
      <c r="T5938" s="108"/>
      <c r="U5938" s="108"/>
      <c r="V5938" s="107"/>
      <c r="W5938" s="107"/>
    </row>
    <row r="5939" spans="20:23">
      <c r="T5939" s="108"/>
      <c r="U5939" s="108"/>
      <c r="V5939" s="107"/>
      <c r="W5939" s="107"/>
    </row>
    <row r="5940" spans="20:23">
      <c r="T5940" s="108"/>
      <c r="U5940" s="108"/>
      <c r="V5940" s="107"/>
      <c r="W5940" s="107"/>
    </row>
    <row r="5941" spans="20:23">
      <c r="T5941" s="108"/>
      <c r="U5941" s="108"/>
      <c r="V5941" s="107"/>
      <c r="W5941" s="107"/>
    </row>
    <row r="5942" spans="20:23">
      <c r="T5942" s="108"/>
      <c r="U5942" s="108"/>
      <c r="V5942" s="107"/>
      <c r="W5942" s="107"/>
    </row>
    <row r="5943" spans="20:23">
      <c r="T5943" s="108"/>
      <c r="U5943" s="108"/>
      <c r="V5943" s="107"/>
      <c r="W5943" s="107"/>
    </row>
    <row r="5944" spans="20:23">
      <c r="T5944" s="108"/>
      <c r="U5944" s="108"/>
      <c r="V5944" s="107"/>
      <c r="W5944" s="107"/>
    </row>
    <row r="5945" spans="20:23">
      <c r="T5945" s="108"/>
      <c r="U5945" s="108"/>
      <c r="V5945" s="107"/>
      <c r="W5945" s="107"/>
    </row>
    <row r="5946" spans="20:23">
      <c r="T5946" s="108"/>
      <c r="U5946" s="108"/>
      <c r="V5946" s="107"/>
      <c r="W5946" s="107"/>
    </row>
    <row r="5947" spans="20:23">
      <c r="T5947" s="108"/>
      <c r="U5947" s="108"/>
      <c r="V5947" s="107"/>
      <c r="W5947" s="107"/>
    </row>
    <row r="5948" spans="20:23">
      <c r="T5948" s="108"/>
      <c r="U5948" s="108"/>
      <c r="V5948" s="107"/>
      <c r="W5948" s="107"/>
    </row>
    <row r="5949" spans="20:23">
      <c r="T5949" s="108"/>
      <c r="U5949" s="108"/>
      <c r="V5949" s="107"/>
      <c r="W5949" s="107"/>
    </row>
    <row r="5950" spans="20:23">
      <c r="T5950" s="108"/>
      <c r="U5950" s="108"/>
      <c r="V5950" s="107"/>
      <c r="W5950" s="107"/>
    </row>
    <row r="5951" spans="20:23">
      <c r="T5951" s="108"/>
      <c r="U5951" s="108"/>
      <c r="V5951" s="107"/>
      <c r="W5951" s="107"/>
    </row>
    <row r="5952" spans="20:23">
      <c r="T5952" s="108"/>
      <c r="U5952" s="108"/>
      <c r="V5952" s="107"/>
      <c r="W5952" s="107"/>
    </row>
    <row r="5953" spans="20:23">
      <c r="T5953" s="108"/>
      <c r="U5953" s="108"/>
      <c r="V5953" s="107"/>
      <c r="W5953" s="107"/>
    </row>
    <row r="5954" spans="20:23">
      <c r="T5954" s="108"/>
      <c r="U5954" s="108"/>
      <c r="V5954" s="107"/>
      <c r="W5954" s="107"/>
    </row>
    <row r="5955" spans="20:23">
      <c r="T5955" s="108"/>
      <c r="U5955" s="108"/>
      <c r="V5955" s="107"/>
      <c r="W5955" s="107"/>
    </row>
    <row r="5956" spans="20:23">
      <c r="T5956" s="108"/>
      <c r="U5956" s="108"/>
      <c r="V5956" s="107"/>
      <c r="W5956" s="107"/>
    </row>
    <row r="5957" spans="20:23">
      <c r="T5957" s="108"/>
      <c r="U5957" s="108"/>
      <c r="V5957" s="107"/>
      <c r="W5957" s="107"/>
    </row>
    <row r="5958" spans="20:23">
      <c r="T5958" s="108"/>
      <c r="U5958" s="108"/>
      <c r="V5958" s="107"/>
      <c r="W5958" s="107"/>
    </row>
    <row r="5959" spans="20:23">
      <c r="T5959" s="108"/>
      <c r="U5959" s="108"/>
      <c r="V5959" s="107"/>
      <c r="W5959" s="107"/>
    </row>
    <row r="5960" spans="20:23">
      <c r="T5960" s="108"/>
      <c r="U5960" s="108"/>
      <c r="V5960" s="107"/>
      <c r="W5960" s="107"/>
    </row>
    <row r="5961" spans="20:23">
      <c r="T5961" s="108"/>
      <c r="U5961" s="108"/>
      <c r="V5961" s="107"/>
      <c r="W5961" s="107"/>
    </row>
    <row r="5962" spans="20:23">
      <c r="T5962" s="108"/>
      <c r="U5962" s="108"/>
      <c r="V5962" s="107"/>
      <c r="W5962" s="107"/>
    </row>
    <row r="5963" spans="20:23">
      <c r="T5963" s="108"/>
      <c r="U5963" s="108"/>
      <c r="V5963" s="107"/>
      <c r="W5963" s="107"/>
    </row>
    <row r="5964" spans="20:23">
      <c r="T5964" s="108"/>
      <c r="U5964" s="108"/>
      <c r="V5964" s="107"/>
      <c r="W5964" s="107"/>
    </row>
    <row r="5965" spans="20:23">
      <c r="T5965" s="108"/>
      <c r="U5965" s="108"/>
      <c r="V5965" s="107"/>
      <c r="W5965" s="107"/>
    </row>
    <row r="5966" spans="20:23">
      <c r="T5966" s="108"/>
      <c r="U5966" s="108"/>
      <c r="V5966" s="107"/>
      <c r="W5966" s="107"/>
    </row>
    <row r="5967" spans="20:23">
      <c r="T5967" s="108"/>
      <c r="U5967" s="108"/>
      <c r="V5967" s="107"/>
      <c r="W5967" s="107"/>
    </row>
    <row r="5968" spans="20:23">
      <c r="T5968" s="108"/>
      <c r="U5968" s="108"/>
      <c r="V5968" s="107"/>
      <c r="W5968" s="107"/>
    </row>
    <row r="5969" spans="20:23">
      <c r="T5969" s="108"/>
      <c r="U5969" s="108"/>
      <c r="V5969" s="107"/>
      <c r="W5969" s="107"/>
    </row>
    <row r="5970" spans="20:23">
      <c r="T5970" s="108"/>
      <c r="U5970" s="108"/>
      <c r="V5970" s="107"/>
      <c r="W5970" s="107"/>
    </row>
    <row r="5971" spans="20:23">
      <c r="T5971" s="108"/>
      <c r="U5971" s="108"/>
      <c r="V5971" s="107"/>
      <c r="W5971" s="107"/>
    </row>
    <row r="5972" spans="20:23">
      <c r="T5972" s="108"/>
      <c r="U5972" s="108"/>
      <c r="V5972" s="107"/>
      <c r="W5972" s="107"/>
    </row>
    <row r="5973" spans="20:23">
      <c r="T5973" s="108"/>
      <c r="U5973" s="108"/>
      <c r="V5973" s="107"/>
      <c r="W5973" s="107"/>
    </row>
    <row r="5974" spans="20:23">
      <c r="T5974" s="108"/>
      <c r="U5974" s="108"/>
      <c r="V5974" s="107"/>
      <c r="W5974" s="107"/>
    </row>
    <row r="5975" spans="20:23">
      <c r="T5975" s="108"/>
      <c r="U5975" s="108"/>
      <c r="V5975" s="107"/>
      <c r="W5975" s="107"/>
    </row>
    <row r="5976" spans="20:23">
      <c r="T5976" s="108"/>
      <c r="U5976" s="108"/>
      <c r="V5976" s="107"/>
      <c r="W5976" s="107"/>
    </row>
    <row r="5977" spans="20:23">
      <c r="T5977" s="108"/>
      <c r="U5977" s="108"/>
      <c r="V5977" s="107"/>
      <c r="W5977" s="107"/>
    </row>
    <row r="5978" spans="20:23">
      <c r="T5978" s="108"/>
      <c r="U5978" s="108"/>
      <c r="V5978" s="107"/>
      <c r="W5978" s="107"/>
    </row>
    <row r="5979" spans="20:23">
      <c r="T5979" s="108"/>
      <c r="U5979" s="108"/>
      <c r="V5979" s="107"/>
      <c r="W5979" s="107"/>
    </row>
    <row r="5980" spans="20:23">
      <c r="T5980" s="108"/>
      <c r="U5980" s="108"/>
      <c r="V5980" s="107"/>
      <c r="W5980" s="107"/>
    </row>
    <row r="5981" spans="20:23">
      <c r="T5981" s="108"/>
      <c r="U5981" s="108"/>
      <c r="V5981" s="107"/>
      <c r="W5981" s="107"/>
    </row>
    <row r="5982" spans="20:23">
      <c r="T5982" s="108"/>
      <c r="U5982" s="108"/>
      <c r="V5982" s="107"/>
      <c r="W5982" s="107"/>
    </row>
    <row r="5983" spans="20:23">
      <c r="T5983" s="108"/>
      <c r="U5983" s="108"/>
      <c r="V5983" s="107"/>
      <c r="W5983" s="107"/>
    </row>
    <row r="5984" spans="20:23">
      <c r="T5984" s="108"/>
      <c r="U5984" s="108"/>
      <c r="V5984" s="107"/>
      <c r="W5984" s="107"/>
    </row>
    <row r="5985" spans="20:23">
      <c r="T5985" s="108"/>
      <c r="U5985" s="108"/>
      <c r="V5985" s="107"/>
      <c r="W5985" s="107"/>
    </row>
    <row r="5986" spans="20:23">
      <c r="T5986" s="108"/>
      <c r="U5986" s="108"/>
      <c r="V5986" s="107"/>
      <c r="W5986" s="107"/>
    </row>
    <row r="5987" spans="20:23">
      <c r="T5987" s="108"/>
      <c r="U5987" s="108"/>
      <c r="V5987" s="107"/>
      <c r="W5987" s="107"/>
    </row>
    <row r="5988" spans="20:23">
      <c r="T5988" s="108"/>
      <c r="U5988" s="108"/>
      <c r="V5988" s="107"/>
      <c r="W5988" s="107"/>
    </row>
    <row r="5989" spans="20:23">
      <c r="T5989" s="108"/>
      <c r="U5989" s="108"/>
      <c r="V5989" s="107"/>
      <c r="W5989" s="107"/>
    </row>
    <row r="5990" spans="20:23">
      <c r="T5990" s="108"/>
      <c r="U5990" s="108"/>
      <c r="V5990" s="107"/>
      <c r="W5990" s="107"/>
    </row>
    <row r="5991" spans="20:23">
      <c r="T5991" s="108"/>
      <c r="U5991" s="108"/>
      <c r="V5991" s="107"/>
      <c r="W5991" s="107"/>
    </row>
    <row r="5992" spans="20:23">
      <c r="T5992" s="108"/>
      <c r="U5992" s="108"/>
      <c r="V5992" s="107"/>
      <c r="W5992" s="107"/>
    </row>
    <row r="5993" spans="20:23">
      <c r="T5993" s="108"/>
      <c r="U5993" s="108"/>
      <c r="V5993" s="107"/>
      <c r="W5993" s="107"/>
    </row>
    <row r="5994" spans="20:23">
      <c r="T5994" s="108"/>
      <c r="U5994" s="108"/>
      <c r="V5994" s="107"/>
      <c r="W5994" s="107"/>
    </row>
    <row r="5995" spans="20:23">
      <c r="T5995" s="108"/>
      <c r="U5995" s="108"/>
      <c r="V5995" s="107"/>
      <c r="W5995" s="107"/>
    </row>
    <row r="5996" spans="20:23">
      <c r="T5996" s="108"/>
      <c r="U5996" s="108"/>
      <c r="V5996" s="107"/>
      <c r="W5996" s="107"/>
    </row>
    <row r="5997" spans="20:23">
      <c r="T5997" s="108"/>
      <c r="U5997" s="108"/>
      <c r="V5997" s="107"/>
      <c r="W5997" s="107"/>
    </row>
    <row r="5998" spans="20:23">
      <c r="T5998" s="108"/>
      <c r="U5998" s="108"/>
      <c r="V5998" s="107"/>
      <c r="W5998" s="107"/>
    </row>
    <row r="5999" spans="20:23">
      <c r="T5999" s="108"/>
      <c r="U5999" s="108"/>
      <c r="V5999" s="107"/>
      <c r="W5999" s="107"/>
    </row>
    <row r="6000" spans="20:23">
      <c r="T6000" s="108"/>
      <c r="U6000" s="108"/>
      <c r="V6000" s="107"/>
      <c r="W6000" s="107"/>
    </row>
    <row r="6001" spans="20:23">
      <c r="T6001" s="108"/>
      <c r="U6001" s="108"/>
      <c r="V6001" s="107"/>
      <c r="W6001" s="107"/>
    </row>
    <row r="6002" spans="20:23">
      <c r="T6002" s="108"/>
      <c r="U6002" s="108"/>
      <c r="V6002" s="107"/>
      <c r="W6002" s="107"/>
    </row>
    <row r="6003" spans="20:23">
      <c r="T6003" s="108"/>
      <c r="U6003" s="108"/>
      <c r="V6003" s="107"/>
      <c r="W6003" s="107"/>
    </row>
    <row r="6004" spans="20:23">
      <c r="T6004" s="108"/>
      <c r="U6004" s="108"/>
      <c r="V6004" s="107"/>
      <c r="W6004" s="107"/>
    </row>
    <row r="6005" spans="20:23">
      <c r="T6005" s="108"/>
      <c r="U6005" s="108"/>
      <c r="V6005" s="107"/>
      <c r="W6005" s="107"/>
    </row>
    <row r="6006" spans="20:23">
      <c r="T6006" s="108"/>
      <c r="U6006" s="108"/>
      <c r="V6006" s="107"/>
      <c r="W6006" s="107"/>
    </row>
    <row r="6007" spans="20:23">
      <c r="T6007" s="108"/>
      <c r="U6007" s="108"/>
      <c r="V6007" s="107"/>
      <c r="W6007" s="107"/>
    </row>
    <row r="6008" spans="20:23">
      <c r="T6008" s="108"/>
      <c r="U6008" s="108"/>
      <c r="V6008" s="107"/>
      <c r="W6008" s="107"/>
    </row>
    <row r="6009" spans="20:23">
      <c r="T6009" s="108"/>
      <c r="U6009" s="108"/>
      <c r="V6009" s="107"/>
      <c r="W6009" s="107"/>
    </row>
    <row r="6010" spans="20:23">
      <c r="T6010" s="108"/>
      <c r="U6010" s="108"/>
      <c r="V6010" s="107"/>
      <c r="W6010" s="107"/>
    </row>
    <row r="6011" spans="20:23">
      <c r="T6011" s="108"/>
      <c r="U6011" s="108"/>
      <c r="V6011" s="107"/>
      <c r="W6011" s="107"/>
    </row>
    <row r="6012" spans="20:23">
      <c r="T6012" s="108"/>
      <c r="U6012" s="108"/>
      <c r="V6012" s="107"/>
      <c r="W6012" s="107"/>
    </row>
    <row r="6013" spans="20:23">
      <c r="T6013" s="108"/>
      <c r="U6013" s="108"/>
      <c r="V6013" s="107"/>
      <c r="W6013" s="107"/>
    </row>
    <row r="6014" spans="20:23">
      <c r="T6014" s="108"/>
      <c r="U6014" s="108"/>
      <c r="V6014" s="107"/>
      <c r="W6014" s="107"/>
    </row>
    <row r="6015" spans="20:23">
      <c r="T6015" s="108"/>
      <c r="U6015" s="108"/>
      <c r="V6015" s="107"/>
      <c r="W6015" s="107"/>
    </row>
    <row r="6016" spans="20:23">
      <c r="T6016" s="108"/>
      <c r="U6016" s="108"/>
      <c r="V6016" s="107"/>
      <c r="W6016" s="107"/>
    </row>
    <row r="6017" spans="20:23">
      <c r="T6017" s="108"/>
      <c r="U6017" s="108"/>
      <c r="V6017" s="107"/>
      <c r="W6017" s="107"/>
    </row>
    <row r="6018" spans="20:23">
      <c r="T6018" s="108"/>
      <c r="U6018" s="108"/>
      <c r="V6018" s="107"/>
      <c r="W6018" s="107"/>
    </row>
    <row r="6019" spans="20:23">
      <c r="T6019" s="108"/>
      <c r="U6019" s="108"/>
      <c r="V6019" s="107"/>
      <c r="W6019" s="107"/>
    </row>
    <row r="6020" spans="20:23">
      <c r="T6020" s="108"/>
      <c r="U6020" s="108"/>
      <c r="V6020" s="107"/>
      <c r="W6020" s="107"/>
    </row>
    <row r="6021" spans="20:23">
      <c r="T6021" s="108"/>
      <c r="U6021" s="108"/>
      <c r="V6021" s="107"/>
      <c r="W6021" s="107"/>
    </row>
    <row r="6022" spans="20:23">
      <c r="T6022" s="108"/>
      <c r="U6022" s="108"/>
      <c r="V6022" s="107"/>
      <c r="W6022" s="107"/>
    </row>
    <row r="6023" spans="20:23">
      <c r="T6023" s="108"/>
      <c r="U6023" s="108"/>
      <c r="V6023" s="107"/>
      <c r="W6023" s="107"/>
    </row>
    <row r="6024" spans="20:23">
      <c r="T6024" s="108"/>
      <c r="U6024" s="108"/>
      <c r="V6024" s="107"/>
      <c r="W6024" s="107"/>
    </row>
    <row r="6025" spans="20:23">
      <c r="T6025" s="108"/>
      <c r="U6025" s="108"/>
      <c r="V6025" s="107"/>
      <c r="W6025" s="107"/>
    </row>
    <row r="6026" spans="20:23">
      <c r="T6026" s="108"/>
      <c r="U6026" s="108"/>
      <c r="V6026" s="107"/>
      <c r="W6026" s="107"/>
    </row>
    <row r="6027" spans="20:23">
      <c r="T6027" s="108"/>
      <c r="U6027" s="108"/>
      <c r="V6027" s="107"/>
      <c r="W6027" s="107"/>
    </row>
    <row r="6028" spans="20:23">
      <c r="T6028" s="108"/>
      <c r="U6028" s="108"/>
      <c r="V6028" s="107"/>
      <c r="W6028" s="107"/>
    </row>
    <row r="6029" spans="20:23">
      <c r="T6029" s="108"/>
      <c r="U6029" s="108"/>
      <c r="V6029" s="107"/>
      <c r="W6029" s="107"/>
    </row>
    <row r="6030" spans="20:23">
      <c r="T6030" s="108"/>
      <c r="U6030" s="108"/>
      <c r="V6030" s="107"/>
      <c r="W6030" s="107"/>
    </row>
    <row r="6031" spans="20:23">
      <c r="T6031" s="108"/>
      <c r="U6031" s="108"/>
      <c r="V6031" s="107"/>
      <c r="W6031" s="107"/>
    </row>
    <row r="6032" spans="20:23">
      <c r="T6032" s="108"/>
      <c r="U6032" s="108"/>
      <c r="V6032" s="107"/>
      <c r="W6032" s="107"/>
    </row>
    <row r="6033" spans="20:23">
      <c r="T6033" s="108"/>
      <c r="U6033" s="108"/>
      <c r="V6033" s="107"/>
      <c r="W6033" s="107"/>
    </row>
    <row r="6034" spans="20:23">
      <c r="T6034" s="108"/>
      <c r="U6034" s="108"/>
      <c r="V6034" s="107"/>
      <c r="W6034" s="107"/>
    </row>
    <row r="6035" spans="20:23">
      <c r="T6035" s="108"/>
      <c r="U6035" s="108"/>
      <c r="V6035" s="107"/>
      <c r="W6035" s="107"/>
    </row>
    <row r="6036" spans="20:23">
      <c r="T6036" s="108"/>
      <c r="U6036" s="108"/>
      <c r="V6036" s="107"/>
      <c r="W6036" s="107"/>
    </row>
    <row r="6037" spans="20:23">
      <c r="T6037" s="108"/>
      <c r="U6037" s="108"/>
      <c r="V6037" s="107"/>
      <c r="W6037" s="107"/>
    </row>
    <row r="6038" spans="20:23">
      <c r="T6038" s="108"/>
      <c r="U6038" s="108"/>
      <c r="V6038" s="107"/>
      <c r="W6038" s="107"/>
    </row>
    <row r="6039" spans="20:23">
      <c r="T6039" s="108"/>
      <c r="U6039" s="108"/>
      <c r="V6039" s="107"/>
      <c r="W6039" s="107"/>
    </row>
    <row r="6040" spans="20:23">
      <c r="T6040" s="108"/>
      <c r="U6040" s="108"/>
      <c r="V6040" s="107"/>
      <c r="W6040" s="107"/>
    </row>
    <row r="6041" spans="20:23">
      <c r="T6041" s="108"/>
      <c r="U6041" s="108"/>
      <c r="V6041" s="107"/>
      <c r="W6041" s="107"/>
    </row>
    <row r="6042" spans="20:23">
      <c r="T6042" s="108"/>
      <c r="U6042" s="108"/>
      <c r="V6042" s="107"/>
      <c r="W6042" s="107"/>
    </row>
    <row r="6043" spans="20:23">
      <c r="T6043" s="108"/>
      <c r="U6043" s="108"/>
      <c r="V6043" s="107"/>
      <c r="W6043" s="107"/>
    </row>
    <row r="6044" spans="20:23">
      <c r="T6044" s="108"/>
      <c r="U6044" s="108"/>
      <c r="V6044" s="107"/>
      <c r="W6044" s="107"/>
    </row>
    <row r="6045" spans="20:23">
      <c r="T6045" s="108"/>
      <c r="U6045" s="108"/>
      <c r="V6045" s="107"/>
      <c r="W6045" s="107"/>
    </row>
    <row r="6046" spans="20:23">
      <c r="T6046" s="108"/>
      <c r="U6046" s="108"/>
      <c r="V6046" s="107"/>
      <c r="W6046" s="107"/>
    </row>
    <row r="6047" spans="20:23">
      <c r="T6047" s="108"/>
      <c r="U6047" s="108"/>
      <c r="V6047" s="107"/>
      <c r="W6047" s="107"/>
    </row>
    <row r="6048" spans="20:23">
      <c r="T6048" s="108"/>
      <c r="U6048" s="108"/>
      <c r="V6048" s="107"/>
      <c r="W6048" s="107"/>
    </row>
    <row r="6049" spans="20:23">
      <c r="T6049" s="108"/>
      <c r="U6049" s="108"/>
      <c r="V6049" s="107"/>
      <c r="W6049" s="107"/>
    </row>
    <row r="6050" spans="20:23">
      <c r="T6050" s="108"/>
      <c r="U6050" s="108"/>
      <c r="V6050" s="107"/>
      <c r="W6050" s="107"/>
    </row>
    <row r="6051" spans="20:23">
      <c r="T6051" s="108"/>
      <c r="U6051" s="108"/>
      <c r="V6051" s="107"/>
      <c r="W6051" s="107"/>
    </row>
    <row r="6052" spans="20:23">
      <c r="T6052" s="108"/>
      <c r="U6052" s="108"/>
      <c r="V6052" s="107"/>
      <c r="W6052" s="107"/>
    </row>
    <row r="6053" spans="20:23">
      <c r="T6053" s="108"/>
      <c r="U6053" s="108"/>
      <c r="V6053" s="107"/>
      <c r="W6053" s="107"/>
    </row>
    <row r="6054" spans="20:23">
      <c r="T6054" s="108"/>
      <c r="U6054" s="108"/>
      <c r="V6054" s="107"/>
      <c r="W6054" s="107"/>
    </row>
    <row r="6055" spans="20:23">
      <c r="T6055" s="108"/>
      <c r="U6055" s="108"/>
      <c r="V6055" s="107"/>
      <c r="W6055" s="107"/>
    </row>
    <row r="6056" spans="20:23">
      <c r="T6056" s="108"/>
      <c r="U6056" s="108"/>
      <c r="V6056" s="107"/>
      <c r="W6056" s="107"/>
    </row>
    <row r="6057" spans="20:23">
      <c r="T6057" s="108"/>
      <c r="U6057" s="108"/>
      <c r="V6057" s="107"/>
      <c r="W6057" s="107"/>
    </row>
    <row r="6058" spans="20:23">
      <c r="T6058" s="108"/>
      <c r="U6058" s="108"/>
      <c r="V6058" s="107"/>
      <c r="W6058" s="107"/>
    </row>
    <row r="6059" spans="20:23">
      <c r="T6059" s="108"/>
      <c r="U6059" s="108"/>
      <c r="V6059" s="107"/>
      <c r="W6059" s="107"/>
    </row>
    <row r="6060" spans="20:23">
      <c r="T6060" s="108"/>
      <c r="U6060" s="108"/>
      <c r="V6060" s="107"/>
      <c r="W6060" s="107"/>
    </row>
    <row r="6061" spans="20:23">
      <c r="T6061" s="108"/>
      <c r="U6061" s="108"/>
      <c r="V6061" s="107"/>
      <c r="W6061" s="107"/>
    </row>
    <row r="6062" spans="20:23">
      <c r="T6062" s="108"/>
      <c r="U6062" s="108"/>
      <c r="V6062" s="107"/>
      <c r="W6062" s="107"/>
    </row>
    <row r="6063" spans="20:23">
      <c r="T6063" s="108"/>
      <c r="U6063" s="108"/>
      <c r="V6063" s="107"/>
      <c r="W6063" s="107"/>
    </row>
    <row r="6064" spans="20:23">
      <c r="T6064" s="108"/>
      <c r="U6064" s="108"/>
      <c r="V6064" s="107"/>
      <c r="W6064" s="107"/>
    </row>
    <row r="6065" spans="20:23">
      <c r="T6065" s="108"/>
      <c r="U6065" s="108"/>
      <c r="V6065" s="107"/>
      <c r="W6065" s="107"/>
    </row>
    <row r="6066" spans="20:23">
      <c r="T6066" s="108"/>
      <c r="U6066" s="108"/>
      <c r="V6066" s="107"/>
      <c r="W6066" s="107"/>
    </row>
    <row r="6067" spans="20:23">
      <c r="T6067" s="108"/>
      <c r="U6067" s="108"/>
      <c r="V6067" s="107"/>
      <c r="W6067" s="107"/>
    </row>
    <row r="6068" spans="20:23">
      <c r="T6068" s="108"/>
      <c r="U6068" s="108"/>
      <c r="V6068" s="107"/>
      <c r="W6068" s="107"/>
    </row>
    <row r="6069" spans="20:23">
      <c r="T6069" s="108"/>
      <c r="U6069" s="108"/>
      <c r="V6069" s="107"/>
      <c r="W6069" s="107"/>
    </row>
    <row r="6070" spans="20:23">
      <c r="T6070" s="108"/>
      <c r="U6070" s="108"/>
      <c r="V6070" s="107"/>
      <c r="W6070" s="107"/>
    </row>
    <row r="6071" spans="20:23">
      <c r="T6071" s="108"/>
      <c r="U6071" s="108"/>
      <c r="V6071" s="107"/>
      <c r="W6071" s="107"/>
    </row>
    <row r="6072" spans="20:23">
      <c r="T6072" s="108"/>
      <c r="U6072" s="108"/>
      <c r="V6072" s="107"/>
      <c r="W6072" s="107"/>
    </row>
    <row r="6073" spans="20:23">
      <c r="T6073" s="108"/>
      <c r="U6073" s="108"/>
      <c r="V6073" s="107"/>
      <c r="W6073" s="107"/>
    </row>
    <row r="6074" spans="20:23">
      <c r="T6074" s="108"/>
      <c r="U6074" s="108"/>
      <c r="V6074" s="107"/>
      <c r="W6074" s="107"/>
    </row>
    <row r="6075" spans="20:23">
      <c r="T6075" s="108"/>
      <c r="U6075" s="108"/>
      <c r="V6075" s="107"/>
      <c r="W6075" s="107"/>
    </row>
    <row r="6076" spans="20:23">
      <c r="T6076" s="108"/>
      <c r="U6076" s="108"/>
      <c r="V6076" s="107"/>
      <c r="W6076" s="107"/>
    </row>
    <row r="6077" spans="20:23">
      <c r="T6077" s="108"/>
      <c r="U6077" s="108"/>
      <c r="V6077" s="107"/>
      <c r="W6077" s="107"/>
    </row>
    <row r="6078" spans="20:23">
      <c r="T6078" s="108"/>
      <c r="U6078" s="108"/>
      <c r="V6078" s="107"/>
      <c r="W6078" s="107"/>
    </row>
    <row r="6079" spans="20:23">
      <c r="T6079" s="108"/>
      <c r="U6079" s="108"/>
      <c r="V6079" s="107"/>
      <c r="W6079" s="107"/>
    </row>
    <row r="6080" spans="20:23">
      <c r="T6080" s="108"/>
      <c r="U6080" s="108"/>
      <c r="V6080" s="107"/>
      <c r="W6080" s="107"/>
    </row>
    <row r="6081" spans="20:23">
      <c r="T6081" s="108"/>
      <c r="U6081" s="108"/>
      <c r="V6081" s="107"/>
      <c r="W6081" s="107"/>
    </row>
    <row r="6082" spans="20:23">
      <c r="T6082" s="108"/>
      <c r="U6082" s="108"/>
      <c r="V6082" s="107"/>
      <c r="W6082" s="107"/>
    </row>
    <row r="6083" spans="20:23">
      <c r="T6083" s="108"/>
      <c r="U6083" s="108"/>
      <c r="V6083" s="107"/>
      <c r="W6083" s="107"/>
    </row>
    <row r="6084" spans="20:23">
      <c r="T6084" s="108"/>
      <c r="U6084" s="108"/>
      <c r="V6084" s="107"/>
      <c r="W6084" s="107"/>
    </row>
    <row r="6085" spans="20:23">
      <c r="T6085" s="108"/>
      <c r="U6085" s="108"/>
      <c r="V6085" s="107"/>
      <c r="W6085" s="107"/>
    </row>
    <row r="6086" spans="20:23">
      <c r="T6086" s="108"/>
      <c r="U6086" s="108"/>
      <c r="V6086" s="107"/>
      <c r="W6086" s="107"/>
    </row>
    <row r="6087" spans="20:23">
      <c r="T6087" s="108"/>
      <c r="U6087" s="108"/>
      <c r="V6087" s="107"/>
      <c r="W6087" s="107"/>
    </row>
    <row r="6088" spans="20:23">
      <c r="T6088" s="108"/>
      <c r="U6088" s="108"/>
      <c r="V6088" s="107"/>
      <c r="W6088" s="107"/>
    </row>
    <row r="6089" spans="20:23">
      <c r="T6089" s="108"/>
      <c r="U6089" s="108"/>
      <c r="V6089" s="107"/>
      <c r="W6089" s="107"/>
    </row>
    <row r="6090" spans="20:23">
      <c r="T6090" s="108"/>
      <c r="U6090" s="108"/>
      <c r="V6090" s="107"/>
      <c r="W6090" s="107"/>
    </row>
    <row r="6091" spans="20:23">
      <c r="T6091" s="108"/>
      <c r="U6091" s="108"/>
      <c r="V6091" s="107"/>
      <c r="W6091" s="107"/>
    </row>
    <row r="6092" spans="20:23">
      <c r="T6092" s="108"/>
      <c r="U6092" s="108"/>
      <c r="V6092" s="107"/>
      <c r="W6092" s="107"/>
    </row>
    <row r="6093" spans="20:23">
      <c r="T6093" s="108"/>
      <c r="U6093" s="108"/>
      <c r="V6093" s="107"/>
      <c r="W6093" s="107"/>
    </row>
    <row r="6094" spans="20:23">
      <c r="T6094" s="108"/>
      <c r="U6094" s="108"/>
      <c r="V6094" s="107"/>
      <c r="W6094" s="107"/>
    </row>
    <row r="6095" spans="20:23">
      <c r="T6095" s="108"/>
      <c r="U6095" s="108"/>
      <c r="V6095" s="107"/>
      <c r="W6095" s="107"/>
    </row>
    <row r="6096" spans="20:23">
      <c r="T6096" s="108"/>
      <c r="U6096" s="108"/>
      <c r="V6096" s="107"/>
      <c r="W6096" s="107"/>
    </row>
    <row r="6097" spans="20:23">
      <c r="T6097" s="108"/>
      <c r="U6097" s="108"/>
      <c r="V6097" s="107"/>
      <c r="W6097" s="107"/>
    </row>
    <row r="6098" spans="20:23">
      <c r="T6098" s="108"/>
      <c r="U6098" s="108"/>
      <c r="V6098" s="107"/>
      <c r="W6098" s="107"/>
    </row>
    <row r="6099" spans="20:23">
      <c r="T6099" s="108"/>
      <c r="U6099" s="108"/>
      <c r="V6099" s="107"/>
      <c r="W6099" s="107"/>
    </row>
    <row r="6100" spans="20:23">
      <c r="T6100" s="108"/>
      <c r="U6100" s="108"/>
      <c r="V6100" s="107"/>
      <c r="W6100" s="107"/>
    </row>
    <row r="6101" spans="20:23">
      <c r="T6101" s="108"/>
      <c r="U6101" s="108"/>
      <c r="V6101" s="107"/>
      <c r="W6101" s="107"/>
    </row>
    <row r="6102" spans="20:23">
      <c r="T6102" s="108"/>
      <c r="U6102" s="108"/>
      <c r="V6102" s="107"/>
      <c r="W6102" s="107"/>
    </row>
    <row r="6103" spans="20:23">
      <c r="T6103" s="108"/>
      <c r="U6103" s="108"/>
      <c r="V6103" s="107"/>
      <c r="W6103" s="107"/>
    </row>
    <row r="6104" spans="20:23">
      <c r="T6104" s="108"/>
      <c r="U6104" s="108"/>
      <c r="V6104" s="107"/>
      <c r="W6104" s="107"/>
    </row>
    <row r="6105" spans="20:23">
      <c r="T6105" s="108"/>
      <c r="U6105" s="108"/>
      <c r="V6105" s="107"/>
      <c r="W6105" s="107"/>
    </row>
    <row r="6106" spans="20:23">
      <c r="T6106" s="108"/>
      <c r="U6106" s="108"/>
      <c r="V6106" s="107"/>
      <c r="W6106" s="107"/>
    </row>
    <row r="6107" spans="20:23">
      <c r="T6107" s="108"/>
      <c r="U6107" s="108"/>
      <c r="V6107" s="107"/>
      <c r="W6107" s="107"/>
    </row>
    <row r="6108" spans="20:23">
      <c r="T6108" s="108"/>
      <c r="U6108" s="108"/>
      <c r="V6108" s="107"/>
      <c r="W6108" s="107"/>
    </row>
    <row r="6109" spans="20:23">
      <c r="T6109" s="108"/>
      <c r="U6109" s="108"/>
      <c r="V6109" s="107"/>
      <c r="W6109" s="107"/>
    </row>
    <row r="6110" spans="20:23">
      <c r="T6110" s="108"/>
      <c r="U6110" s="108"/>
      <c r="V6110" s="107"/>
      <c r="W6110" s="107"/>
    </row>
    <row r="6111" spans="20:23">
      <c r="T6111" s="108"/>
      <c r="U6111" s="108"/>
      <c r="V6111" s="107"/>
      <c r="W6111" s="107"/>
    </row>
    <row r="6112" spans="20:23">
      <c r="T6112" s="108"/>
      <c r="U6112" s="108"/>
      <c r="V6112" s="107"/>
      <c r="W6112" s="107"/>
    </row>
    <row r="6113" spans="20:23">
      <c r="T6113" s="108"/>
      <c r="U6113" s="108"/>
      <c r="V6113" s="107"/>
      <c r="W6113" s="107"/>
    </row>
    <row r="6114" spans="20:23">
      <c r="T6114" s="108"/>
      <c r="U6114" s="108"/>
      <c r="V6114" s="107"/>
      <c r="W6114" s="107"/>
    </row>
    <row r="6115" spans="20:23">
      <c r="T6115" s="108"/>
      <c r="U6115" s="108"/>
      <c r="V6115" s="107"/>
      <c r="W6115" s="107"/>
    </row>
    <row r="6116" spans="20:23">
      <c r="T6116" s="108"/>
      <c r="U6116" s="108"/>
      <c r="V6116" s="107"/>
      <c r="W6116" s="107"/>
    </row>
    <row r="6117" spans="20:23">
      <c r="T6117" s="108"/>
      <c r="U6117" s="108"/>
      <c r="V6117" s="107"/>
      <c r="W6117" s="107"/>
    </row>
    <row r="6118" spans="20:23">
      <c r="T6118" s="108"/>
      <c r="U6118" s="108"/>
      <c r="V6118" s="107"/>
      <c r="W6118" s="107"/>
    </row>
    <row r="6119" spans="20:23">
      <c r="T6119" s="108"/>
      <c r="U6119" s="108"/>
      <c r="V6119" s="107"/>
      <c r="W6119" s="107"/>
    </row>
    <row r="6120" spans="20:23">
      <c r="T6120" s="108"/>
      <c r="U6120" s="108"/>
      <c r="V6120" s="107"/>
      <c r="W6120" s="107"/>
    </row>
    <row r="6121" spans="20:23">
      <c r="T6121" s="108"/>
      <c r="U6121" s="108"/>
      <c r="V6121" s="107"/>
      <c r="W6121" s="107"/>
    </row>
    <row r="6122" spans="20:23">
      <c r="T6122" s="108"/>
      <c r="U6122" s="108"/>
      <c r="V6122" s="107"/>
      <c r="W6122" s="107"/>
    </row>
    <row r="6123" spans="20:23">
      <c r="T6123" s="108"/>
      <c r="U6123" s="108"/>
      <c r="V6123" s="107"/>
      <c r="W6123" s="107"/>
    </row>
    <row r="6124" spans="20:23">
      <c r="T6124" s="108"/>
      <c r="U6124" s="108"/>
      <c r="V6124" s="107"/>
      <c r="W6124" s="107"/>
    </row>
    <row r="6125" spans="20:23">
      <c r="T6125" s="108"/>
      <c r="U6125" s="108"/>
      <c r="V6125" s="107"/>
      <c r="W6125" s="107"/>
    </row>
    <row r="6126" spans="20:23">
      <c r="T6126" s="108"/>
      <c r="U6126" s="108"/>
      <c r="V6126" s="107"/>
      <c r="W6126" s="107"/>
    </row>
    <row r="6127" spans="20:23">
      <c r="T6127" s="108"/>
      <c r="U6127" s="108"/>
      <c r="V6127" s="107"/>
      <c r="W6127" s="107"/>
    </row>
    <row r="6128" spans="20:23">
      <c r="T6128" s="108"/>
      <c r="U6128" s="108"/>
      <c r="V6128" s="107"/>
      <c r="W6128" s="107"/>
    </row>
    <row r="6129" spans="20:23">
      <c r="T6129" s="108"/>
      <c r="U6129" s="108"/>
      <c r="V6129" s="107"/>
      <c r="W6129" s="107"/>
    </row>
    <row r="6130" spans="20:23">
      <c r="T6130" s="108"/>
      <c r="U6130" s="108"/>
      <c r="V6130" s="107"/>
      <c r="W6130" s="107"/>
    </row>
    <row r="6131" spans="20:23">
      <c r="T6131" s="108"/>
      <c r="U6131" s="108"/>
      <c r="V6131" s="107"/>
      <c r="W6131" s="107"/>
    </row>
    <row r="6132" spans="20:23">
      <c r="T6132" s="108"/>
      <c r="U6132" s="108"/>
      <c r="V6132" s="107"/>
      <c r="W6132" s="107"/>
    </row>
    <row r="6133" spans="20:23">
      <c r="T6133" s="108"/>
      <c r="U6133" s="108"/>
      <c r="V6133" s="107"/>
      <c r="W6133" s="107"/>
    </row>
    <row r="6134" spans="20:23">
      <c r="T6134" s="108"/>
      <c r="U6134" s="108"/>
      <c r="V6134" s="107"/>
      <c r="W6134" s="107"/>
    </row>
    <row r="6135" spans="20:23">
      <c r="T6135" s="108"/>
      <c r="U6135" s="108"/>
      <c r="V6135" s="107"/>
      <c r="W6135" s="107"/>
    </row>
    <row r="6136" spans="20:23">
      <c r="T6136" s="108"/>
      <c r="U6136" s="108"/>
      <c r="V6136" s="107"/>
      <c r="W6136" s="107"/>
    </row>
    <row r="6137" spans="20:23">
      <c r="T6137" s="108"/>
      <c r="U6137" s="108"/>
      <c r="V6137" s="107"/>
      <c r="W6137" s="107"/>
    </row>
    <row r="6138" spans="20:23">
      <c r="T6138" s="108"/>
      <c r="U6138" s="108"/>
      <c r="V6138" s="107"/>
      <c r="W6138" s="107"/>
    </row>
    <row r="6139" spans="20:23">
      <c r="T6139" s="108"/>
      <c r="U6139" s="108"/>
      <c r="V6139" s="107"/>
      <c r="W6139" s="107"/>
    </row>
    <row r="6140" spans="20:23">
      <c r="T6140" s="108"/>
      <c r="U6140" s="108"/>
      <c r="V6140" s="107"/>
      <c r="W6140" s="107"/>
    </row>
    <row r="6141" spans="20:23">
      <c r="T6141" s="108"/>
      <c r="U6141" s="108"/>
      <c r="V6141" s="107"/>
      <c r="W6141" s="107"/>
    </row>
    <row r="6142" spans="20:23">
      <c r="T6142" s="108"/>
      <c r="U6142" s="108"/>
      <c r="V6142" s="107"/>
      <c r="W6142" s="107"/>
    </row>
    <row r="6143" spans="20:23">
      <c r="T6143" s="108"/>
      <c r="U6143" s="108"/>
      <c r="V6143" s="107"/>
      <c r="W6143" s="107"/>
    </row>
    <row r="6144" spans="20:23">
      <c r="T6144" s="108"/>
      <c r="U6144" s="108"/>
      <c r="V6144" s="107"/>
      <c r="W6144" s="107"/>
    </row>
    <row r="6145" spans="20:23">
      <c r="T6145" s="108"/>
      <c r="U6145" s="108"/>
      <c r="V6145" s="107"/>
      <c r="W6145" s="107"/>
    </row>
    <row r="6146" spans="20:23">
      <c r="T6146" s="108"/>
      <c r="U6146" s="108"/>
      <c r="V6146" s="107"/>
      <c r="W6146" s="107"/>
    </row>
    <row r="6147" spans="20:23">
      <c r="T6147" s="108"/>
      <c r="U6147" s="108"/>
      <c r="V6147" s="107"/>
      <c r="W6147" s="107"/>
    </row>
    <row r="6148" spans="20:23">
      <c r="T6148" s="108"/>
      <c r="U6148" s="108"/>
      <c r="V6148" s="107"/>
      <c r="W6148" s="107"/>
    </row>
    <row r="6149" spans="20:23">
      <c r="T6149" s="108"/>
      <c r="U6149" s="108"/>
      <c r="V6149" s="107"/>
      <c r="W6149" s="107"/>
    </row>
    <row r="6150" spans="20:23">
      <c r="T6150" s="108"/>
      <c r="U6150" s="108"/>
      <c r="V6150" s="107"/>
      <c r="W6150" s="107"/>
    </row>
    <row r="6151" spans="20:23">
      <c r="T6151" s="108"/>
      <c r="U6151" s="108"/>
      <c r="V6151" s="107"/>
      <c r="W6151" s="107"/>
    </row>
    <row r="6152" spans="20:23">
      <c r="T6152" s="108"/>
      <c r="U6152" s="108"/>
      <c r="V6152" s="107"/>
      <c r="W6152" s="107"/>
    </row>
    <row r="6153" spans="20:23">
      <c r="T6153" s="108"/>
      <c r="U6153" s="108"/>
      <c r="V6153" s="107"/>
      <c r="W6153" s="107"/>
    </row>
    <row r="6154" spans="20:23">
      <c r="T6154" s="108"/>
      <c r="U6154" s="108"/>
      <c r="V6154" s="107"/>
      <c r="W6154" s="107"/>
    </row>
    <row r="6155" spans="20:23">
      <c r="T6155" s="108"/>
      <c r="U6155" s="108"/>
      <c r="V6155" s="107"/>
      <c r="W6155" s="107"/>
    </row>
    <row r="6156" spans="20:23">
      <c r="T6156" s="108"/>
      <c r="U6156" s="108"/>
      <c r="V6156" s="107"/>
      <c r="W6156" s="107"/>
    </row>
    <row r="6157" spans="20:23">
      <c r="T6157" s="108"/>
      <c r="U6157" s="108"/>
      <c r="V6157" s="107"/>
      <c r="W6157" s="107"/>
    </row>
    <row r="6158" spans="20:23">
      <c r="T6158" s="108"/>
      <c r="U6158" s="108"/>
      <c r="V6158" s="107"/>
      <c r="W6158" s="107"/>
    </row>
    <row r="6159" spans="20:23">
      <c r="T6159" s="108"/>
      <c r="U6159" s="108"/>
      <c r="V6159" s="107"/>
      <c r="W6159" s="107"/>
    </row>
    <row r="6160" spans="20:23">
      <c r="T6160" s="108"/>
      <c r="U6160" s="108"/>
      <c r="V6160" s="107"/>
      <c r="W6160" s="107"/>
    </row>
    <row r="6161" spans="20:23">
      <c r="T6161" s="108"/>
      <c r="U6161" s="108"/>
      <c r="V6161" s="107"/>
      <c r="W6161" s="107"/>
    </row>
    <row r="6162" spans="20:23">
      <c r="T6162" s="108"/>
      <c r="U6162" s="108"/>
      <c r="V6162" s="107"/>
      <c r="W6162" s="107"/>
    </row>
    <row r="6163" spans="20:23">
      <c r="T6163" s="108"/>
      <c r="U6163" s="108"/>
      <c r="V6163" s="107"/>
      <c r="W6163" s="107"/>
    </row>
    <row r="6164" spans="20:23">
      <c r="T6164" s="108"/>
      <c r="U6164" s="108"/>
      <c r="V6164" s="107"/>
      <c r="W6164" s="107"/>
    </row>
    <row r="6165" spans="20:23">
      <c r="T6165" s="108"/>
      <c r="U6165" s="108"/>
      <c r="V6165" s="107"/>
      <c r="W6165" s="107"/>
    </row>
    <row r="6166" spans="20:23">
      <c r="T6166" s="108"/>
      <c r="U6166" s="108"/>
      <c r="V6166" s="107"/>
      <c r="W6166" s="107"/>
    </row>
    <row r="6167" spans="20:23">
      <c r="T6167" s="108"/>
      <c r="U6167" s="108"/>
      <c r="V6167" s="107"/>
      <c r="W6167" s="107"/>
    </row>
    <row r="6168" spans="20:23">
      <c r="T6168" s="108"/>
      <c r="U6168" s="108"/>
      <c r="V6168" s="107"/>
      <c r="W6168" s="107"/>
    </row>
    <row r="6169" spans="20:23">
      <c r="T6169" s="108"/>
      <c r="U6169" s="108"/>
      <c r="V6169" s="107"/>
      <c r="W6169" s="107"/>
    </row>
    <row r="6170" spans="20:23">
      <c r="T6170" s="108"/>
      <c r="U6170" s="108"/>
      <c r="V6170" s="107"/>
      <c r="W6170" s="107"/>
    </row>
    <row r="6171" spans="20:23">
      <c r="T6171" s="108"/>
      <c r="U6171" s="108"/>
      <c r="V6171" s="107"/>
      <c r="W6171" s="107"/>
    </row>
    <row r="6172" spans="20:23">
      <c r="T6172" s="108"/>
      <c r="U6172" s="108"/>
      <c r="V6172" s="107"/>
      <c r="W6172" s="107"/>
    </row>
    <row r="6173" spans="20:23">
      <c r="T6173" s="108"/>
      <c r="U6173" s="108"/>
      <c r="V6173" s="107"/>
      <c r="W6173" s="107"/>
    </row>
    <row r="6174" spans="20:23">
      <c r="T6174" s="108"/>
      <c r="U6174" s="108"/>
      <c r="V6174" s="107"/>
      <c r="W6174" s="107"/>
    </row>
    <row r="6175" spans="20:23">
      <c r="T6175" s="108"/>
      <c r="U6175" s="108"/>
      <c r="V6175" s="107"/>
      <c r="W6175" s="107"/>
    </row>
    <row r="6176" spans="20:23">
      <c r="T6176" s="108"/>
      <c r="U6176" s="108"/>
      <c r="V6176" s="107"/>
      <c r="W6176" s="107"/>
    </row>
    <row r="6177" spans="20:23">
      <c r="T6177" s="108"/>
      <c r="U6177" s="108"/>
      <c r="V6177" s="107"/>
      <c r="W6177" s="107"/>
    </row>
    <row r="6178" spans="20:23">
      <c r="T6178" s="108"/>
      <c r="U6178" s="108"/>
      <c r="V6178" s="107"/>
      <c r="W6178" s="107"/>
    </row>
    <row r="6179" spans="20:23">
      <c r="T6179" s="108"/>
      <c r="U6179" s="108"/>
      <c r="V6179" s="107"/>
      <c r="W6179" s="107"/>
    </row>
    <row r="6180" spans="20:23">
      <c r="T6180" s="108"/>
      <c r="U6180" s="108"/>
      <c r="V6180" s="107"/>
      <c r="W6180" s="107"/>
    </row>
    <row r="6181" spans="20:23">
      <c r="T6181" s="108"/>
      <c r="U6181" s="108"/>
      <c r="V6181" s="107"/>
      <c r="W6181" s="107"/>
    </row>
    <row r="6182" spans="20:23">
      <c r="T6182" s="108"/>
      <c r="U6182" s="108"/>
      <c r="V6182" s="107"/>
      <c r="W6182" s="107"/>
    </row>
    <row r="6183" spans="20:23">
      <c r="T6183" s="108"/>
      <c r="U6183" s="108"/>
      <c r="V6183" s="107"/>
      <c r="W6183" s="107"/>
    </row>
    <row r="6184" spans="20:23">
      <c r="T6184" s="108"/>
      <c r="U6184" s="108"/>
      <c r="V6184" s="107"/>
      <c r="W6184" s="107"/>
    </row>
    <row r="6185" spans="20:23">
      <c r="T6185" s="108"/>
      <c r="U6185" s="108"/>
      <c r="V6185" s="107"/>
      <c r="W6185" s="107"/>
    </row>
    <row r="6186" spans="20:23">
      <c r="T6186" s="108"/>
      <c r="U6186" s="108"/>
      <c r="V6186" s="107"/>
      <c r="W6186" s="107"/>
    </row>
    <row r="6187" spans="20:23">
      <c r="T6187" s="108"/>
      <c r="U6187" s="108"/>
      <c r="V6187" s="107"/>
      <c r="W6187" s="107"/>
    </row>
    <row r="6188" spans="20:23">
      <c r="T6188" s="108"/>
      <c r="U6188" s="108"/>
      <c r="V6188" s="107"/>
      <c r="W6188" s="107"/>
    </row>
    <row r="6189" spans="20:23">
      <c r="T6189" s="108"/>
      <c r="U6189" s="108"/>
      <c r="V6189" s="107"/>
      <c r="W6189" s="107"/>
    </row>
    <row r="6190" spans="20:23">
      <c r="T6190" s="108"/>
      <c r="U6190" s="108"/>
      <c r="V6190" s="107"/>
      <c r="W6190" s="107"/>
    </row>
    <row r="6191" spans="20:23">
      <c r="T6191" s="108"/>
      <c r="U6191" s="108"/>
      <c r="V6191" s="107"/>
      <c r="W6191" s="107"/>
    </row>
    <row r="6192" spans="20:23">
      <c r="T6192" s="108"/>
      <c r="U6192" s="108"/>
      <c r="V6192" s="107"/>
      <c r="W6192" s="107"/>
    </row>
    <row r="6193" spans="20:23">
      <c r="T6193" s="108"/>
      <c r="U6193" s="108"/>
      <c r="V6193" s="107"/>
      <c r="W6193" s="107"/>
    </row>
    <row r="6194" spans="20:23">
      <c r="T6194" s="108"/>
      <c r="U6194" s="108"/>
      <c r="V6194" s="107"/>
      <c r="W6194" s="107"/>
    </row>
    <row r="6195" spans="20:23">
      <c r="T6195" s="108"/>
      <c r="U6195" s="108"/>
      <c r="V6195" s="107"/>
      <c r="W6195" s="107"/>
    </row>
    <row r="6196" spans="20:23">
      <c r="T6196" s="108"/>
      <c r="U6196" s="108"/>
      <c r="V6196" s="107"/>
      <c r="W6196" s="107"/>
    </row>
    <row r="6197" spans="20:23">
      <c r="T6197" s="108"/>
      <c r="U6197" s="108"/>
      <c r="V6197" s="107"/>
      <c r="W6197" s="107"/>
    </row>
    <row r="6198" spans="20:23">
      <c r="T6198" s="108"/>
      <c r="U6198" s="108"/>
      <c r="V6198" s="107"/>
      <c r="W6198" s="107"/>
    </row>
    <row r="6199" spans="20:23">
      <c r="T6199" s="108"/>
      <c r="U6199" s="108"/>
      <c r="V6199" s="107"/>
      <c r="W6199" s="107"/>
    </row>
    <row r="6200" spans="20:23">
      <c r="T6200" s="108"/>
      <c r="U6200" s="108"/>
      <c r="V6200" s="107"/>
      <c r="W6200" s="107"/>
    </row>
    <row r="6201" spans="20:23">
      <c r="T6201" s="108"/>
      <c r="U6201" s="108"/>
      <c r="V6201" s="107"/>
      <c r="W6201" s="107"/>
    </row>
    <row r="6202" spans="20:23">
      <c r="T6202" s="108"/>
      <c r="U6202" s="108"/>
      <c r="V6202" s="107"/>
      <c r="W6202" s="107"/>
    </row>
    <row r="6203" spans="20:23">
      <c r="T6203" s="108"/>
      <c r="U6203" s="108"/>
      <c r="V6203" s="107"/>
      <c r="W6203" s="107"/>
    </row>
    <row r="6204" spans="20:23">
      <c r="T6204" s="108"/>
      <c r="U6204" s="108"/>
      <c r="V6204" s="107"/>
      <c r="W6204" s="107"/>
    </row>
    <row r="6205" spans="20:23">
      <c r="T6205" s="108"/>
      <c r="U6205" s="108"/>
      <c r="V6205" s="107"/>
      <c r="W6205" s="107"/>
    </row>
    <row r="6206" spans="20:23">
      <c r="T6206" s="108"/>
      <c r="U6206" s="108"/>
      <c r="V6206" s="107"/>
      <c r="W6206" s="107"/>
    </row>
    <row r="6207" spans="20:23">
      <c r="T6207" s="108"/>
      <c r="U6207" s="108"/>
      <c r="V6207" s="107"/>
      <c r="W6207" s="107"/>
    </row>
    <row r="6208" spans="20:23">
      <c r="T6208" s="108"/>
      <c r="U6208" s="108"/>
      <c r="V6208" s="107"/>
      <c r="W6208" s="107"/>
    </row>
    <row r="6209" spans="20:23">
      <c r="T6209" s="108"/>
      <c r="U6209" s="108"/>
      <c r="V6209" s="107"/>
      <c r="W6209" s="107"/>
    </row>
    <row r="6210" spans="20:23">
      <c r="T6210" s="108"/>
      <c r="U6210" s="108"/>
      <c r="V6210" s="107"/>
      <c r="W6210" s="107"/>
    </row>
    <row r="6211" spans="20:23">
      <c r="T6211" s="108"/>
      <c r="U6211" s="108"/>
      <c r="V6211" s="107"/>
      <c r="W6211" s="107"/>
    </row>
    <row r="6212" spans="20:23">
      <c r="T6212" s="108"/>
      <c r="U6212" s="108"/>
      <c r="V6212" s="107"/>
      <c r="W6212" s="107"/>
    </row>
    <row r="6213" spans="20:23">
      <c r="T6213" s="108"/>
      <c r="U6213" s="108"/>
      <c r="V6213" s="107"/>
      <c r="W6213" s="107"/>
    </row>
    <row r="6214" spans="20:23">
      <c r="T6214" s="108"/>
      <c r="U6214" s="108"/>
      <c r="V6214" s="107"/>
      <c r="W6214" s="107"/>
    </row>
    <row r="6215" spans="20:23">
      <c r="T6215" s="108"/>
      <c r="U6215" s="108"/>
      <c r="V6215" s="107"/>
      <c r="W6215" s="107"/>
    </row>
    <row r="6216" spans="20:23">
      <c r="T6216" s="108"/>
      <c r="U6216" s="108"/>
      <c r="V6216" s="107"/>
      <c r="W6216" s="107"/>
    </row>
    <row r="6217" spans="20:23">
      <c r="T6217" s="108"/>
      <c r="U6217" s="108"/>
      <c r="V6217" s="107"/>
      <c r="W6217" s="107"/>
    </row>
    <row r="6218" spans="20:23">
      <c r="T6218" s="108"/>
      <c r="U6218" s="108"/>
      <c r="V6218" s="107"/>
      <c r="W6218" s="107"/>
    </row>
    <row r="6219" spans="20:23">
      <c r="T6219" s="108"/>
      <c r="U6219" s="108"/>
      <c r="V6219" s="107"/>
      <c r="W6219" s="107"/>
    </row>
    <row r="6220" spans="20:23">
      <c r="T6220" s="108"/>
      <c r="U6220" s="108"/>
      <c r="V6220" s="107"/>
      <c r="W6220" s="107"/>
    </row>
    <row r="6221" spans="20:23">
      <c r="T6221" s="108"/>
      <c r="U6221" s="108"/>
      <c r="V6221" s="107"/>
      <c r="W6221" s="107"/>
    </row>
    <row r="6222" spans="20:23">
      <c r="T6222" s="108"/>
      <c r="U6222" s="108"/>
      <c r="V6222" s="107"/>
      <c r="W6222" s="107"/>
    </row>
    <row r="6223" spans="20:23">
      <c r="T6223" s="108"/>
      <c r="U6223" s="108"/>
      <c r="V6223" s="107"/>
      <c r="W6223" s="107"/>
    </row>
    <row r="6224" spans="20:23">
      <c r="T6224" s="108"/>
      <c r="U6224" s="108"/>
      <c r="V6224" s="107"/>
      <c r="W6224" s="107"/>
    </row>
    <row r="6225" spans="20:23">
      <c r="T6225" s="108"/>
      <c r="U6225" s="108"/>
      <c r="V6225" s="107"/>
      <c r="W6225" s="107"/>
    </row>
    <row r="6226" spans="20:23">
      <c r="T6226" s="108"/>
      <c r="U6226" s="108"/>
      <c r="V6226" s="107"/>
      <c r="W6226" s="107"/>
    </row>
    <row r="6227" spans="20:23">
      <c r="T6227" s="108"/>
      <c r="U6227" s="108"/>
      <c r="V6227" s="107"/>
      <c r="W6227" s="107"/>
    </row>
    <row r="6228" spans="20:23">
      <c r="T6228" s="108"/>
      <c r="U6228" s="108"/>
      <c r="V6228" s="107"/>
      <c r="W6228" s="107"/>
    </row>
    <row r="6229" spans="20:23">
      <c r="T6229" s="108"/>
      <c r="U6229" s="108"/>
      <c r="V6229" s="107"/>
      <c r="W6229" s="107"/>
    </row>
    <row r="6230" spans="20:23">
      <c r="T6230" s="108"/>
      <c r="U6230" s="108"/>
      <c r="V6230" s="107"/>
      <c r="W6230" s="107"/>
    </row>
    <row r="6231" spans="20:23">
      <c r="T6231" s="108"/>
      <c r="U6231" s="108"/>
      <c r="V6231" s="107"/>
      <c r="W6231" s="107"/>
    </row>
    <row r="6232" spans="20:23">
      <c r="T6232" s="108"/>
      <c r="U6232" s="108"/>
      <c r="V6232" s="107"/>
      <c r="W6232" s="107"/>
    </row>
    <row r="6233" spans="20:23">
      <c r="T6233" s="108"/>
      <c r="U6233" s="108"/>
      <c r="V6233" s="107"/>
      <c r="W6233" s="107"/>
    </row>
    <row r="6234" spans="20:23">
      <c r="T6234" s="108"/>
      <c r="U6234" s="108"/>
      <c r="V6234" s="107"/>
      <c r="W6234" s="107"/>
    </row>
    <row r="6235" spans="20:23">
      <c r="T6235" s="108"/>
      <c r="U6235" s="108"/>
      <c r="V6235" s="107"/>
      <c r="W6235" s="107"/>
    </row>
    <row r="6236" spans="20:23">
      <c r="T6236" s="108"/>
      <c r="U6236" s="108"/>
      <c r="V6236" s="107"/>
      <c r="W6236" s="107"/>
    </row>
    <row r="6237" spans="20:23">
      <c r="T6237" s="108"/>
      <c r="U6237" s="108"/>
      <c r="V6237" s="107"/>
      <c r="W6237" s="107"/>
    </row>
    <row r="6238" spans="20:23">
      <c r="T6238" s="108"/>
      <c r="U6238" s="108"/>
      <c r="V6238" s="107"/>
      <c r="W6238" s="107"/>
    </row>
    <row r="6239" spans="20:23">
      <c r="T6239" s="108"/>
      <c r="U6239" s="108"/>
      <c r="V6239" s="107"/>
      <c r="W6239" s="107"/>
    </row>
    <row r="6240" spans="20:23">
      <c r="T6240" s="108"/>
      <c r="U6240" s="108"/>
      <c r="V6240" s="107"/>
      <c r="W6240" s="107"/>
    </row>
    <row r="6241" spans="20:23">
      <c r="T6241" s="108"/>
      <c r="U6241" s="108"/>
      <c r="V6241" s="107"/>
      <c r="W6241" s="107"/>
    </row>
    <row r="6242" spans="20:23">
      <c r="T6242" s="108"/>
      <c r="U6242" s="108"/>
      <c r="V6242" s="107"/>
      <c r="W6242" s="107"/>
    </row>
    <row r="6243" spans="20:23">
      <c r="T6243" s="108"/>
      <c r="U6243" s="108"/>
      <c r="V6243" s="107"/>
      <c r="W6243" s="107"/>
    </row>
    <row r="6244" spans="20:23">
      <c r="T6244" s="108"/>
      <c r="U6244" s="108"/>
      <c r="V6244" s="107"/>
      <c r="W6244" s="107"/>
    </row>
    <row r="6245" spans="20:23">
      <c r="T6245" s="108"/>
      <c r="U6245" s="108"/>
      <c r="V6245" s="107"/>
      <c r="W6245" s="107"/>
    </row>
    <row r="6246" spans="20:23">
      <c r="T6246" s="108"/>
      <c r="U6246" s="108"/>
      <c r="V6246" s="107"/>
      <c r="W6246" s="107"/>
    </row>
    <row r="6247" spans="20:23">
      <c r="T6247" s="108"/>
      <c r="U6247" s="108"/>
      <c r="V6247" s="107"/>
      <c r="W6247" s="107"/>
    </row>
    <row r="6248" spans="20:23">
      <c r="T6248" s="108"/>
      <c r="U6248" s="108"/>
      <c r="V6248" s="107"/>
      <c r="W6248" s="107"/>
    </row>
    <row r="6249" spans="20:23">
      <c r="T6249" s="108"/>
      <c r="U6249" s="108"/>
      <c r="V6249" s="107"/>
      <c r="W6249" s="107"/>
    </row>
    <row r="6250" spans="20:23">
      <c r="T6250" s="108"/>
      <c r="U6250" s="108"/>
      <c r="V6250" s="107"/>
      <c r="W6250" s="107"/>
    </row>
    <row r="6251" spans="20:23">
      <c r="T6251" s="108"/>
      <c r="U6251" s="108"/>
      <c r="V6251" s="107"/>
      <c r="W6251" s="107"/>
    </row>
    <row r="6252" spans="20:23">
      <c r="T6252" s="108"/>
      <c r="U6252" s="108"/>
      <c r="V6252" s="107"/>
      <c r="W6252" s="107"/>
    </row>
    <row r="6253" spans="20:23">
      <c r="T6253" s="108"/>
      <c r="U6253" s="108"/>
      <c r="V6253" s="107"/>
      <c r="W6253" s="107"/>
    </row>
    <row r="6254" spans="20:23">
      <c r="T6254" s="108"/>
      <c r="U6254" s="108"/>
      <c r="V6254" s="107"/>
      <c r="W6254" s="107"/>
    </row>
    <row r="6255" spans="20:23">
      <c r="T6255" s="108"/>
      <c r="U6255" s="108"/>
      <c r="V6255" s="107"/>
      <c r="W6255" s="107"/>
    </row>
    <row r="6256" spans="20:23">
      <c r="T6256" s="108"/>
      <c r="U6256" s="108"/>
      <c r="V6256" s="107"/>
      <c r="W6256" s="107"/>
    </row>
    <row r="6257" spans="20:23">
      <c r="T6257" s="108"/>
      <c r="U6257" s="108"/>
      <c r="V6257" s="107"/>
      <c r="W6257" s="107"/>
    </row>
    <row r="6258" spans="20:23">
      <c r="T6258" s="108"/>
      <c r="U6258" s="108"/>
      <c r="V6258" s="107"/>
      <c r="W6258" s="107"/>
    </row>
    <row r="6259" spans="20:23">
      <c r="T6259" s="108"/>
      <c r="U6259" s="108"/>
      <c r="V6259" s="107"/>
      <c r="W6259" s="107"/>
    </row>
    <row r="6260" spans="20:23">
      <c r="T6260" s="108"/>
      <c r="U6260" s="108"/>
      <c r="V6260" s="107"/>
      <c r="W6260" s="107"/>
    </row>
    <row r="6261" spans="20:23">
      <c r="T6261" s="108"/>
      <c r="U6261" s="108"/>
      <c r="V6261" s="107"/>
      <c r="W6261" s="107"/>
    </row>
    <row r="6262" spans="20:23">
      <c r="T6262" s="108"/>
      <c r="U6262" s="108"/>
      <c r="V6262" s="107"/>
      <c r="W6262" s="107"/>
    </row>
    <row r="6263" spans="20:23">
      <c r="T6263" s="108"/>
      <c r="U6263" s="108"/>
      <c r="V6263" s="107"/>
      <c r="W6263" s="107"/>
    </row>
    <row r="6264" spans="20:23">
      <c r="T6264" s="108"/>
      <c r="U6264" s="108"/>
      <c r="V6264" s="107"/>
      <c r="W6264" s="107"/>
    </row>
    <row r="6265" spans="20:23">
      <c r="T6265" s="108"/>
      <c r="U6265" s="108"/>
      <c r="V6265" s="107"/>
      <c r="W6265" s="107"/>
    </row>
    <row r="6266" spans="20:23">
      <c r="T6266" s="108"/>
      <c r="U6266" s="108"/>
      <c r="V6266" s="107"/>
      <c r="W6266" s="107"/>
    </row>
    <row r="6267" spans="20:23">
      <c r="T6267" s="108"/>
      <c r="U6267" s="108"/>
      <c r="V6267" s="107"/>
      <c r="W6267" s="107"/>
    </row>
    <row r="6268" spans="20:23">
      <c r="T6268" s="108"/>
      <c r="U6268" s="108"/>
      <c r="V6268" s="107"/>
      <c r="W6268" s="107"/>
    </row>
    <row r="6269" spans="20:23">
      <c r="T6269" s="108"/>
      <c r="U6269" s="108"/>
      <c r="V6269" s="107"/>
      <c r="W6269" s="107"/>
    </row>
    <row r="6270" spans="20:23">
      <c r="T6270" s="108"/>
      <c r="U6270" s="108"/>
      <c r="V6270" s="107"/>
      <c r="W6270" s="107"/>
    </row>
    <row r="6271" spans="20:23">
      <c r="T6271" s="108"/>
      <c r="U6271" s="108"/>
      <c r="V6271" s="107"/>
      <c r="W6271" s="107"/>
    </row>
    <row r="6272" spans="20:23">
      <c r="T6272" s="108"/>
      <c r="U6272" s="108"/>
      <c r="V6272" s="107"/>
      <c r="W6272" s="107"/>
    </row>
    <row r="6273" spans="20:23">
      <c r="T6273" s="108"/>
      <c r="U6273" s="108"/>
      <c r="V6273" s="107"/>
      <c r="W6273" s="107"/>
    </row>
    <row r="6274" spans="20:23">
      <c r="T6274" s="108"/>
      <c r="U6274" s="108"/>
      <c r="V6274" s="107"/>
      <c r="W6274" s="107"/>
    </row>
    <row r="6275" spans="20:23">
      <c r="T6275" s="108"/>
      <c r="U6275" s="108"/>
      <c r="V6275" s="107"/>
      <c r="W6275" s="107"/>
    </row>
    <row r="6276" spans="20:23">
      <c r="T6276" s="108"/>
      <c r="U6276" s="108"/>
      <c r="V6276" s="107"/>
      <c r="W6276" s="107"/>
    </row>
    <row r="6277" spans="20:23">
      <c r="T6277" s="108"/>
      <c r="U6277" s="108"/>
      <c r="V6277" s="107"/>
      <c r="W6277" s="107"/>
    </row>
    <row r="6278" spans="20:23">
      <c r="T6278" s="108"/>
      <c r="U6278" s="108"/>
      <c r="V6278" s="107"/>
      <c r="W6278" s="107"/>
    </row>
    <row r="6279" spans="20:23">
      <c r="T6279" s="108"/>
      <c r="U6279" s="108"/>
      <c r="V6279" s="107"/>
      <c r="W6279" s="107"/>
    </row>
    <row r="6280" spans="20:23">
      <c r="T6280" s="108"/>
      <c r="U6280" s="108"/>
      <c r="V6280" s="107"/>
      <c r="W6280" s="107"/>
    </row>
    <row r="6281" spans="20:23">
      <c r="T6281" s="108"/>
      <c r="U6281" s="108"/>
      <c r="V6281" s="107"/>
      <c r="W6281" s="107"/>
    </row>
    <row r="6282" spans="20:23">
      <c r="T6282" s="108"/>
      <c r="U6282" s="108"/>
      <c r="V6282" s="107"/>
      <c r="W6282" s="107"/>
    </row>
    <row r="6283" spans="20:23">
      <c r="T6283" s="108"/>
      <c r="U6283" s="108"/>
      <c r="V6283" s="107"/>
      <c r="W6283" s="107"/>
    </row>
    <row r="6284" spans="20:23">
      <c r="T6284" s="108"/>
      <c r="U6284" s="108"/>
      <c r="V6284" s="107"/>
      <c r="W6284" s="107"/>
    </row>
    <row r="6285" spans="20:23">
      <c r="T6285" s="108"/>
      <c r="U6285" s="108"/>
      <c r="V6285" s="107"/>
      <c r="W6285" s="107"/>
    </row>
    <row r="6286" spans="20:23">
      <c r="T6286" s="108"/>
      <c r="U6286" s="108"/>
      <c r="V6286" s="107"/>
      <c r="W6286" s="107"/>
    </row>
    <row r="6287" spans="20:23">
      <c r="T6287" s="108"/>
      <c r="U6287" s="108"/>
      <c r="V6287" s="107"/>
      <c r="W6287" s="107"/>
    </row>
    <row r="6288" spans="20:23">
      <c r="T6288" s="108"/>
      <c r="U6288" s="108"/>
      <c r="V6288" s="107"/>
      <c r="W6288" s="107"/>
    </row>
    <row r="6289" spans="20:23">
      <c r="T6289" s="108"/>
      <c r="U6289" s="108"/>
      <c r="V6289" s="107"/>
      <c r="W6289" s="107"/>
    </row>
    <row r="6290" spans="20:23">
      <c r="T6290" s="108"/>
      <c r="U6290" s="108"/>
      <c r="V6290" s="107"/>
      <c r="W6290" s="107"/>
    </row>
    <row r="6291" spans="20:23">
      <c r="T6291" s="108"/>
      <c r="U6291" s="108"/>
      <c r="V6291" s="107"/>
      <c r="W6291" s="107"/>
    </row>
    <row r="6292" spans="20:23">
      <c r="T6292" s="108"/>
      <c r="U6292" s="108"/>
      <c r="V6292" s="107"/>
      <c r="W6292" s="107"/>
    </row>
    <row r="6293" spans="20:23">
      <c r="T6293" s="108"/>
      <c r="U6293" s="108"/>
      <c r="V6293" s="107"/>
      <c r="W6293" s="107"/>
    </row>
    <row r="6294" spans="20:23">
      <c r="T6294" s="108"/>
      <c r="U6294" s="108"/>
      <c r="V6294" s="107"/>
      <c r="W6294" s="107"/>
    </row>
    <row r="6295" spans="20:23">
      <c r="T6295" s="108"/>
      <c r="U6295" s="108"/>
      <c r="V6295" s="107"/>
      <c r="W6295" s="107"/>
    </row>
    <row r="6296" spans="20:23">
      <c r="T6296" s="108"/>
      <c r="U6296" s="108"/>
      <c r="V6296" s="107"/>
      <c r="W6296" s="107"/>
    </row>
    <row r="6297" spans="20:23">
      <c r="T6297" s="108"/>
      <c r="U6297" s="108"/>
      <c r="V6297" s="107"/>
      <c r="W6297" s="107"/>
    </row>
    <row r="6298" spans="20:23">
      <c r="T6298" s="108"/>
      <c r="U6298" s="108"/>
      <c r="V6298" s="107"/>
      <c r="W6298" s="107"/>
    </row>
    <row r="6299" spans="20:23">
      <c r="T6299" s="108"/>
      <c r="U6299" s="108"/>
      <c r="V6299" s="107"/>
      <c r="W6299" s="107"/>
    </row>
    <row r="6300" spans="20:23">
      <c r="T6300" s="108"/>
      <c r="U6300" s="108"/>
      <c r="V6300" s="107"/>
      <c r="W6300" s="107"/>
    </row>
    <row r="6301" spans="20:23">
      <c r="T6301" s="108"/>
      <c r="U6301" s="108"/>
      <c r="V6301" s="107"/>
      <c r="W6301" s="107"/>
    </row>
    <row r="6302" spans="20:23">
      <c r="T6302" s="108"/>
      <c r="U6302" s="108"/>
      <c r="V6302" s="107"/>
      <c r="W6302" s="107"/>
    </row>
    <row r="6303" spans="20:23">
      <c r="T6303" s="108"/>
      <c r="U6303" s="108"/>
      <c r="V6303" s="107"/>
      <c r="W6303" s="107"/>
    </row>
    <row r="6304" spans="20:23">
      <c r="T6304" s="108"/>
      <c r="U6304" s="108"/>
      <c r="V6304" s="107"/>
      <c r="W6304" s="107"/>
    </row>
    <row r="6305" spans="20:23">
      <c r="T6305" s="108"/>
      <c r="U6305" s="108"/>
      <c r="V6305" s="107"/>
      <c r="W6305" s="107"/>
    </row>
    <row r="6306" spans="20:23">
      <c r="T6306" s="108"/>
      <c r="U6306" s="108"/>
      <c r="V6306" s="107"/>
      <c r="W6306" s="107"/>
    </row>
    <row r="6307" spans="20:23">
      <c r="T6307" s="108"/>
      <c r="U6307" s="108"/>
      <c r="V6307" s="107"/>
      <c r="W6307" s="107"/>
    </row>
    <row r="6308" spans="20:23">
      <c r="T6308" s="108"/>
      <c r="U6308" s="108"/>
      <c r="V6308" s="107"/>
      <c r="W6308" s="107"/>
    </row>
    <row r="6309" spans="20:23">
      <c r="T6309" s="108"/>
      <c r="U6309" s="108"/>
      <c r="V6309" s="107"/>
      <c r="W6309" s="107"/>
    </row>
    <row r="6310" spans="20:23">
      <c r="T6310" s="108"/>
      <c r="U6310" s="108"/>
      <c r="V6310" s="107"/>
      <c r="W6310" s="107"/>
    </row>
    <row r="6311" spans="20:23">
      <c r="T6311" s="108"/>
      <c r="U6311" s="108"/>
      <c r="V6311" s="107"/>
      <c r="W6311" s="107"/>
    </row>
    <row r="6312" spans="20:23">
      <c r="T6312" s="108"/>
      <c r="U6312" s="108"/>
      <c r="V6312" s="107"/>
      <c r="W6312" s="107"/>
    </row>
    <row r="6313" spans="20:23">
      <c r="T6313" s="108"/>
      <c r="U6313" s="108"/>
      <c r="V6313" s="107"/>
      <c r="W6313" s="107"/>
    </row>
    <row r="6314" spans="20:23">
      <c r="T6314" s="108"/>
      <c r="U6314" s="108"/>
      <c r="V6314" s="107"/>
      <c r="W6314" s="107"/>
    </row>
    <row r="6315" spans="20:23">
      <c r="T6315" s="108"/>
      <c r="U6315" s="108"/>
      <c r="V6315" s="107"/>
      <c r="W6315" s="107"/>
    </row>
    <row r="6316" spans="20:23">
      <c r="T6316" s="108"/>
      <c r="U6316" s="108"/>
      <c r="V6316" s="107"/>
      <c r="W6316" s="107"/>
    </row>
    <row r="6317" spans="20:23">
      <c r="T6317" s="108"/>
      <c r="U6317" s="108"/>
      <c r="V6317" s="107"/>
      <c r="W6317" s="107"/>
    </row>
    <row r="6318" spans="20:23">
      <c r="T6318" s="108"/>
      <c r="U6318" s="108"/>
      <c r="V6318" s="107"/>
      <c r="W6318" s="107"/>
    </row>
    <row r="6319" spans="20:23">
      <c r="T6319" s="108"/>
      <c r="U6319" s="108"/>
      <c r="V6319" s="107"/>
      <c r="W6319" s="107"/>
    </row>
    <row r="6320" spans="20:23">
      <c r="T6320" s="108"/>
      <c r="U6320" s="108"/>
      <c r="V6320" s="107"/>
      <c r="W6320" s="107"/>
    </row>
    <row r="6321" spans="20:23">
      <c r="T6321" s="108"/>
      <c r="U6321" s="108"/>
      <c r="V6321" s="107"/>
      <c r="W6321" s="107"/>
    </row>
    <row r="6322" spans="20:23">
      <c r="T6322" s="108"/>
      <c r="U6322" s="108"/>
      <c r="V6322" s="107"/>
      <c r="W6322" s="107"/>
    </row>
    <row r="6323" spans="20:23">
      <c r="T6323" s="108"/>
      <c r="U6323" s="108"/>
      <c r="V6323" s="107"/>
      <c r="W6323" s="107"/>
    </row>
    <row r="6324" spans="20:23">
      <c r="T6324" s="108"/>
      <c r="U6324" s="108"/>
      <c r="V6324" s="107"/>
      <c r="W6324" s="107"/>
    </row>
    <row r="6325" spans="20:23">
      <c r="T6325" s="108"/>
      <c r="U6325" s="108"/>
      <c r="V6325" s="107"/>
      <c r="W6325" s="107"/>
    </row>
    <row r="6326" spans="20:23">
      <c r="T6326" s="108"/>
      <c r="U6326" s="108"/>
      <c r="V6326" s="107"/>
      <c r="W6326" s="107"/>
    </row>
    <row r="6327" spans="20:23">
      <c r="T6327" s="108"/>
      <c r="U6327" s="108"/>
      <c r="V6327" s="107"/>
      <c r="W6327" s="107"/>
    </row>
    <row r="6328" spans="20:23">
      <c r="T6328" s="108"/>
      <c r="U6328" s="108"/>
      <c r="V6328" s="107"/>
      <c r="W6328" s="107"/>
    </row>
    <row r="6329" spans="20:23">
      <c r="T6329" s="108"/>
      <c r="U6329" s="108"/>
      <c r="V6329" s="107"/>
      <c r="W6329" s="107"/>
    </row>
    <row r="6330" spans="20:23">
      <c r="T6330" s="108"/>
      <c r="U6330" s="108"/>
      <c r="V6330" s="107"/>
      <c r="W6330" s="107"/>
    </row>
    <row r="6331" spans="20:23">
      <c r="T6331" s="108"/>
      <c r="U6331" s="108"/>
      <c r="V6331" s="107"/>
      <c r="W6331" s="107"/>
    </row>
    <row r="6332" spans="20:23">
      <c r="T6332" s="108"/>
      <c r="U6332" s="108"/>
      <c r="V6332" s="107"/>
      <c r="W6332" s="107"/>
    </row>
    <row r="6333" spans="20:23">
      <c r="T6333" s="108"/>
      <c r="U6333" s="108"/>
      <c r="V6333" s="107"/>
      <c r="W6333" s="107"/>
    </row>
    <row r="6334" spans="20:23">
      <c r="T6334" s="108"/>
      <c r="U6334" s="108"/>
      <c r="V6334" s="107"/>
      <c r="W6334" s="107"/>
    </row>
    <row r="6335" spans="20:23">
      <c r="T6335" s="108"/>
      <c r="U6335" s="108"/>
      <c r="V6335" s="107"/>
      <c r="W6335" s="107"/>
    </row>
    <row r="6336" spans="20:23">
      <c r="T6336" s="108"/>
      <c r="U6336" s="108"/>
      <c r="V6336" s="107"/>
      <c r="W6336" s="107"/>
    </row>
    <row r="6337" spans="20:23">
      <c r="T6337" s="108"/>
      <c r="U6337" s="108"/>
      <c r="V6337" s="107"/>
      <c r="W6337" s="107"/>
    </row>
    <row r="6338" spans="20:23">
      <c r="T6338" s="108"/>
      <c r="U6338" s="108"/>
      <c r="V6338" s="107"/>
      <c r="W6338" s="107"/>
    </row>
    <row r="6339" spans="20:23">
      <c r="T6339" s="108"/>
      <c r="U6339" s="108"/>
      <c r="V6339" s="107"/>
      <c r="W6339" s="107"/>
    </row>
    <row r="6340" spans="20:23">
      <c r="T6340" s="108"/>
      <c r="U6340" s="108"/>
      <c r="V6340" s="107"/>
      <c r="W6340" s="107"/>
    </row>
    <row r="6341" spans="20:23">
      <c r="T6341" s="108"/>
      <c r="U6341" s="108"/>
      <c r="V6341" s="107"/>
      <c r="W6341" s="107"/>
    </row>
    <row r="6342" spans="20:23">
      <c r="T6342" s="108"/>
      <c r="U6342" s="108"/>
      <c r="V6342" s="107"/>
      <c r="W6342" s="107"/>
    </row>
    <row r="6343" spans="20:23">
      <c r="T6343" s="108"/>
      <c r="U6343" s="108"/>
      <c r="V6343" s="107"/>
      <c r="W6343" s="107"/>
    </row>
    <row r="6344" spans="20:23">
      <c r="T6344" s="108"/>
      <c r="U6344" s="108"/>
      <c r="V6344" s="107"/>
      <c r="W6344" s="107"/>
    </row>
    <row r="6345" spans="20:23">
      <c r="T6345" s="108"/>
      <c r="U6345" s="108"/>
      <c r="V6345" s="107"/>
      <c r="W6345" s="107"/>
    </row>
    <row r="6346" spans="20:23">
      <c r="T6346" s="108"/>
      <c r="U6346" s="108"/>
      <c r="V6346" s="107"/>
      <c r="W6346" s="107"/>
    </row>
    <row r="6347" spans="20:23">
      <c r="T6347" s="108"/>
      <c r="U6347" s="108"/>
      <c r="V6347" s="107"/>
      <c r="W6347" s="107"/>
    </row>
    <row r="6348" spans="20:23">
      <c r="T6348" s="108"/>
      <c r="U6348" s="108"/>
      <c r="V6348" s="107"/>
      <c r="W6348" s="107"/>
    </row>
    <row r="6349" spans="20:23">
      <c r="T6349" s="108"/>
      <c r="U6349" s="108"/>
      <c r="V6349" s="107"/>
      <c r="W6349" s="107"/>
    </row>
    <row r="6350" spans="20:23">
      <c r="T6350" s="108"/>
      <c r="U6350" s="108"/>
      <c r="V6350" s="107"/>
      <c r="W6350" s="107"/>
    </row>
    <row r="6351" spans="20:23">
      <c r="T6351" s="108"/>
      <c r="U6351" s="108"/>
      <c r="V6351" s="107"/>
      <c r="W6351" s="107"/>
    </row>
    <row r="6352" spans="20:23">
      <c r="T6352" s="108"/>
      <c r="U6352" s="108"/>
      <c r="V6352" s="107"/>
      <c r="W6352" s="107"/>
    </row>
    <row r="6353" spans="20:23">
      <c r="T6353" s="108"/>
      <c r="U6353" s="108"/>
      <c r="V6353" s="107"/>
      <c r="W6353" s="107"/>
    </row>
    <row r="6354" spans="20:23">
      <c r="T6354" s="108"/>
      <c r="U6354" s="108"/>
      <c r="V6354" s="107"/>
      <c r="W6354" s="107"/>
    </row>
    <row r="6355" spans="20:23">
      <c r="T6355" s="108"/>
      <c r="U6355" s="108"/>
      <c r="V6355" s="107"/>
      <c r="W6355" s="107"/>
    </row>
    <row r="6356" spans="20:23">
      <c r="T6356" s="108"/>
      <c r="U6356" s="108"/>
      <c r="V6356" s="107"/>
      <c r="W6356" s="107"/>
    </row>
    <row r="6357" spans="20:23">
      <c r="T6357" s="108"/>
      <c r="U6357" s="108"/>
      <c r="V6357" s="107"/>
      <c r="W6357" s="107"/>
    </row>
    <row r="6358" spans="20:23">
      <c r="T6358" s="108"/>
      <c r="U6358" s="108"/>
      <c r="V6358" s="107"/>
      <c r="W6358" s="107"/>
    </row>
    <row r="6359" spans="20:23">
      <c r="T6359" s="108"/>
      <c r="U6359" s="108"/>
      <c r="V6359" s="107"/>
      <c r="W6359" s="107"/>
    </row>
    <row r="6360" spans="20:23">
      <c r="T6360" s="108"/>
      <c r="U6360" s="108"/>
      <c r="V6360" s="107"/>
      <c r="W6360" s="107"/>
    </row>
    <row r="6361" spans="20:23">
      <c r="T6361" s="108"/>
      <c r="U6361" s="108"/>
      <c r="V6361" s="107"/>
      <c r="W6361" s="107"/>
    </row>
    <row r="6362" spans="20:23">
      <c r="T6362" s="108"/>
      <c r="U6362" s="108"/>
      <c r="V6362" s="107"/>
      <c r="W6362" s="107"/>
    </row>
    <row r="6363" spans="20:23">
      <c r="T6363" s="108"/>
      <c r="U6363" s="108"/>
      <c r="V6363" s="107"/>
      <c r="W6363" s="107"/>
    </row>
    <row r="6364" spans="20:23">
      <c r="T6364" s="108"/>
      <c r="U6364" s="108"/>
      <c r="V6364" s="107"/>
      <c r="W6364" s="107"/>
    </row>
    <row r="6365" spans="20:23">
      <c r="T6365" s="108"/>
      <c r="U6365" s="108"/>
      <c r="V6365" s="107"/>
      <c r="W6365" s="107"/>
    </row>
    <row r="6366" spans="20:23">
      <c r="T6366" s="108"/>
      <c r="U6366" s="108"/>
      <c r="V6366" s="107"/>
      <c r="W6366" s="107"/>
    </row>
    <row r="6367" spans="20:23">
      <c r="T6367" s="108"/>
      <c r="U6367" s="108"/>
      <c r="V6367" s="107"/>
      <c r="W6367" s="107"/>
    </row>
    <row r="6368" spans="20:23">
      <c r="T6368" s="108"/>
      <c r="U6368" s="108"/>
      <c r="V6368" s="107"/>
      <c r="W6368" s="107"/>
    </row>
    <row r="6369" spans="20:23">
      <c r="T6369" s="108"/>
      <c r="U6369" s="108"/>
      <c r="V6369" s="107"/>
      <c r="W6369" s="107"/>
    </row>
    <row r="6370" spans="20:23">
      <c r="T6370" s="108"/>
      <c r="U6370" s="108"/>
      <c r="V6370" s="107"/>
      <c r="W6370" s="107"/>
    </row>
    <row r="6371" spans="20:23">
      <c r="T6371" s="108"/>
      <c r="U6371" s="108"/>
      <c r="V6371" s="107"/>
      <c r="W6371" s="107"/>
    </row>
    <row r="6372" spans="20:23">
      <c r="T6372" s="108"/>
      <c r="U6372" s="108"/>
      <c r="V6372" s="107"/>
      <c r="W6372" s="107"/>
    </row>
    <row r="6373" spans="20:23">
      <c r="T6373" s="108"/>
      <c r="U6373" s="108"/>
      <c r="V6373" s="107"/>
      <c r="W6373" s="107"/>
    </row>
    <row r="6374" spans="20:23">
      <c r="T6374" s="108"/>
      <c r="U6374" s="108"/>
      <c r="V6374" s="107"/>
      <c r="W6374" s="107"/>
    </row>
    <row r="6375" spans="20:23">
      <c r="T6375" s="108"/>
      <c r="U6375" s="108"/>
      <c r="V6375" s="107"/>
      <c r="W6375" s="107"/>
    </row>
    <row r="6376" spans="20:23">
      <c r="T6376" s="108"/>
      <c r="U6376" s="108"/>
      <c r="V6376" s="107"/>
      <c r="W6376" s="107"/>
    </row>
    <row r="6377" spans="20:23">
      <c r="T6377" s="108"/>
      <c r="U6377" s="108"/>
      <c r="V6377" s="107"/>
      <c r="W6377" s="107"/>
    </row>
    <row r="6378" spans="20:23">
      <c r="T6378" s="108"/>
      <c r="U6378" s="108"/>
      <c r="V6378" s="107"/>
      <c r="W6378" s="107"/>
    </row>
    <row r="6379" spans="20:23">
      <c r="T6379" s="108"/>
      <c r="U6379" s="108"/>
      <c r="V6379" s="107"/>
      <c r="W6379" s="107"/>
    </row>
    <row r="6380" spans="20:23">
      <c r="T6380" s="108"/>
      <c r="U6380" s="108"/>
      <c r="V6380" s="107"/>
      <c r="W6380" s="107"/>
    </row>
    <row r="6381" spans="20:23">
      <c r="T6381" s="108"/>
      <c r="U6381" s="108"/>
      <c r="V6381" s="107"/>
      <c r="W6381" s="107"/>
    </row>
    <row r="6382" spans="20:23">
      <c r="T6382" s="108"/>
      <c r="U6382" s="108"/>
      <c r="V6382" s="107"/>
      <c r="W6382" s="107"/>
    </row>
    <row r="6383" spans="20:23">
      <c r="T6383" s="108"/>
      <c r="U6383" s="108"/>
      <c r="V6383" s="107"/>
      <c r="W6383" s="107"/>
    </row>
    <row r="6384" spans="20:23">
      <c r="T6384" s="108"/>
      <c r="U6384" s="108"/>
      <c r="V6384" s="107"/>
      <c r="W6384" s="107"/>
    </row>
    <row r="6385" spans="20:23">
      <c r="T6385" s="108"/>
      <c r="U6385" s="108"/>
      <c r="V6385" s="107"/>
      <c r="W6385" s="107"/>
    </row>
    <row r="6386" spans="20:23">
      <c r="T6386" s="108"/>
      <c r="U6386" s="108"/>
      <c r="V6386" s="107"/>
      <c r="W6386" s="107"/>
    </row>
    <row r="6387" spans="20:23">
      <c r="T6387" s="108"/>
      <c r="U6387" s="108"/>
      <c r="V6387" s="107"/>
      <c r="W6387" s="107"/>
    </row>
    <row r="6388" spans="20:23">
      <c r="T6388" s="108"/>
      <c r="U6388" s="108"/>
      <c r="V6388" s="107"/>
      <c r="W6388" s="107"/>
    </row>
    <row r="6389" spans="20:23">
      <c r="T6389" s="108"/>
      <c r="U6389" s="108"/>
      <c r="V6389" s="107"/>
      <c r="W6389" s="107"/>
    </row>
    <row r="6390" spans="20:23">
      <c r="T6390" s="108"/>
      <c r="U6390" s="108"/>
      <c r="V6390" s="107"/>
      <c r="W6390" s="107"/>
    </row>
    <row r="6391" spans="20:23">
      <c r="T6391" s="108"/>
      <c r="U6391" s="108"/>
      <c r="V6391" s="107"/>
      <c r="W6391" s="107"/>
    </row>
    <row r="6392" spans="20:23">
      <c r="T6392" s="108"/>
      <c r="U6392" s="108"/>
      <c r="V6392" s="107"/>
      <c r="W6392" s="107"/>
    </row>
    <row r="6393" spans="20:23">
      <c r="T6393" s="108"/>
      <c r="U6393" s="108"/>
      <c r="V6393" s="107"/>
      <c r="W6393" s="107"/>
    </row>
    <row r="6394" spans="20:23">
      <c r="T6394" s="108"/>
      <c r="U6394" s="108"/>
      <c r="V6394" s="107"/>
      <c r="W6394" s="107"/>
    </row>
    <row r="6395" spans="20:23">
      <c r="T6395" s="108"/>
      <c r="U6395" s="108"/>
      <c r="V6395" s="107"/>
      <c r="W6395" s="107"/>
    </row>
    <row r="6396" spans="20:23">
      <c r="T6396" s="108"/>
      <c r="U6396" s="108"/>
      <c r="V6396" s="107"/>
      <c r="W6396" s="107"/>
    </row>
    <row r="6397" spans="20:23">
      <c r="T6397" s="108"/>
      <c r="U6397" s="108"/>
      <c r="V6397" s="107"/>
      <c r="W6397" s="107"/>
    </row>
    <row r="6398" spans="20:23">
      <c r="T6398" s="108"/>
      <c r="U6398" s="108"/>
      <c r="V6398" s="107"/>
      <c r="W6398" s="107"/>
    </row>
    <row r="6399" spans="20:23">
      <c r="T6399" s="108"/>
      <c r="U6399" s="108"/>
      <c r="V6399" s="107"/>
      <c r="W6399" s="107"/>
    </row>
    <row r="6400" spans="20:23">
      <c r="T6400" s="108"/>
      <c r="U6400" s="108"/>
      <c r="V6400" s="107"/>
      <c r="W6400" s="107"/>
    </row>
    <row r="6401" spans="20:23">
      <c r="T6401" s="108"/>
      <c r="U6401" s="108"/>
      <c r="V6401" s="107"/>
      <c r="W6401" s="107"/>
    </row>
    <row r="6402" spans="20:23">
      <c r="T6402" s="108"/>
      <c r="U6402" s="108"/>
      <c r="V6402" s="107"/>
      <c r="W6402" s="107"/>
    </row>
    <row r="6403" spans="20:23">
      <c r="T6403" s="108"/>
      <c r="U6403" s="108"/>
      <c r="V6403" s="107"/>
      <c r="W6403" s="107"/>
    </row>
    <row r="6404" spans="20:23">
      <c r="T6404" s="108"/>
      <c r="U6404" s="108"/>
      <c r="V6404" s="107"/>
      <c r="W6404" s="107"/>
    </row>
    <row r="6405" spans="20:23">
      <c r="T6405" s="108"/>
      <c r="U6405" s="108"/>
      <c r="V6405" s="107"/>
      <c r="W6405" s="107"/>
    </row>
    <row r="6406" spans="20:23">
      <c r="T6406" s="108"/>
      <c r="U6406" s="108"/>
      <c r="V6406" s="107"/>
      <c r="W6406" s="107"/>
    </row>
    <row r="6407" spans="20:23">
      <c r="T6407" s="108"/>
      <c r="U6407" s="108"/>
      <c r="V6407" s="107"/>
      <c r="W6407" s="107"/>
    </row>
    <row r="6408" spans="20:23">
      <c r="T6408" s="108"/>
      <c r="U6408" s="108"/>
      <c r="V6408" s="107"/>
      <c r="W6408" s="107"/>
    </row>
    <row r="6409" spans="20:23">
      <c r="T6409" s="108"/>
      <c r="U6409" s="108"/>
      <c r="V6409" s="107"/>
      <c r="W6409" s="107"/>
    </row>
    <row r="6410" spans="20:23">
      <c r="T6410" s="108"/>
      <c r="U6410" s="108"/>
      <c r="V6410" s="107"/>
      <c r="W6410" s="107"/>
    </row>
    <row r="6411" spans="20:23">
      <c r="T6411" s="108"/>
      <c r="U6411" s="108"/>
      <c r="V6411" s="107"/>
      <c r="W6411" s="107"/>
    </row>
    <row r="6412" spans="20:23">
      <c r="T6412" s="108"/>
      <c r="U6412" s="108"/>
      <c r="V6412" s="107"/>
      <c r="W6412" s="107"/>
    </row>
    <row r="6413" spans="20:23">
      <c r="T6413" s="108"/>
      <c r="U6413" s="108"/>
      <c r="V6413" s="107"/>
      <c r="W6413" s="107"/>
    </row>
    <row r="6414" spans="20:23">
      <c r="T6414" s="108"/>
      <c r="U6414" s="108"/>
      <c r="V6414" s="107"/>
      <c r="W6414" s="107"/>
    </row>
    <row r="6415" spans="20:23">
      <c r="T6415" s="108"/>
      <c r="U6415" s="108"/>
      <c r="V6415" s="107"/>
      <c r="W6415" s="107"/>
    </row>
    <row r="6416" spans="20:23">
      <c r="T6416" s="108"/>
      <c r="U6416" s="108"/>
      <c r="V6416" s="107"/>
      <c r="W6416" s="107"/>
    </row>
    <row r="6417" spans="20:23">
      <c r="T6417" s="108"/>
      <c r="U6417" s="108"/>
      <c r="V6417" s="107"/>
      <c r="W6417" s="107"/>
    </row>
    <row r="6418" spans="20:23">
      <c r="T6418" s="108"/>
      <c r="U6418" s="108"/>
      <c r="V6418" s="107"/>
      <c r="W6418" s="107"/>
    </row>
    <row r="6419" spans="20:23">
      <c r="T6419" s="108"/>
      <c r="U6419" s="108"/>
      <c r="V6419" s="107"/>
      <c r="W6419" s="107"/>
    </row>
    <row r="6420" spans="20:23">
      <c r="T6420" s="108"/>
      <c r="U6420" s="108"/>
      <c r="V6420" s="107"/>
      <c r="W6420" s="107"/>
    </row>
    <row r="6421" spans="20:23">
      <c r="T6421" s="108"/>
      <c r="U6421" s="108"/>
      <c r="V6421" s="107"/>
      <c r="W6421" s="107"/>
    </row>
    <row r="6422" spans="20:23">
      <c r="T6422" s="108"/>
      <c r="U6422" s="108"/>
      <c r="V6422" s="107"/>
      <c r="W6422" s="107"/>
    </row>
    <row r="6423" spans="20:23">
      <c r="T6423" s="108"/>
      <c r="U6423" s="108"/>
      <c r="V6423" s="107"/>
      <c r="W6423" s="107"/>
    </row>
    <row r="6424" spans="20:23">
      <c r="T6424" s="108"/>
      <c r="U6424" s="108"/>
      <c r="V6424" s="107"/>
      <c r="W6424" s="107"/>
    </row>
    <row r="6425" spans="20:23">
      <c r="T6425" s="108"/>
      <c r="U6425" s="108"/>
      <c r="V6425" s="107"/>
      <c r="W6425" s="107"/>
    </row>
    <row r="6426" spans="20:23">
      <c r="T6426" s="108"/>
      <c r="U6426" s="108"/>
      <c r="V6426" s="107"/>
      <c r="W6426" s="107"/>
    </row>
    <row r="6427" spans="20:23">
      <c r="T6427" s="108"/>
      <c r="U6427" s="108"/>
      <c r="V6427" s="107"/>
      <c r="W6427" s="107"/>
    </row>
    <row r="6428" spans="20:23">
      <c r="T6428" s="108"/>
      <c r="U6428" s="108"/>
      <c r="V6428" s="107"/>
      <c r="W6428" s="107"/>
    </row>
    <row r="6429" spans="20:23">
      <c r="T6429" s="108"/>
      <c r="U6429" s="108"/>
      <c r="V6429" s="107"/>
      <c r="W6429" s="107"/>
    </row>
    <row r="6430" spans="20:23">
      <c r="T6430" s="108"/>
      <c r="U6430" s="108"/>
      <c r="V6430" s="107"/>
      <c r="W6430" s="107"/>
    </row>
    <row r="6431" spans="20:23">
      <c r="T6431" s="108"/>
      <c r="U6431" s="108"/>
      <c r="V6431" s="107"/>
      <c r="W6431" s="107"/>
    </row>
    <row r="6432" spans="20:23">
      <c r="T6432" s="108"/>
      <c r="U6432" s="108"/>
      <c r="V6432" s="107"/>
      <c r="W6432" s="107"/>
    </row>
    <row r="6433" spans="20:23">
      <c r="T6433" s="108"/>
      <c r="U6433" s="108"/>
      <c r="V6433" s="107"/>
      <c r="W6433" s="107"/>
    </row>
    <row r="6434" spans="20:23">
      <c r="T6434" s="108"/>
      <c r="U6434" s="108"/>
      <c r="V6434" s="107"/>
      <c r="W6434" s="107"/>
    </row>
    <row r="6435" spans="20:23">
      <c r="T6435" s="108"/>
      <c r="U6435" s="108"/>
      <c r="V6435" s="107"/>
      <c r="W6435" s="107"/>
    </row>
    <row r="6436" spans="20:23">
      <c r="T6436" s="108"/>
      <c r="U6436" s="108"/>
      <c r="V6436" s="107"/>
      <c r="W6436" s="107"/>
    </row>
    <row r="6437" spans="20:23">
      <c r="T6437" s="108"/>
      <c r="U6437" s="108"/>
      <c r="V6437" s="107"/>
      <c r="W6437" s="107"/>
    </row>
    <row r="6438" spans="20:23">
      <c r="T6438" s="108"/>
      <c r="U6438" s="108"/>
      <c r="V6438" s="107"/>
      <c r="W6438" s="107"/>
    </row>
    <row r="6439" spans="20:23">
      <c r="T6439" s="108"/>
      <c r="U6439" s="108"/>
      <c r="V6439" s="107"/>
      <c r="W6439" s="107"/>
    </row>
    <row r="6440" spans="20:23">
      <c r="T6440" s="108"/>
      <c r="U6440" s="108"/>
      <c r="V6440" s="107"/>
      <c r="W6440" s="107"/>
    </row>
    <row r="6441" spans="20:23">
      <c r="T6441" s="108"/>
      <c r="U6441" s="108"/>
      <c r="V6441" s="107"/>
      <c r="W6441" s="107"/>
    </row>
    <row r="6442" spans="20:23">
      <c r="T6442" s="108"/>
      <c r="U6442" s="108"/>
      <c r="V6442" s="107"/>
      <c r="W6442" s="107"/>
    </row>
    <row r="6443" spans="20:23">
      <c r="T6443" s="108"/>
      <c r="U6443" s="108"/>
      <c r="V6443" s="107"/>
      <c r="W6443" s="107"/>
    </row>
    <row r="6444" spans="20:23">
      <c r="T6444" s="108"/>
      <c r="U6444" s="108"/>
      <c r="V6444" s="107"/>
      <c r="W6444" s="107"/>
    </row>
    <row r="6445" spans="20:23">
      <c r="T6445" s="108"/>
      <c r="U6445" s="108"/>
      <c r="V6445" s="107"/>
      <c r="W6445" s="107"/>
    </row>
    <row r="6446" spans="20:23">
      <c r="T6446" s="108"/>
      <c r="U6446" s="108"/>
      <c r="V6446" s="107"/>
      <c r="W6446" s="107"/>
    </row>
    <row r="6447" spans="20:23">
      <c r="T6447" s="108"/>
      <c r="U6447" s="108"/>
      <c r="V6447" s="107"/>
      <c r="W6447" s="107"/>
    </row>
    <row r="6448" spans="20:23">
      <c r="T6448" s="108"/>
      <c r="U6448" s="108"/>
      <c r="V6448" s="107"/>
      <c r="W6448" s="107"/>
    </row>
    <row r="6449" spans="20:23">
      <c r="T6449" s="108"/>
      <c r="U6449" s="108"/>
      <c r="V6449" s="107"/>
      <c r="W6449" s="107"/>
    </row>
    <row r="6450" spans="20:23">
      <c r="T6450" s="108"/>
      <c r="U6450" s="108"/>
      <c r="V6450" s="107"/>
      <c r="W6450" s="107"/>
    </row>
    <row r="6451" spans="20:23">
      <c r="T6451" s="108"/>
      <c r="U6451" s="108"/>
      <c r="V6451" s="107"/>
      <c r="W6451" s="107"/>
    </row>
    <row r="6452" spans="20:23">
      <c r="T6452" s="108"/>
      <c r="U6452" s="108"/>
      <c r="V6452" s="107"/>
      <c r="W6452" s="107"/>
    </row>
    <row r="6453" spans="20:23">
      <c r="T6453" s="108"/>
      <c r="U6453" s="108"/>
      <c r="V6453" s="107"/>
      <c r="W6453" s="107"/>
    </row>
    <row r="6454" spans="20:23">
      <c r="T6454" s="108"/>
      <c r="U6454" s="108"/>
      <c r="V6454" s="107"/>
      <c r="W6454" s="107"/>
    </row>
    <row r="6455" spans="20:23">
      <c r="T6455" s="108"/>
      <c r="U6455" s="108"/>
      <c r="V6455" s="107"/>
      <c r="W6455" s="107"/>
    </row>
    <row r="6456" spans="20:23">
      <c r="T6456" s="108"/>
      <c r="U6456" s="108"/>
      <c r="V6456" s="107"/>
      <c r="W6456" s="107"/>
    </row>
    <row r="6457" spans="20:23">
      <c r="T6457" s="108"/>
      <c r="U6457" s="108"/>
      <c r="V6457" s="107"/>
      <c r="W6457" s="107"/>
    </row>
    <row r="6458" spans="20:23">
      <c r="T6458" s="108"/>
      <c r="U6458" s="108"/>
      <c r="V6458" s="107"/>
      <c r="W6458" s="107"/>
    </row>
    <row r="6459" spans="20:23">
      <c r="T6459" s="108"/>
      <c r="U6459" s="108"/>
      <c r="V6459" s="107"/>
      <c r="W6459" s="107"/>
    </row>
    <row r="6460" spans="20:23">
      <c r="T6460" s="108"/>
      <c r="U6460" s="108"/>
      <c r="V6460" s="107"/>
      <c r="W6460" s="107"/>
    </row>
    <row r="6461" spans="20:23">
      <c r="T6461" s="108"/>
      <c r="U6461" s="108"/>
      <c r="V6461" s="107"/>
      <c r="W6461" s="107"/>
    </row>
    <row r="6462" spans="20:23">
      <c r="T6462" s="108"/>
      <c r="U6462" s="108"/>
      <c r="V6462" s="107"/>
      <c r="W6462" s="107"/>
    </row>
    <row r="6463" spans="20:23">
      <c r="T6463" s="108"/>
      <c r="U6463" s="108"/>
      <c r="V6463" s="107"/>
      <c r="W6463" s="107"/>
    </row>
    <row r="6464" spans="20:23">
      <c r="T6464" s="108"/>
      <c r="U6464" s="108"/>
      <c r="V6464" s="107"/>
      <c r="W6464" s="107"/>
    </row>
    <row r="6465" spans="20:23">
      <c r="T6465" s="108"/>
      <c r="U6465" s="108"/>
      <c r="V6465" s="107"/>
      <c r="W6465" s="107"/>
    </row>
    <row r="6466" spans="20:23">
      <c r="T6466" s="108"/>
      <c r="U6466" s="108"/>
      <c r="V6466" s="107"/>
      <c r="W6466" s="107"/>
    </row>
    <row r="6467" spans="20:23">
      <c r="T6467" s="108"/>
      <c r="U6467" s="108"/>
      <c r="V6467" s="107"/>
      <c r="W6467" s="107"/>
    </row>
    <row r="6468" spans="20:23">
      <c r="T6468" s="108"/>
      <c r="U6468" s="108"/>
      <c r="V6468" s="107"/>
      <c r="W6468" s="107"/>
    </row>
    <row r="6469" spans="20:23">
      <c r="T6469" s="108"/>
      <c r="U6469" s="108"/>
      <c r="V6469" s="107"/>
      <c r="W6469" s="107"/>
    </row>
    <row r="6470" spans="20:23">
      <c r="T6470" s="108"/>
      <c r="U6470" s="108"/>
      <c r="V6470" s="107"/>
      <c r="W6470" s="107"/>
    </row>
    <row r="6471" spans="20:23">
      <c r="T6471" s="108"/>
      <c r="U6471" s="108"/>
      <c r="V6471" s="107"/>
      <c r="W6471" s="107"/>
    </row>
    <row r="6472" spans="20:23">
      <c r="T6472" s="108"/>
      <c r="U6472" s="108"/>
      <c r="V6472" s="107"/>
      <c r="W6472" s="107"/>
    </row>
    <row r="6473" spans="20:23">
      <c r="T6473" s="108"/>
      <c r="U6473" s="108"/>
      <c r="V6473" s="107"/>
      <c r="W6473" s="107"/>
    </row>
    <row r="6474" spans="20:23">
      <c r="T6474" s="108"/>
      <c r="U6474" s="108"/>
      <c r="V6474" s="107"/>
      <c r="W6474" s="107"/>
    </row>
    <row r="6475" spans="20:23">
      <c r="T6475" s="108"/>
      <c r="U6475" s="108"/>
      <c r="V6475" s="107"/>
      <c r="W6475" s="107"/>
    </row>
    <row r="6476" spans="20:23">
      <c r="T6476" s="108"/>
      <c r="U6476" s="108"/>
      <c r="V6476" s="107"/>
      <c r="W6476" s="107"/>
    </row>
    <row r="6477" spans="20:23">
      <c r="T6477" s="108"/>
      <c r="U6477" s="108"/>
      <c r="V6477" s="107"/>
      <c r="W6477" s="107"/>
    </row>
    <row r="6478" spans="20:23">
      <c r="T6478" s="108"/>
      <c r="U6478" s="108"/>
      <c r="V6478" s="107"/>
      <c r="W6478" s="107"/>
    </row>
    <row r="6479" spans="20:23">
      <c r="T6479" s="108"/>
      <c r="U6479" s="108"/>
      <c r="V6479" s="107"/>
      <c r="W6479" s="107"/>
    </row>
    <row r="6480" spans="20:23">
      <c r="T6480" s="108"/>
      <c r="U6480" s="108"/>
      <c r="V6480" s="107"/>
      <c r="W6480" s="107"/>
    </row>
    <row r="6481" spans="20:23">
      <c r="T6481" s="108"/>
      <c r="U6481" s="108"/>
      <c r="V6481" s="107"/>
      <c r="W6481" s="107"/>
    </row>
    <row r="6482" spans="20:23">
      <c r="T6482" s="108"/>
      <c r="U6482" s="108"/>
      <c r="V6482" s="107"/>
      <c r="W6482" s="107"/>
    </row>
    <row r="6483" spans="20:23">
      <c r="T6483" s="108"/>
      <c r="U6483" s="108"/>
      <c r="V6483" s="107"/>
      <c r="W6483" s="107"/>
    </row>
    <row r="6484" spans="20:23">
      <c r="T6484" s="108"/>
      <c r="U6484" s="108"/>
      <c r="V6484" s="107"/>
      <c r="W6484" s="107"/>
    </row>
    <row r="6485" spans="20:23">
      <c r="T6485" s="108"/>
      <c r="U6485" s="108"/>
      <c r="V6485" s="107"/>
      <c r="W6485" s="107"/>
    </row>
    <row r="6486" spans="20:23">
      <c r="T6486" s="108"/>
      <c r="U6486" s="108"/>
      <c r="V6486" s="107"/>
      <c r="W6486" s="107"/>
    </row>
    <row r="6487" spans="20:23">
      <c r="T6487" s="108"/>
      <c r="U6487" s="108"/>
      <c r="V6487" s="107"/>
      <c r="W6487" s="107"/>
    </row>
    <row r="6488" spans="20:23">
      <c r="T6488" s="108"/>
      <c r="U6488" s="108"/>
      <c r="V6488" s="107"/>
      <c r="W6488" s="107"/>
    </row>
    <row r="6489" spans="20:23">
      <c r="T6489" s="108"/>
      <c r="U6489" s="108"/>
      <c r="V6489" s="107"/>
      <c r="W6489" s="107"/>
    </row>
    <row r="6490" spans="20:23">
      <c r="T6490" s="108"/>
      <c r="U6490" s="108"/>
      <c r="V6490" s="107"/>
      <c r="W6490" s="107"/>
    </row>
    <row r="6491" spans="20:23">
      <c r="T6491" s="108"/>
      <c r="U6491" s="108"/>
      <c r="V6491" s="107"/>
      <c r="W6491" s="107"/>
    </row>
    <row r="6492" spans="20:23">
      <c r="T6492" s="108"/>
      <c r="U6492" s="108"/>
      <c r="V6492" s="107"/>
      <c r="W6492" s="107"/>
    </row>
    <row r="6493" spans="20:23">
      <c r="T6493" s="108"/>
      <c r="U6493" s="108"/>
      <c r="V6493" s="107"/>
      <c r="W6493" s="107"/>
    </row>
    <row r="6494" spans="20:23">
      <c r="T6494" s="108"/>
      <c r="U6494" s="108"/>
      <c r="V6494" s="107"/>
      <c r="W6494" s="107"/>
    </row>
    <row r="6495" spans="20:23">
      <c r="T6495" s="108"/>
      <c r="U6495" s="108"/>
      <c r="V6495" s="107"/>
      <c r="W6495" s="107"/>
    </row>
    <row r="6496" spans="20:23">
      <c r="T6496" s="108"/>
      <c r="U6496" s="108"/>
      <c r="V6496" s="107"/>
      <c r="W6496" s="107"/>
    </row>
    <row r="6497" spans="20:23">
      <c r="T6497" s="108"/>
      <c r="U6497" s="108"/>
      <c r="V6497" s="107"/>
      <c r="W6497" s="107"/>
    </row>
    <row r="6498" spans="20:23">
      <c r="T6498" s="108"/>
      <c r="U6498" s="108"/>
      <c r="V6498" s="107"/>
      <c r="W6498" s="107"/>
    </row>
    <row r="6499" spans="20:23">
      <c r="T6499" s="108"/>
      <c r="U6499" s="108"/>
      <c r="V6499" s="107"/>
      <c r="W6499" s="107"/>
    </row>
    <row r="6500" spans="20:23">
      <c r="T6500" s="108"/>
      <c r="U6500" s="108"/>
      <c r="V6500" s="107"/>
      <c r="W6500" s="107"/>
    </row>
    <row r="6501" spans="20:23">
      <c r="T6501" s="108"/>
      <c r="U6501" s="108"/>
      <c r="V6501" s="107"/>
      <c r="W6501" s="107"/>
    </row>
    <row r="6502" spans="20:23">
      <c r="T6502" s="108"/>
      <c r="U6502" s="108"/>
      <c r="V6502" s="107"/>
      <c r="W6502" s="107"/>
    </row>
    <row r="6503" spans="20:23">
      <c r="T6503" s="108"/>
      <c r="U6503" s="108"/>
      <c r="V6503" s="107"/>
      <c r="W6503" s="107"/>
    </row>
    <row r="6504" spans="20:23">
      <c r="T6504" s="108"/>
      <c r="U6504" s="108"/>
      <c r="V6504" s="107"/>
      <c r="W6504" s="107"/>
    </row>
    <row r="6505" spans="20:23">
      <c r="T6505" s="108"/>
      <c r="U6505" s="108"/>
      <c r="V6505" s="107"/>
      <c r="W6505" s="107"/>
    </row>
    <row r="6506" spans="20:23">
      <c r="T6506" s="108"/>
      <c r="U6506" s="108"/>
      <c r="V6506" s="107"/>
      <c r="W6506" s="107"/>
    </row>
    <row r="6507" spans="20:23">
      <c r="T6507" s="108"/>
      <c r="U6507" s="108"/>
      <c r="V6507" s="107"/>
      <c r="W6507" s="107"/>
    </row>
    <row r="6508" spans="20:23">
      <c r="T6508" s="108"/>
      <c r="U6508" s="108"/>
      <c r="V6508" s="107"/>
      <c r="W6508" s="107"/>
    </row>
    <row r="6509" spans="20:23">
      <c r="T6509" s="108"/>
      <c r="U6509" s="108"/>
      <c r="V6509" s="107"/>
      <c r="W6509" s="107"/>
    </row>
    <row r="6510" spans="20:23">
      <c r="T6510" s="108"/>
      <c r="U6510" s="108"/>
      <c r="V6510" s="107"/>
      <c r="W6510" s="107"/>
    </row>
    <row r="6511" spans="20:23">
      <c r="T6511" s="108"/>
      <c r="U6511" s="108"/>
      <c r="V6511" s="107"/>
      <c r="W6511" s="107"/>
    </row>
    <row r="6512" spans="20:23">
      <c r="T6512" s="108"/>
      <c r="U6512" s="108"/>
      <c r="V6512" s="107"/>
      <c r="W6512" s="107"/>
    </row>
    <row r="6513" spans="20:23">
      <c r="T6513" s="108"/>
      <c r="U6513" s="108"/>
      <c r="V6513" s="107"/>
      <c r="W6513" s="107"/>
    </row>
    <row r="6514" spans="20:23">
      <c r="T6514" s="108"/>
      <c r="U6514" s="108"/>
      <c r="V6514" s="107"/>
      <c r="W6514" s="107"/>
    </row>
    <row r="6515" spans="20:23">
      <c r="T6515" s="108"/>
      <c r="U6515" s="108"/>
      <c r="V6515" s="107"/>
      <c r="W6515" s="107"/>
    </row>
    <row r="6516" spans="20:23">
      <c r="T6516" s="108"/>
      <c r="U6516" s="108"/>
      <c r="V6516" s="107"/>
      <c r="W6516" s="107"/>
    </row>
    <row r="6517" spans="20:23">
      <c r="T6517" s="108"/>
      <c r="U6517" s="108"/>
      <c r="V6517" s="107"/>
      <c r="W6517" s="107"/>
    </row>
    <row r="6518" spans="20:23">
      <c r="T6518" s="108"/>
      <c r="U6518" s="108"/>
      <c r="V6518" s="107"/>
      <c r="W6518" s="107"/>
    </row>
    <row r="6519" spans="20:23">
      <c r="T6519" s="108"/>
      <c r="U6519" s="108"/>
      <c r="V6519" s="107"/>
      <c r="W6519" s="107"/>
    </row>
    <row r="6520" spans="20:23">
      <c r="T6520" s="108"/>
      <c r="U6520" s="108"/>
      <c r="V6520" s="107"/>
      <c r="W6520" s="107"/>
    </row>
    <row r="6521" spans="20:23">
      <c r="T6521" s="108"/>
      <c r="U6521" s="108"/>
      <c r="V6521" s="107"/>
      <c r="W6521" s="107"/>
    </row>
    <row r="6522" spans="20:23">
      <c r="T6522" s="108"/>
      <c r="U6522" s="108"/>
      <c r="V6522" s="107"/>
      <c r="W6522" s="107"/>
    </row>
    <row r="6523" spans="20:23">
      <c r="T6523" s="108"/>
      <c r="U6523" s="108"/>
      <c r="V6523" s="107"/>
      <c r="W6523" s="107"/>
    </row>
    <row r="6524" spans="20:23">
      <c r="T6524" s="108"/>
      <c r="U6524" s="108"/>
      <c r="V6524" s="107"/>
      <c r="W6524" s="107"/>
    </row>
    <row r="6525" spans="20:23">
      <c r="T6525" s="108"/>
      <c r="U6525" s="108"/>
      <c r="V6525" s="107"/>
      <c r="W6525" s="107"/>
    </row>
    <row r="6526" spans="20:23">
      <c r="T6526" s="108"/>
      <c r="U6526" s="108"/>
      <c r="V6526" s="107"/>
      <c r="W6526" s="107"/>
    </row>
    <row r="6527" spans="20:23">
      <c r="T6527" s="108"/>
      <c r="U6527" s="108"/>
      <c r="V6527" s="107"/>
      <c r="W6527" s="107"/>
    </row>
    <row r="6528" spans="20:23">
      <c r="T6528" s="108"/>
      <c r="U6528" s="108"/>
      <c r="V6528" s="107"/>
      <c r="W6528" s="107"/>
    </row>
    <row r="6529" spans="20:23">
      <c r="T6529" s="108"/>
      <c r="U6529" s="108"/>
      <c r="V6529" s="107"/>
      <c r="W6529" s="107"/>
    </row>
    <row r="6530" spans="20:23">
      <c r="T6530" s="108"/>
      <c r="U6530" s="108"/>
      <c r="V6530" s="107"/>
      <c r="W6530" s="107"/>
    </row>
    <row r="6531" spans="20:23">
      <c r="T6531" s="108"/>
      <c r="U6531" s="108"/>
      <c r="V6531" s="107"/>
      <c r="W6531" s="107"/>
    </row>
    <row r="6532" spans="20:23">
      <c r="T6532" s="108"/>
      <c r="U6532" s="108"/>
      <c r="V6532" s="107"/>
      <c r="W6532" s="107"/>
    </row>
    <row r="6533" spans="20:23">
      <c r="T6533" s="108"/>
      <c r="U6533" s="108"/>
      <c r="V6533" s="107"/>
      <c r="W6533" s="107"/>
    </row>
    <row r="6534" spans="20:23">
      <c r="T6534" s="108"/>
      <c r="U6534" s="108"/>
      <c r="V6534" s="107"/>
      <c r="W6534" s="107"/>
    </row>
    <row r="6535" spans="20:23">
      <c r="T6535" s="108"/>
      <c r="U6535" s="108"/>
      <c r="V6535" s="107"/>
      <c r="W6535" s="107"/>
    </row>
    <row r="6536" spans="20:23">
      <c r="T6536" s="108"/>
      <c r="U6536" s="108"/>
      <c r="V6536" s="107"/>
      <c r="W6536" s="107"/>
    </row>
    <row r="6537" spans="20:23">
      <c r="T6537" s="108"/>
      <c r="U6537" s="108"/>
      <c r="V6537" s="107"/>
      <c r="W6537" s="107"/>
    </row>
    <row r="6538" spans="20:23">
      <c r="T6538" s="108"/>
      <c r="U6538" s="108"/>
      <c r="V6538" s="107"/>
      <c r="W6538" s="107"/>
    </row>
    <row r="6539" spans="20:23">
      <c r="T6539" s="108"/>
      <c r="U6539" s="108"/>
      <c r="V6539" s="107"/>
      <c r="W6539" s="107"/>
    </row>
    <row r="6540" spans="20:23">
      <c r="T6540" s="108"/>
      <c r="U6540" s="108"/>
      <c r="V6540" s="107"/>
      <c r="W6540" s="107"/>
    </row>
    <row r="6541" spans="20:23">
      <c r="T6541" s="108"/>
      <c r="U6541" s="108"/>
      <c r="V6541" s="107"/>
      <c r="W6541" s="107"/>
    </row>
    <row r="6542" spans="20:23">
      <c r="T6542" s="108"/>
      <c r="U6542" s="108"/>
      <c r="V6542" s="107"/>
      <c r="W6542" s="107"/>
    </row>
    <row r="6543" spans="20:23">
      <c r="T6543" s="108"/>
      <c r="U6543" s="108"/>
      <c r="V6543" s="107"/>
      <c r="W6543" s="107"/>
    </row>
    <row r="6544" spans="20:23">
      <c r="T6544" s="108"/>
      <c r="U6544" s="108"/>
      <c r="V6544" s="107"/>
      <c r="W6544" s="107"/>
    </row>
    <row r="6545" spans="20:23">
      <c r="T6545" s="108"/>
      <c r="U6545" s="108"/>
      <c r="V6545" s="107"/>
      <c r="W6545" s="107"/>
    </row>
    <row r="6546" spans="20:23">
      <c r="T6546" s="108"/>
      <c r="U6546" s="108"/>
      <c r="V6546" s="107"/>
      <c r="W6546" s="107"/>
    </row>
    <row r="6547" spans="20:23">
      <c r="T6547" s="108"/>
      <c r="U6547" s="108"/>
      <c r="V6547" s="107"/>
      <c r="W6547" s="107"/>
    </row>
    <row r="6548" spans="20:23">
      <c r="T6548" s="108"/>
      <c r="U6548" s="108"/>
      <c r="V6548" s="107"/>
      <c r="W6548" s="107"/>
    </row>
    <row r="6549" spans="20:23">
      <c r="T6549" s="108"/>
      <c r="U6549" s="108"/>
      <c r="V6549" s="107"/>
      <c r="W6549" s="107"/>
    </row>
    <row r="6550" spans="20:23">
      <c r="T6550" s="108"/>
      <c r="U6550" s="108"/>
      <c r="V6550" s="107"/>
      <c r="W6550" s="107"/>
    </row>
    <row r="6551" spans="20:23">
      <c r="T6551" s="108"/>
      <c r="U6551" s="108"/>
      <c r="V6551" s="107"/>
      <c r="W6551" s="107"/>
    </row>
    <row r="6552" spans="20:23">
      <c r="T6552" s="108"/>
      <c r="U6552" s="108"/>
      <c r="V6552" s="107"/>
      <c r="W6552" s="107"/>
    </row>
    <row r="6553" spans="20:23">
      <c r="T6553" s="108"/>
      <c r="U6553" s="108"/>
      <c r="V6553" s="107"/>
      <c r="W6553" s="107"/>
    </row>
    <row r="6554" spans="20:23">
      <c r="T6554" s="108"/>
      <c r="U6554" s="108"/>
      <c r="V6554" s="107"/>
      <c r="W6554" s="107"/>
    </row>
    <row r="6555" spans="20:23">
      <c r="T6555" s="108"/>
      <c r="U6555" s="108"/>
      <c r="V6555" s="107"/>
      <c r="W6555" s="107"/>
    </row>
    <row r="6556" spans="20:23">
      <c r="T6556" s="108"/>
      <c r="U6556" s="108"/>
      <c r="V6556" s="107"/>
      <c r="W6556" s="107"/>
    </row>
    <row r="6557" spans="20:23">
      <c r="T6557" s="108"/>
      <c r="U6557" s="108"/>
      <c r="V6557" s="107"/>
      <c r="W6557" s="107"/>
    </row>
    <row r="6558" spans="20:23">
      <c r="T6558" s="108"/>
      <c r="U6558" s="108"/>
      <c r="V6558" s="107"/>
      <c r="W6558" s="107"/>
    </row>
    <row r="6559" spans="20:23">
      <c r="T6559" s="108"/>
      <c r="U6559" s="108"/>
      <c r="V6559" s="107"/>
      <c r="W6559" s="107"/>
    </row>
    <row r="6560" spans="20:23">
      <c r="T6560" s="108"/>
      <c r="U6560" s="108"/>
      <c r="V6560" s="107"/>
      <c r="W6560" s="107"/>
    </row>
    <row r="6561" spans="20:23">
      <c r="T6561" s="108"/>
      <c r="U6561" s="108"/>
      <c r="V6561" s="107"/>
      <c r="W6561" s="107"/>
    </row>
    <row r="6562" spans="20:23">
      <c r="T6562" s="108"/>
      <c r="U6562" s="108"/>
      <c r="V6562" s="107"/>
      <c r="W6562" s="107"/>
    </row>
    <row r="6563" spans="20:23">
      <c r="T6563" s="108"/>
      <c r="U6563" s="108"/>
      <c r="V6563" s="107"/>
      <c r="W6563" s="107"/>
    </row>
    <row r="6564" spans="20:23">
      <c r="T6564" s="108"/>
      <c r="U6564" s="108"/>
      <c r="V6564" s="107"/>
      <c r="W6564" s="107"/>
    </row>
    <row r="6565" spans="20:23">
      <c r="T6565" s="108"/>
      <c r="U6565" s="108"/>
      <c r="V6565" s="107"/>
      <c r="W6565" s="107"/>
    </row>
    <row r="6566" spans="20:23">
      <c r="T6566" s="108"/>
      <c r="U6566" s="108"/>
      <c r="V6566" s="107"/>
      <c r="W6566" s="107"/>
    </row>
    <row r="6567" spans="20:23">
      <c r="T6567" s="108"/>
      <c r="U6567" s="108"/>
      <c r="V6567" s="107"/>
      <c r="W6567" s="107"/>
    </row>
    <row r="6568" spans="20:23">
      <c r="T6568" s="108"/>
      <c r="U6568" s="108"/>
      <c r="V6568" s="107"/>
      <c r="W6568" s="107"/>
    </row>
    <row r="6569" spans="20:23">
      <c r="T6569" s="108"/>
      <c r="U6569" s="108"/>
      <c r="V6569" s="107"/>
      <c r="W6569" s="107"/>
    </row>
    <row r="6570" spans="20:23">
      <c r="T6570" s="108"/>
      <c r="U6570" s="108"/>
      <c r="V6570" s="107"/>
      <c r="W6570" s="107"/>
    </row>
    <row r="6571" spans="20:23">
      <c r="T6571" s="108"/>
      <c r="U6571" s="108"/>
      <c r="V6571" s="107"/>
      <c r="W6571" s="107"/>
    </row>
    <row r="6572" spans="20:23">
      <c r="T6572" s="108"/>
      <c r="U6572" s="108"/>
      <c r="V6572" s="107"/>
      <c r="W6572" s="107"/>
    </row>
    <row r="6573" spans="20:23">
      <c r="T6573" s="108"/>
      <c r="U6573" s="108"/>
      <c r="V6573" s="107"/>
      <c r="W6573" s="107"/>
    </row>
    <row r="6574" spans="20:23">
      <c r="T6574" s="108"/>
      <c r="U6574" s="108"/>
      <c r="V6574" s="107"/>
      <c r="W6574" s="107"/>
    </row>
    <row r="6575" spans="20:23">
      <c r="T6575" s="108"/>
      <c r="U6575" s="108"/>
      <c r="V6575" s="107"/>
      <c r="W6575" s="107"/>
    </row>
    <row r="6576" spans="20:23">
      <c r="T6576" s="108"/>
      <c r="U6576" s="108"/>
      <c r="V6576" s="107"/>
      <c r="W6576" s="107"/>
    </row>
    <row r="6577" spans="20:23">
      <c r="T6577" s="108"/>
      <c r="U6577" s="108"/>
      <c r="V6577" s="107"/>
      <c r="W6577" s="107"/>
    </row>
    <row r="6578" spans="20:23">
      <c r="T6578" s="108"/>
      <c r="U6578" s="108"/>
      <c r="V6578" s="107"/>
      <c r="W6578" s="107"/>
    </row>
    <row r="6579" spans="20:23">
      <c r="T6579" s="108"/>
      <c r="U6579" s="108"/>
      <c r="V6579" s="107"/>
      <c r="W6579" s="107"/>
    </row>
    <row r="6580" spans="20:23">
      <c r="T6580" s="108"/>
      <c r="U6580" s="108"/>
      <c r="V6580" s="107"/>
      <c r="W6580" s="107"/>
    </row>
    <row r="6581" spans="20:23">
      <c r="T6581" s="108"/>
      <c r="U6581" s="108"/>
      <c r="V6581" s="107"/>
      <c r="W6581" s="107"/>
    </row>
    <row r="6582" spans="20:23">
      <c r="T6582" s="108"/>
      <c r="U6582" s="108"/>
      <c r="V6582" s="107"/>
      <c r="W6582" s="107"/>
    </row>
    <row r="6583" spans="20:23">
      <c r="T6583" s="108"/>
      <c r="U6583" s="108"/>
      <c r="V6583" s="107"/>
      <c r="W6583" s="107"/>
    </row>
    <row r="6584" spans="20:23">
      <c r="T6584" s="108"/>
      <c r="U6584" s="108"/>
      <c r="V6584" s="107"/>
      <c r="W6584" s="107"/>
    </row>
    <row r="6585" spans="20:23">
      <c r="T6585" s="108"/>
      <c r="U6585" s="108"/>
      <c r="V6585" s="107"/>
      <c r="W6585" s="107"/>
    </row>
    <row r="6586" spans="20:23">
      <c r="T6586" s="108"/>
      <c r="U6586" s="108"/>
      <c r="V6586" s="107"/>
      <c r="W6586" s="107"/>
    </row>
    <row r="6587" spans="20:23">
      <c r="T6587" s="108"/>
      <c r="U6587" s="108"/>
      <c r="V6587" s="107"/>
      <c r="W6587" s="107"/>
    </row>
    <row r="6588" spans="20:23">
      <c r="T6588" s="108"/>
      <c r="U6588" s="108"/>
      <c r="V6588" s="107"/>
      <c r="W6588" s="107"/>
    </row>
    <row r="6589" spans="20:23">
      <c r="T6589" s="108"/>
      <c r="U6589" s="108"/>
      <c r="V6589" s="107"/>
      <c r="W6589" s="107"/>
    </row>
    <row r="6590" spans="20:23">
      <c r="T6590" s="108"/>
      <c r="U6590" s="108"/>
      <c r="V6590" s="107"/>
      <c r="W6590" s="107"/>
    </row>
    <row r="6591" spans="20:23">
      <c r="T6591" s="108"/>
      <c r="U6591" s="108"/>
      <c r="V6591" s="107"/>
      <c r="W6591" s="107"/>
    </row>
    <row r="6592" spans="20:23">
      <c r="T6592" s="108"/>
      <c r="U6592" s="108"/>
      <c r="V6592" s="107"/>
      <c r="W6592" s="107"/>
    </row>
    <row r="6593" spans="20:23">
      <c r="T6593" s="108"/>
      <c r="U6593" s="108"/>
      <c r="V6593" s="107"/>
      <c r="W6593" s="107"/>
    </row>
    <row r="6594" spans="20:23">
      <c r="T6594" s="108"/>
      <c r="U6594" s="108"/>
      <c r="V6594" s="107"/>
      <c r="W6594" s="107"/>
    </row>
    <row r="6595" spans="20:23">
      <c r="T6595" s="108"/>
      <c r="U6595" s="108"/>
      <c r="V6595" s="107"/>
      <c r="W6595" s="107"/>
    </row>
    <row r="6596" spans="20:23">
      <c r="T6596" s="108"/>
      <c r="U6596" s="108"/>
      <c r="V6596" s="107"/>
      <c r="W6596" s="107"/>
    </row>
    <row r="6597" spans="20:23">
      <c r="T6597" s="108"/>
      <c r="U6597" s="108"/>
      <c r="V6597" s="107"/>
      <c r="W6597" s="107"/>
    </row>
    <row r="6598" spans="20:23">
      <c r="T6598" s="108"/>
      <c r="U6598" s="108"/>
      <c r="V6598" s="107"/>
      <c r="W6598" s="107"/>
    </row>
    <row r="6599" spans="20:23">
      <c r="T6599" s="108"/>
      <c r="U6599" s="108"/>
      <c r="V6599" s="107"/>
      <c r="W6599" s="107"/>
    </row>
    <row r="6600" spans="20:23">
      <c r="T6600" s="108"/>
      <c r="U6600" s="108"/>
      <c r="V6600" s="107"/>
      <c r="W6600" s="107"/>
    </row>
    <row r="6601" spans="20:23">
      <c r="T6601" s="108"/>
      <c r="U6601" s="108"/>
      <c r="V6601" s="107"/>
      <c r="W6601" s="107"/>
    </row>
    <row r="6602" spans="20:23">
      <c r="T6602" s="108"/>
      <c r="U6602" s="108"/>
      <c r="V6602" s="107"/>
      <c r="W6602" s="107"/>
    </row>
    <row r="6603" spans="20:23">
      <c r="T6603" s="108"/>
      <c r="U6603" s="108"/>
      <c r="V6603" s="107"/>
      <c r="W6603" s="107"/>
    </row>
    <row r="6604" spans="20:23">
      <c r="T6604" s="108"/>
      <c r="U6604" s="108"/>
      <c r="V6604" s="107"/>
      <c r="W6604" s="107"/>
    </row>
    <row r="6605" spans="20:23">
      <c r="T6605" s="108"/>
      <c r="U6605" s="108"/>
      <c r="V6605" s="107"/>
      <c r="W6605" s="107"/>
    </row>
    <row r="6606" spans="20:23">
      <c r="T6606" s="108"/>
      <c r="U6606" s="108"/>
      <c r="V6606" s="107"/>
      <c r="W6606" s="107"/>
    </row>
    <row r="6607" spans="20:23">
      <c r="T6607" s="108"/>
      <c r="U6607" s="108"/>
      <c r="V6607" s="107"/>
      <c r="W6607" s="107"/>
    </row>
    <row r="6608" spans="20:23">
      <c r="T6608" s="108"/>
      <c r="U6608" s="108"/>
      <c r="V6608" s="107"/>
      <c r="W6608" s="107"/>
    </row>
    <row r="6609" spans="20:23">
      <c r="T6609" s="108"/>
      <c r="U6609" s="108"/>
      <c r="V6609" s="107"/>
      <c r="W6609" s="107"/>
    </row>
    <row r="6610" spans="20:23">
      <c r="T6610" s="108"/>
      <c r="U6610" s="108"/>
      <c r="V6610" s="107"/>
      <c r="W6610" s="107"/>
    </row>
    <row r="6611" spans="20:23">
      <c r="T6611" s="108"/>
      <c r="U6611" s="108"/>
      <c r="V6611" s="107"/>
      <c r="W6611" s="107"/>
    </row>
    <row r="6612" spans="20:23">
      <c r="T6612" s="108"/>
      <c r="U6612" s="108"/>
      <c r="V6612" s="107"/>
      <c r="W6612" s="107"/>
    </row>
    <row r="6613" spans="20:23">
      <c r="T6613" s="108"/>
      <c r="U6613" s="108"/>
      <c r="V6613" s="107"/>
      <c r="W6613" s="107"/>
    </row>
    <row r="6614" spans="20:23">
      <c r="T6614" s="108"/>
      <c r="U6614" s="108"/>
      <c r="V6614" s="107"/>
      <c r="W6614" s="107"/>
    </row>
    <row r="6615" spans="20:23">
      <c r="T6615" s="108"/>
      <c r="U6615" s="108"/>
      <c r="V6615" s="107"/>
      <c r="W6615" s="107"/>
    </row>
    <row r="6616" spans="20:23">
      <c r="T6616" s="108"/>
      <c r="U6616" s="108"/>
      <c r="V6616" s="107"/>
      <c r="W6616" s="107"/>
    </row>
    <row r="6617" spans="20:23">
      <c r="T6617" s="108"/>
      <c r="U6617" s="108"/>
      <c r="V6617" s="107"/>
      <c r="W6617" s="107"/>
    </row>
    <row r="6618" spans="20:23">
      <c r="T6618" s="108"/>
      <c r="U6618" s="108"/>
      <c r="V6618" s="107"/>
      <c r="W6618" s="107"/>
    </row>
    <row r="6619" spans="20:23">
      <c r="T6619" s="108"/>
      <c r="U6619" s="108"/>
      <c r="V6619" s="107"/>
      <c r="W6619" s="107"/>
    </row>
    <row r="6620" spans="20:23">
      <c r="T6620" s="108"/>
      <c r="U6620" s="108"/>
      <c r="V6620" s="107"/>
      <c r="W6620" s="107"/>
    </row>
    <row r="6621" spans="20:23">
      <c r="T6621" s="108"/>
      <c r="U6621" s="108"/>
      <c r="V6621" s="107"/>
      <c r="W6621" s="107"/>
    </row>
    <row r="6622" spans="20:23">
      <c r="T6622" s="108"/>
      <c r="U6622" s="108"/>
      <c r="V6622" s="107"/>
      <c r="W6622" s="107"/>
    </row>
    <row r="6623" spans="20:23">
      <c r="T6623" s="108"/>
      <c r="U6623" s="108"/>
      <c r="V6623" s="107"/>
      <c r="W6623" s="107"/>
    </row>
    <row r="6624" spans="20:23">
      <c r="T6624" s="108"/>
      <c r="U6624" s="108"/>
      <c r="V6624" s="107"/>
      <c r="W6624" s="107"/>
    </row>
    <row r="6625" spans="20:23">
      <c r="T6625" s="108"/>
      <c r="U6625" s="108"/>
      <c r="V6625" s="107"/>
      <c r="W6625" s="107"/>
    </row>
    <row r="6626" spans="20:23">
      <c r="T6626" s="108"/>
      <c r="U6626" s="108"/>
      <c r="V6626" s="107"/>
      <c r="W6626" s="107"/>
    </row>
    <row r="6627" spans="20:23">
      <c r="T6627" s="108"/>
      <c r="U6627" s="108"/>
      <c r="V6627" s="107"/>
      <c r="W6627" s="107"/>
    </row>
    <row r="6628" spans="20:23">
      <c r="T6628" s="108"/>
      <c r="U6628" s="108"/>
      <c r="V6628" s="107"/>
      <c r="W6628" s="107"/>
    </row>
    <row r="6629" spans="20:23">
      <c r="T6629" s="108"/>
      <c r="U6629" s="108"/>
      <c r="V6629" s="107"/>
      <c r="W6629" s="107"/>
    </row>
    <row r="6630" spans="20:23">
      <c r="T6630" s="108"/>
      <c r="U6630" s="108"/>
      <c r="V6630" s="107"/>
      <c r="W6630" s="107"/>
    </row>
    <row r="6631" spans="20:23">
      <c r="T6631" s="108"/>
      <c r="U6631" s="108"/>
      <c r="V6631" s="107"/>
      <c r="W6631" s="107"/>
    </row>
    <row r="6632" spans="20:23">
      <c r="T6632" s="108"/>
      <c r="U6632" s="108"/>
      <c r="V6632" s="107"/>
      <c r="W6632" s="107"/>
    </row>
    <row r="6633" spans="20:23">
      <c r="T6633" s="108"/>
      <c r="U6633" s="108"/>
      <c r="V6633" s="107"/>
      <c r="W6633" s="107"/>
    </row>
    <row r="6634" spans="20:23">
      <c r="T6634" s="108"/>
      <c r="U6634" s="108"/>
      <c r="V6634" s="107"/>
      <c r="W6634" s="107"/>
    </row>
    <row r="6635" spans="20:23">
      <c r="T6635" s="108"/>
      <c r="U6635" s="108"/>
      <c r="V6635" s="107"/>
      <c r="W6635" s="107"/>
    </row>
    <row r="6636" spans="20:23">
      <c r="T6636" s="108"/>
      <c r="U6636" s="108"/>
      <c r="V6636" s="107"/>
      <c r="W6636" s="107"/>
    </row>
    <row r="6637" spans="20:23">
      <c r="T6637" s="108"/>
      <c r="U6637" s="108"/>
      <c r="V6637" s="107"/>
      <c r="W6637" s="107"/>
    </row>
    <row r="6638" spans="20:23">
      <c r="T6638" s="108"/>
      <c r="U6638" s="108"/>
      <c r="V6638" s="107"/>
      <c r="W6638" s="107"/>
    </row>
    <row r="6639" spans="20:23">
      <c r="T6639" s="108"/>
      <c r="U6639" s="108"/>
      <c r="V6639" s="107"/>
      <c r="W6639" s="107"/>
    </row>
    <row r="6640" spans="20:23">
      <c r="T6640" s="108"/>
      <c r="U6640" s="108"/>
      <c r="V6640" s="107"/>
      <c r="W6640" s="107"/>
    </row>
    <row r="6641" spans="20:23">
      <c r="T6641" s="108"/>
      <c r="U6641" s="108"/>
      <c r="V6641" s="107"/>
      <c r="W6641" s="107"/>
    </row>
    <row r="6642" spans="20:23">
      <c r="T6642" s="108"/>
      <c r="U6642" s="108"/>
      <c r="V6642" s="107"/>
      <c r="W6642" s="107"/>
    </row>
    <row r="6643" spans="20:23">
      <c r="T6643" s="108"/>
      <c r="U6643" s="108"/>
      <c r="V6643" s="107"/>
      <c r="W6643" s="107"/>
    </row>
    <row r="6644" spans="20:23">
      <c r="T6644" s="108"/>
      <c r="U6644" s="108"/>
      <c r="V6644" s="107"/>
      <c r="W6644" s="107"/>
    </row>
    <row r="6645" spans="20:23">
      <c r="T6645" s="108"/>
      <c r="U6645" s="108"/>
      <c r="V6645" s="107"/>
      <c r="W6645" s="107"/>
    </row>
    <row r="6646" spans="20:23">
      <c r="T6646" s="108"/>
      <c r="U6646" s="108"/>
      <c r="V6646" s="107"/>
      <c r="W6646" s="107"/>
    </row>
    <row r="6647" spans="20:23">
      <c r="T6647" s="108"/>
      <c r="U6647" s="108"/>
      <c r="V6647" s="107"/>
      <c r="W6647" s="107"/>
    </row>
    <row r="6648" spans="20:23">
      <c r="T6648" s="108"/>
      <c r="U6648" s="108"/>
      <c r="V6648" s="107"/>
      <c r="W6648" s="107"/>
    </row>
    <row r="6649" spans="20:23">
      <c r="T6649" s="108"/>
      <c r="U6649" s="108"/>
      <c r="V6649" s="107"/>
      <c r="W6649" s="107"/>
    </row>
    <row r="6650" spans="20:23">
      <c r="T6650" s="108"/>
      <c r="U6650" s="108"/>
      <c r="V6650" s="107"/>
      <c r="W6650" s="107"/>
    </row>
    <row r="6651" spans="20:23">
      <c r="T6651" s="108"/>
      <c r="U6651" s="108"/>
      <c r="V6651" s="107"/>
      <c r="W6651" s="107"/>
    </row>
    <row r="6652" spans="20:23">
      <c r="T6652" s="108"/>
      <c r="U6652" s="108"/>
      <c r="V6652" s="107"/>
      <c r="W6652" s="107"/>
    </row>
    <row r="6653" spans="20:23">
      <c r="T6653" s="108"/>
      <c r="U6653" s="108"/>
      <c r="V6653" s="107"/>
      <c r="W6653" s="107"/>
    </row>
    <row r="6654" spans="20:23">
      <c r="T6654" s="108"/>
      <c r="U6654" s="108"/>
      <c r="V6654" s="107"/>
      <c r="W6654" s="107"/>
    </row>
    <row r="6655" spans="20:23">
      <c r="T6655" s="108"/>
      <c r="U6655" s="108"/>
      <c r="V6655" s="107"/>
      <c r="W6655" s="107"/>
    </row>
    <row r="6656" spans="20:23">
      <c r="T6656" s="108"/>
      <c r="U6656" s="108"/>
      <c r="V6656" s="107"/>
      <c r="W6656" s="107"/>
    </row>
    <row r="6657" spans="20:23">
      <c r="T6657" s="108"/>
      <c r="U6657" s="108"/>
      <c r="V6657" s="107"/>
      <c r="W6657" s="107"/>
    </row>
    <row r="6658" spans="20:23">
      <c r="T6658" s="108"/>
      <c r="U6658" s="108"/>
      <c r="V6658" s="107"/>
      <c r="W6658" s="107"/>
    </row>
    <row r="6659" spans="20:23">
      <c r="T6659" s="108"/>
      <c r="U6659" s="108"/>
      <c r="V6659" s="107"/>
      <c r="W6659" s="107"/>
    </row>
    <row r="6660" spans="20:23">
      <c r="T6660" s="108"/>
      <c r="U6660" s="108"/>
      <c r="V6660" s="107"/>
      <c r="W6660" s="107"/>
    </row>
    <row r="6661" spans="20:23">
      <c r="T6661" s="108"/>
      <c r="U6661" s="108"/>
      <c r="V6661" s="107"/>
      <c r="W6661" s="107"/>
    </row>
    <row r="6662" spans="20:23">
      <c r="T6662" s="108"/>
      <c r="U6662" s="108"/>
      <c r="V6662" s="107"/>
      <c r="W6662" s="107"/>
    </row>
    <row r="6663" spans="20:23">
      <c r="T6663" s="108"/>
      <c r="U6663" s="108"/>
      <c r="V6663" s="107"/>
      <c r="W6663" s="107"/>
    </row>
    <row r="6664" spans="20:23">
      <c r="T6664" s="108"/>
      <c r="U6664" s="108"/>
      <c r="V6664" s="107"/>
      <c r="W6664" s="107"/>
    </row>
    <row r="6665" spans="20:23">
      <c r="T6665" s="108"/>
      <c r="U6665" s="108"/>
      <c r="V6665" s="107"/>
      <c r="W6665" s="107"/>
    </row>
    <row r="6666" spans="20:23">
      <c r="T6666" s="108"/>
      <c r="U6666" s="108"/>
      <c r="V6666" s="107"/>
      <c r="W6666" s="107"/>
    </row>
    <row r="6667" spans="20:23">
      <c r="T6667" s="108"/>
      <c r="U6667" s="108"/>
      <c r="V6667" s="107"/>
      <c r="W6667" s="107"/>
    </row>
    <row r="6668" spans="20:23">
      <c r="T6668" s="108"/>
      <c r="U6668" s="108"/>
      <c r="V6668" s="107"/>
      <c r="W6668" s="107"/>
    </row>
    <row r="6669" spans="20:23">
      <c r="T6669" s="108"/>
      <c r="U6669" s="108"/>
      <c r="V6669" s="107"/>
      <c r="W6669" s="107"/>
    </row>
    <row r="6670" spans="20:23">
      <c r="T6670" s="108"/>
      <c r="U6670" s="108"/>
      <c r="V6670" s="107"/>
      <c r="W6670" s="107"/>
    </row>
    <row r="6671" spans="20:23">
      <c r="T6671" s="108"/>
      <c r="U6671" s="108"/>
      <c r="V6671" s="107"/>
      <c r="W6671" s="107"/>
    </row>
    <row r="6672" spans="20:23">
      <c r="T6672" s="108"/>
      <c r="U6672" s="108"/>
      <c r="V6672" s="107"/>
      <c r="W6672" s="107"/>
    </row>
    <row r="6673" spans="20:23">
      <c r="T6673" s="108"/>
      <c r="U6673" s="108"/>
      <c r="V6673" s="107"/>
      <c r="W6673" s="107"/>
    </row>
    <row r="6674" spans="20:23">
      <c r="T6674" s="108"/>
      <c r="U6674" s="108"/>
      <c r="V6674" s="107"/>
      <c r="W6674" s="107"/>
    </row>
    <row r="6675" spans="20:23">
      <c r="T6675" s="108"/>
      <c r="U6675" s="108"/>
      <c r="V6675" s="107"/>
      <c r="W6675" s="107"/>
    </row>
    <row r="6676" spans="20:23">
      <c r="T6676" s="108"/>
      <c r="U6676" s="108"/>
      <c r="V6676" s="107"/>
      <c r="W6676" s="107"/>
    </row>
    <row r="6677" spans="20:23">
      <c r="T6677" s="108"/>
      <c r="U6677" s="108"/>
      <c r="V6677" s="107"/>
      <c r="W6677" s="107"/>
    </row>
    <row r="6678" spans="20:23">
      <c r="T6678" s="108"/>
      <c r="U6678" s="108"/>
      <c r="V6678" s="107"/>
      <c r="W6678" s="107"/>
    </row>
    <row r="6679" spans="20:23">
      <c r="T6679" s="108"/>
      <c r="U6679" s="108"/>
      <c r="V6679" s="107"/>
      <c r="W6679" s="107"/>
    </row>
    <row r="6680" spans="20:23">
      <c r="T6680" s="108"/>
      <c r="U6680" s="108"/>
      <c r="V6680" s="107"/>
      <c r="W6680" s="107"/>
    </row>
    <row r="6681" spans="20:23">
      <c r="T6681" s="108"/>
      <c r="U6681" s="108"/>
      <c r="V6681" s="107"/>
      <c r="W6681" s="107"/>
    </row>
    <row r="6682" spans="20:23">
      <c r="T6682" s="108"/>
      <c r="U6682" s="108"/>
      <c r="V6682" s="107"/>
      <c r="W6682" s="107"/>
    </row>
    <row r="6683" spans="20:23">
      <c r="T6683" s="108"/>
      <c r="U6683" s="108"/>
      <c r="V6683" s="107"/>
      <c r="W6683" s="107"/>
    </row>
    <row r="6684" spans="20:23">
      <c r="T6684" s="108"/>
      <c r="U6684" s="108"/>
      <c r="V6684" s="107"/>
      <c r="W6684" s="107"/>
    </row>
    <row r="6685" spans="20:23">
      <c r="T6685" s="108"/>
      <c r="U6685" s="108"/>
      <c r="V6685" s="107"/>
      <c r="W6685" s="107"/>
    </row>
    <row r="6686" spans="20:23">
      <c r="T6686" s="108"/>
      <c r="U6686" s="108"/>
      <c r="V6686" s="107"/>
      <c r="W6686" s="107"/>
    </row>
    <row r="6687" spans="20:23">
      <c r="T6687" s="108"/>
      <c r="U6687" s="108"/>
      <c r="V6687" s="107"/>
      <c r="W6687" s="107"/>
    </row>
    <row r="6688" spans="20:23">
      <c r="T6688" s="108"/>
      <c r="U6688" s="108"/>
      <c r="V6688" s="107"/>
      <c r="W6688" s="107"/>
    </row>
    <row r="6689" spans="20:23">
      <c r="T6689" s="108"/>
      <c r="U6689" s="108"/>
      <c r="V6689" s="107"/>
      <c r="W6689" s="107"/>
    </row>
    <row r="6690" spans="20:23">
      <c r="T6690" s="108"/>
      <c r="U6690" s="108"/>
      <c r="V6690" s="107"/>
      <c r="W6690" s="107"/>
    </row>
    <row r="6691" spans="20:23">
      <c r="T6691" s="108"/>
      <c r="U6691" s="108"/>
      <c r="V6691" s="107"/>
      <c r="W6691" s="107"/>
    </row>
    <row r="6692" spans="20:23">
      <c r="T6692" s="108"/>
      <c r="U6692" s="108"/>
      <c r="V6692" s="107"/>
      <c r="W6692" s="107"/>
    </row>
    <row r="6693" spans="20:23">
      <c r="T6693" s="108"/>
      <c r="U6693" s="108"/>
      <c r="V6693" s="107"/>
      <c r="W6693" s="107"/>
    </row>
    <row r="6694" spans="20:23">
      <c r="T6694" s="108"/>
      <c r="U6694" s="108"/>
      <c r="V6694" s="107"/>
      <c r="W6694" s="107"/>
    </row>
    <row r="6695" spans="20:23">
      <c r="T6695" s="108"/>
      <c r="U6695" s="108"/>
      <c r="V6695" s="107"/>
      <c r="W6695" s="107"/>
    </row>
    <row r="6696" spans="20:23">
      <c r="T6696" s="108"/>
      <c r="U6696" s="108"/>
      <c r="V6696" s="107"/>
      <c r="W6696" s="107"/>
    </row>
    <row r="6697" spans="20:23">
      <c r="T6697" s="108"/>
      <c r="U6697" s="108"/>
      <c r="V6697" s="107"/>
      <c r="W6697" s="107"/>
    </row>
    <row r="6698" spans="20:23">
      <c r="T6698" s="108"/>
      <c r="U6698" s="108"/>
      <c r="V6698" s="107"/>
      <c r="W6698" s="107"/>
    </row>
    <row r="6699" spans="20:23">
      <c r="T6699" s="108"/>
      <c r="U6699" s="108"/>
      <c r="V6699" s="107"/>
      <c r="W6699" s="107"/>
    </row>
    <row r="6700" spans="20:23">
      <c r="T6700" s="108"/>
      <c r="U6700" s="108"/>
      <c r="V6700" s="107"/>
      <c r="W6700" s="107"/>
    </row>
    <row r="6701" spans="20:23">
      <c r="T6701" s="108"/>
      <c r="U6701" s="108"/>
      <c r="V6701" s="107"/>
      <c r="W6701" s="107"/>
    </row>
    <row r="6702" spans="20:23">
      <c r="T6702" s="108"/>
      <c r="U6702" s="108"/>
      <c r="V6702" s="107"/>
      <c r="W6702" s="107"/>
    </row>
    <row r="6703" spans="20:23">
      <c r="T6703" s="108"/>
      <c r="U6703" s="108"/>
      <c r="V6703" s="107"/>
      <c r="W6703" s="107"/>
    </row>
    <row r="6704" spans="20:23">
      <c r="T6704" s="108"/>
      <c r="U6704" s="108"/>
      <c r="V6704" s="107"/>
      <c r="W6704" s="107"/>
    </row>
    <row r="6705" spans="20:23">
      <c r="T6705" s="108"/>
      <c r="U6705" s="108"/>
      <c r="V6705" s="107"/>
      <c r="W6705" s="107"/>
    </row>
    <row r="6706" spans="20:23">
      <c r="T6706" s="108"/>
      <c r="U6706" s="108"/>
      <c r="V6706" s="107"/>
      <c r="W6706" s="107"/>
    </row>
    <row r="6707" spans="20:23">
      <c r="T6707" s="108"/>
      <c r="U6707" s="108"/>
      <c r="V6707" s="107"/>
      <c r="W6707" s="107"/>
    </row>
    <row r="6708" spans="20:23">
      <c r="T6708" s="108"/>
      <c r="U6708" s="108"/>
      <c r="V6708" s="107"/>
      <c r="W6708" s="107"/>
    </row>
    <row r="6709" spans="20:23">
      <c r="T6709" s="108"/>
      <c r="U6709" s="108"/>
      <c r="V6709" s="107"/>
      <c r="W6709" s="107"/>
    </row>
    <row r="6710" spans="20:23">
      <c r="T6710" s="108"/>
      <c r="U6710" s="108"/>
      <c r="V6710" s="107"/>
      <c r="W6710" s="107"/>
    </row>
    <row r="6711" spans="20:23">
      <c r="T6711" s="108"/>
      <c r="U6711" s="108"/>
      <c r="V6711" s="107"/>
      <c r="W6711" s="107"/>
    </row>
    <row r="6712" spans="20:23">
      <c r="T6712" s="108"/>
      <c r="U6712" s="108"/>
      <c r="V6712" s="107"/>
      <c r="W6712" s="107"/>
    </row>
    <row r="6713" spans="20:23">
      <c r="T6713" s="108"/>
      <c r="U6713" s="108"/>
      <c r="V6713" s="107"/>
      <c r="W6713" s="107"/>
    </row>
    <row r="6714" spans="20:23">
      <c r="T6714" s="108"/>
      <c r="U6714" s="108"/>
      <c r="V6714" s="107"/>
      <c r="W6714" s="107"/>
    </row>
    <row r="6715" spans="20:23">
      <c r="T6715" s="108"/>
      <c r="U6715" s="108"/>
      <c r="V6715" s="107"/>
      <c r="W6715" s="107"/>
    </row>
    <row r="6716" spans="20:23">
      <c r="T6716" s="108"/>
      <c r="U6716" s="108"/>
      <c r="V6716" s="107"/>
      <c r="W6716" s="107"/>
    </row>
    <row r="6717" spans="20:23">
      <c r="T6717" s="108"/>
      <c r="U6717" s="108"/>
      <c r="V6717" s="107"/>
      <c r="W6717" s="107"/>
    </row>
    <row r="6718" spans="20:23">
      <c r="T6718" s="108"/>
      <c r="U6718" s="108"/>
      <c r="V6718" s="107"/>
      <c r="W6718" s="107"/>
    </row>
    <row r="6719" spans="20:23">
      <c r="T6719" s="108"/>
      <c r="U6719" s="108"/>
      <c r="V6719" s="107"/>
      <c r="W6719" s="107"/>
    </row>
    <row r="6720" spans="20:23">
      <c r="T6720" s="108"/>
      <c r="U6720" s="108"/>
      <c r="V6720" s="107"/>
      <c r="W6720" s="107"/>
    </row>
    <row r="6721" spans="20:23">
      <c r="T6721" s="108"/>
      <c r="U6721" s="108"/>
      <c r="V6721" s="107"/>
      <c r="W6721" s="107"/>
    </row>
    <row r="6722" spans="20:23">
      <c r="T6722" s="108"/>
      <c r="U6722" s="108"/>
      <c r="V6722" s="107"/>
      <c r="W6722" s="107"/>
    </row>
    <row r="6723" spans="20:23">
      <c r="T6723" s="108"/>
      <c r="U6723" s="108"/>
      <c r="V6723" s="107"/>
      <c r="W6723" s="107"/>
    </row>
    <row r="6724" spans="20:23">
      <c r="T6724" s="108"/>
      <c r="U6724" s="108"/>
      <c r="V6724" s="107"/>
      <c r="W6724" s="107"/>
    </row>
    <row r="6725" spans="20:23">
      <c r="T6725" s="108"/>
      <c r="U6725" s="108"/>
      <c r="V6725" s="107"/>
      <c r="W6725" s="107"/>
    </row>
    <row r="6726" spans="20:23">
      <c r="T6726" s="108"/>
      <c r="U6726" s="108"/>
      <c r="V6726" s="107"/>
      <c r="W6726" s="107"/>
    </row>
    <row r="6727" spans="20:23">
      <c r="T6727" s="108"/>
      <c r="U6727" s="108"/>
      <c r="V6727" s="107"/>
      <c r="W6727" s="107"/>
    </row>
    <row r="6728" spans="20:23">
      <c r="T6728" s="108"/>
      <c r="U6728" s="108"/>
      <c r="V6728" s="107"/>
      <c r="W6728" s="107"/>
    </row>
    <row r="6729" spans="20:23">
      <c r="T6729" s="108"/>
      <c r="U6729" s="108"/>
      <c r="V6729" s="107"/>
      <c r="W6729" s="107"/>
    </row>
    <row r="6730" spans="20:23">
      <c r="T6730" s="108"/>
      <c r="U6730" s="108"/>
      <c r="V6730" s="107"/>
      <c r="W6730" s="107"/>
    </row>
    <row r="6731" spans="20:23">
      <c r="T6731" s="108"/>
      <c r="U6731" s="108"/>
      <c r="V6731" s="107"/>
      <c r="W6731" s="107"/>
    </row>
    <row r="6732" spans="20:23">
      <c r="T6732" s="108"/>
      <c r="U6732" s="108"/>
      <c r="V6732" s="107"/>
      <c r="W6732" s="107"/>
    </row>
    <row r="6733" spans="20:23">
      <c r="T6733" s="108"/>
      <c r="U6733" s="108"/>
      <c r="V6733" s="107"/>
      <c r="W6733" s="107"/>
    </row>
    <row r="6734" spans="20:23">
      <c r="T6734" s="108"/>
      <c r="U6734" s="108"/>
      <c r="V6734" s="107"/>
      <c r="W6734" s="107"/>
    </row>
    <row r="6735" spans="20:23">
      <c r="T6735" s="108"/>
      <c r="U6735" s="108"/>
      <c r="V6735" s="107"/>
      <c r="W6735" s="107"/>
    </row>
    <row r="6736" spans="20:23">
      <c r="T6736" s="108"/>
      <c r="U6736" s="108"/>
      <c r="V6736" s="107"/>
      <c r="W6736" s="107"/>
    </row>
    <row r="6737" spans="20:23">
      <c r="T6737" s="108"/>
      <c r="U6737" s="108"/>
      <c r="V6737" s="107"/>
      <c r="W6737" s="107"/>
    </row>
    <row r="6738" spans="20:23">
      <c r="T6738" s="108"/>
      <c r="U6738" s="108"/>
      <c r="V6738" s="107"/>
      <c r="W6738" s="107"/>
    </row>
    <row r="6739" spans="20:23">
      <c r="T6739" s="108"/>
      <c r="U6739" s="108"/>
      <c r="V6739" s="107"/>
      <c r="W6739" s="107"/>
    </row>
    <row r="6740" spans="20:23">
      <c r="T6740" s="108"/>
      <c r="U6740" s="108"/>
      <c r="V6740" s="107"/>
      <c r="W6740" s="107"/>
    </row>
    <row r="6741" spans="20:23">
      <c r="T6741" s="108"/>
      <c r="U6741" s="108"/>
      <c r="V6741" s="107"/>
      <c r="W6741" s="107"/>
    </row>
    <row r="6742" spans="20:23">
      <c r="T6742" s="108"/>
      <c r="U6742" s="108"/>
      <c r="V6742" s="107"/>
      <c r="W6742" s="107"/>
    </row>
    <row r="6743" spans="20:23">
      <c r="T6743" s="108"/>
      <c r="U6743" s="108"/>
      <c r="V6743" s="107"/>
      <c r="W6743" s="107"/>
    </row>
    <row r="6744" spans="20:23">
      <c r="T6744" s="108"/>
      <c r="U6744" s="108"/>
      <c r="V6744" s="107"/>
      <c r="W6744" s="107"/>
    </row>
    <row r="6745" spans="20:23">
      <c r="T6745" s="108"/>
      <c r="U6745" s="108"/>
      <c r="V6745" s="107"/>
      <c r="W6745" s="107"/>
    </row>
    <row r="6746" spans="20:23">
      <c r="T6746" s="108"/>
      <c r="U6746" s="108"/>
      <c r="V6746" s="107"/>
      <c r="W6746" s="107"/>
    </row>
    <row r="6747" spans="20:23">
      <c r="T6747" s="108"/>
      <c r="U6747" s="108"/>
      <c r="V6747" s="107"/>
      <c r="W6747" s="107"/>
    </row>
    <row r="6748" spans="20:23">
      <c r="T6748" s="108"/>
      <c r="U6748" s="108"/>
      <c r="V6748" s="107"/>
      <c r="W6748" s="107"/>
    </row>
    <row r="6749" spans="20:23">
      <c r="T6749" s="108"/>
      <c r="U6749" s="108"/>
      <c r="V6749" s="107"/>
      <c r="W6749" s="107"/>
    </row>
    <row r="6750" spans="20:23">
      <c r="T6750" s="108"/>
      <c r="U6750" s="108"/>
      <c r="V6750" s="107"/>
      <c r="W6750" s="107"/>
    </row>
    <row r="6751" spans="20:23">
      <c r="T6751" s="108"/>
      <c r="U6751" s="108"/>
      <c r="V6751" s="107"/>
      <c r="W6751" s="107"/>
    </row>
    <row r="6752" spans="20:23">
      <c r="T6752" s="108"/>
      <c r="U6752" s="108"/>
      <c r="V6752" s="107"/>
      <c r="W6752" s="107"/>
    </row>
    <row r="6753" spans="20:23">
      <c r="T6753" s="108"/>
      <c r="U6753" s="108"/>
      <c r="V6753" s="107"/>
      <c r="W6753" s="107"/>
    </row>
    <row r="6754" spans="20:23">
      <c r="T6754" s="108"/>
      <c r="U6754" s="108"/>
      <c r="V6754" s="107"/>
      <c r="W6754" s="107"/>
    </row>
    <row r="6755" spans="20:23">
      <c r="T6755" s="108"/>
      <c r="U6755" s="108"/>
      <c r="V6755" s="107"/>
      <c r="W6755" s="107"/>
    </row>
    <row r="6756" spans="20:23">
      <c r="T6756" s="108"/>
      <c r="U6756" s="108"/>
      <c r="V6756" s="107"/>
      <c r="W6756" s="107"/>
    </row>
    <row r="6757" spans="20:23">
      <c r="T6757" s="108"/>
      <c r="U6757" s="108"/>
      <c r="V6757" s="107"/>
      <c r="W6757" s="107"/>
    </row>
    <row r="6758" spans="20:23">
      <c r="T6758" s="108"/>
      <c r="U6758" s="108"/>
      <c r="V6758" s="107"/>
      <c r="W6758" s="107"/>
    </row>
    <row r="6759" spans="20:23">
      <c r="T6759" s="108"/>
      <c r="U6759" s="108"/>
      <c r="V6759" s="107"/>
      <c r="W6759" s="107"/>
    </row>
    <row r="6760" spans="20:23">
      <c r="T6760" s="108"/>
      <c r="U6760" s="108"/>
      <c r="V6760" s="107"/>
      <c r="W6760" s="107"/>
    </row>
    <row r="6761" spans="20:23">
      <c r="T6761" s="108"/>
      <c r="U6761" s="108"/>
      <c r="V6761" s="107"/>
      <c r="W6761" s="107"/>
    </row>
    <row r="6762" spans="20:23">
      <c r="T6762" s="108"/>
      <c r="U6762" s="108"/>
      <c r="V6762" s="107"/>
      <c r="W6762" s="107"/>
    </row>
    <row r="6763" spans="20:23">
      <c r="T6763" s="108"/>
      <c r="U6763" s="108"/>
      <c r="V6763" s="107"/>
      <c r="W6763" s="107"/>
    </row>
    <row r="6764" spans="20:23">
      <c r="T6764" s="108"/>
      <c r="U6764" s="108"/>
      <c r="V6764" s="107"/>
      <c r="W6764" s="107"/>
    </row>
    <row r="6765" spans="20:23">
      <c r="T6765" s="108"/>
      <c r="U6765" s="108"/>
      <c r="V6765" s="107"/>
      <c r="W6765" s="107"/>
    </row>
    <row r="6766" spans="20:23">
      <c r="T6766" s="108"/>
      <c r="U6766" s="108"/>
      <c r="V6766" s="107"/>
      <c r="W6766" s="107"/>
    </row>
    <row r="6767" spans="20:23">
      <c r="T6767" s="108"/>
      <c r="U6767" s="108"/>
      <c r="V6767" s="107"/>
      <c r="W6767" s="107"/>
    </row>
    <row r="6768" spans="20:23">
      <c r="T6768" s="108"/>
      <c r="U6768" s="108"/>
      <c r="V6768" s="107"/>
      <c r="W6768" s="107"/>
    </row>
    <row r="6769" spans="20:23">
      <c r="T6769" s="108"/>
      <c r="U6769" s="108"/>
      <c r="V6769" s="107"/>
      <c r="W6769" s="107"/>
    </row>
    <row r="6770" spans="20:23">
      <c r="T6770" s="108"/>
      <c r="U6770" s="108"/>
      <c r="V6770" s="107"/>
      <c r="W6770" s="107"/>
    </row>
    <row r="6771" spans="20:23">
      <c r="T6771" s="108"/>
      <c r="U6771" s="108"/>
      <c r="V6771" s="107"/>
      <c r="W6771" s="107"/>
    </row>
    <row r="6772" spans="20:23">
      <c r="T6772" s="108"/>
      <c r="U6772" s="108"/>
      <c r="V6772" s="107"/>
      <c r="W6772" s="107"/>
    </row>
    <row r="6773" spans="20:23">
      <c r="T6773" s="108"/>
      <c r="U6773" s="108"/>
      <c r="V6773" s="107"/>
      <c r="W6773" s="107"/>
    </row>
    <row r="6774" spans="20:23">
      <c r="T6774" s="108"/>
      <c r="U6774" s="108"/>
      <c r="V6774" s="107"/>
      <c r="W6774" s="107"/>
    </row>
    <row r="6775" spans="20:23">
      <c r="T6775" s="108"/>
      <c r="U6775" s="108"/>
      <c r="V6775" s="107"/>
      <c r="W6775" s="107"/>
    </row>
    <row r="6776" spans="20:23">
      <c r="T6776" s="108"/>
      <c r="U6776" s="108"/>
      <c r="V6776" s="107"/>
      <c r="W6776" s="107"/>
    </row>
    <row r="6777" spans="20:23">
      <c r="T6777" s="108"/>
      <c r="U6777" s="108"/>
      <c r="V6777" s="107"/>
      <c r="W6777" s="107"/>
    </row>
    <row r="6778" spans="20:23">
      <c r="T6778" s="108"/>
      <c r="U6778" s="108"/>
      <c r="V6778" s="107"/>
      <c r="W6778" s="107"/>
    </row>
    <row r="6779" spans="20:23">
      <c r="T6779" s="108"/>
      <c r="U6779" s="108"/>
      <c r="V6779" s="107"/>
      <c r="W6779" s="107"/>
    </row>
    <row r="6780" spans="20:23">
      <c r="T6780" s="108"/>
      <c r="U6780" s="108"/>
      <c r="V6780" s="107"/>
      <c r="W6780" s="107"/>
    </row>
    <row r="6781" spans="20:23">
      <c r="T6781" s="108"/>
      <c r="U6781" s="108"/>
      <c r="V6781" s="107"/>
      <c r="W6781" s="107"/>
    </row>
    <row r="6782" spans="20:23">
      <c r="T6782" s="108"/>
      <c r="U6782" s="108"/>
      <c r="V6782" s="107"/>
      <c r="W6782" s="107"/>
    </row>
    <row r="6783" spans="20:23">
      <c r="T6783" s="108"/>
      <c r="U6783" s="108"/>
      <c r="V6783" s="107"/>
      <c r="W6783" s="107"/>
    </row>
    <row r="6784" spans="20:23">
      <c r="T6784" s="108"/>
      <c r="U6784" s="108"/>
      <c r="V6784" s="107"/>
      <c r="W6784" s="107"/>
    </row>
    <row r="6785" spans="20:23">
      <c r="T6785" s="108"/>
      <c r="U6785" s="108"/>
      <c r="V6785" s="107"/>
      <c r="W6785" s="107"/>
    </row>
    <row r="6786" spans="20:23">
      <c r="T6786" s="108"/>
      <c r="U6786" s="108"/>
      <c r="V6786" s="107"/>
      <c r="W6786" s="107"/>
    </row>
    <row r="6787" spans="20:23">
      <c r="T6787" s="108"/>
      <c r="U6787" s="108"/>
      <c r="V6787" s="107"/>
      <c r="W6787" s="107"/>
    </row>
    <row r="6788" spans="20:23">
      <c r="T6788" s="108"/>
      <c r="U6788" s="108"/>
      <c r="V6788" s="107"/>
      <c r="W6788" s="107"/>
    </row>
    <row r="6789" spans="20:23">
      <c r="T6789" s="108"/>
      <c r="U6789" s="108"/>
      <c r="V6789" s="107"/>
      <c r="W6789" s="107"/>
    </row>
    <row r="6790" spans="20:23">
      <c r="T6790" s="108"/>
      <c r="U6790" s="108"/>
      <c r="V6790" s="107"/>
      <c r="W6790" s="107"/>
    </row>
    <row r="6791" spans="20:23">
      <c r="T6791" s="108"/>
      <c r="U6791" s="108"/>
      <c r="V6791" s="107"/>
      <c r="W6791" s="107"/>
    </row>
    <row r="6792" spans="20:23">
      <c r="T6792" s="108"/>
      <c r="U6792" s="108"/>
      <c r="V6792" s="107"/>
      <c r="W6792" s="107"/>
    </row>
    <row r="6793" spans="20:23">
      <c r="T6793" s="108"/>
      <c r="U6793" s="108"/>
      <c r="V6793" s="107"/>
      <c r="W6793" s="107"/>
    </row>
    <row r="6794" spans="20:23">
      <c r="T6794" s="108"/>
      <c r="U6794" s="108"/>
      <c r="V6794" s="107"/>
      <c r="W6794" s="107"/>
    </row>
    <row r="6795" spans="20:23">
      <c r="T6795" s="108"/>
      <c r="U6795" s="108"/>
      <c r="V6795" s="107"/>
      <c r="W6795" s="107"/>
    </row>
    <row r="6796" spans="20:23">
      <c r="T6796" s="108"/>
      <c r="U6796" s="108"/>
      <c r="V6796" s="107"/>
      <c r="W6796" s="107"/>
    </row>
    <row r="6797" spans="20:23">
      <c r="T6797" s="108"/>
      <c r="U6797" s="108"/>
      <c r="V6797" s="107"/>
      <c r="W6797" s="107"/>
    </row>
    <row r="6798" spans="20:23">
      <c r="T6798" s="108"/>
      <c r="U6798" s="108"/>
      <c r="V6798" s="107"/>
      <c r="W6798" s="107"/>
    </row>
    <row r="6799" spans="20:23">
      <c r="T6799" s="108"/>
      <c r="U6799" s="108"/>
      <c r="V6799" s="107"/>
      <c r="W6799" s="107"/>
    </row>
    <row r="6800" spans="20:23">
      <c r="T6800" s="108"/>
      <c r="U6800" s="108"/>
      <c r="V6800" s="107"/>
      <c r="W6800" s="107"/>
    </row>
    <row r="6801" spans="20:23">
      <c r="T6801" s="108"/>
      <c r="U6801" s="108"/>
      <c r="V6801" s="107"/>
      <c r="W6801" s="107"/>
    </row>
    <row r="6802" spans="20:23">
      <c r="T6802" s="108"/>
      <c r="U6802" s="108"/>
      <c r="V6802" s="107"/>
      <c r="W6802" s="107"/>
    </row>
    <row r="6803" spans="20:23">
      <c r="T6803" s="108"/>
      <c r="U6803" s="108"/>
      <c r="V6803" s="107"/>
      <c r="W6803" s="107"/>
    </row>
    <row r="6804" spans="20:23">
      <c r="T6804" s="108"/>
      <c r="U6804" s="108"/>
      <c r="V6804" s="107"/>
      <c r="W6804" s="107"/>
    </row>
    <row r="6805" spans="20:23">
      <c r="T6805" s="108"/>
      <c r="U6805" s="108"/>
      <c r="V6805" s="107"/>
      <c r="W6805" s="107"/>
    </row>
    <row r="6806" spans="20:23">
      <c r="T6806" s="108"/>
      <c r="U6806" s="108"/>
      <c r="V6806" s="107"/>
      <c r="W6806" s="107"/>
    </row>
    <row r="6807" spans="20:23">
      <c r="T6807" s="108"/>
      <c r="U6807" s="108"/>
      <c r="V6807" s="107"/>
      <c r="W6807" s="107"/>
    </row>
    <row r="6808" spans="20:23">
      <c r="T6808" s="108"/>
      <c r="U6808" s="108"/>
      <c r="V6808" s="107"/>
      <c r="W6808" s="107"/>
    </row>
    <row r="6809" spans="20:23">
      <c r="T6809" s="108"/>
      <c r="U6809" s="108"/>
      <c r="V6809" s="107"/>
      <c r="W6809" s="107"/>
    </row>
    <row r="6810" spans="20:23">
      <c r="T6810" s="108"/>
      <c r="U6810" s="108"/>
      <c r="V6810" s="107"/>
      <c r="W6810" s="107"/>
    </row>
    <row r="6811" spans="20:23">
      <c r="T6811" s="108"/>
      <c r="U6811" s="108"/>
      <c r="V6811" s="107"/>
      <c r="W6811" s="107"/>
    </row>
    <row r="6812" spans="20:23">
      <c r="T6812" s="108"/>
      <c r="U6812" s="108"/>
      <c r="V6812" s="107"/>
      <c r="W6812" s="107"/>
    </row>
    <row r="6813" spans="20:23">
      <c r="T6813" s="108"/>
      <c r="U6813" s="108"/>
      <c r="V6813" s="107"/>
      <c r="W6813" s="107"/>
    </row>
    <row r="6814" spans="20:23">
      <c r="T6814" s="108"/>
      <c r="U6814" s="108"/>
      <c r="V6814" s="107"/>
      <c r="W6814" s="107"/>
    </row>
    <row r="6815" spans="20:23">
      <c r="T6815" s="108"/>
      <c r="U6815" s="108"/>
      <c r="V6815" s="107"/>
      <c r="W6815" s="107"/>
    </row>
    <row r="6816" spans="20:23">
      <c r="T6816" s="108"/>
      <c r="U6816" s="108"/>
      <c r="V6816" s="107"/>
      <c r="W6816" s="107"/>
    </row>
    <row r="6817" spans="20:23">
      <c r="T6817" s="108"/>
      <c r="U6817" s="108"/>
      <c r="V6817" s="107"/>
      <c r="W6817" s="107"/>
    </row>
    <row r="6818" spans="20:23">
      <c r="T6818" s="108"/>
      <c r="U6818" s="108"/>
      <c r="V6818" s="107"/>
      <c r="W6818" s="107"/>
    </row>
    <row r="6819" spans="20:23">
      <c r="T6819" s="108"/>
      <c r="U6819" s="108"/>
      <c r="V6819" s="107"/>
      <c r="W6819" s="107"/>
    </row>
    <row r="6820" spans="20:23">
      <c r="T6820" s="108"/>
      <c r="U6820" s="108"/>
      <c r="V6820" s="107"/>
      <c r="W6820" s="107"/>
    </row>
    <row r="6821" spans="20:23">
      <c r="T6821" s="108"/>
      <c r="U6821" s="108"/>
      <c r="V6821" s="107"/>
      <c r="W6821" s="107"/>
    </row>
    <row r="6822" spans="20:23">
      <c r="T6822" s="108"/>
      <c r="U6822" s="108"/>
      <c r="V6822" s="107"/>
      <c r="W6822" s="107"/>
    </row>
    <row r="6823" spans="20:23">
      <c r="T6823" s="108"/>
      <c r="U6823" s="108"/>
      <c r="V6823" s="107"/>
      <c r="W6823" s="107"/>
    </row>
    <row r="6824" spans="20:23">
      <c r="T6824" s="108"/>
      <c r="U6824" s="108"/>
      <c r="V6824" s="107"/>
      <c r="W6824" s="107"/>
    </row>
    <row r="6825" spans="20:23">
      <c r="T6825" s="108"/>
      <c r="U6825" s="108"/>
      <c r="V6825" s="107"/>
      <c r="W6825" s="107"/>
    </row>
    <row r="6826" spans="20:23">
      <c r="T6826" s="108"/>
      <c r="U6826" s="108"/>
      <c r="V6826" s="107"/>
      <c r="W6826" s="107"/>
    </row>
    <row r="6827" spans="20:23">
      <c r="T6827" s="108"/>
      <c r="U6827" s="108"/>
      <c r="V6827" s="107"/>
      <c r="W6827" s="107"/>
    </row>
    <row r="6828" spans="20:23">
      <c r="T6828" s="108"/>
      <c r="U6828" s="108"/>
      <c r="V6828" s="107"/>
      <c r="W6828" s="107"/>
    </row>
    <row r="6829" spans="20:23">
      <c r="T6829" s="108"/>
      <c r="U6829" s="108"/>
      <c r="V6829" s="107"/>
      <c r="W6829" s="107"/>
    </row>
    <row r="6830" spans="20:23">
      <c r="T6830" s="108"/>
      <c r="U6830" s="108"/>
      <c r="V6830" s="107"/>
      <c r="W6830" s="107"/>
    </row>
    <row r="6831" spans="20:23">
      <c r="T6831" s="108"/>
      <c r="U6831" s="108"/>
      <c r="V6831" s="107"/>
      <c r="W6831" s="107"/>
    </row>
    <row r="6832" spans="20:23">
      <c r="T6832" s="108"/>
      <c r="U6832" s="108"/>
      <c r="V6832" s="107"/>
      <c r="W6832" s="107"/>
    </row>
    <row r="6833" spans="20:23">
      <c r="T6833" s="108"/>
      <c r="U6833" s="108"/>
      <c r="V6833" s="107"/>
      <c r="W6833" s="107"/>
    </row>
    <row r="6834" spans="20:23">
      <c r="T6834" s="108"/>
      <c r="U6834" s="108"/>
      <c r="V6834" s="107"/>
      <c r="W6834" s="107"/>
    </row>
    <row r="6835" spans="20:23">
      <c r="T6835" s="108"/>
      <c r="U6835" s="108"/>
      <c r="V6835" s="107"/>
      <c r="W6835" s="107"/>
    </row>
    <row r="6836" spans="20:23">
      <c r="T6836" s="108"/>
      <c r="U6836" s="108"/>
      <c r="V6836" s="107"/>
      <c r="W6836" s="107"/>
    </row>
    <row r="10680" spans="1:19">
      <c r="A10680" s="107"/>
      <c r="B10680" s="112"/>
      <c r="C10680" s="107"/>
      <c r="D10680" s="112"/>
      <c r="E10680" s="107"/>
      <c r="F10680" s="107"/>
      <c r="G10680" s="107"/>
      <c r="H10680" s="107"/>
      <c r="I10680" s="107"/>
      <c r="J10680" s="108"/>
      <c r="K10680" s="108"/>
      <c r="L10680" s="108"/>
      <c r="M10680" s="108"/>
      <c r="N10680" s="108"/>
      <c r="O10680" s="108"/>
      <c r="P10680" s="108"/>
      <c r="Q10680" s="108"/>
      <c r="R10680" s="108"/>
      <c r="S10680" s="107"/>
    </row>
    <row r="10681" spans="1:19">
      <c r="A10681" s="107"/>
      <c r="B10681" s="112"/>
      <c r="C10681" s="107"/>
      <c r="D10681" s="112"/>
      <c r="E10681" s="107"/>
      <c r="F10681" s="107"/>
      <c r="G10681" s="107"/>
      <c r="H10681" s="107"/>
      <c r="I10681" s="107"/>
      <c r="J10681" s="108"/>
      <c r="K10681" s="108"/>
      <c r="L10681" s="108"/>
      <c r="M10681" s="108"/>
      <c r="N10681" s="108"/>
      <c r="O10681" s="108"/>
      <c r="P10681" s="108"/>
      <c r="Q10681" s="108"/>
      <c r="R10681" s="108"/>
      <c r="S10681" s="107"/>
    </row>
    <row r="10682" spans="1:19">
      <c r="A10682" s="107"/>
      <c r="B10682" s="112"/>
      <c r="C10682" s="107"/>
      <c r="D10682" s="112"/>
      <c r="E10682" s="107"/>
      <c r="F10682" s="107"/>
      <c r="G10682" s="107"/>
      <c r="H10682" s="107"/>
      <c r="I10682" s="107"/>
      <c r="J10682" s="108"/>
      <c r="K10682" s="108"/>
      <c r="L10682" s="108"/>
      <c r="M10682" s="108"/>
      <c r="N10682" s="108"/>
      <c r="O10682" s="108"/>
      <c r="P10682" s="108"/>
      <c r="Q10682" s="108"/>
      <c r="R10682" s="108"/>
      <c r="S10682" s="107"/>
    </row>
    <row r="10683" spans="1:19">
      <c r="A10683" s="107"/>
      <c r="B10683" s="112"/>
      <c r="C10683" s="107"/>
      <c r="D10683" s="112"/>
      <c r="E10683" s="107"/>
      <c r="F10683" s="107"/>
      <c r="G10683" s="107"/>
      <c r="H10683" s="107"/>
      <c r="I10683" s="107"/>
      <c r="J10683" s="108"/>
      <c r="K10683" s="108"/>
      <c r="L10683" s="108"/>
      <c r="M10683" s="108"/>
      <c r="N10683" s="108"/>
      <c r="O10683" s="108"/>
      <c r="P10683" s="108"/>
      <c r="Q10683" s="108"/>
      <c r="R10683" s="108"/>
      <c r="S10683" s="107"/>
    </row>
    <row r="10684" spans="1:19">
      <c r="A10684" s="107"/>
      <c r="B10684" s="112"/>
      <c r="C10684" s="107"/>
      <c r="D10684" s="112"/>
      <c r="E10684" s="107"/>
      <c r="F10684" s="107"/>
      <c r="G10684" s="107"/>
      <c r="H10684" s="107"/>
      <c r="I10684" s="107"/>
      <c r="J10684" s="108"/>
      <c r="K10684" s="108"/>
      <c r="L10684" s="108"/>
      <c r="M10684" s="108"/>
      <c r="N10684" s="108"/>
      <c r="O10684" s="108"/>
      <c r="P10684" s="108"/>
      <c r="Q10684" s="108"/>
      <c r="R10684" s="108"/>
      <c r="S10684" s="107"/>
    </row>
    <row r="10685" spans="1:19">
      <c r="A10685" s="107"/>
      <c r="B10685" s="112"/>
      <c r="C10685" s="107"/>
      <c r="D10685" s="112"/>
      <c r="E10685" s="107"/>
      <c r="F10685" s="107"/>
      <c r="G10685" s="107"/>
      <c r="H10685" s="107"/>
      <c r="I10685" s="107"/>
      <c r="J10685" s="108"/>
      <c r="K10685" s="108"/>
      <c r="L10685" s="108"/>
      <c r="M10685" s="108"/>
      <c r="N10685" s="108"/>
      <c r="O10685" s="108"/>
      <c r="P10685" s="108"/>
      <c r="Q10685" s="108"/>
      <c r="R10685" s="108"/>
      <c r="S10685" s="107"/>
    </row>
    <row r="10686" spans="1:19">
      <c r="A10686" s="107"/>
      <c r="B10686" s="112"/>
      <c r="C10686" s="107"/>
      <c r="D10686" s="112"/>
      <c r="E10686" s="107"/>
      <c r="F10686" s="107"/>
      <c r="G10686" s="107"/>
      <c r="H10686" s="107"/>
      <c r="I10686" s="107"/>
      <c r="J10686" s="108"/>
      <c r="K10686" s="108"/>
      <c r="L10686" s="108"/>
      <c r="M10686" s="108"/>
      <c r="N10686" s="108"/>
      <c r="O10686" s="108"/>
      <c r="P10686" s="108"/>
      <c r="Q10686" s="108"/>
      <c r="R10686" s="108"/>
      <c r="S10686" s="107"/>
    </row>
    <row r="10687" spans="1:19">
      <c r="A10687" s="107"/>
      <c r="B10687" s="112"/>
      <c r="C10687" s="107"/>
      <c r="D10687" s="112"/>
      <c r="E10687" s="107"/>
      <c r="F10687" s="107"/>
      <c r="G10687" s="107"/>
      <c r="H10687" s="107"/>
      <c r="I10687" s="107"/>
      <c r="J10687" s="108"/>
      <c r="K10687" s="108"/>
      <c r="L10687" s="108"/>
      <c r="M10687" s="108"/>
      <c r="N10687" s="108"/>
      <c r="O10687" s="108"/>
      <c r="P10687" s="108"/>
      <c r="Q10687" s="108"/>
      <c r="R10687" s="108"/>
      <c r="S10687" s="107"/>
    </row>
    <row r="10688" spans="1:19">
      <c r="A10688" s="107"/>
      <c r="B10688" s="112"/>
      <c r="C10688" s="107"/>
      <c r="D10688" s="112"/>
      <c r="E10688" s="107"/>
      <c r="F10688" s="107"/>
      <c r="G10688" s="107"/>
      <c r="H10688" s="107"/>
      <c r="I10688" s="107"/>
      <c r="J10688" s="108"/>
      <c r="K10688" s="108"/>
      <c r="L10688" s="108"/>
      <c r="M10688" s="108"/>
      <c r="N10688" s="108"/>
      <c r="O10688" s="108"/>
      <c r="P10688" s="108"/>
      <c r="Q10688" s="108"/>
      <c r="R10688" s="108"/>
      <c r="S10688" s="107"/>
    </row>
    <row r="10689" spans="1:19">
      <c r="A10689" s="107"/>
      <c r="B10689" s="112"/>
      <c r="C10689" s="107"/>
      <c r="D10689" s="112"/>
      <c r="E10689" s="107"/>
      <c r="F10689" s="107"/>
      <c r="G10689" s="107"/>
      <c r="H10689" s="107"/>
      <c r="I10689" s="107"/>
      <c r="J10689" s="108"/>
      <c r="K10689" s="108"/>
      <c r="L10689" s="108"/>
      <c r="M10689" s="108"/>
      <c r="N10689" s="108"/>
      <c r="O10689" s="108"/>
      <c r="P10689" s="108"/>
      <c r="Q10689" s="108"/>
      <c r="R10689" s="108"/>
      <c r="S10689" s="107"/>
    </row>
    <row r="10690" spans="1:19">
      <c r="A10690" s="107"/>
      <c r="B10690" s="112"/>
      <c r="C10690" s="107"/>
      <c r="D10690" s="112"/>
      <c r="E10690" s="107"/>
      <c r="F10690" s="107"/>
      <c r="G10690" s="107"/>
      <c r="H10690" s="107"/>
      <c r="I10690" s="107"/>
      <c r="J10690" s="108"/>
      <c r="K10690" s="108"/>
      <c r="L10690" s="108"/>
      <c r="M10690" s="108"/>
      <c r="N10690" s="108"/>
      <c r="O10690" s="108"/>
      <c r="P10690" s="108"/>
      <c r="Q10690" s="108"/>
      <c r="R10690" s="108"/>
      <c r="S10690" s="107"/>
    </row>
    <row r="10691" spans="1:19">
      <c r="A10691" s="107"/>
      <c r="B10691" s="112"/>
      <c r="C10691" s="107"/>
      <c r="D10691" s="112"/>
      <c r="E10691" s="107"/>
      <c r="F10691" s="107"/>
      <c r="G10691" s="107"/>
      <c r="H10691" s="107"/>
      <c r="I10691" s="107"/>
      <c r="J10691" s="108"/>
      <c r="K10691" s="108"/>
      <c r="L10691" s="108"/>
      <c r="M10691" s="108"/>
      <c r="N10691" s="108"/>
      <c r="O10691" s="108"/>
      <c r="P10691" s="108"/>
      <c r="Q10691" s="108"/>
      <c r="R10691" s="108"/>
      <c r="S10691" s="107"/>
    </row>
    <row r="10692" spans="1:19">
      <c r="A10692" s="107"/>
      <c r="B10692" s="112"/>
      <c r="C10692" s="107"/>
      <c r="D10692" s="112"/>
      <c r="E10692" s="107"/>
      <c r="F10692" s="107"/>
      <c r="G10692" s="107"/>
      <c r="H10692" s="107"/>
      <c r="I10692" s="107"/>
      <c r="J10692" s="108"/>
      <c r="K10692" s="108"/>
      <c r="L10692" s="108"/>
      <c r="M10692" s="108"/>
      <c r="N10692" s="108"/>
      <c r="O10692" s="108"/>
      <c r="P10692" s="108"/>
      <c r="Q10692" s="108"/>
      <c r="R10692" s="108"/>
      <c r="S10692" s="107"/>
    </row>
    <row r="10693" spans="1:19">
      <c r="A10693" s="107"/>
      <c r="B10693" s="112"/>
      <c r="C10693" s="107"/>
      <c r="D10693" s="112"/>
      <c r="E10693" s="107"/>
      <c r="F10693" s="107"/>
      <c r="G10693" s="107"/>
      <c r="H10693" s="107"/>
      <c r="I10693" s="107"/>
      <c r="J10693" s="108"/>
      <c r="K10693" s="108"/>
      <c r="L10693" s="108"/>
      <c r="M10693" s="108"/>
      <c r="N10693" s="108"/>
      <c r="O10693" s="108"/>
      <c r="P10693" s="108"/>
      <c r="Q10693" s="108"/>
      <c r="R10693" s="108"/>
      <c r="S10693" s="107"/>
    </row>
    <row r="10694" spans="1:19">
      <c r="A10694" s="107"/>
      <c r="B10694" s="112"/>
      <c r="C10694" s="107"/>
      <c r="D10694" s="112"/>
      <c r="E10694" s="107"/>
      <c r="F10694" s="107"/>
      <c r="G10694" s="107"/>
      <c r="H10694" s="107"/>
      <c r="I10694" s="107"/>
      <c r="J10694" s="108"/>
      <c r="K10694" s="108"/>
      <c r="L10694" s="108"/>
      <c r="M10694" s="108"/>
      <c r="N10694" s="108"/>
      <c r="O10694" s="108"/>
      <c r="P10694" s="108"/>
      <c r="Q10694" s="108"/>
      <c r="R10694" s="108"/>
      <c r="S10694" s="107"/>
    </row>
    <row r="10695" spans="1:19">
      <c r="A10695" s="107"/>
      <c r="B10695" s="112"/>
      <c r="C10695" s="107"/>
      <c r="D10695" s="112"/>
      <c r="E10695" s="107"/>
      <c r="F10695" s="107"/>
      <c r="G10695" s="107"/>
      <c r="H10695" s="107"/>
      <c r="I10695" s="107"/>
      <c r="J10695" s="108"/>
      <c r="K10695" s="108"/>
      <c r="L10695" s="108"/>
      <c r="M10695" s="108"/>
      <c r="N10695" s="108"/>
      <c r="O10695" s="108"/>
      <c r="P10695" s="108"/>
      <c r="Q10695" s="108"/>
      <c r="R10695" s="108"/>
      <c r="S10695" s="107"/>
    </row>
    <row r="10696" spans="1:19">
      <c r="A10696" s="107"/>
      <c r="B10696" s="112"/>
      <c r="C10696" s="107"/>
      <c r="D10696" s="112"/>
      <c r="E10696" s="107"/>
      <c r="F10696" s="107"/>
      <c r="G10696" s="107"/>
      <c r="H10696" s="107"/>
      <c r="I10696" s="107"/>
      <c r="J10696" s="108"/>
      <c r="K10696" s="108"/>
      <c r="L10696" s="108"/>
      <c r="M10696" s="108"/>
      <c r="N10696" s="108"/>
      <c r="O10696" s="108"/>
      <c r="P10696" s="108"/>
      <c r="Q10696" s="108"/>
      <c r="R10696" s="108"/>
      <c r="S10696" s="107"/>
    </row>
    <row r="10697" spans="1:19">
      <c r="A10697" s="107"/>
      <c r="B10697" s="112"/>
      <c r="C10697" s="107"/>
      <c r="D10697" s="112"/>
      <c r="E10697" s="107"/>
      <c r="F10697" s="107"/>
      <c r="G10697" s="107"/>
      <c r="H10697" s="107"/>
      <c r="I10697" s="107"/>
      <c r="J10697" s="108"/>
      <c r="K10697" s="108"/>
      <c r="L10697" s="108"/>
      <c r="M10697" s="108"/>
      <c r="N10697" s="108"/>
      <c r="O10697" s="108"/>
      <c r="P10697" s="108"/>
      <c r="Q10697" s="108"/>
      <c r="R10697" s="108"/>
      <c r="S10697" s="107"/>
    </row>
    <row r="10698" spans="1:19">
      <c r="A10698" s="107"/>
      <c r="B10698" s="112"/>
      <c r="C10698" s="107"/>
      <c r="D10698" s="112"/>
      <c r="E10698" s="107"/>
      <c r="F10698" s="107"/>
      <c r="G10698" s="107"/>
      <c r="H10698" s="107"/>
      <c r="I10698" s="107"/>
      <c r="J10698" s="108"/>
      <c r="K10698" s="108"/>
      <c r="L10698" s="108"/>
      <c r="M10698" s="108"/>
      <c r="N10698" s="108"/>
      <c r="O10698" s="108"/>
      <c r="P10698" s="108"/>
      <c r="Q10698" s="108"/>
      <c r="R10698" s="108"/>
      <c r="S10698" s="107"/>
    </row>
    <row r="10699" spans="1:19">
      <c r="A10699" s="107"/>
      <c r="B10699" s="112"/>
      <c r="C10699" s="107"/>
      <c r="D10699" s="112"/>
      <c r="E10699" s="107"/>
      <c r="F10699" s="107"/>
      <c r="G10699" s="107"/>
      <c r="H10699" s="107"/>
      <c r="I10699" s="107"/>
      <c r="J10699" s="108"/>
      <c r="K10699" s="108"/>
      <c r="L10699" s="108"/>
      <c r="M10699" s="108"/>
      <c r="N10699" s="108"/>
      <c r="O10699" s="108"/>
      <c r="P10699" s="108"/>
      <c r="Q10699" s="108"/>
      <c r="R10699" s="108"/>
      <c r="S10699" s="107"/>
    </row>
    <row r="10700" spans="1:19">
      <c r="A10700" s="107"/>
      <c r="B10700" s="112"/>
      <c r="C10700" s="107"/>
      <c r="D10700" s="112"/>
      <c r="E10700" s="107"/>
      <c r="F10700" s="107"/>
      <c r="G10700" s="107"/>
      <c r="H10700" s="107"/>
      <c r="I10700" s="107"/>
      <c r="J10700" s="108"/>
      <c r="K10700" s="108"/>
      <c r="L10700" s="108"/>
      <c r="M10700" s="108"/>
      <c r="N10700" s="108"/>
      <c r="O10700" s="108"/>
      <c r="P10700" s="108"/>
      <c r="Q10700" s="108"/>
      <c r="R10700" s="108"/>
      <c r="S10700" s="107"/>
    </row>
    <row r="10701" spans="1:19">
      <c r="A10701" s="107"/>
      <c r="B10701" s="112"/>
      <c r="C10701" s="107"/>
      <c r="D10701" s="112"/>
      <c r="E10701" s="107"/>
      <c r="F10701" s="107"/>
      <c r="G10701" s="107"/>
      <c r="H10701" s="107"/>
      <c r="I10701" s="107"/>
      <c r="J10701" s="108"/>
      <c r="K10701" s="108"/>
      <c r="L10701" s="108"/>
      <c r="M10701" s="108"/>
      <c r="N10701" s="108"/>
      <c r="O10701" s="108"/>
      <c r="P10701" s="108"/>
      <c r="Q10701" s="108"/>
      <c r="R10701" s="108"/>
      <c r="S10701" s="107"/>
    </row>
    <row r="10702" spans="1:19">
      <c r="A10702" s="107"/>
      <c r="B10702" s="112"/>
      <c r="C10702" s="107"/>
      <c r="D10702" s="112"/>
      <c r="E10702" s="107"/>
      <c r="F10702" s="107"/>
      <c r="G10702" s="107"/>
      <c r="H10702" s="107"/>
      <c r="I10702" s="107"/>
      <c r="J10702" s="108"/>
      <c r="K10702" s="108"/>
      <c r="L10702" s="108"/>
      <c r="M10702" s="108"/>
      <c r="N10702" s="108"/>
      <c r="O10702" s="108"/>
      <c r="P10702" s="108"/>
      <c r="Q10702" s="108"/>
      <c r="R10702" s="108"/>
      <c r="S10702" s="107"/>
    </row>
    <row r="10703" spans="1:19">
      <c r="A10703" s="107"/>
      <c r="B10703" s="112"/>
      <c r="C10703" s="107"/>
      <c r="D10703" s="112"/>
      <c r="E10703" s="107"/>
      <c r="F10703" s="107"/>
      <c r="G10703" s="107"/>
      <c r="H10703" s="107"/>
      <c r="I10703" s="107"/>
      <c r="J10703" s="108"/>
      <c r="K10703" s="108"/>
      <c r="L10703" s="108"/>
      <c r="M10703" s="108"/>
      <c r="N10703" s="108"/>
      <c r="O10703" s="108"/>
      <c r="P10703" s="108"/>
      <c r="Q10703" s="108"/>
      <c r="R10703" s="108"/>
      <c r="S10703" s="107"/>
    </row>
    <row r="10704" spans="1:19">
      <c r="A10704" s="107"/>
      <c r="B10704" s="112"/>
      <c r="C10704" s="107"/>
      <c r="D10704" s="112"/>
      <c r="E10704" s="107"/>
      <c r="F10704" s="107"/>
      <c r="G10704" s="107"/>
      <c r="H10704" s="107"/>
      <c r="I10704" s="107"/>
      <c r="J10704" s="108"/>
      <c r="K10704" s="108"/>
      <c r="L10704" s="108"/>
      <c r="M10704" s="108"/>
      <c r="N10704" s="108"/>
      <c r="O10704" s="108"/>
      <c r="P10704" s="108"/>
      <c r="Q10704" s="108"/>
      <c r="R10704" s="108"/>
      <c r="S10704" s="107"/>
    </row>
    <row r="10705" spans="1:19">
      <c r="A10705" s="107"/>
      <c r="B10705" s="112"/>
      <c r="C10705" s="107"/>
      <c r="D10705" s="112"/>
      <c r="E10705" s="107"/>
      <c r="F10705" s="107"/>
      <c r="G10705" s="107"/>
      <c r="H10705" s="107"/>
      <c r="I10705" s="107"/>
      <c r="J10705" s="108"/>
      <c r="K10705" s="108"/>
      <c r="L10705" s="108"/>
      <c r="M10705" s="108"/>
      <c r="N10705" s="108"/>
      <c r="O10705" s="108"/>
      <c r="P10705" s="108"/>
      <c r="Q10705" s="108"/>
      <c r="R10705" s="108"/>
      <c r="S10705" s="107"/>
    </row>
    <row r="10706" spans="1:19">
      <c r="A10706" s="107"/>
      <c r="B10706" s="112"/>
      <c r="C10706" s="107"/>
      <c r="D10706" s="112"/>
      <c r="E10706" s="107"/>
      <c r="F10706" s="107"/>
      <c r="G10706" s="107"/>
      <c r="H10706" s="107"/>
      <c r="I10706" s="107"/>
      <c r="J10706" s="108"/>
      <c r="K10706" s="108"/>
      <c r="L10706" s="108"/>
      <c r="M10706" s="108"/>
      <c r="N10706" s="108"/>
      <c r="O10706" s="108"/>
      <c r="P10706" s="108"/>
      <c r="Q10706" s="108"/>
      <c r="R10706" s="108"/>
      <c r="S10706" s="107"/>
    </row>
    <row r="10707" spans="1:19">
      <c r="A10707" s="107"/>
      <c r="B10707" s="112"/>
      <c r="C10707" s="107"/>
      <c r="D10707" s="112"/>
      <c r="E10707" s="107"/>
      <c r="F10707" s="107"/>
      <c r="G10707" s="107"/>
      <c r="H10707" s="107"/>
      <c r="I10707" s="107"/>
      <c r="J10707" s="108"/>
      <c r="K10707" s="108"/>
      <c r="L10707" s="108"/>
      <c r="M10707" s="108"/>
      <c r="N10707" s="108"/>
      <c r="O10707" s="108"/>
      <c r="P10707" s="108"/>
      <c r="Q10707" s="108"/>
      <c r="R10707" s="108"/>
      <c r="S10707" s="107"/>
    </row>
    <row r="10708" spans="1:19">
      <c r="A10708" s="107"/>
      <c r="B10708" s="112"/>
      <c r="C10708" s="107"/>
      <c r="D10708" s="112"/>
      <c r="E10708" s="107"/>
      <c r="F10708" s="107"/>
      <c r="G10708" s="107"/>
      <c r="H10708" s="107"/>
      <c r="I10708" s="107"/>
      <c r="J10708" s="108"/>
      <c r="K10708" s="108"/>
      <c r="L10708" s="108"/>
      <c r="M10708" s="108"/>
      <c r="N10708" s="108"/>
      <c r="O10708" s="108"/>
      <c r="P10708" s="108"/>
      <c r="Q10708" s="108"/>
      <c r="R10708" s="108"/>
      <c r="S10708" s="107"/>
    </row>
    <row r="10709" spans="1:19">
      <c r="A10709" s="107"/>
      <c r="B10709" s="112"/>
      <c r="C10709" s="107"/>
      <c r="D10709" s="112"/>
      <c r="E10709" s="107"/>
      <c r="F10709" s="107"/>
      <c r="G10709" s="107"/>
      <c r="H10709" s="107"/>
      <c r="I10709" s="107"/>
      <c r="J10709" s="108"/>
      <c r="K10709" s="108"/>
      <c r="L10709" s="108"/>
      <c r="M10709" s="108"/>
      <c r="N10709" s="108"/>
      <c r="O10709" s="108"/>
      <c r="P10709" s="108"/>
      <c r="Q10709" s="108"/>
      <c r="R10709" s="108"/>
      <c r="S10709" s="107"/>
    </row>
    <row r="10710" spans="1:19">
      <c r="A10710" s="107"/>
      <c r="B10710" s="112"/>
      <c r="C10710" s="107"/>
      <c r="D10710" s="112"/>
      <c r="E10710" s="107"/>
      <c r="F10710" s="107"/>
      <c r="G10710" s="107"/>
      <c r="H10710" s="107"/>
      <c r="I10710" s="107"/>
      <c r="J10710" s="108"/>
      <c r="K10710" s="108"/>
      <c r="L10710" s="108"/>
      <c r="M10710" s="108"/>
      <c r="N10710" s="108"/>
      <c r="O10710" s="108"/>
      <c r="P10710" s="108"/>
      <c r="Q10710" s="108"/>
      <c r="R10710" s="108"/>
      <c r="S10710" s="107"/>
    </row>
    <row r="10711" spans="1:19">
      <c r="A10711" s="107"/>
      <c r="B10711" s="112"/>
      <c r="C10711" s="107"/>
      <c r="D10711" s="112"/>
      <c r="E10711" s="107"/>
      <c r="F10711" s="107"/>
      <c r="G10711" s="107"/>
      <c r="H10711" s="107"/>
      <c r="I10711" s="107"/>
      <c r="J10711" s="108"/>
      <c r="K10711" s="108"/>
      <c r="L10711" s="108"/>
      <c r="M10711" s="108"/>
      <c r="N10711" s="108"/>
      <c r="O10711" s="108"/>
      <c r="P10711" s="108"/>
      <c r="Q10711" s="108"/>
      <c r="R10711" s="108"/>
      <c r="S10711" s="107"/>
    </row>
    <row r="10712" spans="1:19">
      <c r="A10712" s="107"/>
      <c r="B10712" s="112"/>
      <c r="C10712" s="107"/>
      <c r="D10712" s="112"/>
      <c r="E10712" s="107"/>
      <c r="F10712" s="107"/>
      <c r="G10712" s="107"/>
      <c r="H10712" s="107"/>
      <c r="I10712" s="107"/>
      <c r="J10712" s="108"/>
      <c r="K10712" s="108"/>
      <c r="L10712" s="108"/>
      <c r="M10712" s="108"/>
      <c r="N10712" s="108"/>
      <c r="O10712" s="108"/>
      <c r="P10712" s="108"/>
      <c r="Q10712" s="108"/>
      <c r="R10712" s="108"/>
      <c r="S10712" s="107"/>
    </row>
    <row r="10713" spans="1:19">
      <c r="A10713" s="107"/>
      <c r="B10713" s="112"/>
      <c r="C10713" s="107"/>
      <c r="D10713" s="112"/>
      <c r="E10713" s="107"/>
      <c r="F10713" s="107"/>
      <c r="G10713" s="107"/>
      <c r="H10713" s="107"/>
      <c r="I10713" s="107"/>
      <c r="J10713" s="108"/>
      <c r="K10713" s="108"/>
      <c r="L10713" s="108"/>
      <c r="M10713" s="108"/>
      <c r="N10713" s="108"/>
      <c r="O10713" s="108"/>
      <c r="P10713" s="108"/>
      <c r="Q10713" s="108"/>
      <c r="R10713" s="108"/>
      <c r="S10713" s="107"/>
    </row>
    <row r="10714" spans="1:19">
      <c r="A10714" s="107"/>
      <c r="B10714" s="112"/>
      <c r="C10714" s="107"/>
      <c r="D10714" s="112"/>
      <c r="E10714" s="107"/>
      <c r="F10714" s="107"/>
      <c r="G10714" s="107"/>
      <c r="H10714" s="107"/>
      <c r="I10714" s="107"/>
      <c r="J10714" s="108"/>
      <c r="K10714" s="108"/>
      <c r="L10714" s="108"/>
      <c r="M10714" s="108"/>
      <c r="N10714" s="108"/>
      <c r="O10714" s="108"/>
      <c r="P10714" s="108"/>
      <c r="Q10714" s="108"/>
      <c r="R10714" s="108"/>
      <c r="S10714" s="107"/>
    </row>
    <row r="10715" spans="1:19">
      <c r="A10715" s="107"/>
      <c r="B10715" s="112"/>
      <c r="C10715" s="107"/>
      <c r="D10715" s="112"/>
      <c r="E10715" s="107"/>
      <c r="F10715" s="107"/>
      <c r="G10715" s="107"/>
      <c r="H10715" s="107"/>
      <c r="I10715" s="107"/>
      <c r="J10715" s="108"/>
      <c r="K10715" s="108"/>
      <c r="L10715" s="108"/>
      <c r="M10715" s="108"/>
      <c r="N10715" s="108"/>
      <c r="O10715" s="108"/>
      <c r="P10715" s="108"/>
      <c r="Q10715" s="108"/>
      <c r="R10715" s="108"/>
      <c r="S10715" s="107"/>
    </row>
    <row r="10716" spans="1:19">
      <c r="A10716" s="107"/>
      <c r="B10716" s="112"/>
      <c r="C10716" s="107"/>
      <c r="D10716" s="112"/>
      <c r="E10716" s="107"/>
      <c r="F10716" s="107"/>
      <c r="G10716" s="107"/>
      <c r="H10716" s="107"/>
      <c r="I10716" s="107"/>
      <c r="J10716" s="108"/>
      <c r="K10716" s="108"/>
      <c r="L10716" s="108"/>
      <c r="M10716" s="108"/>
      <c r="N10716" s="108"/>
      <c r="O10716" s="108"/>
      <c r="P10716" s="108"/>
      <c r="Q10716" s="108"/>
      <c r="R10716" s="108"/>
      <c r="S10716" s="107"/>
    </row>
    <row r="10717" spans="1:19">
      <c r="A10717" s="107"/>
      <c r="B10717" s="112"/>
      <c r="C10717" s="107"/>
      <c r="D10717" s="112"/>
      <c r="E10717" s="107"/>
      <c r="F10717" s="107"/>
      <c r="G10717" s="107"/>
      <c r="H10717" s="107"/>
      <c r="I10717" s="107"/>
      <c r="J10717" s="108"/>
      <c r="K10717" s="108"/>
      <c r="L10717" s="108"/>
      <c r="M10717" s="108"/>
      <c r="N10717" s="108"/>
      <c r="O10717" s="108"/>
      <c r="P10717" s="108"/>
      <c r="Q10717" s="108"/>
      <c r="R10717" s="108"/>
      <c r="S10717" s="107"/>
    </row>
    <row r="10718" spans="1:19">
      <c r="A10718" s="107"/>
      <c r="B10718" s="112"/>
      <c r="C10718" s="107"/>
      <c r="D10718" s="112"/>
      <c r="E10718" s="107"/>
      <c r="F10718" s="107"/>
      <c r="G10718" s="107"/>
      <c r="H10718" s="107"/>
      <c r="I10718" s="107"/>
      <c r="J10718" s="108"/>
      <c r="K10718" s="108"/>
      <c r="L10718" s="108"/>
      <c r="M10718" s="108"/>
      <c r="N10718" s="108"/>
      <c r="O10718" s="108"/>
      <c r="P10718" s="108"/>
      <c r="Q10718" s="108"/>
      <c r="R10718" s="108"/>
      <c r="S10718" s="107"/>
    </row>
    <row r="10719" spans="1:19">
      <c r="A10719" s="107"/>
      <c r="B10719" s="112"/>
      <c r="C10719" s="107"/>
      <c r="D10719" s="112"/>
      <c r="E10719" s="107"/>
      <c r="F10719" s="107"/>
      <c r="G10719" s="107"/>
      <c r="H10719" s="107"/>
      <c r="I10719" s="107"/>
      <c r="J10719" s="108"/>
      <c r="K10719" s="108"/>
      <c r="L10719" s="108"/>
      <c r="M10719" s="108"/>
      <c r="N10719" s="108"/>
      <c r="O10719" s="108"/>
      <c r="P10719" s="108"/>
      <c r="Q10719" s="108"/>
      <c r="R10719" s="108"/>
      <c r="S10719" s="107"/>
    </row>
    <row r="10720" spans="1:19">
      <c r="A10720" s="107"/>
      <c r="B10720" s="112"/>
      <c r="C10720" s="107"/>
      <c r="D10720" s="112"/>
      <c r="E10720" s="107"/>
      <c r="F10720" s="107"/>
      <c r="G10720" s="107"/>
      <c r="H10720" s="107"/>
      <c r="I10720" s="107"/>
      <c r="J10720" s="108"/>
      <c r="K10720" s="108"/>
      <c r="L10720" s="108"/>
      <c r="M10720" s="108"/>
      <c r="N10720" s="108"/>
      <c r="O10720" s="108"/>
      <c r="P10720" s="108"/>
      <c r="Q10720" s="108"/>
      <c r="R10720" s="108"/>
      <c r="S10720" s="107"/>
    </row>
    <row r="10721" spans="1:19">
      <c r="A10721" s="107"/>
      <c r="B10721" s="112"/>
      <c r="C10721" s="107"/>
      <c r="D10721" s="112"/>
      <c r="E10721" s="107"/>
      <c r="F10721" s="107"/>
      <c r="G10721" s="107"/>
      <c r="H10721" s="107"/>
      <c r="I10721" s="107"/>
      <c r="J10721" s="108"/>
      <c r="K10721" s="108"/>
      <c r="L10721" s="108"/>
      <c r="M10721" s="108"/>
      <c r="N10721" s="108"/>
      <c r="O10721" s="108"/>
      <c r="P10721" s="108"/>
      <c r="Q10721" s="108"/>
      <c r="R10721" s="108"/>
      <c r="S10721" s="107"/>
    </row>
    <row r="10722" spans="1:19">
      <c r="A10722" s="107"/>
      <c r="B10722" s="112"/>
      <c r="C10722" s="107"/>
      <c r="D10722" s="112"/>
      <c r="E10722" s="107"/>
      <c r="F10722" s="107"/>
      <c r="G10722" s="107"/>
      <c r="H10722" s="107"/>
      <c r="I10722" s="107"/>
      <c r="J10722" s="108"/>
      <c r="K10722" s="108"/>
      <c r="L10722" s="108"/>
      <c r="M10722" s="108"/>
      <c r="N10722" s="108"/>
      <c r="O10722" s="108"/>
      <c r="P10722" s="108"/>
      <c r="Q10722" s="108"/>
      <c r="R10722" s="108"/>
      <c r="S10722" s="107"/>
    </row>
    <row r="10723" spans="1:19">
      <c r="A10723" s="107"/>
      <c r="B10723" s="112"/>
      <c r="C10723" s="107"/>
      <c r="D10723" s="112"/>
      <c r="E10723" s="107"/>
      <c r="F10723" s="107"/>
      <c r="G10723" s="107"/>
      <c r="H10723" s="107"/>
      <c r="I10723" s="107"/>
      <c r="J10723" s="108"/>
      <c r="K10723" s="108"/>
      <c r="L10723" s="108"/>
      <c r="M10723" s="108"/>
      <c r="N10723" s="108"/>
      <c r="O10723" s="108"/>
      <c r="P10723" s="108"/>
      <c r="Q10723" s="108"/>
      <c r="R10723" s="108"/>
      <c r="S10723" s="107"/>
    </row>
    <row r="10724" spans="1:19">
      <c r="A10724" s="107"/>
      <c r="B10724" s="112"/>
      <c r="C10724" s="107"/>
      <c r="D10724" s="112"/>
      <c r="E10724" s="107"/>
      <c r="F10724" s="107"/>
      <c r="G10724" s="107"/>
      <c r="H10724" s="107"/>
      <c r="I10724" s="107"/>
      <c r="J10724" s="108"/>
      <c r="K10724" s="108"/>
      <c r="L10724" s="108"/>
      <c r="M10724" s="108"/>
      <c r="N10724" s="108"/>
      <c r="O10724" s="108"/>
      <c r="P10724" s="108"/>
      <c r="Q10724" s="108"/>
      <c r="R10724" s="108"/>
      <c r="S10724" s="107"/>
    </row>
    <row r="10725" spans="1:19">
      <c r="A10725" s="107"/>
      <c r="B10725" s="112"/>
      <c r="C10725" s="107"/>
      <c r="D10725" s="112"/>
      <c r="E10725" s="107"/>
      <c r="F10725" s="107"/>
      <c r="G10725" s="107"/>
      <c r="H10725" s="107"/>
      <c r="I10725" s="107"/>
      <c r="J10725" s="108"/>
      <c r="K10725" s="108"/>
      <c r="L10725" s="108"/>
      <c r="M10725" s="108"/>
      <c r="N10725" s="108"/>
      <c r="O10725" s="108"/>
      <c r="P10725" s="108"/>
      <c r="Q10725" s="108"/>
      <c r="R10725" s="108"/>
      <c r="S10725" s="107"/>
    </row>
    <row r="10726" spans="1:19">
      <c r="A10726" s="107"/>
      <c r="B10726" s="112"/>
      <c r="C10726" s="107"/>
      <c r="D10726" s="112"/>
      <c r="E10726" s="107"/>
      <c r="F10726" s="107"/>
      <c r="G10726" s="107"/>
      <c r="H10726" s="107"/>
      <c r="I10726" s="107"/>
      <c r="J10726" s="108"/>
      <c r="K10726" s="108"/>
      <c r="L10726" s="108"/>
      <c r="M10726" s="108"/>
      <c r="N10726" s="108"/>
      <c r="O10726" s="108"/>
      <c r="P10726" s="108"/>
      <c r="Q10726" s="108"/>
      <c r="R10726" s="108"/>
      <c r="S10726" s="107"/>
    </row>
    <row r="10727" spans="1:19">
      <c r="A10727" s="107"/>
      <c r="B10727" s="112"/>
      <c r="C10727" s="107"/>
      <c r="D10727" s="112"/>
      <c r="E10727" s="107"/>
      <c r="F10727" s="107"/>
      <c r="G10727" s="107"/>
      <c r="H10727" s="107"/>
      <c r="I10727" s="107"/>
      <c r="J10727" s="108"/>
      <c r="K10727" s="108"/>
      <c r="L10727" s="108"/>
      <c r="M10727" s="108"/>
      <c r="N10727" s="108"/>
      <c r="O10727" s="108"/>
      <c r="P10727" s="108"/>
      <c r="Q10727" s="108"/>
      <c r="R10727" s="108"/>
      <c r="S10727" s="107"/>
    </row>
    <row r="10728" spans="1:19">
      <c r="A10728" s="107"/>
      <c r="B10728" s="112"/>
      <c r="C10728" s="107"/>
      <c r="D10728" s="112"/>
      <c r="E10728" s="107"/>
      <c r="F10728" s="107"/>
      <c r="G10728" s="107"/>
      <c r="H10728" s="107"/>
      <c r="I10728" s="107"/>
      <c r="J10728" s="108"/>
      <c r="K10728" s="108"/>
      <c r="L10728" s="108"/>
      <c r="M10728" s="108"/>
      <c r="N10728" s="108"/>
      <c r="O10728" s="108"/>
      <c r="P10728" s="108"/>
      <c r="Q10728" s="108"/>
      <c r="R10728" s="108"/>
      <c r="S10728" s="107"/>
    </row>
    <row r="10729" spans="1:19">
      <c r="A10729" s="107"/>
      <c r="B10729" s="112"/>
      <c r="C10729" s="107"/>
      <c r="D10729" s="112"/>
      <c r="E10729" s="107"/>
      <c r="F10729" s="107"/>
      <c r="G10729" s="107"/>
      <c r="H10729" s="107"/>
      <c r="I10729" s="107"/>
      <c r="J10729" s="108"/>
      <c r="K10729" s="108"/>
      <c r="L10729" s="108"/>
      <c r="M10729" s="108"/>
      <c r="N10729" s="108"/>
      <c r="O10729" s="108"/>
      <c r="P10729" s="108"/>
      <c r="Q10729" s="108"/>
      <c r="R10729" s="108"/>
      <c r="S10729" s="107"/>
    </row>
    <row r="10730" spans="1:19">
      <c r="A10730" s="107"/>
      <c r="B10730" s="112"/>
      <c r="C10730" s="107"/>
      <c r="D10730" s="112"/>
      <c r="E10730" s="107"/>
      <c r="F10730" s="107"/>
      <c r="G10730" s="107"/>
      <c r="H10730" s="107"/>
      <c r="I10730" s="107"/>
      <c r="J10730" s="108"/>
      <c r="K10730" s="108"/>
      <c r="L10730" s="108"/>
      <c r="M10730" s="108"/>
      <c r="N10730" s="108"/>
      <c r="O10730" s="108"/>
      <c r="P10730" s="108"/>
      <c r="Q10730" s="108"/>
      <c r="R10730" s="108"/>
      <c r="S10730" s="107"/>
    </row>
    <row r="10731" spans="1:19">
      <c r="A10731" s="107"/>
      <c r="B10731" s="112"/>
      <c r="C10731" s="107"/>
      <c r="D10731" s="112"/>
      <c r="E10731" s="107"/>
      <c r="F10731" s="107"/>
      <c r="G10731" s="107"/>
      <c r="H10731" s="107"/>
      <c r="I10731" s="107"/>
      <c r="J10731" s="108"/>
      <c r="K10731" s="108"/>
      <c r="L10731" s="108"/>
      <c r="M10731" s="108"/>
      <c r="N10731" s="108"/>
      <c r="O10731" s="108"/>
      <c r="P10731" s="108"/>
      <c r="Q10731" s="108"/>
      <c r="R10731" s="108"/>
      <c r="S10731" s="107"/>
    </row>
    <row r="10732" spans="1:19">
      <c r="A10732" s="107"/>
      <c r="B10732" s="112"/>
      <c r="C10732" s="107"/>
      <c r="D10732" s="112"/>
      <c r="E10732" s="107"/>
      <c r="F10732" s="107"/>
      <c r="G10732" s="107"/>
      <c r="H10732" s="107"/>
      <c r="I10732" s="107"/>
      <c r="J10732" s="108"/>
      <c r="K10732" s="108"/>
      <c r="L10732" s="108"/>
      <c r="M10732" s="108"/>
      <c r="N10732" s="108"/>
      <c r="O10732" s="108"/>
      <c r="P10732" s="108"/>
      <c r="Q10732" s="108"/>
      <c r="R10732" s="108"/>
      <c r="S10732" s="107"/>
    </row>
    <row r="10733" spans="1:19">
      <c r="A10733" s="107"/>
      <c r="B10733" s="112"/>
      <c r="C10733" s="107"/>
      <c r="D10733" s="112"/>
      <c r="E10733" s="107"/>
      <c r="F10733" s="107"/>
      <c r="G10733" s="107"/>
      <c r="H10733" s="107"/>
      <c r="I10733" s="107"/>
      <c r="J10733" s="108"/>
      <c r="K10733" s="108"/>
      <c r="L10733" s="108"/>
      <c r="M10733" s="108"/>
      <c r="N10733" s="108"/>
      <c r="O10733" s="108"/>
      <c r="P10733" s="108"/>
      <c r="Q10733" s="108"/>
      <c r="R10733" s="108"/>
      <c r="S10733" s="107"/>
    </row>
    <row r="10734" spans="1:19">
      <c r="A10734" s="107"/>
      <c r="B10734" s="112"/>
      <c r="C10734" s="107"/>
      <c r="D10734" s="112"/>
      <c r="E10734" s="107"/>
      <c r="F10734" s="107"/>
      <c r="G10734" s="107"/>
      <c r="H10734" s="107"/>
      <c r="I10734" s="107"/>
      <c r="J10734" s="108"/>
      <c r="K10734" s="108"/>
      <c r="L10734" s="108"/>
      <c r="M10734" s="108"/>
      <c r="N10734" s="108"/>
      <c r="O10734" s="108"/>
      <c r="P10734" s="108"/>
      <c r="Q10734" s="108"/>
      <c r="R10734" s="108"/>
      <c r="S10734" s="107"/>
    </row>
    <row r="10735" spans="1:19">
      <c r="A10735" s="107"/>
      <c r="B10735" s="112"/>
      <c r="C10735" s="107"/>
      <c r="D10735" s="112"/>
      <c r="E10735" s="107"/>
      <c r="F10735" s="107"/>
      <c r="G10735" s="107"/>
      <c r="H10735" s="107"/>
      <c r="I10735" s="107"/>
      <c r="J10735" s="108"/>
      <c r="K10735" s="108"/>
      <c r="L10735" s="108"/>
      <c r="M10735" s="108"/>
      <c r="N10735" s="108"/>
      <c r="O10735" s="108"/>
      <c r="P10735" s="108"/>
      <c r="Q10735" s="108"/>
      <c r="R10735" s="108"/>
      <c r="S10735" s="107"/>
    </row>
    <row r="10736" spans="1:19">
      <c r="A10736" s="107"/>
      <c r="B10736" s="112"/>
      <c r="C10736" s="107"/>
      <c r="D10736" s="112"/>
      <c r="E10736" s="107"/>
      <c r="F10736" s="107"/>
      <c r="G10736" s="107"/>
      <c r="H10736" s="107"/>
      <c r="I10736" s="107"/>
      <c r="J10736" s="108"/>
      <c r="K10736" s="108"/>
      <c r="L10736" s="108"/>
      <c r="M10736" s="108"/>
      <c r="N10736" s="108"/>
      <c r="O10736" s="108"/>
      <c r="P10736" s="108"/>
      <c r="Q10736" s="108"/>
      <c r="R10736" s="108"/>
      <c r="S10736" s="107"/>
    </row>
    <row r="10737" spans="1:19">
      <c r="A10737" s="107"/>
      <c r="B10737" s="112"/>
      <c r="C10737" s="107"/>
      <c r="D10737" s="112"/>
      <c r="E10737" s="107"/>
      <c r="F10737" s="107"/>
      <c r="G10737" s="107"/>
      <c r="H10737" s="107"/>
      <c r="I10737" s="107"/>
      <c r="J10737" s="108"/>
      <c r="K10737" s="108"/>
      <c r="L10737" s="108"/>
      <c r="M10737" s="108"/>
      <c r="N10737" s="108"/>
      <c r="O10737" s="108"/>
      <c r="P10737" s="108"/>
      <c r="Q10737" s="108"/>
      <c r="R10737" s="108"/>
      <c r="S10737" s="107"/>
    </row>
    <row r="10738" spans="1:19">
      <c r="A10738" s="107"/>
      <c r="B10738" s="112"/>
      <c r="C10738" s="107"/>
      <c r="D10738" s="112"/>
      <c r="E10738" s="107"/>
      <c r="F10738" s="107"/>
      <c r="G10738" s="107"/>
      <c r="H10738" s="107"/>
      <c r="I10738" s="107"/>
      <c r="J10738" s="108"/>
      <c r="K10738" s="108"/>
      <c r="L10738" s="108"/>
      <c r="M10738" s="108"/>
      <c r="N10738" s="108"/>
      <c r="O10738" s="108"/>
      <c r="P10738" s="108"/>
      <c r="Q10738" s="108"/>
      <c r="R10738" s="108"/>
      <c r="S10738" s="107"/>
    </row>
    <row r="10739" spans="1:19">
      <c r="A10739" s="107"/>
      <c r="B10739" s="112"/>
      <c r="C10739" s="107"/>
      <c r="D10739" s="112"/>
      <c r="E10739" s="107"/>
      <c r="F10739" s="107"/>
      <c r="G10739" s="107"/>
      <c r="H10739" s="107"/>
      <c r="I10739" s="107"/>
      <c r="J10739" s="108"/>
      <c r="K10739" s="108"/>
      <c r="L10739" s="108"/>
      <c r="M10739" s="108"/>
      <c r="N10739" s="108"/>
      <c r="O10739" s="108"/>
      <c r="P10739" s="108"/>
      <c r="Q10739" s="108"/>
      <c r="R10739" s="108"/>
      <c r="S10739" s="107"/>
    </row>
    <row r="10740" spans="1:19">
      <c r="A10740" s="107"/>
      <c r="B10740" s="112"/>
      <c r="C10740" s="107"/>
      <c r="D10740" s="112"/>
      <c r="E10740" s="107"/>
      <c r="F10740" s="107"/>
      <c r="G10740" s="107"/>
      <c r="H10740" s="107"/>
      <c r="I10740" s="107"/>
      <c r="J10740" s="108"/>
      <c r="K10740" s="108"/>
      <c r="L10740" s="108"/>
      <c r="M10740" s="108"/>
      <c r="N10740" s="108"/>
      <c r="O10740" s="108"/>
      <c r="P10740" s="108"/>
      <c r="Q10740" s="108"/>
      <c r="R10740" s="108"/>
      <c r="S10740" s="107"/>
    </row>
    <row r="10741" spans="1:19">
      <c r="A10741" s="107"/>
      <c r="B10741" s="112"/>
      <c r="C10741" s="107"/>
      <c r="D10741" s="112"/>
      <c r="E10741" s="107"/>
      <c r="F10741" s="107"/>
      <c r="G10741" s="107"/>
      <c r="H10741" s="107"/>
      <c r="I10741" s="107"/>
      <c r="J10741" s="108"/>
      <c r="K10741" s="108"/>
      <c r="L10741" s="108"/>
      <c r="M10741" s="108"/>
      <c r="N10741" s="108"/>
      <c r="O10741" s="108"/>
      <c r="P10741" s="108"/>
      <c r="Q10741" s="108"/>
      <c r="R10741" s="108"/>
      <c r="S10741" s="107"/>
    </row>
    <row r="10742" spans="1:19">
      <c r="A10742" s="107"/>
      <c r="B10742" s="112"/>
      <c r="C10742" s="107"/>
      <c r="D10742" s="112"/>
      <c r="E10742" s="107"/>
      <c r="F10742" s="107"/>
      <c r="G10742" s="107"/>
      <c r="H10742" s="107"/>
      <c r="I10742" s="107"/>
      <c r="J10742" s="108"/>
      <c r="K10742" s="108"/>
      <c r="L10742" s="108"/>
      <c r="M10742" s="108"/>
      <c r="N10742" s="108"/>
      <c r="O10742" s="108"/>
      <c r="P10742" s="108"/>
      <c r="Q10742" s="108"/>
      <c r="R10742" s="108"/>
      <c r="S10742" s="107"/>
    </row>
    <row r="10743" spans="1:19">
      <c r="A10743" s="107"/>
      <c r="B10743" s="112"/>
      <c r="C10743" s="107"/>
      <c r="D10743" s="112"/>
      <c r="E10743" s="107"/>
      <c r="F10743" s="107"/>
      <c r="G10743" s="107"/>
      <c r="H10743" s="107"/>
      <c r="I10743" s="107"/>
      <c r="J10743" s="108"/>
      <c r="K10743" s="108"/>
      <c r="L10743" s="108"/>
      <c r="M10743" s="108"/>
      <c r="N10743" s="108"/>
      <c r="O10743" s="108"/>
      <c r="P10743" s="108"/>
      <c r="Q10743" s="108"/>
      <c r="R10743" s="108"/>
      <c r="S10743" s="107"/>
    </row>
    <row r="10744" spans="1:19">
      <c r="A10744" s="107"/>
      <c r="B10744" s="112"/>
      <c r="C10744" s="107"/>
      <c r="D10744" s="112"/>
      <c r="E10744" s="107"/>
      <c r="F10744" s="107"/>
      <c r="G10744" s="107"/>
      <c r="H10744" s="107"/>
      <c r="I10744" s="107"/>
      <c r="J10744" s="108"/>
      <c r="K10744" s="108"/>
      <c r="L10744" s="108"/>
      <c r="M10744" s="108"/>
      <c r="N10744" s="108"/>
      <c r="O10744" s="108"/>
      <c r="P10744" s="108"/>
      <c r="Q10744" s="108"/>
      <c r="R10744" s="108"/>
      <c r="S10744" s="107"/>
    </row>
    <row r="10745" spans="1:19">
      <c r="A10745" s="107"/>
      <c r="B10745" s="112"/>
      <c r="C10745" s="107"/>
      <c r="D10745" s="112"/>
      <c r="E10745" s="107"/>
      <c r="F10745" s="107"/>
      <c r="G10745" s="107"/>
      <c r="H10745" s="107"/>
      <c r="I10745" s="107"/>
      <c r="J10745" s="108"/>
      <c r="K10745" s="108"/>
      <c r="L10745" s="108"/>
      <c r="M10745" s="108"/>
      <c r="N10745" s="108"/>
      <c r="O10745" s="108"/>
      <c r="P10745" s="108"/>
      <c r="Q10745" s="108"/>
      <c r="R10745" s="108"/>
      <c r="S10745" s="107"/>
    </row>
    <row r="10746" spans="1:19">
      <c r="A10746" s="107"/>
      <c r="B10746" s="112"/>
      <c r="C10746" s="107"/>
      <c r="D10746" s="112"/>
      <c r="E10746" s="107"/>
      <c r="F10746" s="107"/>
      <c r="G10746" s="107"/>
      <c r="H10746" s="107"/>
      <c r="I10746" s="107"/>
      <c r="J10746" s="108"/>
      <c r="K10746" s="108"/>
      <c r="L10746" s="108"/>
      <c r="M10746" s="108"/>
      <c r="N10746" s="108"/>
      <c r="O10746" s="108"/>
      <c r="P10746" s="108"/>
      <c r="Q10746" s="108"/>
      <c r="R10746" s="108"/>
      <c r="S10746" s="107"/>
    </row>
    <row r="10747" spans="1:19">
      <c r="A10747" s="107"/>
      <c r="B10747" s="112"/>
      <c r="C10747" s="107"/>
      <c r="D10747" s="112"/>
      <c r="E10747" s="107"/>
      <c r="F10747" s="107"/>
      <c r="G10747" s="107"/>
      <c r="H10747" s="107"/>
      <c r="I10747" s="107"/>
      <c r="J10747" s="108"/>
      <c r="K10747" s="108"/>
      <c r="L10747" s="108"/>
      <c r="M10747" s="108"/>
      <c r="N10747" s="108"/>
      <c r="O10747" s="108"/>
      <c r="P10747" s="108"/>
      <c r="Q10747" s="108"/>
      <c r="R10747" s="108"/>
      <c r="S10747" s="107"/>
    </row>
    <row r="10748" spans="1:19">
      <c r="A10748" s="107"/>
      <c r="B10748" s="112"/>
      <c r="C10748" s="107"/>
      <c r="D10748" s="112"/>
      <c r="E10748" s="107"/>
      <c r="F10748" s="107"/>
      <c r="G10748" s="107"/>
      <c r="H10748" s="107"/>
      <c r="I10748" s="107"/>
      <c r="J10748" s="108"/>
      <c r="K10748" s="108"/>
      <c r="L10748" s="108"/>
      <c r="M10748" s="108"/>
      <c r="N10748" s="108"/>
      <c r="O10748" s="108"/>
      <c r="P10748" s="108"/>
      <c r="Q10748" s="108"/>
      <c r="R10748" s="108"/>
      <c r="S10748" s="107"/>
    </row>
    <row r="10749" spans="1:19">
      <c r="A10749" s="107"/>
      <c r="B10749" s="112"/>
      <c r="C10749" s="107"/>
      <c r="D10749" s="112"/>
      <c r="E10749" s="107"/>
      <c r="F10749" s="107"/>
      <c r="G10749" s="107"/>
      <c r="H10749" s="107"/>
      <c r="I10749" s="107"/>
      <c r="J10749" s="108"/>
      <c r="K10749" s="108"/>
      <c r="L10749" s="108"/>
      <c r="M10749" s="108"/>
      <c r="N10749" s="108"/>
      <c r="O10749" s="108"/>
      <c r="P10749" s="108"/>
      <c r="Q10749" s="108"/>
      <c r="R10749" s="108"/>
      <c r="S10749" s="107"/>
    </row>
    <row r="10750" spans="1:19">
      <c r="A10750" s="107"/>
      <c r="B10750" s="112"/>
      <c r="C10750" s="107"/>
      <c r="D10750" s="112"/>
      <c r="E10750" s="107"/>
      <c r="F10750" s="107"/>
      <c r="G10750" s="107"/>
      <c r="H10750" s="107"/>
      <c r="I10750" s="107"/>
      <c r="J10750" s="108"/>
      <c r="K10750" s="108"/>
      <c r="L10750" s="108"/>
      <c r="M10750" s="108"/>
      <c r="N10750" s="108"/>
      <c r="O10750" s="108"/>
      <c r="P10750" s="108"/>
      <c r="Q10750" s="108"/>
      <c r="R10750" s="108"/>
      <c r="S10750" s="107"/>
    </row>
    <row r="10751" spans="1:19">
      <c r="A10751" s="107"/>
      <c r="B10751" s="112"/>
      <c r="C10751" s="107"/>
      <c r="D10751" s="112"/>
      <c r="E10751" s="107"/>
      <c r="F10751" s="107"/>
      <c r="G10751" s="107"/>
      <c r="H10751" s="107"/>
      <c r="I10751" s="107"/>
      <c r="J10751" s="108"/>
      <c r="K10751" s="108"/>
      <c r="L10751" s="108"/>
      <c r="M10751" s="108"/>
      <c r="N10751" s="108"/>
      <c r="O10751" s="108"/>
      <c r="P10751" s="108"/>
      <c r="Q10751" s="108"/>
      <c r="R10751" s="108"/>
      <c r="S10751" s="107"/>
    </row>
    <row r="10752" spans="1:19">
      <c r="A10752" s="107"/>
      <c r="B10752" s="112"/>
      <c r="C10752" s="107"/>
      <c r="D10752" s="112"/>
      <c r="E10752" s="107"/>
      <c r="F10752" s="107"/>
      <c r="G10752" s="107"/>
      <c r="H10752" s="107"/>
      <c r="I10752" s="107"/>
      <c r="J10752" s="108"/>
      <c r="K10752" s="108"/>
      <c r="L10752" s="108"/>
      <c r="M10752" s="108"/>
      <c r="N10752" s="108"/>
      <c r="O10752" s="108"/>
      <c r="P10752" s="108"/>
      <c r="Q10752" s="108"/>
      <c r="R10752" s="108"/>
      <c r="S10752" s="107"/>
    </row>
    <row r="10753" spans="1:19">
      <c r="A10753" s="107"/>
      <c r="B10753" s="112"/>
      <c r="C10753" s="107"/>
      <c r="D10753" s="112"/>
      <c r="E10753" s="107"/>
      <c r="F10753" s="107"/>
      <c r="G10753" s="107"/>
      <c r="H10753" s="107"/>
      <c r="I10753" s="107"/>
      <c r="J10753" s="108"/>
      <c r="K10753" s="108"/>
      <c r="L10753" s="108"/>
      <c r="M10753" s="108"/>
      <c r="N10753" s="108"/>
      <c r="O10753" s="108"/>
      <c r="P10753" s="108"/>
      <c r="Q10753" s="108"/>
      <c r="R10753" s="108"/>
      <c r="S10753" s="107"/>
    </row>
    <row r="10754" spans="1:19">
      <c r="A10754" s="107"/>
      <c r="B10754" s="112"/>
      <c r="C10754" s="107"/>
      <c r="D10754" s="112"/>
      <c r="E10754" s="107"/>
      <c r="F10754" s="107"/>
      <c r="G10754" s="107"/>
      <c r="H10754" s="107"/>
      <c r="I10754" s="107"/>
      <c r="J10754" s="108"/>
      <c r="K10754" s="108"/>
      <c r="L10754" s="108"/>
      <c r="M10754" s="108"/>
      <c r="N10754" s="108"/>
      <c r="O10754" s="108"/>
      <c r="P10754" s="108"/>
      <c r="Q10754" s="108"/>
      <c r="R10754" s="108"/>
      <c r="S10754" s="107"/>
    </row>
    <row r="10755" spans="1:19">
      <c r="A10755" s="107"/>
      <c r="B10755" s="112"/>
      <c r="C10755" s="107"/>
      <c r="D10755" s="112"/>
      <c r="E10755" s="107"/>
      <c r="F10755" s="107"/>
      <c r="G10755" s="107"/>
      <c r="H10755" s="107"/>
      <c r="I10755" s="107"/>
      <c r="J10755" s="108"/>
      <c r="K10755" s="108"/>
      <c r="L10755" s="108"/>
      <c r="M10755" s="108"/>
      <c r="N10755" s="108"/>
      <c r="O10755" s="108"/>
      <c r="P10755" s="108"/>
      <c r="Q10755" s="108"/>
      <c r="R10755" s="108"/>
      <c r="S10755" s="107"/>
    </row>
    <row r="10756" spans="1:19">
      <c r="A10756" s="107"/>
      <c r="B10756" s="112"/>
      <c r="C10756" s="107"/>
      <c r="D10756" s="112"/>
      <c r="E10756" s="107"/>
      <c r="F10756" s="107"/>
      <c r="G10756" s="107"/>
      <c r="H10756" s="107"/>
      <c r="I10756" s="107"/>
      <c r="J10756" s="108"/>
      <c r="K10756" s="108"/>
      <c r="L10756" s="108"/>
      <c r="M10756" s="108"/>
      <c r="N10756" s="108"/>
      <c r="O10756" s="108"/>
      <c r="P10756" s="108"/>
      <c r="Q10756" s="108"/>
      <c r="R10756" s="108"/>
      <c r="S10756" s="107"/>
    </row>
    <row r="10757" spans="1:19">
      <c r="A10757" s="107"/>
      <c r="B10757" s="112"/>
      <c r="C10757" s="107"/>
      <c r="D10757" s="112"/>
      <c r="E10757" s="107"/>
      <c r="F10757" s="107"/>
      <c r="G10757" s="107"/>
      <c r="H10757" s="107"/>
      <c r="I10757" s="107"/>
      <c r="J10757" s="108"/>
      <c r="K10757" s="108"/>
      <c r="L10757" s="108"/>
      <c r="M10757" s="108"/>
      <c r="N10757" s="108"/>
      <c r="O10757" s="108"/>
      <c r="P10757" s="108"/>
      <c r="Q10757" s="108"/>
      <c r="R10757" s="108"/>
      <c r="S10757" s="107"/>
    </row>
    <row r="10758" spans="1:19">
      <c r="A10758" s="107"/>
      <c r="B10758" s="112"/>
      <c r="C10758" s="107"/>
      <c r="D10758" s="112"/>
      <c r="E10758" s="107"/>
      <c r="F10758" s="107"/>
      <c r="G10758" s="107"/>
      <c r="H10758" s="107"/>
      <c r="I10758" s="107"/>
      <c r="J10758" s="108"/>
      <c r="K10758" s="108"/>
      <c r="L10758" s="108"/>
      <c r="M10758" s="108"/>
      <c r="N10758" s="108"/>
      <c r="O10758" s="108"/>
      <c r="P10758" s="108"/>
      <c r="Q10758" s="108"/>
      <c r="R10758" s="108"/>
      <c r="S10758" s="107"/>
    </row>
    <row r="10759" spans="1:19">
      <c r="A10759" s="107"/>
      <c r="B10759" s="112"/>
      <c r="C10759" s="107"/>
      <c r="D10759" s="112"/>
      <c r="E10759" s="107"/>
      <c r="F10759" s="107"/>
      <c r="G10759" s="107"/>
      <c r="H10759" s="107"/>
      <c r="I10759" s="107"/>
      <c r="J10759" s="108"/>
      <c r="K10759" s="108"/>
      <c r="L10759" s="108"/>
      <c r="M10759" s="108"/>
      <c r="N10759" s="108"/>
      <c r="O10759" s="108"/>
      <c r="P10759" s="108"/>
      <c r="Q10759" s="108"/>
      <c r="R10759" s="108"/>
      <c r="S10759" s="107"/>
    </row>
    <row r="10760" spans="1:19">
      <c r="A10760" s="107"/>
      <c r="B10760" s="112"/>
      <c r="C10760" s="107"/>
      <c r="D10760" s="112"/>
      <c r="E10760" s="107"/>
      <c r="F10760" s="107"/>
      <c r="G10760" s="107"/>
      <c r="H10760" s="107"/>
      <c r="I10760" s="107"/>
      <c r="J10760" s="108"/>
      <c r="K10760" s="108"/>
      <c r="L10760" s="108"/>
      <c r="M10760" s="108"/>
      <c r="N10760" s="108"/>
      <c r="O10760" s="108"/>
      <c r="P10760" s="108"/>
      <c r="Q10760" s="108"/>
      <c r="R10760" s="108"/>
      <c r="S10760" s="107"/>
    </row>
    <row r="10761" spans="1:19">
      <c r="A10761" s="107"/>
      <c r="B10761" s="112"/>
      <c r="C10761" s="107"/>
      <c r="D10761" s="112"/>
      <c r="E10761" s="107"/>
      <c r="F10761" s="107"/>
      <c r="G10761" s="107"/>
      <c r="H10761" s="107"/>
      <c r="I10761" s="107"/>
      <c r="J10761" s="108"/>
      <c r="K10761" s="108"/>
      <c r="L10761" s="108"/>
      <c r="M10761" s="108"/>
      <c r="N10761" s="108"/>
      <c r="O10761" s="108"/>
      <c r="P10761" s="108"/>
      <c r="Q10761" s="108"/>
      <c r="R10761" s="108"/>
      <c r="S10761" s="107"/>
    </row>
    <row r="10762" spans="1:19">
      <c r="A10762" s="107"/>
      <c r="B10762" s="112"/>
      <c r="C10762" s="107"/>
      <c r="D10762" s="112"/>
      <c r="E10762" s="107"/>
      <c r="F10762" s="107"/>
      <c r="G10762" s="107"/>
      <c r="H10762" s="107"/>
      <c r="I10762" s="107"/>
      <c r="J10762" s="108"/>
      <c r="K10762" s="108"/>
      <c r="L10762" s="108"/>
      <c r="M10762" s="108"/>
      <c r="N10762" s="108"/>
      <c r="O10762" s="108"/>
      <c r="P10762" s="108"/>
      <c r="Q10762" s="108"/>
      <c r="R10762" s="108"/>
      <c r="S10762" s="107"/>
    </row>
    <row r="10763" spans="1:19">
      <c r="A10763" s="107"/>
      <c r="B10763" s="112"/>
      <c r="C10763" s="107"/>
      <c r="D10763" s="112"/>
      <c r="E10763" s="107"/>
      <c r="F10763" s="107"/>
      <c r="G10763" s="107"/>
      <c r="H10763" s="107"/>
      <c r="I10763" s="107"/>
      <c r="J10763" s="108"/>
      <c r="K10763" s="108"/>
      <c r="L10763" s="108"/>
      <c r="M10763" s="108"/>
      <c r="N10763" s="108"/>
      <c r="O10763" s="108"/>
      <c r="P10763" s="108"/>
      <c r="Q10763" s="108"/>
      <c r="R10763" s="108"/>
      <c r="S10763" s="107"/>
    </row>
    <row r="10764" spans="1:19">
      <c r="A10764" s="107"/>
      <c r="B10764" s="112"/>
      <c r="C10764" s="107"/>
      <c r="D10764" s="112"/>
      <c r="E10764" s="107"/>
      <c r="F10764" s="107"/>
      <c r="G10764" s="107"/>
      <c r="H10764" s="107"/>
      <c r="I10764" s="107"/>
      <c r="J10764" s="108"/>
      <c r="K10764" s="108"/>
      <c r="L10764" s="108"/>
      <c r="M10764" s="108"/>
      <c r="N10764" s="108"/>
      <c r="O10764" s="108"/>
      <c r="P10764" s="108"/>
      <c r="Q10764" s="108"/>
      <c r="R10764" s="108"/>
      <c r="S10764" s="107"/>
    </row>
    <row r="10765" spans="1:19">
      <c r="A10765" s="107"/>
      <c r="B10765" s="112"/>
      <c r="C10765" s="107"/>
      <c r="D10765" s="112"/>
      <c r="E10765" s="107"/>
      <c r="F10765" s="107"/>
      <c r="G10765" s="107"/>
      <c r="H10765" s="107"/>
      <c r="I10765" s="107"/>
      <c r="J10765" s="108"/>
      <c r="K10765" s="108"/>
      <c r="L10765" s="108"/>
      <c r="M10765" s="108"/>
      <c r="N10765" s="108"/>
      <c r="O10765" s="108"/>
      <c r="P10765" s="108"/>
      <c r="Q10765" s="108"/>
      <c r="R10765" s="108"/>
      <c r="S10765" s="107"/>
    </row>
    <row r="10766" spans="1:19">
      <c r="A10766" s="107"/>
      <c r="B10766" s="112"/>
      <c r="C10766" s="107"/>
      <c r="D10766" s="112"/>
      <c r="E10766" s="107"/>
      <c r="F10766" s="107"/>
      <c r="G10766" s="107"/>
      <c r="H10766" s="107"/>
      <c r="I10766" s="107"/>
      <c r="J10766" s="108"/>
      <c r="K10766" s="108"/>
      <c r="L10766" s="108"/>
      <c r="M10766" s="108"/>
      <c r="N10766" s="108"/>
      <c r="O10766" s="108"/>
      <c r="P10766" s="108"/>
      <c r="Q10766" s="108"/>
      <c r="R10766" s="108"/>
      <c r="S10766" s="107"/>
    </row>
    <row r="10767" spans="1:19">
      <c r="A10767" s="107"/>
      <c r="B10767" s="112"/>
      <c r="C10767" s="107"/>
      <c r="D10767" s="112"/>
      <c r="E10767" s="107"/>
      <c r="F10767" s="107"/>
      <c r="G10767" s="107"/>
      <c r="H10767" s="107"/>
      <c r="I10767" s="107"/>
      <c r="J10767" s="108"/>
      <c r="K10767" s="108"/>
      <c r="L10767" s="108"/>
      <c r="M10767" s="108"/>
      <c r="N10767" s="108"/>
      <c r="O10767" s="108"/>
      <c r="P10767" s="108"/>
      <c r="Q10767" s="108"/>
      <c r="R10767" s="108"/>
      <c r="S10767" s="107"/>
    </row>
    <row r="10768" spans="1:19">
      <c r="A10768" s="107"/>
      <c r="B10768" s="112"/>
      <c r="C10768" s="107"/>
      <c r="D10768" s="112"/>
      <c r="E10768" s="107"/>
      <c r="F10768" s="107"/>
      <c r="G10768" s="107"/>
      <c r="H10768" s="107"/>
      <c r="I10768" s="107"/>
      <c r="J10768" s="108"/>
      <c r="K10768" s="108"/>
      <c r="L10768" s="108"/>
      <c r="M10768" s="108"/>
      <c r="N10768" s="108"/>
      <c r="O10768" s="108"/>
      <c r="P10768" s="108"/>
      <c r="Q10768" s="108"/>
      <c r="R10768" s="108"/>
      <c r="S10768" s="107"/>
    </row>
    <row r="10769" spans="1:19">
      <c r="A10769" s="107"/>
      <c r="B10769" s="112"/>
      <c r="C10769" s="107"/>
      <c r="D10769" s="112"/>
      <c r="E10769" s="107"/>
      <c r="F10769" s="107"/>
      <c r="G10769" s="107"/>
      <c r="H10769" s="107"/>
      <c r="I10769" s="107"/>
      <c r="J10769" s="108"/>
      <c r="K10769" s="108"/>
      <c r="L10769" s="108"/>
      <c r="M10769" s="108"/>
      <c r="N10769" s="108"/>
      <c r="O10769" s="108"/>
      <c r="P10769" s="108"/>
      <c r="Q10769" s="108"/>
      <c r="R10769" s="108"/>
      <c r="S10769" s="107"/>
    </row>
    <row r="10770" spans="1:19">
      <c r="A10770" s="107"/>
      <c r="B10770" s="112"/>
      <c r="C10770" s="107"/>
      <c r="D10770" s="112"/>
      <c r="E10770" s="107"/>
      <c r="F10770" s="107"/>
      <c r="G10770" s="107"/>
      <c r="H10770" s="107"/>
      <c r="I10770" s="107"/>
      <c r="J10770" s="108"/>
      <c r="K10770" s="108"/>
      <c r="L10770" s="108"/>
      <c r="M10770" s="108"/>
      <c r="N10770" s="108"/>
      <c r="O10770" s="108"/>
      <c r="P10770" s="108"/>
      <c r="Q10770" s="108"/>
      <c r="R10770" s="108"/>
      <c r="S10770" s="107"/>
    </row>
    <row r="10771" spans="1:19">
      <c r="A10771" s="107"/>
      <c r="B10771" s="112"/>
      <c r="C10771" s="107"/>
      <c r="D10771" s="112"/>
      <c r="E10771" s="107"/>
      <c r="F10771" s="107"/>
      <c r="G10771" s="107"/>
      <c r="H10771" s="107"/>
      <c r="I10771" s="107"/>
      <c r="J10771" s="108"/>
      <c r="K10771" s="108"/>
      <c r="L10771" s="108"/>
      <c r="M10771" s="108"/>
      <c r="N10771" s="108"/>
      <c r="O10771" s="108"/>
      <c r="P10771" s="108"/>
      <c r="Q10771" s="108"/>
      <c r="R10771" s="108"/>
      <c r="S10771" s="107"/>
    </row>
    <row r="10772" spans="1:19">
      <c r="A10772" s="107"/>
      <c r="B10772" s="112"/>
      <c r="C10772" s="107"/>
      <c r="D10772" s="112"/>
      <c r="E10772" s="107"/>
      <c r="F10772" s="107"/>
      <c r="G10772" s="107"/>
      <c r="H10772" s="107"/>
      <c r="I10772" s="107"/>
      <c r="J10772" s="108"/>
      <c r="K10772" s="108"/>
      <c r="L10772" s="108"/>
      <c r="M10772" s="108"/>
      <c r="N10772" s="108"/>
      <c r="O10772" s="108"/>
      <c r="P10772" s="108"/>
      <c r="Q10772" s="108"/>
      <c r="R10772" s="108"/>
      <c r="S10772" s="107"/>
    </row>
    <row r="10773" spans="1:19">
      <c r="A10773" s="107"/>
      <c r="B10773" s="112"/>
      <c r="C10773" s="107"/>
      <c r="D10773" s="112"/>
      <c r="E10773" s="107"/>
      <c r="F10773" s="107"/>
      <c r="G10773" s="107"/>
      <c r="H10773" s="107"/>
      <c r="I10773" s="107"/>
      <c r="J10773" s="108"/>
      <c r="K10773" s="108"/>
      <c r="L10773" s="108"/>
      <c r="M10773" s="108"/>
      <c r="N10773" s="108"/>
      <c r="O10773" s="108"/>
      <c r="P10773" s="108"/>
      <c r="Q10773" s="108"/>
      <c r="R10773" s="108"/>
      <c r="S10773" s="107"/>
    </row>
    <row r="10774" spans="1:19">
      <c r="A10774" s="107"/>
      <c r="B10774" s="112"/>
      <c r="C10774" s="107"/>
      <c r="D10774" s="112"/>
      <c r="E10774" s="107"/>
      <c r="F10774" s="107"/>
      <c r="G10774" s="107"/>
      <c r="H10774" s="107"/>
      <c r="I10774" s="107"/>
      <c r="J10774" s="108"/>
      <c r="K10774" s="108"/>
      <c r="L10774" s="108"/>
      <c r="M10774" s="108"/>
      <c r="N10774" s="108"/>
      <c r="O10774" s="108"/>
      <c r="P10774" s="108"/>
      <c r="Q10774" s="108"/>
      <c r="R10774" s="108"/>
      <c r="S10774" s="107"/>
    </row>
    <row r="10775" spans="1:19">
      <c r="A10775" s="107"/>
      <c r="B10775" s="112"/>
      <c r="C10775" s="107"/>
      <c r="D10775" s="112"/>
      <c r="E10775" s="107"/>
      <c r="F10775" s="107"/>
      <c r="G10775" s="107"/>
      <c r="H10775" s="107"/>
      <c r="I10775" s="107"/>
      <c r="J10775" s="108"/>
      <c r="K10775" s="108"/>
      <c r="L10775" s="108"/>
      <c r="M10775" s="108"/>
      <c r="N10775" s="108"/>
      <c r="O10775" s="108"/>
      <c r="P10775" s="108"/>
      <c r="Q10775" s="108"/>
      <c r="R10775" s="108"/>
      <c r="S10775" s="107"/>
    </row>
    <row r="10776" spans="1:19">
      <c r="A10776" s="107"/>
      <c r="B10776" s="112"/>
      <c r="C10776" s="107"/>
      <c r="D10776" s="112"/>
      <c r="E10776" s="107"/>
      <c r="F10776" s="107"/>
      <c r="G10776" s="107"/>
      <c r="H10776" s="107"/>
      <c r="I10776" s="107"/>
      <c r="J10776" s="108"/>
      <c r="K10776" s="108"/>
      <c r="L10776" s="108"/>
      <c r="M10776" s="108"/>
      <c r="N10776" s="108"/>
      <c r="O10776" s="108"/>
      <c r="P10776" s="108"/>
      <c r="Q10776" s="108"/>
      <c r="R10776" s="108"/>
      <c r="S10776" s="107"/>
    </row>
    <row r="10777" spans="1:19">
      <c r="A10777" s="107"/>
      <c r="B10777" s="112"/>
      <c r="C10777" s="107"/>
      <c r="D10777" s="112"/>
      <c r="E10777" s="107"/>
      <c r="F10777" s="107"/>
      <c r="G10777" s="107"/>
      <c r="H10777" s="107"/>
      <c r="I10777" s="107"/>
      <c r="J10777" s="108"/>
      <c r="K10777" s="108"/>
      <c r="L10777" s="108"/>
      <c r="M10777" s="108"/>
      <c r="N10777" s="108"/>
      <c r="O10777" s="108"/>
      <c r="P10777" s="108"/>
      <c r="Q10777" s="108"/>
      <c r="R10777" s="108"/>
      <c r="S10777" s="107"/>
    </row>
    <row r="10778" spans="1:19">
      <c r="A10778" s="107"/>
      <c r="B10778" s="112"/>
      <c r="C10778" s="107"/>
      <c r="D10778" s="112"/>
      <c r="E10778" s="107"/>
      <c r="F10778" s="107"/>
      <c r="G10778" s="107"/>
      <c r="H10778" s="107"/>
      <c r="I10778" s="107"/>
      <c r="J10778" s="108"/>
      <c r="K10778" s="108"/>
      <c r="L10778" s="108"/>
      <c r="M10778" s="108"/>
      <c r="N10778" s="108"/>
      <c r="O10778" s="108"/>
      <c r="P10778" s="108"/>
      <c r="Q10778" s="108"/>
      <c r="R10778" s="108"/>
      <c r="S10778" s="107"/>
    </row>
    <row r="10779" spans="1:19">
      <c r="A10779" s="107"/>
      <c r="B10779" s="112"/>
      <c r="C10779" s="107"/>
      <c r="D10779" s="112"/>
      <c r="E10779" s="107"/>
      <c r="F10779" s="107"/>
      <c r="G10779" s="107"/>
      <c r="H10779" s="107"/>
      <c r="I10779" s="107"/>
      <c r="J10779" s="108"/>
      <c r="K10779" s="108"/>
      <c r="L10779" s="108"/>
      <c r="M10779" s="108"/>
      <c r="N10779" s="108"/>
      <c r="O10779" s="108"/>
      <c r="P10779" s="108"/>
      <c r="Q10779" s="108"/>
      <c r="R10779" s="108"/>
      <c r="S10779" s="107"/>
    </row>
    <row r="10780" spans="1:19">
      <c r="A10780" s="107"/>
      <c r="B10780" s="112"/>
      <c r="C10780" s="107"/>
      <c r="D10780" s="112"/>
      <c r="E10780" s="107"/>
      <c r="F10780" s="107"/>
      <c r="G10780" s="107"/>
      <c r="H10780" s="107"/>
      <c r="I10780" s="107"/>
      <c r="J10780" s="108"/>
      <c r="K10780" s="108"/>
      <c r="L10780" s="108"/>
      <c r="M10780" s="108"/>
      <c r="N10780" s="108"/>
      <c r="O10780" s="108"/>
      <c r="P10780" s="108"/>
      <c r="Q10780" s="108"/>
      <c r="R10780" s="108"/>
      <c r="S10780" s="107"/>
    </row>
    <row r="10781" spans="1:19">
      <c r="A10781" s="107"/>
      <c r="B10781" s="112"/>
      <c r="C10781" s="107"/>
      <c r="D10781" s="112"/>
      <c r="E10781" s="107"/>
      <c r="F10781" s="107"/>
      <c r="G10781" s="107"/>
      <c r="H10781" s="107"/>
      <c r="I10781" s="107"/>
      <c r="J10781" s="108"/>
      <c r="K10781" s="108"/>
      <c r="L10781" s="108"/>
      <c r="M10781" s="108"/>
      <c r="N10781" s="108"/>
      <c r="O10781" s="108"/>
      <c r="P10781" s="108"/>
      <c r="Q10781" s="108"/>
      <c r="R10781" s="108"/>
      <c r="S10781" s="107"/>
    </row>
    <row r="10782" spans="1:19">
      <c r="A10782" s="107"/>
      <c r="B10782" s="112"/>
      <c r="C10782" s="107"/>
      <c r="D10782" s="112"/>
      <c r="E10782" s="107"/>
      <c r="F10782" s="107"/>
      <c r="G10782" s="107"/>
      <c r="H10782" s="107"/>
      <c r="I10782" s="107"/>
      <c r="J10782" s="108"/>
      <c r="K10782" s="108"/>
      <c r="L10782" s="108"/>
      <c r="M10782" s="108"/>
      <c r="N10782" s="108"/>
      <c r="O10782" s="108"/>
      <c r="P10782" s="108"/>
      <c r="Q10782" s="108"/>
      <c r="R10782" s="108"/>
      <c r="S10782" s="107"/>
    </row>
    <row r="10783" spans="1:19">
      <c r="A10783" s="107"/>
      <c r="B10783" s="112"/>
      <c r="C10783" s="107"/>
      <c r="D10783" s="112"/>
      <c r="E10783" s="107"/>
      <c r="F10783" s="107"/>
      <c r="G10783" s="107"/>
      <c r="H10783" s="107"/>
      <c r="I10783" s="107"/>
      <c r="J10783" s="108"/>
      <c r="K10783" s="108"/>
      <c r="L10783" s="108"/>
      <c r="M10783" s="108"/>
      <c r="N10783" s="108"/>
      <c r="O10783" s="108"/>
      <c r="P10783" s="108"/>
      <c r="Q10783" s="108"/>
      <c r="R10783" s="108"/>
      <c r="S10783" s="107"/>
    </row>
    <row r="10784" spans="1:19">
      <c r="A10784" s="107"/>
      <c r="B10784" s="112"/>
      <c r="C10784" s="107"/>
      <c r="D10784" s="112"/>
      <c r="E10784" s="107"/>
      <c r="F10784" s="107"/>
      <c r="G10784" s="107"/>
      <c r="H10784" s="107"/>
      <c r="I10784" s="107"/>
      <c r="J10784" s="108"/>
      <c r="K10784" s="108"/>
      <c r="L10784" s="108"/>
      <c r="M10784" s="108"/>
      <c r="N10784" s="108"/>
      <c r="O10784" s="108"/>
      <c r="P10784" s="108"/>
      <c r="Q10784" s="108"/>
      <c r="R10784" s="108"/>
      <c r="S10784" s="107"/>
    </row>
    <row r="10785" spans="1:19">
      <c r="A10785" s="107"/>
      <c r="B10785" s="112"/>
      <c r="C10785" s="107"/>
      <c r="D10785" s="112"/>
      <c r="E10785" s="107"/>
      <c r="F10785" s="107"/>
      <c r="G10785" s="107"/>
      <c r="H10785" s="107"/>
      <c r="I10785" s="107"/>
      <c r="J10785" s="108"/>
      <c r="K10785" s="108"/>
      <c r="L10785" s="108"/>
      <c r="M10785" s="108"/>
      <c r="N10785" s="108"/>
      <c r="O10785" s="108"/>
      <c r="P10785" s="108"/>
      <c r="Q10785" s="108"/>
      <c r="R10785" s="108"/>
      <c r="S10785" s="107"/>
    </row>
    <row r="10786" spans="1:19">
      <c r="A10786" s="107"/>
      <c r="B10786" s="112"/>
      <c r="C10786" s="107"/>
      <c r="D10786" s="112"/>
      <c r="E10786" s="107"/>
      <c r="F10786" s="107"/>
      <c r="G10786" s="107"/>
      <c r="H10786" s="107"/>
      <c r="I10786" s="107"/>
      <c r="J10786" s="108"/>
      <c r="K10786" s="108"/>
      <c r="L10786" s="108"/>
      <c r="M10786" s="108"/>
      <c r="N10786" s="108"/>
      <c r="O10786" s="108"/>
      <c r="P10786" s="108"/>
      <c r="Q10786" s="108"/>
      <c r="R10786" s="108"/>
      <c r="S10786" s="107"/>
    </row>
    <row r="10787" spans="1:19">
      <c r="A10787" s="107"/>
      <c r="B10787" s="112"/>
      <c r="C10787" s="107"/>
      <c r="D10787" s="112"/>
      <c r="E10787" s="107"/>
      <c r="F10787" s="107"/>
      <c r="G10787" s="107"/>
      <c r="H10787" s="107"/>
      <c r="I10787" s="107"/>
      <c r="J10787" s="108"/>
      <c r="K10787" s="108"/>
      <c r="L10787" s="108"/>
      <c r="M10787" s="108"/>
      <c r="N10787" s="108"/>
      <c r="O10787" s="108"/>
      <c r="P10787" s="108"/>
      <c r="Q10787" s="108"/>
      <c r="R10787" s="108"/>
      <c r="S10787" s="107"/>
    </row>
    <row r="10788" spans="1:19">
      <c r="A10788" s="107"/>
      <c r="B10788" s="112"/>
      <c r="C10788" s="107"/>
      <c r="D10788" s="112"/>
      <c r="E10788" s="107"/>
      <c r="F10788" s="107"/>
      <c r="G10788" s="107"/>
      <c r="H10788" s="107"/>
      <c r="I10788" s="107"/>
      <c r="J10788" s="108"/>
      <c r="K10788" s="108"/>
      <c r="L10788" s="108"/>
      <c r="M10788" s="108"/>
      <c r="N10788" s="108"/>
      <c r="O10788" s="108"/>
      <c r="P10788" s="108"/>
      <c r="Q10788" s="108"/>
      <c r="R10788" s="108"/>
      <c r="S10788" s="107"/>
    </row>
    <row r="10789" spans="1:19">
      <c r="A10789" s="107"/>
      <c r="B10789" s="112"/>
      <c r="C10789" s="107"/>
      <c r="D10789" s="112"/>
      <c r="E10789" s="107"/>
      <c r="F10789" s="107"/>
      <c r="G10789" s="107"/>
      <c r="H10789" s="107"/>
      <c r="I10789" s="107"/>
      <c r="J10789" s="108"/>
      <c r="K10789" s="108"/>
      <c r="L10789" s="108"/>
      <c r="M10789" s="108"/>
      <c r="N10789" s="108"/>
      <c r="O10789" s="108"/>
      <c r="P10789" s="108"/>
      <c r="Q10789" s="108"/>
      <c r="R10789" s="108"/>
      <c r="S10789" s="107"/>
    </row>
    <row r="10790" spans="1:19">
      <c r="A10790" s="107"/>
      <c r="B10790" s="112"/>
      <c r="C10790" s="107"/>
      <c r="D10790" s="112"/>
      <c r="E10790" s="107"/>
      <c r="F10790" s="107"/>
      <c r="G10790" s="107"/>
      <c r="H10790" s="107"/>
      <c r="I10790" s="107"/>
      <c r="J10790" s="108"/>
      <c r="K10790" s="108"/>
      <c r="L10790" s="108"/>
      <c r="M10790" s="108"/>
      <c r="N10790" s="108"/>
      <c r="O10790" s="108"/>
      <c r="P10790" s="108"/>
      <c r="Q10790" s="108"/>
      <c r="R10790" s="108"/>
      <c r="S10790" s="107"/>
    </row>
    <row r="10791" spans="1:19">
      <c r="A10791" s="107"/>
      <c r="B10791" s="112"/>
      <c r="C10791" s="107"/>
      <c r="D10791" s="112"/>
      <c r="E10791" s="107"/>
      <c r="F10791" s="107"/>
      <c r="G10791" s="107"/>
      <c r="H10791" s="107"/>
      <c r="I10791" s="107"/>
      <c r="J10791" s="108"/>
      <c r="K10791" s="108"/>
      <c r="L10791" s="108"/>
      <c r="M10791" s="108"/>
      <c r="N10791" s="108"/>
      <c r="O10791" s="108"/>
      <c r="P10791" s="108"/>
      <c r="Q10791" s="108"/>
      <c r="R10791" s="108"/>
      <c r="S10791" s="107"/>
    </row>
    <row r="10792" spans="1:19">
      <c r="A10792" s="107"/>
      <c r="B10792" s="112"/>
      <c r="C10792" s="107"/>
      <c r="D10792" s="112"/>
      <c r="E10792" s="107"/>
      <c r="F10792" s="107"/>
      <c r="G10792" s="107"/>
      <c r="H10792" s="107"/>
      <c r="I10792" s="107"/>
      <c r="J10792" s="108"/>
      <c r="K10792" s="108"/>
      <c r="L10792" s="108"/>
      <c r="M10792" s="108"/>
      <c r="N10792" s="108"/>
      <c r="O10792" s="108"/>
      <c r="P10792" s="108"/>
      <c r="Q10792" s="108"/>
      <c r="R10792" s="108"/>
      <c r="S10792" s="107"/>
    </row>
    <row r="10793" spans="1:19">
      <c r="A10793" s="107"/>
      <c r="B10793" s="112"/>
      <c r="C10793" s="107"/>
      <c r="D10793" s="112"/>
      <c r="E10793" s="107"/>
      <c r="F10793" s="107"/>
      <c r="G10793" s="107"/>
      <c r="H10793" s="107"/>
      <c r="I10793" s="107"/>
      <c r="J10793" s="108"/>
      <c r="K10793" s="108"/>
      <c r="L10793" s="108"/>
      <c r="M10793" s="108"/>
      <c r="N10793" s="108"/>
      <c r="O10793" s="108"/>
      <c r="P10793" s="108"/>
      <c r="Q10793" s="108"/>
      <c r="R10793" s="108"/>
      <c r="S10793" s="107"/>
    </row>
    <row r="10794" spans="1:19">
      <c r="A10794" s="107"/>
      <c r="B10794" s="112"/>
      <c r="C10794" s="107"/>
      <c r="D10794" s="112"/>
      <c r="E10794" s="107"/>
      <c r="F10794" s="107"/>
      <c r="G10794" s="107"/>
      <c r="H10794" s="107"/>
      <c r="I10794" s="107"/>
      <c r="J10794" s="108"/>
      <c r="K10794" s="108"/>
      <c r="L10794" s="108"/>
      <c r="M10794" s="108"/>
      <c r="N10794" s="108"/>
      <c r="O10794" s="108"/>
      <c r="P10794" s="108"/>
      <c r="Q10794" s="108"/>
      <c r="R10794" s="108"/>
      <c r="S10794" s="107"/>
    </row>
    <row r="10795" spans="1:19">
      <c r="A10795" s="107"/>
      <c r="B10795" s="112"/>
      <c r="C10795" s="107"/>
      <c r="D10795" s="112"/>
      <c r="E10795" s="107"/>
      <c r="F10795" s="107"/>
      <c r="G10795" s="107"/>
      <c r="H10795" s="107"/>
      <c r="I10795" s="107"/>
      <c r="J10795" s="108"/>
      <c r="K10795" s="108"/>
      <c r="L10795" s="108"/>
      <c r="M10795" s="108"/>
      <c r="N10795" s="108"/>
      <c r="O10795" s="108"/>
      <c r="P10795" s="108"/>
      <c r="Q10795" s="108"/>
      <c r="R10795" s="108"/>
      <c r="S10795" s="107"/>
    </row>
    <row r="10796" spans="1:19">
      <c r="A10796" s="107"/>
      <c r="B10796" s="112"/>
      <c r="C10796" s="107"/>
      <c r="D10796" s="112"/>
      <c r="E10796" s="107"/>
      <c r="F10796" s="107"/>
      <c r="G10796" s="107"/>
      <c r="H10796" s="107"/>
      <c r="I10796" s="107"/>
      <c r="J10796" s="108"/>
      <c r="K10796" s="108"/>
      <c r="L10796" s="108"/>
      <c r="M10796" s="108"/>
      <c r="N10796" s="108"/>
      <c r="O10796" s="108"/>
      <c r="P10796" s="108"/>
      <c r="Q10796" s="108"/>
      <c r="R10796" s="108"/>
      <c r="S10796" s="107"/>
    </row>
    <row r="10797" spans="1:19">
      <c r="A10797" s="107"/>
      <c r="B10797" s="112"/>
      <c r="C10797" s="107"/>
      <c r="D10797" s="112"/>
      <c r="E10797" s="107"/>
      <c r="F10797" s="107"/>
      <c r="G10797" s="107"/>
      <c r="H10797" s="107"/>
      <c r="I10797" s="107"/>
      <c r="J10797" s="108"/>
      <c r="K10797" s="108"/>
      <c r="L10797" s="108"/>
      <c r="M10797" s="108"/>
      <c r="N10797" s="108"/>
      <c r="O10797" s="108"/>
      <c r="P10797" s="108"/>
      <c r="Q10797" s="108"/>
      <c r="R10797" s="108"/>
      <c r="S10797" s="107"/>
    </row>
    <row r="10798" spans="1:19">
      <c r="A10798" s="107"/>
      <c r="B10798" s="112"/>
      <c r="C10798" s="107"/>
      <c r="D10798" s="112"/>
      <c r="E10798" s="107"/>
      <c r="F10798" s="107"/>
      <c r="G10798" s="107"/>
      <c r="H10798" s="107"/>
      <c r="I10798" s="107"/>
      <c r="J10798" s="108"/>
      <c r="K10798" s="108"/>
      <c r="L10798" s="108"/>
      <c r="M10798" s="108"/>
      <c r="N10798" s="108"/>
      <c r="O10798" s="108"/>
      <c r="P10798" s="108"/>
      <c r="Q10798" s="108"/>
      <c r="R10798" s="108"/>
      <c r="S10798" s="107"/>
    </row>
    <row r="10799" spans="1:19">
      <c r="A10799" s="107"/>
      <c r="B10799" s="112"/>
      <c r="C10799" s="107"/>
      <c r="D10799" s="112"/>
      <c r="E10799" s="107"/>
      <c r="F10799" s="107"/>
      <c r="G10799" s="107"/>
      <c r="H10799" s="107"/>
      <c r="I10799" s="107"/>
      <c r="J10799" s="108"/>
      <c r="K10799" s="108"/>
      <c r="L10799" s="108"/>
      <c r="M10799" s="108"/>
      <c r="N10799" s="108"/>
      <c r="O10799" s="108"/>
      <c r="P10799" s="108"/>
      <c r="Q10799" s="108"/>
      <c r="R10799" s="108"/>
      <c r="S10799" s="107"/>
    </row>
    <row r="10800" spans="1:19">
      <c r="A10800" s="107"/>
      <c r="B10800" s="112"/>
      <c r="C10800" s="107"/>
      <c r="D10800" s="112"/>
      <c r="E10800" s="107"/>
      <c r="F10800" s="107"/>
      <c r="G10800" s="107"/>
      <c r="H10800" s="107"/>
      <c r="I10800" s="107"/>
      <c r="J10800" s="108"/>
      <c r="K10800" s="108"/>
      <c r="L10800" s="108"/>
      <c r="M10800" s="108"/>
      <c r="N10800" s="108"/>
      <c r="O10800" s="108"/>
      <c r="P10800" s="108"/>
      <c r="Q10800" s="108"/>
      <c r="R10800" s="108"/>
      <c r="S10800" s="107"/>
    </row>
    <row r="10801" spans="1:19">
      <c r="A10801" s="107"/>
      <c r="B10801" s="112"/>
      <c r="C10801" s="107"/>
      <c r="D10801" s="112"/>
      <c r="E10801" s="107"/>
      <c r="F10801" s="107"/>
      <c r="G10801" s="107"/>
      <c r="H10801" s="107"/>
      <c r="I10801" s="107"/>
      <c r="J10801" s="108"/>
      <c r="K10801" s="108"/>
      <c r="L10801" s="108"/>
      <c r="M10801" s="108"/>
      <c r="N10801" s="108"/>
      <c r="O10801" s="108"/>
      <c r="P10801" s="108"/>
      <c r="Q10801" s="108"/>
      <c r="R10801" s="108"/>
      <c r="S10801" s="107"/>
    </row>
    <row r="10802" spans="1:19">
      <c r="A10802" s="107"/>
      <c r="B10802" s="112"/>
      <c r="C10802" s="107"/>
      <c r="D10802" s="112"/>
      <c r="E10802" s="107"/>
      <c r="F10802" s="107"/>
      <c r="G10802" s="107"/>
      <c r="H10802" s="107"/>
      <c r="I10802" s="107"/>
      <c r="J10802" s="108"/>
      <c r="K10802" s="108"/>
      <c r="L10802" s="108"/>
      <c r="M10802" s="108"/>
      <c r="N10802" s="108"/>
      <c r="O10802" s="108"/>
      <c r="P10802" s="108"/>
      <c r="Q10802" s="108"/>
      <c r="R10802" s="108"/>
      <c r="S10802" s="107"/>
    </row>
    <row r="10803" spans="1:19">
      <c r="A10803" s="107"/>
      <c r="B10803" s="112"/>
      <c r="C10803" s="107"/>
      <c r="D10803" s="112"/>
      <c r="E10803" s="107"/>
      <c r="F10803" s="107"/>
      <c r="G10803" s="107"/>
      <c r="H10803" s="107"/>
      <c r="I10803" s="107"/>
      <c r="J10803" s="108"/>
      <c r="K10803" s="108"/>
      <c r="L10803" s="108"/>
      <c r="M10803" s="108"/>
      <c r="N10803" s="108"/>
      <c r="O10803" s="108"/>
      <c r="P10803" s="108"/>
      <c r="Q10803" s="108"/>
      <c r="R10803" s="108"/>
      <c r="S10803" s="107"/>
    </row>
    <row r="10804" spans="1:19">
      <c r="A10804" s="107"/>
      <c r="B10804" s="112"/>
      <c r="C10804" s="107"/>
      <c r="D10804" s="112"/>
      <c r="E10804" s="107"/>
      <c r="F10804" s="107"/>
      <c r="G10804" s="107"/>
      <c r="H10804" s="107"/>
      <c r="I10804" s="107"/>
      <c r="J10804" s="108"/>
      <c r="K10804" s="108"/>
      <c r="L10804" s="108"/>
      <c r="M10804" s="108"/>
      <c r="N10804" s="108"/>
      <c r="O10804" s="108"/>
      <c r="P10804" s="108"/>
      <c r="Q10804" s="108"/>
      <c r="R10804" s="108"/>
      <c r="S10804" s="107"/>
    </row>
    <row r="10805" spans="1:19">
      <c r="A10805" s="107"/>
      <c r="B10805" s="112"/>
      <c r="C10805" s="107"/>
      <c r="D10805" s="112"/>
      <c r="E10805" s="107"/>
      <c r="F10805" s="107"/>
      <c r="G10805" s="107"/>
      <c r="H10805" s="107"/>
      <c r="I10805" s="107"/>
      <c r="J10805" s="108"/>
      <c r="K10805" s="108"/>
      <c r="L10805" s="108"/>
      <c r="M10805" s="108"/>
      <c r="N10805" s="108"/>
      <c r="O10805" s="108"/>
      <c r="P10805" s="108"/>
      <c r="Q10805" s="108"/>
      <c r="R10805" s="108"/>
      <c r="S10805" s="107"/>
    </row>
    <row r="10806" spans="1:19">
      <c r="A10806" s="107"/>
      <c r="B10806" s="112"/>
      <c r="C10806" s="107"/>
      <c r="D10806" s="112"/>
      <c r="E10806" s="107"/>
      <c r="F10806" s="107"/>
      <c r="G10806" s="107"/>
      <c r="H10806" s="107"/>
      <c r="I10806" s="107"/>
      <c r="J10806" s="108"/>
      <c r="K10806" s="108"/>
      <c r="L10806" s="108"/>
      <c r="M10806" s="108"/>
      <c r="N10806" s="108"/>
      <c r="O10806" s="108"/>
      <c r="P10806" s="108"/>
      <c r="Q10806" s="108"/>
      <c r="R10806" s="108"/>
      <c r="S10806" s="107"/>
    </row>
    <row r="10807" spans="1:19">
      <c r="A10807" s="107"/>
      <c r="B10807" s="112"/>
      <c r="C10807" s="107"/>
      <c r="D10807" s="112"/>
      <c r="E10807" s="107"/>
      <c r="F10807" s="107"/>
      <c r="G10807" s="107"/>
      <c r="H10807" s="107"/>
      <c r="I10807" s="107"/>
      <c r="J10807" s="108"/>
      <c r="K10807" s="108"/>
      <c r="L10807" s="108"/>
      <c r="M10807" s="108"/>
      <c r="N10807" s="108"/>
      <c r="O10807" s="108"/>
      <c r="P10807" s="108"/>
      <c r="Q10807" s="108"/>
      <c r="R10807" s="108"/>
      <c r="S10807" s="107"/>
    </row>
    <row r="10808" spans="1:19">
      <c r="A10808" s="107"/>
      <c r="B10808" s="112"/>
      <c r="C10808" s="107"/>
      <c r="D10808" s="112"/>
      <c r="E10808" s="107"/>
      <c r="F10808" s="107"/>
      <c r="G10808" s="107"/>
      <c r="H10808" s="107"/>
      <c r="I10808" s="107"/>
      <c r="J10808" s="108"/>
      <c r="K10808" s="108"/>
      <c r="L10808" s="108"/>
      <c r="M10808" s="108"/>
      <c r="N10808" s="108"/>
      <c r="O10808" s="108"/>
      <c r="P10808" s="108"/>
      <c r="Q10808" s="108"/>
      <c r="R10808" s="108"/>
      <c r="S10808" s="107"/>
    </row>
    <row r="10809" spans="1:19">
      <c r="A10809" s="107"/>
      <c r="B10809" s="112"/>
      <c r="C10809" s="107"/>
      <c r="D10809" s="112"/>
      <c r="E10809" s="107"/>
      <c r="F10809" s="107"/>
      <c r="G10809" s="107"/>
      <c r="H10809" s="107"/>
      <c r="I10809" s="107"/>
      <c r="J10809" s="108"/>
      <c r="K10809" s="108"/>
      <c r="L10809" s="108"/>
      <c r="M10809" s="108"/>
      <c r="N10809" s="108"/>
      <c r="O10809" s="108"/>
      <c r="P10809" s="108"/>
      <c r="Q10809" s="108"/>
      <c r="R10809" s="108"/>
      <c r="S10809" s="107"/>
    </row>
    <row r="10810" spans="1:19">
      <c r="A10810" s="107"/>
      <c r="B10810" s="112"/>
      <c r="C10810" s="107"/>
      <c r="D10810" s="112"/>
      <c r="E10810" s="107"/>
      <c r="F10810" s="107"/>
      <c r="G10810" s="107"/>
      <c r="H10810" s="107"/>
      <c r="I10810" s="107"/>
      <c r="J10810" s="108"/>
      <c r="K10810" s="108"/>
      <c r="L10810" s="108"/>
      <c r="M10810" s="108"/>
      <c r="N10810" s="108"/>
      <c r="O10810" s="108"/>
      <c r="P10810" s="108"/>
      <c r="Q10810" s="108"/>
      <c r="R10810" s="108"/>
      <c r="S10810" s="107"/>
    </row>
    <row r="10811" spans="1:19">
      <c r="A10811" s="107"/>
      <c r="B10811" s="112"/>
      <c r="C10811" s="107"/>
      <c r="D10811" s="112"/>
      <c r="E10811" s="107"/>
      <c r="F10811" s="107"/>
      <c r="G10811" s="107"/>
      <c r="H10811" s="107"/>
      <c r="I10811" s="107"/>
      <c r="J10811" s="108"/>
      <c r="K10811" s="108"/>
      <c r="L10811" s="108"/>
      <c r="M10811" s="108"/>
      <c r="N10811" s="108"/>
      <c r="O10811" s="108"/>
      <c r="P10811" s="108"/>
      <c r="Q10811" s="108"/>
      <c r="R10811" s="108"/>
      <c r="S10811" s="107"/>
    </row>
    <row r="10812" spans="1:19">
      <c r="A10812" s="107"/>
      <c r="B10812" s="112"/>
      <c r="C10812" s="107"/>
      <c r="D10812" s="112"/>
      <c r="E10812" s="107"/>
      <c r="F10812" s="107"/>
      <c r="G10812" s="107"/>
      <c r="H10812" s="107"/>
      <c r="I10812" s="107"/>
      <c r="J10812" s="108"/>
      <c r="K10812" s="108"/>
      <c r="L10812" s="108"/>
      <c r="M10812" s="108"/>
      <c r="N10812" s="108"/>
      <c r="O10812" s="108"/>
      <c r="P10812" s="108"/>
      <c r="Q10812" s="108"/>
      <c r="R10812" s="108"/>
      <c r="S10812" s="107"/>
    </row>
    <row r="10813" spans="1:19">
      <c r="A10813" s="107"/>
      <c r="B10813" s="112"/>
      <c r="C10813" s="107"/>
      <c r="D10813" s="112"/>
      <c r="E10813" s="107"/>
      <c r="F10813" s="107"/>
      <c r="G10813" s="107"/>
      <c r="H10813" s="107"/>
      <c r="I10813" s="107"/>
      <c r="J10813" s="108"/>
      <c r="K10813" s="108"/>
      <c r="L10813" s="108"/>
      <c r="M10813" s="108"/>
      <c r="N10813" s="108"/>
      <c r="O10813" s="108"/>
      <c r="P10813" s="108"/>
      <c r="Q10813" s="108"/>
      <c r="R10813" s="108"/>
      <c r="S10813" s="107"/>
    </row>
    <row r="10814" spans="1:19">
      <c r="A10814" s="107"/>
      <c r="B10814" s="112"/>
      <c r="C10814" s="107"/>
      <c r="D10814" s="112"/>
      <c r="E10814" s="107"/>
      <c r="F10814" s="107"/>
      <c r="G10814" s="107"/>
      <c r="H10814" s="107"/>
      <c r="I10814" s="107"/>
      <c r="J10814" s="108"/>
      <c r="K10814" s="108"/>
      <c r="L10814" s="108"/>
      <c r="M10814" s="108"/>
      <c r="N10814" s="108"/>
      <c r="O10814" s="108"/>
      <c r="P10814" s="108"/>
      <c r="Q10814" s="108"/>
      <c r="R10814" s="108"/>
      <c r="S10814" s="107"/>
    </row>
    <row r="10815" spans="1:19">
      <c r="A10815" s="107"/>
      <c r="B10815" s="112"/>
      <c r="C10815" s="107"/>
      <c r="D10815" s="112"/>
      <c r="E10815" s="107"/>
      <c r="F10815" s="107"/>
      <c r="G10815" s="107"/>
      <c r="H10815" s="107"/>
      <c r="I10815" s="107"/>
      <c r="J10815" s="108"/>
      <c r="K10815" s="108"/>
      <c r="L10815" s="108"/>
      <c r="M10815" s="108"/>
      <c r="N10815" s="108"/>
      <c r="O10815" s="108"/>
      <c r="P10815" s="108"/>
      <c r="Q10815" s="108"/>
      <c r="R10815" s="108"/>
      <c r="S10815" s="107"/>
    </row>
    <row r="10816" spans="1:19">
      <c r="A10816" s="107"/>
      <c r="B10816" s="112"/>
      <c r="C10816" s="107"/>
      <c r="D10816" s="112"/>
      <c r="E10816" s="107"/>
      <c r="F10816" s="107"/>
      <c r="G10816" s="107"/>
      <c r="H10816" s="107"/>
      <c r="I10816" s="107"/>
      <c r="J10816" s="108"/>
      <c r="K10816" s="108"/>
      <c r="L10816" s="108"/>
      <c r="M10816" s="108"/>
      <c r="N10816" s="108"/>
      <c r="O10816" s="108"/>
      <c r="P10816" s="108"/>
      <c r="Q10816" s="108"/>
      <c r="R10816" s="108"/>
      <c r="S10816" s="107"/>
    </row>
    <row r="10817" spans="1:19">
      <c r="A10817" s="107"/>
      <c r="B10817" s="112"/>
      <c r="C10817" s="107"/>
      <c r="D10817" s="112"/>
      <c r="E10817" s="107"/>
      <c r="F10817" s="107"/>
      <c r="G10817" s="107"/>
      <c r="H10817" s="107"/>
      <c r="I10817" s="107"/>
      <c r="J10817" s="108"/>
      <c r="K10817" s="108"/>
      <c r="L10817" s="108"/>
      <c r="M10817" s="108"/>
      <c r="N10817" s="108"/>
      <c r="O10817" s="108"/>
      <c r="P10817" s="108"/>
      <c r="Q10817" s="108"/>
      <c r="R10817" s="108"/>
      <c r="S10817" s="107"/>
    </row>
    <row r="10818" spans="1:19">
      <c r="A10818" s="107"/>
      <c r="B10818" s="112"/>
      <c r="C10818" s="107"/>
      <c r="D10818" s="112"/>
      <c r="E10818" s="107"/>
      <c r="F10818" s="107"/>
      <c r="G10818" s="107"/>
      <c r="H10818" s="107"/>
      <c r="I10818" s="107"/>
      <c r="J10818" s="108"/>
      <c r="K10818" s="108"/>
      <c r="L10818" s="108"/>
      <c r="M10818" s="108"/>
      <c r="N10818" s="108"/>
      <c r="O10818" s="108"/>
      <c r="P10818" s="108"/>
      <c r="Q10818" s="108"/>
      <c r="R10818" s="108"/>
      <c r="S10818" s="107"/>
    </row>
    <row r="10819" spans="1:19">
      <c r="A10819" s="107"/>
      <c r="B10819" s="112"/>
      <c r="C10819" s="107"/>
      <c r="D10819" s="112"/>
      <c r="E10819" s="107"/>
      <c r="F10819" s="107"/>
      <c r="G10819" s="107"/>
      <c r="H10819" s="107"/>
      <c r="I10819" s="107"/>
      <c r="J10819" s="108"/>
      <c r="K10819" s="108"/>
      <c r="L10819" s="108"/>
      <c r="M10819" s="108"/>
      <c r="N10819" s="108"/>
      <c r="O10819" s="108"/>
      <c r="P10819" s="108"/>
      <c r="Q10819" s="108"/>
      <c r="R10819" s="108"/>
      <c r="S10819" s="107"/>
    </row>
    <row r="10820" spans="1:19">
      <c r="A10820" s="107"/>
      <c r="B10820" s="112"/>
      <c r="C10820" s="107"/>
      <c r="D10820" s="112"/>
      <c r="E10820" s="107"/>
      <c r="F10820" s="107"/>
      <c r="G10820" s="107"/>
      <c r="H10820" s="107"/>
      <c r="I10820" s="107"/>
      <c r="J10820" s="108"/>
      <c r="K10820" s="108"/>
      <c r="L10820" s="108"/>
      <c r="M10820" s="108"/>
      <c r="N10820" s="108"/>
      <c r="O10820" s="108"/>
      <c r="P10820" s="108"/>
      <c r="Q10820" s="108"/>
      <c r="R10820" s="108"/>
      <c r="S10820" s="107"/>
    </row>
    <row r="10821" spans="1:19">
      <c r="A10821" s="107"/>
      <c r="B10821" s="112"/>
      <c r="C10821" s="107"/>
      <c r="D10821" s="112"/>
      <c r="E10821" s="107"/>
      <c r="F10821" s="107"/>
      <c r="G10821" s="107"/>
      <c r="H10821" s="107"/>
      <c r="I10821" s="107"/>
      <c r="J10821" s="108"/>
      <c r="K10821" s="108"/>
      <c r="L10821" s="108"/>
      <c r="M10821" s="108"/>
      <c r="N10821" s="108"/>
      <c r="O10821" s="108"/>
      <c r="P10821" s="108"/>
      <c r="Q10821" s="108"/>
      <c r="R10821" s="108"/>
      <c r="S10821" s="107"/>
    </row>
    <row r="10822" spans="1:19">
      <c r="A10822" s="107"/>
      <c r="B10822" s="112"/>
      <c r="C10822" s="107"/>
      <c r="D10822" s="112"/>
      <c r="E10822" s="107"/>
      <c r="F10822" s="107"/>
      <c r="G10822" s="107"/>
      <c r="H10822" s="107"/>
      <c r="I10822" s="107"/>
      <c r="J10822" s="108"/>
      <c r="K10822" s="108"/>
      <c r="L10822" s="108"/>
      <c r="M10822" s="108"/>
      <c r="N10822" s="108"/>
      <c r="O10822" s="108"/>
      <c r="P10822" s="108"/>
      <c r="Q10822" s="108"/>
      <c r="R10822" s="108"/>
      <c r="S10822" s="107"/>
    </row>
    <row r="10823" spans="1:19">
      <c r="A10823" s="107"/>
      <c r="B10823" s="112"/>
      <c r="C10823" s="107"/>
      <c r="D10823" s="112"/>
      <c r="E10823" s="107"/>
      <c r="F10823" s="107"/>
      <c r="G10823" s="107"/>
      <c r="H10823" s="107"/>
      <c r="I10823" s="107"/>
      <c r="J10823" s="108"/>
      <c r="K10823" s="108"/>
      <c r="L10823" s="108"/>
      <c r="M10823" s="108"/>
      <c r="N10823" s="108"/>
      <c r="O10823" s="108"/>
      <c r="P10823" s="108"/>
      <c r="Q10823" s="108"/>
      <c r="R10823" s="108"/>
      <c r="S10823" s="107"/>
    </row>
    <row r="10824" spans="1:19">
      <c r="A10824" s="107"/>
      <c r="B10824" s="112"/>
      <c r="C10824" s="107"/>
      <c r="D10824" s="112"/>
      <c r="E10824" s="107"/>
      <c r="F10824" s="107"/>
      <c r="G10824" s="107"/>
      <c r="H10824" s="107"/>
      <c r="I10824" s="107"/>
      <c r="J10824" s="108"/>
      <c r="K10824" s="108"/>
      <c r="L10824" s="108"/>
      <c r="M10824" s="108"/>
      <c r="N10824" s="108"/>
      <c r="O10824" s="108"/>
      <c r="P10824" s="108"/>
      <c r="Q10824" s="108"/>
      <c r="R10824" s="108"/>
      <c r="S10824" s="107"/>
    </row>
    <row r="10825" spans="1:19">
      <c r="A10825" s="107"/>
      <c r="B10825" s="112"/>
      <c r="C10825" s="107"/>
      <c r="D10825" s="112"/>
      <c r="E10825" s="107"/>
      <c r="F10825" s="107"/>
      <c r="G10825" s="107"/>
      <c r="H10825" s="107"/>
      <c r="I10825" s="107"/>
      <c r="J10825" s="108"/>
      <c r="K10825" s="108"/>
      <c r="L10825" s="108"/>
      <c r="M10825" s="108"/>
      <c r="N10825" s="108"/>
      <c r="O10825" s="108"/>
      <c r="P10825" s="108"/>
      <c r="Q10825" s="108"/>
      <c r="R10825" s="108"/>
      <c r="S10825" s="107"/>
    </row>
    <row r="10826" spans="1:19">
      <c r="A10826" s="107"/>
      <c r="B10826" s="112"/>
      <c r="C10826" s="107"/>
      <c r="D10826" s="112"/>
      <c r="E10826" s="107"/>
      <c r="F10826" s="107"/>
      <c r="G10826" s="107"/>
      <c r="H10826" s="107"/>
      <c r="I10826" s="107"/>
      <c r="J10826" s="108"/>
      <c r="K10826" s="108"/>
      <c r="L10826" s="108"/>
      <c r="M10826" s="108"/>
      <c r="N10826" s="108"/>
      <c r="O10826" s="108"/>
      <c r="P10826" s="108"/>
      <c r="Q10826" s="108"/>
      <c r="R10826" s="108"/>
      <c r="S10826" s="107"/>
    </row>
    <row r="10827" spans="1:19">
      <c r="A10827" s="107"/>
      <c r="B10827" s="112"/>
      <c r="C10827" s="107"/>
      <c r="D10827" s="112"/>
      <c r="E10827" s="107"/>
      <c r="F10827" s="107"/>
      <c r="G10827" s="107"/>
      <c r="H10827" s="107"/>
      <c r="I10827" s="107"/>
      <c r="J10827" s="108"/>
      <c r="K10827" s="108"/>
      <c r="L10827" s="108"/>
      <c r="M10827" s="108"/>
      <c r="N10827" s="108"/>
      <c r="O10827" s="108"/>
      <c r="P10827" s="108"/>
      <c r="Q10827" s="108"/>
      <c r="R10827" s="108"/>
      <c r="S10827" s="107"/>
    </row>
    <row r="10828" spans="1:19">
      <c r="A10828" s="107"/>
      <c r="B10828" s="112"/>
      <c r="C10828" s="107"/>
      <c r="D10828" s="112"/>
      <c r="E10828" s="107"/>
      <c r="F10828" s="107"/>
      <c r="G10828" s="107"/>
      <c r="H10828" s="107"/>
      <c r="I10828" s="107"/>
      <c r="J10828" s="108"/>
      <c r="K10828" s="108"/>
      <c r="L10828" s="108"/>
      <c r="M10828" s="108"/>
      <c r="N10828" s="108"/>
      <c r="O10828" s="108"/>
      <c r="P10828" s="108"/>
      <c r="Q10828" s="108"/>
      <c r="R10828" s="108"/>
      <c r="S10828" s="107"/>
    </row>
    <row r="10829" spans="1:19">
      <c r="A10829" s="107"/>
      <c r="B10829" s="112"/>
      <c r="C10829" s="107"/>
      <c r="D10829" s="112"/>
      <c r="E10829" s="107"/>
      <c r="F10829" s="107"/>
      <c r="G10829" s="107"/>
      <c r="H10829" s="107"/>
      <c r="I10829" s="107"/>
      <c r="J10829" s="108"/>
      <c r="K10829" s="108"/>
      <c r="L10829" s="108"/>
      <c r="M10829" s="108"/>
      <c r="N10829" s="108"/>
      <c r="O10829" s="108"/>
      <c r="P10829" s="108"/>
      <c r="Q10829" s="108"/>
      <c r="R10829" s="108"/>
      <c r="S10829" s="107"/>
    </row>
    <row r="10830" spans="1:19">
      <c r="A10830" s="107"/>
      <c r="B10830" s="112"/>
      <c r="C10830" s="107"/>
      <c r="D10830" s="112"/>
      <c r="E10830" s="107"/>
      <c r="F10830" s="107"/>
      <c r="G10830" s="107"/>
      <c r="H10830" s="107"/>
      <c r="I10830" s="107"/>
      <c r="J10830" s="108"/>
      <c r="K10830" s="108"/>
      <c r="L10830" s="108"/>
      <c r="M10830" s="108"/>
      <c r="N10830" s="108"/>
      <c r="O10830" s="108"/>
      <c r="P10830" s="108"/>
      <c r="Q10830" s="108"/>
      <c r="R10830" s="108"/>
      <c r="S10830" s="107"/>
    </row>
    <row r="10831" spans="1:19">
      <c r="A10831" s="107"/>
      <c r="B10831" s="112"/>
      <c r="C10831" s="107"/>
      <c r="D10831" s="112"/>
      <c r="E10831" s="107"/>
      <c r="F10831" s="107"/>
      <c r="G10831" s="107"/>
      <c r="H10831" s="107"/>
      <c r="I10831" s="107"/>
      <c r="J10831" s="108"/>
      <c r="K10831" s="108"/>
      <c r="L10831" s="108"/>
      <c r="M10831" s="108"/>
      <c r="N10831" s="108"/>
      <c r="O10831" s="108"/>
      <c r="P10831" s="108"/>
      <c r="Q10831" s="108"/>
      <c r="R10831" s="108"/>
      <c r="S10831" s="107"/>
    </row>
    <row r="10832" spans="1:19">
      <c r="A10832" s="107"/>
      <c r="B10832" s="112"/>
      <c r="C10832" s="107"/>
      <c r="D10832" s="112"/>
      <c r="E10832" s="107"/>
      <c r="F10832" s="107"/>
      <c r="G10832" s="107"/>
      <c r="H10832" s="107"/>
      <c r="I10832" s="107"/>
      <c r="J10832" s="108"/>
      <c r="K10832" s="108"/>
      <c r="L10832" s="108"/>
      <c r="M10832" s="108"/>
      <c r="N10832" s="108"/>
      <c r="O10832" s="108"/>
      <c r="P10832" s="108"/>
      <c r="Q10832" s="108"/>
      <c r="R10832" s="108"/>
      <c r="S10832" s="107"/>
    </row>
    <row r="10833" spans="1:19">
      <c r="A10833" s="107"/>
      <c r="B10833" s="112"/>
      <c r="C10833" s="107"/>
      <c r="D10833" s="112"/>
      <c r="E10833" s="107"/>
      <c r="F10833" s="107"/>
      <c r="G10833" s="107"/>
      <c r="H10833" s="107"/>
      <c r="I10833" s="107"/>
      <c r="J10833" s="108"/>
      <c r="K10833" s="108"/>
      <c r="L10833" s="108"/>
      <c r="M10833" s="108"/>
      <c r="N10833" s="108"/>
      <c r="O10833" s="108"/>
      <c r="P10833" s="108"/>
      <c r="Q10833" s="108"/>
      <c r="R10833" s="108"/>
      <c r="S10833" s="107"/>
    </row>
    <row r="10834" spans="1:19">
      <c r="A10834" s="107"/>
      <c r="B10834" s="112"/>
      <c r="C10834" s="107"/>
      <c r="D10834" s="112"/>
      <c r="E10834" s="107"/>
      <c r="F10834" s="107"/>
      <c r="G10834" s="107"/>
      <c r="H10834" s="107"/>
      <c r="I10834" s="107"/>
      <c r="J10834" s="108"/>
      <c r="K10834" s="108"/>
      <c r="L10834" s="108"/>
      <c r="M10834" s="108"/>
      <c r="N10834" s="108"/>
      <c r="O10834" s="108"/>
      <c r="P10834" s="108"/>
      <c r="Q10834" s="108"/>
      <c r="R10834" s="108"/>
      <c r="S10834" s="107"/>
    </row>
    <row r="10835" spans="1:19">
      <c r="A10835" s="107"/>
      <c r="B10835" s="112"/>
      <c r="C10835" s="107"/>
      <c r="D10835" s="112"/>
      <c r="E10835" s="107"/>
      <c r="F10835" s="107"/>
      <c r="G10835" s="107"/>
      <c r="H10835" s="107"/>
      <c r="I10835" s="107"/>
      <c r="J10835" s="108"/>
      <c r="K10835" s="108"/>
      <c r="L10835" s="108"/>
      <c r="M10835" s="108"/>
      <c r="N10835" s="108"/>
      <c r="O10835" s="108"/>
      <c r="P10835" s="108"/>
      <c r="Q10835" s="108"/>
      <c r="R10835" s="108"/>
      <c r="S10835" s="107"/>
    </row>
    <row r="10836" spans="1:19">
      <c r="A10836" s="107"/>
      <c r="B10836" s="112"/>
      <c r="C10836" s="107"/>
      <c r="D10836" s="112"/>
      <c r="E10836" s="107"/>
      <c r="F10836" s="107"/>
      <c r="G10836" s="107"/>
      <c r="H10836" s="107"/>
      <c r="I10836" s="107"/>
      <c r="J10836" s="108"/>
      <c r="K10836" s="108"/>
      <c r="L10836" s="108"/>
      <c r="M10836" s="108"/>
      <c r="N10836" s="108"/>
      <c r="O10836" s="108"/>
      <c r="P10836" s="108"/>
      <c r="Q10836" s="108"/>
      <c r="R10836" s="108"/>
      <c r="S10836" s="107"/>
    </row>
    <row r="10837" spans="1:19">
      <c r="A10837" s="107"/>
      <c r="B10837" s="112"/>
      <c r="C10837" s="107"/>
      <c r="D10837" s="112"/>
      <c r="E10837" s="107"/>
      <c r="F10837" s="107"/>
      <c r="G10837" s="107"/>
      <c r="H10837" s="107"/>
      <c r="I10837" s="107"/>
      <c r="J10837" s="108"/>
      <c r="K10837" s="108"/>
      <c r="L10837" s="108"/>
      <c r="M10837" s="108"/>
      <c r="N10837" s="108"/>
      <c r="O10837" s="108"/>
      <c r="P10837" s="108"/>
      <c r="Q10837" s="108"/>
      <c r="R10837" s="108"/>
      <c r="S10837" s="107"/>
    </row>
    <row r="10838" spans="1:19">
      <c r="A10838" s="107"/>
      <c r="B10838" s="112"/>
      <c r="C10838" s="107"/>
      <c r="D10838" s="112"/>
      <c r="E10838" s="107"/>
      <c r="F10838" s="107"/>
      <c r="G10838" s="107"/>
      <c r="H10838" s="107"/>
      <c r="I10838" s="107"/>
      <c r="J10838" s="108"/>
      <c r="K10838" s="108"/>
      <c r="L10838" s="108"/>
      <c r="M10838" s="108"/>
      <c r="N10838" s="108"/>
      <c r="O10838" s="108"/>
      <c r="P10838" s="108"/>
      <c r="Q10838" s="108"/>
      <c r="R10838" s="108"/>
      <c r="S10838" s="107"/>
    </row>
    <row r="10839" spans="1:19">
      <c r="A10839" s="107"/>
      <c r="B10839" s="112"/>
      <c r="C10839" s="107"/>
      <c r="D10839" s="112"/>
      <c r="E10839" s="107"/>
      <c r="F10839" s="107"/>
      <c r="G10839" s="107"/>
      <c r="H10839" s="107"/>
      <c r="I10839" s="107"/>
      <c r="J10839" s="108"/>
      <c r="K10839" s="108"/>
      <c r="L10839" s="108"/>
      <c r="M10839" s="108"/>
      <c r="N10839" s="108"/>
      <c r="O10839" s="108"/>
      <c r="P10839" s="108"/>
      <c r="Q10839" s="108"/>
      <c r="R10839" s="108"/>
      <c r="S10839" s="107"/>
    </row>
    <row r="10840" spans="1:19">
      <c r="A10840" s="107"/>
      <c r="B10840" s="112"/>
      <c r="C10840" s="107"/>
      <c r="D10840" s="112"/>
      <c r="E10840" s="107"/>
      <c r="F10840" s="107"/>
      <c r="G10840" s="107"/>
      <c r="H10840" s="107"/>
      <c r="I10840" s="107"/>
      <c r="J10840" s="108"/>
      <c r="K10840" s="108"/>
      <c r="L10840" s="108"/>
      <c r="M10840" s="108"/>
      <c r="N10840" s="108"/>
      <c r="O10840" s="108"/>
      <c r="P10840" s="108"/>
      <c r="Q10840" s="108"/>
      <c r="R10840" s="108"/>
      <c r="S10840" s="107"/>
    </row>
    <row r="10841" spans="1:19">
      <c r="A10841" s="107"/>
      <c r="B10841" s="112"/>
      <c r="C10841" s="107"/>
      <c r="D10841" s="112"/>
      <c r="E10841" s="107"/>
      <c r="F10841" s="107"/>
      <c r="G10841" s="107"/>
      <c r="H10841" s="107"/>
      <c r="I10841" s="107"/>
      <c r="J10841" s="108"/>
      <c r="K10841" s="108"/>
      <c r="L10841" s="108"/>
      <c r="M10841" s="108"/>
      <c r="N10841" s="108"/>
      <c r="O10841" s="108"/>
      <c r="P10841" s="108"/>
      <c r="Q10841" s="108"/>
      <c r="R10841" s="108"/>
      <c r="S10841" s="107"/>
    </row>
    <row r="10842" spans="1:19">
      <c r="A10842" s="107"/>
      <c r="B10842" s="112"/>
      <c r="C10842" s="107"/>
      <c r="D10842" s="112"/>
      <c r="E10842" s="107"/>
      <c r="F10842" s="107"/>
      <c r="G10842" s="107"/>
      <c r="H10842" s="107"/>
      <c r="I10842" s="107"/>
      <c r="J10842" s="108"/>
      <c r="K10842" s="108"/>
      <c r="L10842" s="108"/>
      <c r="M10842" s="108"/>
      <c r="N10842" s="108"/>
      <c r="O10842" s="108"/>
      <c r="P10842" s="108"/>
      <c r="Q10842" s="108"/>
      <c r="R10842" s="108"/>
      <c r="S10842" s="107"/>
    </row>
    <row r="10843" spans="1:19">
      <c r="A10843" s="107"/>
      <c r="B10843" s="112"/>
      <c r="C10843" s="107"/>
      <c r="D10843" s="112"/>
      <c r="E10843" s="107"/>
      <c r="F10843" s="107"/>
      <c r="G10843" s="107"/>
      <c r="H10843" s="107"/>
      <c r="I10843" s="107"/>
      <c r="J10843" s="108"/>
      <c r="K10843" s="108"/>
      <c r="L10843" s="108"/>
      <c r="M10843" s="108"/>
      <c r="N10843" s="108"/>
      <c r="O10843" s="108"/>
      <c r="P10843" s="108"/>
      <c r="Q10843" s="108"/>
      <c r="R10843" s="108"/>
      <c r="S10843" s="107"/>
    </row>
    <row r="10844" spans="1:19">
      <c r="A10844" s="107"/>
      <c r="B10844" s="112"/>
      <c r="C10844" s="107"/>
      <c r="D10844" s="112"/>
      <c r="E10844" s="107"/>
      <c r="F10844" s="107"/>
      <c r="G10844" s="107"/>
      <c r="H10844" s="107"/>
      <c r="I10844" s="107"/>
      <c r="J10844" s="108"/>
      <c r="K10844" s="108"/>
      <c r="L10844" s="108"/>
      <c r="M10844" s="108"/>
      <c r="N10844" s="108"/>
      <c r="O10844" s="108"/>
      <c r="P10844" s="108"/>
      <c r="Q10844" s="108"/>
      <c r="R10844" s="108"/>
      <c r="S10844" s="107"/>
    </row>
    <row r="10845" spans="1:19">
      <c r="A10845" s="107"/>
      <c r="B10845" s="112"/>
      <c r="C10845" s="107"/>
      <c r="D10845" s="112"/>
      <c r="E10845" s="107"/>
      <c r="F10845" s="107"/>
      <c r="G10845" s="107"/>
      <c r="H10845" s="107"/>
      <c r="I10845" s="107"/>
      <c r="J10845" s="108"/>
      <c r="K10845" s="108"/>
      <c r="L10845" s="108"/>
      <c r="M10845" s="108"/>
      <c r="N10845" s="108"/>
      <c r="O10845" s="108"/>
      <c r="P10845" s="108"/>
      <c r="Q10845" s="108"/>
      <c r="R10845" s="108"/>
      <c r="S10845" s="107"/>
    </row>
    <row r="10846" spans="1:19">
      <c r="A10846" s="107"/>
      <c r="B10846" s="112"/>
      <c r="C10846" s="107"/>
      <c r="D10846" s="112"/>
      <c r="E10846" s="107"/>
      <c r="F10846" s="107"/>
      <c r="G10846" s="107"/>
      <c r="H10846" s="107"/>
      <c r="I10846" s="107"/>
      <c r="J10846" s="108"/>
      <c r="K10846" s="108"/>
      <c r="L10846" s="108"/>
      <c r="M10846" s="108"/>
      <c r="N10846" s="108"/>
      <c r="O10846" s="108"/>
      <c r="P10846" s="108"/>
      <c r="Q10846" s="108"/>
      <c r="R10846" s="108"/>
      <c r="S10846" s="107"/>
    </row>
    <row r="10847" spans="1:19">
      <c r="A10847" s="107"/>
      <c r="B10847" s="112"/>
      <c r="C10847" s="107"/>
      <c r="D10847" s="112"/>
      <c r="E10847" s="107"/>
      <c r="F10847" s="107"/>
      <c r="G10847" s="107"/>
      <c r="H10847" s="107"/>
      <c r="I10847" s="107"/>
      <c r="J10847" s="108"/>
      <c r="K10847" s="108"/>
      <c r="L10847" s="108"/>
      <c r="M10847" s="108"/>
      <c r="N10847" s="108"/>
      <c r="O10847" s="108"/>
      <c r="P10847" s="108"/>
      <c r="Q10847" s="108"/>
      <c r="R10847" s="108"/>
      <c r="S10847" s="107"/>
    </row>
    <row r="10848" spans="1:19">
      <c r="A10848" s="107"/>
      <c r="B10848" s="112"/>
      <c r="C10848" s="107"/>
      <c r="D10848" s="112"/>
      <c r="E10848" s="107"/>
      <c r="F10848" s="107"/>
      <c r="G10848" s="107"/>
      <c r="H10848" s="107"/>
      <c r="I10848" s="107"/>
      <c r="J10848" s="108"/>
      <c r="K10848" s="108"/>
      <c r="L10848" s="108"/>
      <c r="M10848" s="108"/>
      <c r="N10848" s="108"/>
      <c r="O10848" s="108"/>
      <c r="P10848" s="108"/>
      <c r="Q10848" s="108"/>
      <c r="R10848" s="108"/>
      <c r="S10848" s="107"/>
    </row>
    <row r="10849" spans="1:19">
      <c r="A10849" s="107"/>
      <c r="B10849" s="112"/>
      <c r="C10849" s="107"/>
      <c r="D10849" s="112"/>
      <c r="E10849" s="107"/>
      <c r="F10849" s="107"/>
      <c r="G10849" s="107"/>
      <c r="H10849" s="107"/>
      <c r="I10849" s="107"/>
      <c r="J10849" s="108"/>
      <c r="K10849" s="108"/>
      <c r="L10849" s="108"/>
      <c r="M10849" s="108"/>
      <c r="N10849" s="108"/>
      <c r="O10849" s="108"/>
      <c r="P10849" s="108"/>
      <c r="Q10849" s="108"/>
      <c r="R10849" s="108"/>
      <c r="S10849" s="107"/>
    </row>
    <row r="10850" spans="1:19">
      <c r="A10850" s="107"/>
      <c r="B10850" s="112"/>
      <c r="C10850" s="107"/>
      <c r="D10850" s="112"/>
      <c r="E10850" s="107"/>
      <c r="F10850" s="107"/>
      <c r="G10850" s="107"/>
      <c r="H10850" s="107"/>
      <c r="I10850" s="107"/>
      <c r="J10850" s="108"/>
      <c r="K10850" s="108"/>
      <c r="L10850" s="108"/>
      <c r="M10850" s="108"/>
      <c r="N10850" s="108"/>
      <c r="O10850" s="108"/>
      <c r="P10850" s="108"/>
      <c r="Q10850" s="108"/>
      <c r="R10850" s="108"/>
      <c r="S10850" s="107"/>
    </row>
    <row r="10851" spans="1:19">
      <c r="A10851" s="107"/>
      <c r="B10851" s="112"/>
      <c r="C10851" s="107"/>
      <c r="D10851" s="112"/>
      <c r="E10851" s="107"/>
      <c r="F10851" s="107"/>
      <c r="G10851" s="107"/>
      <c r="H10851" s="107"/>
      <c r="I10851" s="107"/>
      <c r="J10851" s="108"/>
      <c r="K10851" s="108"/>
      <c r="L10851" s="108"/>
      <c r="M10851" s="108"/>
      <c r="N10851" s="108"/>
      <c r="O10851" s="108"/>
      <c r="P10851" s="108"/>
      <c r="Q10851" s="108"/>
      <c r="R10851" s="108"/>
      <c r="S10851" s="107"/>
    </row>
    <row r="10852" spans="1:19">
      <c r="A10852" s="107"/>
      <c r="B10852" s="112"/>
      <c r="C10852" s="107"/>
      <c r="D10852" s="112"/>
      <c r="E10852" s="107"/>
      <c r="F10852" s="107"/>
      <c r="G10852" s="107"/>
      <c r="H10852" s="107"/>
      <c r="I10852" s="107"/>
      <c r="J10852" s="108"/>
      <c r="K10852" s="108"/>
      <c r="L10852" s="108"/>
      <c r="M10852" s="108"/>
      <c r="N10852" s="108"/>
      <c r="O10852" s="108"/>
      <c r="P10852" s="108"/>
      <c r="Q10852" s="108"/>
      <c r="R10852" s="108"/>
      <c r="S10852" s="107"/>
    </row>
    <row r="10853" spans="1:19">
      <c r="A10853" s="107"/>
      <c r="B10853" s="112"/>
      <c r="C10853" s="107"/>
      <c r="D10853" s="112"/>
      <c r="E10853" s="107"/>
      <c r="F10853" s="107"/>
      <c r="G10853" s="107"/>
      <c r="H10853" s="107"/>
      <c r="I10853" s="107"/>
      <c r="J10853" s="108"/>
      <c r="K10853" s="108"/>
      <c r="L10853" s="108"/>
      <c r="M10853" s="108"/>
      <c r="N10853" s="108"/>
      <c r="O10853" s="108"/>
      <c r="P10853" s="108"/>
      <c r="Q10853" s="108"/>
      <c r="R10853" s="108"/>
      <c r="S10853" s="107"/>
    </row>
    <row r="10854" spans="1:19">
      <c r="A10854" s="107"/>
      <c r="B10854" s="112"/>
      <c r="C10854" s="107"/>
      <c r="D10854" s="112"/>
      <c r="E10854" s="107"/>
      <c r="F10854" s="107"/>
      <c r="G10854" s="107"/>
      <c r="H10854" s="107"/>
      <c r="I10854" s="107"/>
      <c r="J10854" s="108"/>
      <c r="K10854" s="108"/>
      <c r="L10854" s="108"/>
      <c r="M10854" s="108"/>
      <c r="N10854" s="108"/>
      <c r="O10854" s="108"/>
      <c r="P10854" s="108"/>
      <c r="Q10854" s="108"/>
      <c r="R10854" s="108"/>
      <c r="S10854" s="107"/>
    </row>
    <row r="10855" spans="1:19">
      <c r="A10855" s="107"/>
      <c r="B10855" s="112"/>
      <c r="C10855" s="107"/>
      <c r="D10855" s="112"/>
      <c r="E10855" s="107"/>
      <c r="F10855" s="107"/>
      <c r="G10855" s="107"/>
      <c r="H10855" s="107"/>
      <c r="I10855" s="107"/>
      <c r="J10855" s="108"/>
      <c r="K10855" s="108"/>
      <c r="L10855" s="108"/>
      <c r="M10855" s="108"/>
      <c r="N10855" s="108"/>
      <c r="O10855" s="108"/>
      <c r="P10855" s="108"/>
      <c r="Q10855" s="108"/>
      <c r="R10855" s="108"/>
      <c r="S10855" s="107"/>
    </row>
    <row r="10856" spans="1:19">
      <c r="A10856" s="107"/>
      <c r="B10856" s="112"/>
      <c r="C10856" s="107"/>
      <c r="D10856" s="112"/>
      <c r="E10856" s="107"/>
      <c r="F10856" s="107"/>
      <c r="G10856" s="107"/>
      <c r="H10856" s="107"/>
      <c r="I10856" s="107"/>
      <c r="J10856" s="108"/>
      <c r="K10856" s="108"/>
      <c r="L10856" s="108"/>
      <c r="M10856" s="108"/>
      <c r="N10856" s="108"/>
      <c r="O10856" s="108"/>
      <c r="P10856" s="108"/>
      <c r="Q10856" s="108"/>
      <c r="R10856" s="108"/>
      <c r="S10856" s="107"/>
    </row>
    <row r="10857" spans="1:19">
      <c r="A10857" s="107"/>
      <c r="B10857" s="112"/>
      <c r="C10857" s="107"/>
      <c r="D10857" s="112"/>
      <c r="E10857" s="107"/>
      <c r="F10857" s="107"/>
      <c r="G10857" s="107"/>
      <c r="H10857" s="107"/>
      <c r="I10857" s="107"/>
      <c r="J10857" s="108"/>
      <c r="K10857" s="108"/>
      <c r="L10857" s="108"/>
      <c r="M10857" s="108"/>
      <c r="N10857" s="108"/>
      <c r="O10857" s="108"/>
      <c r="P10857" s="108"/>
      <c r="Q10857" s="108"/>
      <c r="R10857" s="108"/>
      <c r="S10857" s="107"/>
    </row>
    <row r="10858" spans="1:19">
      <c r="A10858" s="107"/>
      <c r="B10858" s="112"/>
      <c r="C10858" s="107"/>
      <c r="D10858" s="112"/>
      <c r="E10858" s="107"/>
      <c r="F10858" s="107"/>
      <c r="G10858" s="107"/>
      <c r="H10858" s="107"/>
      <c r="I10858" s="107"/>
      <c r="J10858" s="108"/>
      <c r="K10858" s="108"/>
      <c r="L10858" s="108"/>
      <c r="M10858" s="108"/>
      <c r="N10858" s="108"/>
      <c r="O10858" s="108"/>
      <c r="P10858" s="108"/>
      <c r="Q10858" s="108"/>
      <c r="R10858" s="108"/>
      <c r="S10858" s="107"/>
    </row>
    <row r="10859" spans="1:19">
      <c r="A10859" s="107"/>
      <c r="B10859" s="112"/>
      <c r="C10859" s="107"/>
      <c r="D10859" s="112"/>
      <c r="E10859" s="107"/>
      <c r="F10859" s="107"/>
      <c r="G10859" s="107"/>
      <c r="H10859" s="107"/>
      <c r="I10859" s="107"/>
      <c r="J10859" s="108"/>
      <c r="K10859" s="108"/>
      <c r="L10859" s="108"/>
      <c r="M10859" s="108"/>
      <c r="N10859" s="108"/>
      <c r="O10859" s="108"/>
      <c r="P10859" s="108"/>
      <c r="Q10859" s="108"/>
      <c r="R10859" s="108"/>
      <c r="S10859" s="107"/>
    </row>
    <row r="10860" spans="1:19">
      <c r="A10860" s="107"/>
      <c r="B10860" s="112"/>
      <c r="C10860" s="107"/>
      <c r="D10860" s="112"/>
      <c r="E10860" s="107"/>
      <c r="F10860" s="107"/>
      <c r="G10860" s="107"/>
      <c r="H10860" s="107"/>
      <c r="I10860" s="107"/>
      <c r="J10860" s="108"/>
      <c r="K10860" s="108"/>
      <c r="L10860" s="108"/>
      <c r="M10860" s="108"/>
      <c r="N10860" s="108"/>
      <c r="O10860" s="108"/>
      <c r="P10860" s="108"/>
      <c r="Q10860" s="108"/>
      <c r="R10860" s="108"/>
      <c r="S10860" s="107"/>
    </row>
    <row r="10861" spans="1:19">
      <c r="A10861" s="107"/>
      <c r="B10861" s="112"/>
      <c r="C10861" s="107"/>
      <c r="D10861" s="112"/>
      <c r="E10861" s="107"/>
      <c r="F10861" s="107"/>
      <c r="G10861" s="107"/>
      <c r="H10861" s="107"/>
      <c r="I10861" s="107"/>
      <c r="J10861" s="108"/>
      <c r="K10861" s="108"/>
      <c r="L10861" s="108"/>
      <c r="M10861" s="108"/>
      <c r="N10861" s="108"/>
      <c r="O10861" s="108"/>
      <c r="P10861" s="108"/>
      <c r="Q10861" s="108"/>
      <c r="R10861" s="108"/>
      <c r="S10861" s="107"/>
    </row>
    <row r="10862" spans="1:19">
      <c r="A10862" s="107"/>
      <c r="B10862" s="112"/>
      <c r="C10862" s="107"/>
      <c r="D10862" s="112"/>
      <c r="E10862" s="107"/>
      <c r="F10862" s="107"/>
      <c r="G10862" s="107"/>
      <c r="H10862" s="107"/>
      <c r="I10862" s="107"/>
      <c r="J10862" s="108"/>
      <c r="K10862" s="108"/>
      <c r="L10862" s="108"/>
      <c r="M10862" s="108"/>
      <c r="N10862" s="108"/>
      <c r="O10862" s="108"/>
      <c r="P10862" s="108"/>
      <c r="Q10862" s="108"/>
      <c r="R10862" s="108"/>
      <c r="S10862" s="107"/>
    </row>
    <row r="10863" spans="1:19">
      <c r="A10863" s="107"/>
      <c r="B10863" s="112"/>
      <c r="C10863" s="107"/>
      <c r="D10863" s="112"/>
      <c r="E10863" s="107"/>
      <c r="F10863" s="107"/>
      <c r="G10863" s="107"/>
      <c r="H10863" s="107"/>
      <c r="I10863" s="107"/>
      <c r="J10863" s="108"/>
      <c r="K10863" s="108"/>
      <c r="L10863" s="108"/>
      <c r="M10863" s="108"/>
      <c r="N10863" s="108"/>
      <c r="O10863" s="108"/>
      <c r="P10863" s="108"/>
      <c r="Q10863" s="108"/>
      <c r="R10863" s="108"/>
      <c r="S10863" s="107"/>
    </row>
    <row r="10864" spans="1:19">
      <c r="A10864" s="107"/>
      <c r="B10864" s="112"/>
      <c r="C10864" s="107"/>
      <c r="D10864" s="112"/>
      <c r="E10864" s="107"/>
      <c r="F10864" s="107"/>
      <c r="G10864" s="107"/>
      <c r="H10864" s="107"/>
      <c r="I10864" s="107"/>
      <c r="J10864" s="108"/>
      <c r="K10864" s="108"/>
      <c r="L10864" s="108"/>
      <c r="M10864" s="108"/>
      <c r="N10864" s="108"/>
      <c r="O10864" s="108"/>
      <c r="P10864" s="108"/>
      <c r="Q10864" s="108"/>
      <c r="R10864" s="108"/>
      <c r="S10864" s="107"/>
    </row>
    <row r="10865" spans="1:19">
      <c r="A10865" s="107"/>
      <c r="B10865" s="112"/>
      <c r="C10865" s="107"/>
      <c r="D10865" s="112"/>
      <c r="E10865" s="107"/>
      <c r="F10865" s="107"/>
      <c r="G10865" s="107"/>
      <c r="H10865" s="107"/>
      <c r="I10865" s="107"/>
      <c r="J10865" s="108"/>
      <c r="K10865" s="108"/>
      <c r="L10865" s="108"/>
      <c r="M10865" s="108"/>
      <c r="N10865" s="108"/>
      <c r="O10865" s="108"/>
      <c r="P10865" s="108"/>
      <c r="Q10865" s="108"/>
      <c r="R10865" s="108"/>
      <c r="S10865" s="107"/>
    </row>
    <row r="10866" spans="1:19">
      <c r="A10866" s="107"/>
      <c r="B10866" s="112"/>
      <c r="C10866" s="107"/>
      <c r="D10866" s="112"/>
      <c r="E10866" s="107"/>
      <c r="F10866" s="107"/>
      <c r="G10866" s="107"/>
      <c r="H10866" s="107"/>
      <c r="I10866" s="107"/>
      <c r="J10866" s="108"/>
      <c r="K10866" s="108"/>
      <c r="L10866" s="108"/>
      <c r="M10866" s="108"/>
      <c r="N10866" s="108"/>
      <c r="O10866" s="108"/>
      <c r="P10866" s="108"/>
      <c r="Q10866" s="108"/>
      <c r="R10866" s="108"/>
      <c r="S10866" s="107"/>
    </row>
    <row r="10867" spans="1:19">
      <c r="A10867" s="107"/>
      <c r="B10867" s="112"/>
      <c r="C10867" s="107"/>
      <c r="D10867" s="112"/>
      <c r="E10867" s="107"/>
      <c r="F10867" s="107"/>
      <c r="G10867" s="107"/>
      <c r="H10867" s="107"/>
      <c r="I10867" s="107"/>
      <c r="J10867" s="108"/>
      <c r="K10867" s="108"/>
      <c r="L10867" s="108"/>
      <c r="M10867" s="108"/>
      <c r="N10867" s="108"/>
      <c r="O10867" s="108"/>
      <c r="P10867" s="108"/>
      <c r="Q10867" s="108"/>
      <c r="R10867" s="108"/>
      <c r="S10867" s="107"/>
    </row>
    <row r="10868" spans="1:19">
      <c r="A10868" s="107"/>
      <c r="B10868" s="112"/>
      <c r="C10868" s="107"/>
      <c r="D10868" s="112"/>
      <c r="E10868" s="107"/>
      <c r="F10868" s="107"/>
      <c r="G10868" s="107"/>
      <c r="H10868" s="107"/>
      <c r="I10868" s="107"/>
      <c r="J10868" s="108"/>
      <c r="K10868" s="108"/>
      <c r="L10868" s="108"/>
      <c r="M10868" s="108"/>
      <c r="N10868" s="108"/>
      <c r="O10868" s="108"/>
      <c r="P10868" s="108"/>
      <c r="Q10868" s="108"/>
      <c r="R10868" s="108"/>
      <c r="S10868" s="107"/>
    </row>
    <row r="10869" spans="1:19">
      <c r="A10869" s="107"/>
      <c r="B10869" s="112"/>
      <c r="C10869" s="107"/>
      <c r="D10869" s="112"/>
      <c r="E10869" s="107"/>
      <c r="F10869" s="107"/>
      <c r="G10869" s="107"/>
      <c r="H10869" s="107"/>
      <c r="I10869" s="107"/>
      <c r="J10869" s="108"/>
      <c r="K10869" s="108"/>
      <c r="L10869" s="108"/>
      <c r="M10869" s="108"/>
      <c r="N10869" s="108"/>
      <c r="O10869" s="108"/>
      <c r="P10869" s="108"/>
      <c r="Q10869" s="108"/>
      <c r="R10869" s="108"/>
      <c r="S10869" s="107"/>
    </row>
    <row r="10870" spans="1:19">
      <c r="A10870" s="107"/>
      <c r="B10870" s="112"/>
      <c r="C10870" s="107"/>
      <c r="D10870" s="112"/>
      <c r="E10870" s="107"/>
      <c r="F10870" s="107"/>
      <c r="G10870" s="107"/>
      <c r="H10870" s="107"/>
      <c r="I10870" s="107"/>
      <c r="J10870" s="108"/>
      <c r="K10870" s="108"/>
      <c r="L10870" s="108"/>
      <c r="M10870" s="108"/>
      <c r="N10870" s="108"/>
      <c r="O10870" s="108"/>
      <c r="P10870" s="108"/>
      <c r="Q10870" s="108"/>
      <c r="R10870" s="108"/>
      <c r="S10870" s="107"/>
    </row>
    <row r="10871" spans="1:19">
      <c r="A10871" s="107"/>
      <c r="B10871" s="112"/>
      <c r="C10871" s="107"/>
      <c r="D10871" s="112"/>
      <c r="E10871" s="107"/>
      <c r="F10871" s="107"/>
      <c r="G10871" s="107"/>
      <c r="H10871" s="107"/>
      <c r="I10871" s="107"/>
      <c r="J10871" s="108"/>
      <c r="K10871" s="108"/>
      <c r="L10871" s="108"/>
      <c r="M10871" s="108"/>
      <c r="N10871" s="108"/>
      <c r="O10871" s="108"/>
      <c r="P10871" s="108"/>
      <c r="Q10871" s="108"/>
      <c r="R10871" s="108"/>
      <c r="S10871" s="107"/>
    </row>
    <row r="10872" spans="1:19">
      <c r="A10872" s="107"/>
      <c r="B10872" s="112"/>
      <c r="C10872" s="107"/>
      <c r="D10872" s="112"/>
      <c r="E10872" s="107"/>
      <c r="F10872" s="107"/>
      <c r="G10872" s="107"/>
      <c r="H10872" s="107"/>
      <c r="I10872" s="107"/>
      <c r="J10872" s="108"/>
      <c r="K10872" s="108"/>
      <c r="L10872" s="108"/>
      <c r="M10872" s="108"/>
      <c r="N10872" s="108"/>
      <c r="O10872" s="108"/>
      <c r="P10872" s="108"/>
      <c r="Q10872" s="108"/>
      <c r="R10872" s="108"/>
      <c r="S10872" s="107"/>
    </row>
    <row r="10873" spans="1:19">
      <c r="A10873" s="107"/>
      <c r="B10873" s="112"/>
      <c r="C10873" s="107"/>
      <c r="D10873" s="112"/>
      <c r="E10873" s="107"/>
      <c r="F10873" s="107"/>
      <c r="G10873" s="107"/>
      <c r="H10873" s="107"/>
      <c r="I10873" s="107"/>
      <c r="J10873" s="108"/>
      <c r="K10873" s="108"/>
      <c r="L10873" s="108"/>
      <c r="M10873" s="108"/>
      <c r="N10873" s="108"/>
      <c r="O10873" s="108"/>
      <c r="P10873" s="108"/>
      <c r="Q10873" s="108"/>
      <c r="R10873" s="108"/>
      <c r="S10873" s="107"/>
    </row>
    <row r="10874" spans="1:19">
      <c r="A10874" s="107"/>
      <c r="B10874" s="112"/>
      <c r="C10874" s="107"/>
      <c r="D10874" s="112"/>
      <c r="E10874" s="107"/>
      <c r="F10874" s="107"/>
      <c r="G10874" s="107"/>
      <c r="H10874" s="107"/>
      <c r="I10874" s="107"/>
      <c r="J10874" s="108"/>
      <c r="K10874" s="108"/>
      <c r="L10874" s="108"/>
      <c r="M10874" s="108"/>
      <c r="N10874" s="108"/>
      <c r="O10874" s="108"/>
      <c r="P10874" s="108"/>
      <c r="Q10874" s="108"/>
      <c r="R10874" s="108"/>
      <c r="S10874" s="107"/>
    </row>
    <row r="10875" spans="1:19">
      <c r="A10875" s="107"/>
      <c r="B10875" s="112"/>
      <c r="C10875" s="107"/>
      <c r="D10875" s="112"/>
      <c r="E10875" s="107"/>
      <c r="F10875" s="107"/>
      <c r="G10875" s="107"/>
      <c r="H10875" s="107"/>
      <c r="I10875" s="107"/>
      <c r="J10875" s="108"/>
      <c r="K10875" s="108"/>
      <c r="L10875" s="108"/>
      <c r="M10875" s="108"/>
      <c r="N10875" s="108"/>
      <c r="O10875" s="108"/>
      <c r="P10875" s="108"/>
      <c r="Q10875" s="108"/>
      <c r="R10875" s="108"/>
      <c r="S10875" s="107"/>
    </row>
    <row r="10876" spans="1:19">
      <c r="A10876" s="107"/>
      <c r="B10876" s="112"/>
      <c r="C10876" s="107"/>
      <c r="D10876" s="112"/>
      <c r="E10876" s="107"/>
      <c r="F10876" s="107"/>
      <c r="G10876" s="107"/>
      <c r="H10876" s="107"/>
      <c r="I10876" s="107"/>
      <c r="J10876" s="108"/>
      <c r="K10876" s="108"/>
      <c r="L10876" s="108"/>
      <c r="M10876" s="108"/>
      <c r="N10876" s="108"/>
      <c r="O10876" s="108"/>
      <c r="P10876" s="108"/>
      <c r="Q10876" s="108"/>
      <c r="R10876" s="108"/>
      <c r="S10876" s="107"/>
    </row>
    <row r="10877" spans="1:19">
      <c r="A10877" s="107"/>
      <c r="B10877" s="112"/>
      <c r="C10877" s="107"/>
      <c r="D10877" s="112"/>
      <c r="E10877" s="107"/>
      <c r="F10877" s="107"/>
      <c r="G10877" s="107"/>
      <c r="H10877" s="107"/>
      <c r="I10877" s="107"/>
      <c r="J10877" s="108"/>
      <c r="K10877" s="108"/>
      <c r="L10877" s="108"/>
      <c r="M10877" s="108"/>
      <c r="N10877" s="108"/>
      <c r="O10877" s="108"/>
      <c r="P10877" s="108"/>
      <c r="Q10877" s="108"/>
      <c r="R10877" s="108"/>
      <c r="S10877" s="107"/>
    </row>
    <row r="10878" spans="1:19">
      <c r="A10878" s="107"/>
      <c r="B10878" s="112"/>
      <c r="C10878" s="107"/>
      <c r="D10878" s="112"/>
      <c r="E10878" s="107"/>
      <c r="F10878" s="107"/>
      <c r="G10878" s="107"/>
      <c r="H10878" s="107"/>
      <c r="I10878" s="107"/>
      <c r="J10878" s="108"/>
      <c r="K10878" s="108"/>
      <c r="L10878" s="108"/>
      <c r="M10878" s="108"/>
      <c r="N10878" s="108"/>
      <c r="O10878" s="108"/>
      <c r="P10878" s="108"/>
      <c r="Q10878" s="108"/>
      <c r="R10878" s="108"/>
      <c r="S10878" s="107"/>
    </row>
    <row r="10879" spans="1:19">
      <c r="A10879" s="107"/>
      <c r="B10879" s="112"/>
      <c r="C10879" s="107"/>
      <c r="D10879" s="112"/>
      <c r="E10879" s="107"/>
      <c r="F10879" s="107"/>
      <c r="G10879" s="107"/>
      <c r="H10879" s="107"/>
      <c r="I10879" s="107"/>
      <c r="J10879" s="108"/>
      <c r="K10879" s="108"/>
      <c r="L10879" s="108"/>
      <c r="M10879" s="108"/>
      <c r="N10879" s="108"/>
      <c r="O10879" s="108"/>
      <c r="P10879" s="108"/>
      <c r="Q10879" s="108"/>
      <c r="R10879" s="108"/>
      <c r="S10879" s="107"/>
    </row>
    <row r="10880" spans="1:19">
      <c r="A10880" s="107"/>
      <c r="B10880" s="112"/>
      <c r="C10880" s="107"/>
      <c r="D10880" s="112"/>
      <c r="E10880" s="107"/>
      <c r="F10880" s="107"/>
      <c r="G10880" s="107"/>
      <c r="H10880" s="107"/>
      <c r="I10880" s="107"/>
      <c r="J10880" s="108"/>
      <c r="K10880" s="108"/>
      <c r="L10880" s="108"/>
      <c r="M10880" s="108"/>
      <c r="N10880" s="108"/>
      <c r="O10880" s="108"/>
      <c r="P10880" s="108"/>
      <c r="Q10880" s="108"/>
      <c r="R10880" s="108"/>
      <c r="S10880" s="107"/>
    </row>
    <row r="10881" spans="1:19">
      <c r="A10881" s="107"/>
      <c r="B10881" s="112"/>
      <c r="C10881" s="107"/>
      <c r="D10881" s="112"/>
      <c r="E10881" s="107"/>
      <c r="F10881" s="107"/>
      <c r="G10881" s="107"/>
      <c r="H10881" s="107"/>
      <c r="I10881" s="107"/>
      <c r="J10881" s="108"/>
      <c r="K10881" s="108"/>
      <c r="L10881" s="108"/>
      <c r="M10881" s="108"/>
      <c r="N10881" s="108"/>
      <c r="O10881" s="108"/>
      <c r="P10881" s="108"/>
      <c r="Q10881" s="108"/>
      <c r="R10881" s="108"/>
      <c r="S10881" s="107"/>
    </row>
    <row r="10882" spans="1:19">
      <c r="A10882" s="107"/>
      <c r="B10882" s="112"/>
      <c r="C10882" s="107"/>
      <c r="D10882" s="112"/>
      <c r="E10882" s="107"/>
      <c r="F10882" s="107"/>
      <c r="G10882" s="107"/>
      <c r="H10882" s="107"/>
      <c r="I10882" s="107"/>
      <c r="J10882" s="108"/>
      <c r="K10882" s="108"/>
      <c r="L10882" s="108"/>
      <c r="M10882" s="108"/>
      <c r="N10882" s="108"/>
      <c r="O10882" s="108"/>
      <c r="P10882" s="108"/>
      <c r="Q10882" s="108"/>
      <c r="R10882" s="108"/>
      <c r="S10882" s="107"/>
    </row>
    <row r="10883" spans="1:19">
      <c r="A10883" s="107"/>
      <c r="B10883" s="112"/>
      <c r="C10883" s="107"/>
      <c r="D10883" s="112"/>
      <c r="E10883" s="107"/>
      <c r="F10883" s="107"/>
      <c r="G10883" s="107"/>
      <c r="H10883" s="107"/>
      <c r="I10883" s="107"/>
      <c r="J10883" s="108"/>
      <c r="K10883" s="108"/>
      <c r="L10883" s="108"/>
      <c r="M10883" s="108"/>
      <c r="N10883" s="108"/>
      <c r="O10883" s="108"/>
      <c r="P10883" s="108"/>
      <c r="Q10883" s="108"/>
      <c r="R10883" s="108"/>
      <c r="S10883" s="107"/>
    </row>
    <row r="10884" spans="1:19">
      <c r="A10884" s="107"/>
      <c r="B10884" s="112"/>
      <c r="C10884" s="107"/>
      <c r="D10884" s="112"/>
      <c r="E10884" s="107"/>
      <c r="F10884" s="107"/>
      <c r="G10884" s="107"/>
      <c r="H10884" s="107"/>
      <c r="I10884" s="107"/>
      <c r="J10884" s="108"/>
      <c r="K10884" s="108"/>
      <c r="L10884" s="108"/>
      <c r="M10884" s="108"/>
      <c r="N10884" s="108"/>
      <c r="O10884" s="108"/>
      <c r="P10884" s="108"/>
      <c r="Q10884" s="108"/>
      <c r="R10884" s="108"/>
      <c r="S10884" s="107"/>
    </row>
    <row r="10885" spans="1:19">
      <c r="A10885" s="107"/>
      <c r="B10885" s="112"/>
      <c r="C10885" s="107"/>
      <c r="D10885" s="112"/>
      <c r="E10885" s="107"/>
      <c r="F10885" s="107"/>
      <c r="G10885" s="107"/>
      <c r="H10885" s="107"/>
      <c r="I10885" s="107"/>
      <c r="J10885" s="108"/>
      <c r="K10885" s="108"/>
      <c r="L10885" s="108"/>
      <c r="M10885" s="108"/>
      <c r="N10885" s="108"/>
      <c r="O10885" s="108"/>
      <c r="P10885" s="108"/>
      <c r="Q10885" s="108"/>
      <c r="R10885" s="108"/>
      <c r="S10885" s="107"/>
    </row>
    <row r="10886" spans="1:19">
      <c r="A10886" s="107"/>
      <c r="B10886" s="112"/>
      <c r="C10886" s="107"/>
      <c r="D10886" s="112"/>
      <c r="E10886" s="107"/>
      <c r="F10886" s="107"/>
      <c r="G10886" s="107"/>
      <c r="H10886" s="107"/>
      <c r="I10886" s="107"/>
      <c r="J10886" s="108"/>
      <c r="K10886" s="108"/>
      <c r="L10886" s="108"/>
      <c r="M10886" s="108"/>
      <c r="N10886" s="108"/>
      <c r="O10886" s="108"/>
      <c r="P10886" s="108"/>
      <c r="Q10886" s="108"/>
      <c r="R10886" s="108"/>
      <c r="S10886" s="107"/>
    </row>
    <row r="10887" spans="1:19">
      <c r="A10887" s="107"/>
      <c r="B10887" s="112"/>
      <c r="C10887" s="107"/>
      <c r="D10887" s="112"/>
      <c r="E10887" s="107"/>
      <c r="F10887" s="107"/>
      <c r="G10887" s="107"/>
      <c r="H10887" s="107"/>
      <c r="I10887" s="107"/>
      <c r="J10887" s="108"/>
      <c r="K10887" s="108"/>
      <c r="L10887" s="108"/>
      <c r="M10887" s="108"/>
      <c r="N10887" s="108"/>
      <c r="O10887" s="108"/>
      <c r="P10887" s="108"/>
      <c r="Q10887" s="108"/>
      <c r="R10887" s="108"/>
      <c r="S10887" s="107"/>
    </row>
    <row r="10888" spans="1:19">
      <c r="A10888" s="107"/>
      <c r="B10888" s="112"/>
      <c r="C10888" s="107"/>
      <c r="D10888" s="112"/>
      <c r="E10888" s="107"/>
      <c r="F10888" s="107"/>
      <c r="G10888" s="107"/>
      <c r="H10888" s="107"/>
      <c r="I10888" s="107"/>
      <c r="J10888" s="108"/>
      <c r="K10888" s="108"/>
      <c r="L10888" s="108"/>
      <c r="M10888" s="108"/>
      <c r="N10888" s="108"/>
      <c r="O10888" s="108"/>
      <c r="P10888" s="108"/>
      <c r="Q10888" s="108"/>
      <c r="R10888" s="108"/>
      <c r="S10888" s="107"/>
    </row>
    <row r="10889" spans="1:19">
      <c r="A10889" s="107"/>
      <c r="B10889" s="112"/>
      <c r="C10889" s="107"/>
      <c r="D10889" s="112"/>
      <c r="E10889" s="107"/>
      <c r="F10889" s="107"/>
      <c r="G10889" s="107"/>
      <c r="H10889" s="107"/>
      <c r="I10889" s="107"/>
      <c r="J10889" s="108"/>
      <c r="K10889" s="108"/>
      <c r="L10889" s="108"/>
      <c r="M10889" s="108"/>
      <c r="N10889" s="108"/>
      <c r="O10889" s="108"/>
      <c r="P10889" s="108"/>
      <c r="Q10889" s="108"/>
      <c r="R10889" s="108"/>
      <c r="S10889" s="107"/>
    </row>
    <row r="10890" spans="1:19">
      <c r="A10890" s="107"/>
      <c r="B10890" s="112"/>
      <c r="C10890" s="107"/>
      <c r="D10890" s="112"/>
      <c r="E10890" s="107"/>
      <c r="F10890" s="107"/>
      <c r="G10890" s="107"/>
      <c r="H10890" s="107"/>
      <c r="I10890" s="107"/>
      <c r="J10890" s="108"/>
      <c r="K10890" s="108"/>
      <c r="L10890" s="108"/>
      <c r="M10890" s="108"/>
      <c r="N10890" s="108"/>
      <c r="O10890" s="108"/>
      <c r="P10890" s="108"/>
      <c r="Q10890" s="108"/>
      <c r="R10890" s="108"/>
      <c r="S10890" s="107"/>
    </row>
    <row r="10891" spans="1:19">
      <c r="A10891" s="107"/>
      <c r="B10891" s="112"/>
      <c r="C10891" s="107"/>
      <c r="D10891" s="112"/>
      <c r="E10891" s="107"/>
      <c r="F10891" s="107"/>
      <c r="G10891" s="107"/>
      <c r="H10891" s="107"/>
      <c r="I10891" s="107"/>
      <c r="J10891" s="108"/>
      <c r="K10891" s="108"/>
      <c r="L10891" s="108"/>
      <c r="M10891" s="108"/>
      <c r="N10891" s="108"/>
      <c r="O10891" s="108"/>
      <c r="P10891" s="108"/>
      <c r="Q10891" s="108"/>
      <c r="R10891" s="108"/>
      <c r="S10891" s="107"/>
    </row>
    <row r="10892" spans="1:19">
      <c r="A10892" s="107"/>
      <c r="B10892" s="112"/>
      <c r="C10892" s="107"/>
      <c r="D10892" s="112"/>
      <c r="E10892" s="107"/>
      <c r="F10892" s="107"/>
      <c r="G10892" s="107"/>
      <c r="H10892" s="107"/>
      <c r="I10892" s="107"/>
      <c r="J10892" s="108"/>
      <c r="K10892" s="108"/>
      <c r="L10892" s="108"/>
      <c r="M10892" s="108"/>
      <c r="N10892" s="108"/>
      <c r="O10892" s="108"/>
      <c r="P10892" s="108"/>
      <c r="Q10892" s="108"/>
      <c r="R10892" s="108"/>
      <c r="S10892" s="107"/>
    </row>
    <row r="10893" spans="1:19">
      <c r="A10893" s="107"/>
      <c r="B10893" s="112"/>
      <c r="C10893" s="107"/>
      <c r="D10893" s="112"/>
      <c r="E10893" s="107"/>
      <c r="F10893" s="107"/>
      <c r="G10893" s="107"/>
      <c r="H10893" s="107"/>
      <c r="I10893" s="107"/>
      <c r="J10893" s="108"/>
      <c r="K10893" s="108"/>
      <c r="L10893" s="108"/>
      <c r="M10893" s="108"/>
      <c r="N10893" s="108"/>
      <c r="O10893" s="108"/>
      <c r="P10893" s="108"/>
      <c r="Q10893" s="108"/>
      <c r="R10893" s="108"/>
      <c r="S10893" s="107"/>
    </row>
    <row r="10894" spans="1:19">
      <c r="A10894" s="107"/>
      <c r="B10894" s="112"/>
      <c r="C10894" s="107"/>
      <c r="D10894" s="112"/>
      <c r="E10894" s="107"/>
      <c r="F10894" s="107"/>
      <c r="G10894" s="107"/>
      <c r="H10894" s="107"/>
      <c r="I10894" s="107"/>
      <c r="J10894" s="108"/>
      <c r="K10894" s="108"/>
      <c r="L10894" s="108"/>
      <c r="M10894" s="108"/>
      <c r="N10894" s="108"/>
      <c r="O10894" s="108"/>
      <c r="P10894" s="108"/>
      <c r="Q10894" s="108"/>
      <c r="R10894" s="108"/>
      <c r="S10894" s="107"/>
    </row>
    <row r="10895" spans="1:19">
      <c r="A10895" s="107"/>
      <c r="B10895" s="112"/>
      <c r="C10895" s="107"/>
      <c r="D10895" s="112"/>
      <c r="E10895" s="107"/>
      <c r="F10895" s="107"/>
      <c r="G10895" s="107"/>
      <c r="H10895" s="107"/>
      <c r="I10895" s="107"/>
      <c r="J10895" s="108"/>
      <c r="K10895" s="108"/>
      <c r="L10895" s="108"/>
      <c r="M10895" s="108"/>
      <c r="N10895" s="108"/>
      <c r="O10895" s="108"/>
      <c r="P10895" s="108"/>
      <c r="Q10895" s="108"/>
      <c r="R10895" s="108"/>
      <c r="S10895" s="107"/>
    </row>
    <row r="10896" spans="1:19">
      <c r="A10896" s="107"/>
      <c r="B10896" s="112"/>
      <c r="C10896" s="107"/>
      <c r="D10896" s="112"/>
      <c r="E10896" s="107"/>
      <c r="F10896" s="107"/>
      <c r="G10896" s="107"/>
      <c r="H10896" s="107"/>
      <c r="I10896" s="107"/>
      <c r="J10896" s="108"/>
      <c r="K10896" s="108"/>
      <c r="L10896" s="108"/>
      <c r="M10896" s="108"/>
      <c r="N10896" s="108"/>
      <c r="O10896" s="108"/>
      <c r="P10896" s="108"/>
      <c r="Q10896" s="108"/>
      <c r="R10896" s="108"/>
      <c r="S10896" s="107"/>
    </row>
    <row r="10897" spans="1:19">
      <c r="A10897" s="107"/>
      <c r="B10897" s="112"/>
      <c r="C10897" s="107"/>
      <c r="D10897" s="112"/>
      <c r="E10897" s="107"/>
      <c r="F10897" s="107"/>
      <c r="G10897" s="107"/>
      <c r="H10897" s="107"/>
      <c r="I10897" s="107"/>
      <c r="J10897" s="108"/>
      <c r="K10897" s="108"/>
      <c r="L10897" s="108"/>
      <c r="M10897" s="108"/>
      <c r="N10897" s="108"/>
      <c r="O10897" s="108"/>
      <c r="P10897" s="108"/>
      <c r="Q10897" s="108"/>
      <c r="R10897" s="108"/>
      <c r="S10897" s="107"/>
    </row>
    <row r="10898" spans="1:19">
      <c r="A10898" s="107"/>
      <c r="B10898" s="112"/>
      <c r="C10898" s="107"/>
      <c r="D10898" s="112"/>
      <c r="E10898" s="107"/>
      <c r="F10898" s="107"/>
      <c r="G10898" s="107"/>
      <c r="H10898" s="107"/>
      <c r="I10898" s="107"/>
      <c r="J10898" s="108"/>
      <c r="K10898" s="108"/>
      <c r="L10898" s="108"/>
      <c r="M10898" s="108"/>
      <c r="N10898" s="108"/>
      <c r="O10898" s="108"/>
      <c r="P10898" s="108"/>
      <c r="Q10898" s="108"/>
      <c r="R10898" s="108"/>
      <c r="S10898" s="107"/>
    </row>
    <row r="10899" spans="1:19">
      <c r="A10899" s="107"/>
      <c r="B10899" s="112"/>
      <c r="C10899" s="107"/>
      <c r="D10899" s="112"/>
      <c r="E10899" s="107"/>
      <c r="F10899" s="107"/>
      <c r="G10899" s="107"/>
      <c r="H10899" s="107"/>
      <c r="I10899" s="107"/>
      <c r="J10899" s="108"/>
      <c r="K10899" s="108"/>
      <c r="L10899" s="108"/>
      <c r="M10899" s="108"/>
      <c r="N10899" s="108"/>
      <c r="O10899" s="108"/>
      <c r="P10899" s="108"/>
      <c r="Q10899" s="108"/>
      <c r="R10899" s="108"/>
      <c r="S10899" s="107"/>
    </row>
    <row r="10900" spans="1:19">
      <c r="A10900" s="107"/>
      <c r="B10900" s="112"/>
      <c r="C10900" s="107"/>
      <c r="D10900" s="112"/>
      <c r="E10900" s="107"/>
      <c r="F10900" s="107"/>
      <c r="G10900" s="107"/>
      <c r="H10900" s="107"/>
      <c r="I10900" s="107"/>
      <c r="J10900" s="108"/>
      <c r="K10900" s="108"/>
      <c r="L10900" s="108"/>
      <c r="M10900" s="108"/>
      <c r="N10900" s="108"/>
      <c r="O10900" s="108"/>
      <c r="P10900" s="108"/>
      <c r="Q10900" s="108"/>
      <c r="R10900" s="108"/>
      <c r="S10900" s="107"/>
    </row>
    <row r="10901" spans="1:19">
      <c r="A10901" s="107"/>
      <c r="B10901" s="112"/>
      <c r="C10901" s="107"/>
      <c r="D10901" s="112"/>
      <c r="E10901" s="107"/>
      <c r="F10901" s="107"/>
      <c r="G10901" s="107"/>
      <c r="H10901" s="107"/>
      <c r="I10901" s="107"/>
      <c r="J10901" s="108"/>
      <c r="K10901" s="108"/>
      <c r="L10901" s="108"/>
      <c r="M10901" s="108"/>
      <c r="N10901" s="108"/>
      <c r="O10901" s="108"/>
      <c r="P10901" s="108"/>
      <c r="Q10901" s="108"/>
      <c r="R10901" s="108"/>
      <c r="S10901" s="107"/>
    </row>
    <row r="10902" spans="1:19">
      <c r="A10902" s="107"/>
      <c r="B10902" s="112"/>
      <c r="C10902" s="107"/>
      <c r="D10902" s="112"/>
      <c r="E10902" s="107"/>
      <c r="F10902" s="107"/>
      <c r="G10902" s="107"/>
      <c r="H10902" s="107"/>
      <c r="I10902" s="107"/>
      <c r="J10902" s="108"/>
      <c r="K10902" s="108"/>
      <c r="L10902" s="108"/>
      <c r="M10902" s="108"/>
      <c r="N10902" s="108"/>
      <c r="O10902" s="108"/>
      <c r="P10902" s="108"/>
      <c r="Q10902" s="108"/>
      <c r="R10902" s="108"/>
      <c r="S10902" s="107"/>
    </row>
    <row r="10903" spans="1:19">
      <c r="A10903" s="107"/>
      <c r="B10903" s="112"/>
      <c r="C10903" s="107"/>
      <c r="D10903" s="112"/>
      <c r="E10903" s="107"/>
      <c r="F10903" s="107"/>
      <c r="G10903" s="107"/>
      <c r="H10903" s="107"/>
      <c r="I10903" s="107"/>
      <c r="J10903" s="108"/>
      <c r="K10903" s="108"/>
      <c r="L10903" s="108"/>
      <c r="M10903" s="108"/>
      <c r="N10903" s="108"/>
      <c r="O10903" s="108"/>
      <c r="P10903" s="108"/>
      <c r="Q10903" s="108"/>
      <c r="R10903" s="108"/>
      <c r="S10903" s="107"/>
    </row>
    <row r="10904" spans="1:19">
      <c r="A10904" s="107"/>
      <c r="B10904" s="112"/>
      <c r="C10904" s="107"/>
      <c r="D10904" s="112"/>
      <c r="E10904" s="107"/>
      <c r="F10904" s="107"/>
      <c r="G10904" s="107"/>
      <c r="H10904" s="107"/>
      <c r="I10904" s="107"/>
      <c r="J10904" s="108"/>
      <c r="K10904" s="108"/>
      <c r="L10904" s="108"/>
      <c r="M10904" s="108"/>
      <c r="N10904" s="108"/>
      <c r="O10904" s="108"/>
      <c r="P10904" s="108"/>
      <c r="Q10904" s="108"/>
      <c r="R10904" s="108"/>
      <c r="S10904" s="107"/>
    </row>
    <row r="10905" spans="1:19">
      <c r="A10905" s="107"/>
      <c r="B10905" s="112"/>
      <c r="C10905" s="107"/>
      <c r="D10905" s="112"/>
      <c r="E10905" s="107"/>
      <c r="F10905" s="107"/>
      <c r="G10905" s="107"/>
      <c r="H10905" s="107"/>
      <c r="I10905" s="107"/>
      <c r="J10905" s="108"/>
      <c r="K10905" s="108"/>
      <c r="L10905" s="108"/>
      <c r="M10905" s="108"/>
      <c r="N10905" s="108"/>
      <c r="O10905" s="108"/>
      <c r="P10905" s="108"/>
      <c r="Q10905" s="108"/>
      <c r="R10905" s="108"/>
      <c r="S10905" s="107"/>
    </row>
    <row r="10906" spans="1:19">
      <c r="A10906" s="107"/>
      <c r="B10906" s="112"/>
      <c r="C10906" s="107"/>
      <c r="D10906" s="112"/>
      <c r="E10906" s="107"/>
      <c r="F10906" s="107"/>
      <c r="G10906" s="107"/>
      <c r="H10906" s="107"/>
      <c r="I10906" s="107"/>
      <c r="J10906" s="108"/>
      <c r="K10906" s="108"/>
      <c r="L10906" s="108"/>
      <c r="M10906" s="108"/>
      <c r="N10906" s="108"/>
      <c r="O10906" s="108"/>
      <c r="P10906" s="108"/>
      <c r="Q10906" s="108"/>
      <c r="R10906" s="108"/>
      <c r="S10906" s="107"/>
    </row>
    <row r="10907" spans="1:19">
      <c r="A10907" s="107"/>
      <c r="B10907" s="112"/>
      <c r="C10907" s="107"/>
      <c r="D10907" s="112"/>
      <c r="E10907" s="107"/>
      <c r="F10907" s="107"/>
      <c r="G10907" s="107"/>
      <c r="H10907" s="107"/>
      <c r="I10907" s="107"/>
      <c r="J10907" s="108"/>
      <c r="K10907" s="108"/>
      <c r="L10907" s="108"/>
      <c r="M10907" s="108"/>
      <c r="N10907" s="108"/>
      <c r="O10907" s="108"/>
      <c r="P10907" s="108"/>
      <c r="Q10907" s="108"/>
      <c r="R10907" s="108"/>
      <c r="S10907" s="107"/>
    </row>
    <row r="10908" spans="1:19">
      <c r="A10908" s="107"/>
      <c r="B10908" s="112"/>
      <c r="C10908" s="107"/>
      <c r="D10908" s="112"/>
      <c r="E10908" s="107"/>
      <c r="F10908" s="107"/>
      <c r="G10908" s="107"/>
      <c r="H10908" s="107"/>
      <c r="I10908" s="107"/>
      <c r="J10908" s="108"/>
      <c r="K10908" s="108"/>
      <c r="L10908" s="108"/>
      <c r="M10908" s="108"/>
      <c r="N10908" s="108"/>
      <c r="O10908" s="108"/>
      <c r="P10908" s="108"/>
      <c r="Q10908" s="108"/>
      <c r="R10908" s="108"/>
      <c r="S10908" s="107"/>
    </row>
    <row r="10909" spans="1:19">
      <c r="A10909" s="107"/>
      <c r="B10909" s="112"/>
      <c r="C10909" s="107"/>
      <c r="D10909" s="112"/>
      <c r="E10909" s="107"/>
      <c r="F10909" s="107"/>
      <c r="G10909" s="107"/>
      <c r="H10909" s="107"/>
      <c r="I10909" s="107"/>
      <c r="J10909" s="108"/>
      <c r="K10909" s="108"/>
      <c r="L10909" s="108"/>
      <c r="M10909" s="108"/>
      <c r="N10909" s="108"/>
      <c r="O10909" s="108"/>
      <c r="P10909" s="108"/>
      <c r="Q10909" s="108"/>
      <c r="R10909" s="108"/>
      <c r="S10909" s="107"/>
    </row>
    <row r="10910" spans="1:19">
      <c r="A10910" s="107"/>
      <c r="B10910" s="112"/>
      <c r="C10910" s="107"/>
      <c r="D10910" s="112"/>
      <c r="E10910" s="107"/>
      <c r="F10910" s="107"/>
      <c r="G10910" s="107"/>
      <c r="H10910" s="107"/>
      <c r="I10910" s="107"/>
      <c r="J10910" s="108"/>
      <c r="K10910" s="108"/>
      <c r="L10910" s="108"/>
      <c r="M10910" s="108"/>
      <c r="N10910" s="108"/>
      <c r="O10910" s="108"/>
      <c r="P10910" s="108"/>
      <c r="Q10910" s="108"/>
      <c r="R10910" s="108"/>
      <c r="S10910" s="107"/>
    </row>
    <row r="10911" spans="1:19">
      <c r="A10911" s="107"/>
      <c r="B10911" s="112"/>
      <c r="C10911" s="107"/>
      <c r="D10911" s="112"/>
      <c r="E10911" s="107"/>
      <c r="F10911" s="107"/>
      <c r="G10911" s="107"/>
      <c r="H10911" s="107"/>
      <c r="I10911" s="107"/>
      <c r="J10911" s="108"/>
      <c r="K10911" s="108"/>
      <c r="L10911" s="108"/>
      <c r="M10911" s="108"/>
      <c r="N10911" s="108"/>
      <c r="O10911" s="108"/>
      <c r="P10911" s="108"/>
      <c r="Q10911" s="108"/>
      <c r="R10911" s="108"/>
      <c r="S10911" s="107"/>
    </row>
    <row r="10912" spans="1:19">
      <c r="A10912" s="107"/>
      <c r="B10912" s="112"/>
      <c r="C10912" s="107"/>
      <c r="D10912" s="112"/>
      <c r="E10912" s="107"/>
      <c r="F10912" s="107"/>
      <c r="G10912" s="107"/>
      <c r="H10912" s="107"/>
      <c r="I10912" s="107"/>
      <c r="J10912" s="108"/>
      <c r="K10912" s="108"/>
      <c r="L10912" s="108"/>
      <c r="M10912" s="108"/>
      <c r="N10912" s="108"/>
      <c r="O10912" s="108"/>
      <c r="P10912" s="108"/>
      <c r="Q10912" s="108"/>
      <c r="R10912" s="108"/>
      <c r="S10912" s="107"/>
    </row>
    <row r="10913" spans="1:19">
      <c r="A10913" s="107"/>
      <c r="B10913" s="112"/>
      <c r="C10913" s="107"/>
      <c r="D10913" s="112"/>
      <c r="E10913" s="107"/>
      <c r="F10913" s="107"/>
      <c r="G10913" s="107"/>
      <c r="H10913" s="107"/>
      <c r="I10913" s="107"/>
      <c r="J10913" s="108"/>
      <c r="K10913" s="108"/>
      <c r="L10913" s="108"/>
      <c r="M10913" s="108"/>
      <c r="N10913" s="108"/>
      <c r="O10913" s="108"/>
      <c r="P10913" s="108"/>
      <c r="Q10913" s="108"/>
      <c r="R10913" s="108"/>
      <c r="S10913" s="107"/>
    </row>
    <row r="10914" spans="1:19">
      <c r="A10914" s="107"/>
      <c r="B10914" s="112"/>
      <c r="C10914" s="107"/>
      <c r="D10914" s="112"/>
      <c r="E10914" s="107"/>
      <c r="F10914" s="107"/>
      <c r="G10914" s="107"/>
      <c r="H10914" s="107"/>
      <c r="I10914" s="107"/>
      <c r="J10914" s="108"/>
      <c r="K10914" s="108"/>
      <c r="L10914" s="108"/>
      <c r="M10914" s="108"/>
      <c r="N10914" s="108"/>
      <c r="O10914" s="108"/>
      <c r="P10914" s="108"/>
      <c r="Q10914" s="108"/>
      <c r="R10914" s="108"/>
      <c r="S10914" s="107"/>
    </row>
    <row r="10915" spans="1:19">
      <c r="A10915" s="107"/>
      <c r="B10915" s="112"/>
      <c r="C10915" s="107"/>
      <c r="D10915" s="112"/>
      <c r="E10915" s="107"/>
      <c r="F10915" s="107"/>
      <c r="G10915" s="107"/>
      <c r="H10915" s="107"/>
      <c r="I10915" s="107"/>
      <c r="J10915" s="108"/>
      <c r="K10915" s="108"/>
      <c r="L10915" s="108"/>
      <c r="M10915" s="108"/>
      <c r="N10915" s="108"/>
      <c r="O10915" s="108"/>
      <c r="P10915" s="108"/>
      <c r="Q10915" s="108"/>
      <c r="R10915" s="108"/>
      <c r="S10915" s="107"/>
    </row>
    <row r="10916" spans="1:19">
      <c r="A10916" s="107"/>
      <c r="B10916" s="112"/>
      <c r="C10916" s="107"/>
      <c r="D10916" s="112"/>
      <c r="E10916" s="107"/>
      <c r="F10916" s="107"/>
      <c r="G10916" s="107"/>
      <c r="H10916" s="107"/>
      <c r="I10916" s="107"/>
      <c r="J10916" s="108"/>
      <c r="K10916" s="108"/>
      <c r="L10916" s="108"/>
      <c r="M10916" s="108"/>
      <c r="N10916" s="108"/>
      <c r="O10916" s="108"/>
      <c r="P10916" s="108"/>
      <c r="Q10916" s="108"/>
      <c r="R10916" s="108"/>
      <c r="S10916" s="107"/>
    </row>
    <row r="10917" spans="1:19">
      <c r="A10917" s="107"/>
      <c r="B10917" s="112"/>
      <c r="C10917" s="107"/>
      <c r="D10917" s="112"/>
      <c r="E10917" s="107"/>
      <c r="F10917" s="107"/>
      <c r="G10917" s="107"/>
      <c r="H10917" s="107"/>
      <c r="I10917" s="107"/>
      <c r="J10917" s="108"/>
      <c r="K10917" s="108"/>
      <c r="L10917" s="108"/>
      <c r="M10917" s="108"/>
      <c r="N10917" s="108"/>
      <c r="O10917" s="108"/>
      <c r="P10917" s="108"/>
      <c r="Q10917" s="108"/>
      <c r="R10917" s="108"/>
      <c r="S10917" s="107"/>
    </row>
    <row r="10918" spans="1:19">
      <c r="A10918" s="107"/>
      <c r="B10918" s="112"/>
      <c r="C10918" s="107"/>
      <c r="D10918" s="112"/>
      <c r="E10918" s="107"/>
      <c r="F10918" s="107"/>
      <c r="G10918" s="107"/>
      <c r="H10918" s="107"/>
      <c r="I10918" s="107"/>
      <c r="J10918" s="108"/>
      <c r="K10918" s="108"/>
      <c r="L10918" s="108"/>
      <c r="M10918" s="108"/>
      <c r="N10918" s="108"/>
      <c r="O10918" s="108"/>
      <c r="P10918" s="108"/>
      <c r="Q10918" s="108"/>
      <c r="R10918" s="108"/>
      <c r="S10918" s="107"/>
    </row>
    <row r="10919" spans="1:19">
      <c r="A10919" s="107"/>
      <c r="B10919" s="112"/>
      <c r="C10919" s="107"/>
      <c r="D10919" s="112"/>
      <c r="E10919" s="107"/>
      <c r="F10919" s="107"/>
      <c r="G10919" s="107"/>
      <c r="H10919" s="107"/>
      <c r="I10919" s="107"/>
      <c r="J10919" s="108"/>
      <c r="K10919" s="108"/>
      <c r="L10919" s="108"/>
      <c r="M10919" s="108"/>
      <c r="N10919" s="108"/>
      <c r="O10919" s="108"/>
      <c r="P10919" s="108"/>
      <c r="Q10919" s="108"/>
      <c r="R10919" s="108"/>
      <c r="S10919" s="107"/>
    </row>
    <row r="10920" spans="1:19">
      <c r="A10920" s="107"/>
      <c r="B10920" s="112"/>
      <c r="C10920" s="107"/>
      <c r="D10920" s="112"/>
      <c r="E10920" s="107"/>
      <c r="F10920" s="107"/>
      <c r="G10920" s="107"/>
      <c r="H10920" s="107"/>
      <c r="I10920" s="107"/>
      <c r="J10920" s="108"/>
      <c r="K10920" s="108"/>
      <c r="L10920" s="108"/>
      <c r="M10920" s="108"/>
      <c r="N10920" s="108"/>
      <c r="O10920" s="108"/>
      <c r="P10920" s="108"/>
      <c r="Q10920" s="108"/>
      <c r="R10920" s="108"/>
      <c r="S10920" s="107"/>
    </row>
    <row r="10921" spans="1:19">
      <c r="A10921" s="107"/>
      <c r="B10921" s="112"/>
      <c r="C10921" s="107"/>
      <c r="D10921" s="112"/>
      <c r="E10921" s="107"/>
      <c r="F10921" s="107"/>
      <c r="G10921" s="107"/>
      <c r="H10921" s="107"/>
      <c r="I10921" s="107"/>
      <c r="J10921" s="108"/>
      <c r="K10921" s="108"/>
      <c r="L10921" s="108"/>
      <c r="M10921" s="108"/>
      <c r="N10921" s="108"/>
      <c r="O10921" s="108"/>
      <c r="P10921" s="108"/>
      <c r="Q10921" s="108"/>
      <c r="R10921" s="108"/>
      <c r="S10921" s="107"/>
    </row>
    <row r="10922" spans="1:19">
      <c r="A10922" s="107"/>
      <c r="B10922" s="112"/>
      <c r="C10922" s="107"/>
      <c r="D10922" s="112"/>
      <c r="E10922" s="107"/>
      <c r="F10922" s="107"/>
      <c r="G10922" s="107"/>
      <c r="H10922" s="107"/>
      <c r="I10922" s="107"/>
      <c r="J10922" s="108"/>
      <c r="K10922" s="108"/>
      <c r="L10922" s="108"/>
      <c r="M10922" s="108"/>
      <c r="N10922" s="108"/>
      <c r="O10922" s="108"/>
      <c r="P10922" s="108"/>
      <c r="Q10922" s="108"/>
      <c r="R10922" s="108"/>
      <c r="S10922" s="107"/>
    </row>
    <row r="10923" spans="1:19">
      <c r="A10923" s="107"/>
      <c r="B10923" s="112"/>
      <c r="C10923" s="107"/>
      <c r="D10923" s="112"/>
      <c r="E10923" s="107"/>
      <c r="F10923" s="107"/>
      <c r="G10923" s="107"/>
      <c r="H10923" s="107"/>
      <c r="I10923" s="107"/>
      <c r="J10923" s="108"/>
      <c r="K10923" s="108"/>
      <c r="L10923" s="108"/>
      <c r="M10923" s="108"/>
      <c r="N10923" s="108"/>
      <c r="O10923" s="108"/>
      <c r="P10923" s="108"/>
      <c r="Q10923" s="108"/>
      <c r="R10923" s="108"/>
      <c r="S10923" s="107"/>
    </row>
    <row r="10924" spans="1:19">
      <c r="A10924" s="107"/>
      <c r="B10924" s="112"/>
      <c r="C10924" s="107"/>
      <c r="D10924" s="112"/>
      <c r="E10924" s="107"/>
      <c r="F10924" s="107"/>
      <c r="G10924" s="107"/>
      <c r="H10924" s="107"/>
      <c r="I10924" s="107"/>
      <c r="J10924" s="108"/>
      <c r="K10924" s="108"/>
      <c r="L10924" s="108"/>
      <c r="M10924" s="108"/>
      <c r="N10924" s="108"/>
      <c r="O10924" s="108"/>
      <c r="P10924" s="108"/>
      <c r="Q10924" s="108"/>
      <c r="R10924" s="108"/>
      <c r="S10924" s="107"/>
    </row>
    <row r="10925" spans="1:19">
      <c r="A10925" s="107"/>
      <c r="B10925" s="112"/>
      <c r="C10925" s="107"/>
      <c r="D10925" s="112"/>
      <c r="E10925" s="107"/>
      <c r="F10925" s="107"/>
      <c r="G10925" s="107"/>
      <c r="H10925" s="107"/>
      <c r="I10925" s="107"/>
      <c r="J10925" s="108"/>
      <c r="K10925" s="108"/>
      <c r="L10925" s="108"/>
      <c r="M10925" s="108"/>
      <c r="N10925" s="108"/>
      <c r="O10925" s="108"/>
      <c r="P10925" s="108"/>
      <c r="Q10925" s="108"/>
      <c r="R10925" s="108"/>
      <c r="S10925" s="107"/>
    </row>
    <row r="10926" spans="1:19">
      <c r="A10926" s="107"/>
      <c r="B10926" s="112"/>
      <c r="C10926" s="107"/>
      <c r="D10926" s="112"/>
      <c r="E10926" s="107"/>
      <c r="F10926" s="107"/>
      <c r="G10926" s="107"/>
      <c r="H10926" s="107"/>
      <c r="I10926" s="107"/>
      <c r="J10926" s="108"/>
      <c r="K10926" s="108"/>
      <c r="L10926" s="108"/>
      <c r="M10926" s="108"/>
      <c r="N10926" s="108"/>
      <c r="O10926" s="108"/>
      <c r="P10926" s="108"/>
      <c r="Q10926" s="108"/>
      <c r="R10926" s="108"/>
      <c r="S10926" s="107"/>
    </row>
    <row r="10927" spans="1:19">
      <c r="A10927" s="107"/>
      <c r="B10927" s="112"/>
      <c r="C10927" s="107"/>
      <c r="D10927" s="112"/>
      <c r="E10927" s="107"/>
      <c r="F10927" s="107"/>
      <c r="G10927" s="107"/>
      <c r="H10927" s="107"/>
      <c r="I10927" s="107"/>
      <c r="J10927" s="108"/>
      <c r="K10927" s="108"/>
      <c r="L10927" s="108"/>
      <c r="M10927" s="108"/>
      <c r="N10927" s="108"/>
      <c r="O10927" s="108"/>
      <c r="P10927" s="108"/>
      <c r="Q10927" s="108"/>
      <c r="R10927" s="108"/>
      <c r="S10927" s="107"/>
    </row>
    <row r="10928" spans="1:19">
      <c r="A10928" s="107"/>
      <c r="B10928" s="112"/>
      <c r="C10928" s="107"/>
      <c r="D10928" s="112"/>
      <c r="E10928" s="107"/>
      <c r="F10928" s="107"/>
      <c r="G10928" s="107"/>
      <c r="H10928" s="107"/>
      <c r="I10928" s="107"/>
      <c r="J10928" s="108"/>
      <c r="K10928" s="108"/>
      <c r="L10928" s="108"/>
      <c r="M10928" s="108"/>
      <c r="N10928" s="108"/>
      <c r="O10928" s="108"/>
      <c r="P10928" s="108"/>
      <c r="Q10928" s="108"/>
      <c r="R10928" s="108"/>
      <c r="S10928" s="107"/>
    </row>
    <row r="10929" spans="1:19">
      <c r="A10929" s="107"/>
      <c r="B10929" s="112"/>
      <c r="C10929" s="107"/>
      <c r="D10929" s="112"/>
      <c r="E10929" s="107"/>
      <c r="F10929" s="107"/>
      <c r="G10929" s="107"/>
      <c r="H10929" s="107"/>
      <c r="I10929" s="107"/>
      <c r="J10929" s="108"/>
      <c r="K10929" s="108"/>
      <c r="L10929" s="108"/>
      <c r="M10929" s="108"/>
      <c r="N10929" s="108"/>
      <c r="O10929" s="108"/>
      <c r="P10929" s="108"/>
      <c r="Q10929" s="108"/>
      <c r="R10929" s="108"/>
      <c r="S10929" s="107"/>
    </row>
    <row r="10930" spans="1:19">
      <c r="A10930" s="107"/>
      <c r="B10930" s="112"/>
      <c r="C10930" s="107"/>
      <c r="D10930" s="112"/>
      <c r="E10930" s="107"/>
      <c r="F10930" s="107"/>
      <c r="G10930" s="107"/>
      <c r="H10930" s="107"/>
      <c r="I10930" s="107"/>
      <c r="J10930" s="108"/>
      <c r="K10930" s="108"/>
      <c r="L10930" s="108"/>
      <c r="M10930" s="108"/>
      <c r="N10930" s="108"/>
      <c r="O10930" s="108"/>
      <c r="P10930" s="108"/>
      <c r="Q10930" s="108"/>
      <c r="R10930" s="108"/>
      <c r="S10930" s="107"/>
    </row>
    <row r="10931" spans="1:19">
      <c r="A10931" s="107"/>
      <c r="B10931" s="112"/>
      <c r="C10931" s="107"/>
      <c r="D10931" s="112"/>
      <c r="E10931" s="107"/>
      <c r="F10931" s="107"/>
      <c r="G10931" s="107"/>
      <c r="H10931" s="107"/>
      <c r="I10931" s="107"/>
      <c r="J10931" s="108"/>
      <c r="K10931" s="108"/>
      <c r="L10931" s="108"/>
      <c r="M10931" s="108"/>
      <c r="N10931" s="108"/>
      <c r="O10931" s="108"/>
      <c r="P10931" s="108"/>
      <c r="Q10931" s="108"/>
      <c r="R10931" s="108"/>
      <c r="S10931" s="107"/>
    </row>
    <row r="10932" spans="1:19">
      <c r="A10932" s="107"/>
      <c r="B10932" s="112"/>
      <c r="C10932" s="107"/>
      <c r="D10932" s="112"/>
      <c r="E10932" s="107"/>
      <c r="F10932" s="107"/>
      <c r="G10932" s="107"/>
      <c r="H10932" s="107"/>
      <c r="I10932" s="107"/>
      <c r="J10932" s="108"/>
      <c r="K10932" s="108"/>
      <c r="L10932" s="108"/>
      <c r="M10932" s="108"/>
      <c r="N10932" s="108"/>
      <c r="O10932" s="108"/>
      <c r="P10932" s="108"/>
      <c r="Q10932" s="108"/>
      <c r="R10932" s="108"/>
      <c r="S10932" s="107"/>
    </row>
    <row r="10933" spans="1:19">
      <c r="A10933" s="107"/>
      <c r="B10933" s="112"/>
      <c r="C10933" s="107"/>
      <c r="D10933" s="112"/>
      <c r="E10933" s="107"/>
      <c r="F10933" s="107"/>
      <c r="G10933" s="107"/>
      <c r="H10933" s="107"/>
      <c r="I10933" s="107"/>
      <c r="J10933" s="108"/>
      <c r="K10933" s="108"/>
      <c r="L10933" s="108"/>
      <c r="M10933" s="108"/>
      <c r="N10933" s="108"/>
      <c r="O10933" s="108"/>
      <c r="P10933" s="108"/>
      <c r="Q10933" s="108"/>
      <c r="R10933" s="108"/>
      <c r="S10933" s="107"/>
    </row>
    <row r="10934" spans="1:19">
      <c r="A10934" s="107"/>
      <c r="B10934" s="112"/>
      <c r="C10934" s="107"/>
      <c r="D10934" s="112"/>
      <c r="E10934" s="107"/>
      <c r="F10934" s="107"/>
      <c r="G10934" s="107"/>
      <c r="H10934" s="107"/>
      <c r="I10934" s="107"/>
      <c r="J10934" s="108"/>
      <c r="K10934" s="108"/>
      <c r="L10934" s="108"/>
      <c r="M10934" s="108"/>
      <c r="N10934" s="108"/>
      <c r="O10934" s="108"/>
      <c r="P10934" s="108"/>
      <c r="Q10934" s="108"/>
      <c r="R10934" s="108"/>
      <c r="S10934" s="107"/>
    </row>
    <row r="10935" spans="1:19">
      <c r="A10935" s="107"/>
      <c r="B10935" s="112"/>
      <c r="C10935" s="107"/>
      <c r="D10935" s="112"/>
      <c r="E10935" s="107"/>
      <c r="F10935" s="107"/>
      <c r="G10935" s="107"/>
      <c r="H10935" s="107"/>
      <c r="I10935" s="107"/>
      <c r="J10935" s="108"/>
      <c r="K10935" s="108"/>
      <c r="L10935" s="108"/>
      <c r="M10935" s="108"/>
      <c r="N10935" s="108"/>
      <c r="O10935" s="108"/>
      <c r="P10935" s="108"/>
      <c r="Q10935" s="108"/>
      <c r="R10935" s="108"/>
      <c r="S10935" s="107"/>
    </row>
    <row r="10936" spans="1:19">
      <c r="A10936" s="107"/>
      <c r="B10936" s="112"/>
      <c r="C10936" s="107"/>
      <c r="D10936" s="112"/>
      <c r="E10936" s="107"/>
      <c r="F10936" s="107"/>
      <c r="G10936" s="107"/>
      <c r="H10936" s="107"/>
      <c r="I10936" s="107"/>
      <c r="J10936" s="108"/>
      <c r="K10936" s="108"/>
      <c r="L10936" s="108"/>
      <c r="M10936" s="108"/>
      <c r="N10936" s="108"/>
      <c r="O10936" s="108"/>
      <c r="P10936" s="108"/>
      <c r="Q10936" s="108"/>
      <c r="R10936" s="108"/>
      <c r="S10936" s="107"/>
    </row>
    <row r="10937" spans="1:19">
      <c r="A10937" s="107"/>
      <c r="B10937" s="112"/>
      <c r="C10937" s="107"/>
      <c r="D10937" s="112"/>
      <c r="E10937" s="107"/>
      <c r="F10937" s="107"/>
      <c r="G10937" s="107"/>
      <c r="H10937" s="107"/>
      <c r="I10937" s="107"/>
      <c r="J10937" s="108"/>
      <c r="K10937" s="108"/>
      <c r="L10937" s="108"/>
      <c r="M10937" s="108"/>
      <c r="N10937" s="108"/>
      <c r="O10937" s="108"/>
      <c r="P10937" s="108"/>
      <c r="Q10937" s="108"/>
      <c r="R10937" s="108"/>
      <c r="S10937" s="107"/>
    </row>
    <row r="10938" spans="1:19">
      <c r="A10938" s="107"/>
      <c r="B10938" s="112"/>
      <c r="C10938" s="107"/>
      <c r="D10938" s="112"/>
      <c r="E10938" s="107"/>
      <c r="F10938" s="107"/>
      <c r="G10938" s="107"/>
      <c r="H10938" s="107"/>
      <c r="I10938" s="107"/>
      <c r="J10938" s="108"/>
      <c r="K10938" s="108"/>
      <c r="L10938" s="108"/>
      <c r="M10938" s="108"/>
      <c r="N10938" s="108"/>
      <c r="O10938" s="108"/>
      <c r="P10938" s="108"/>
      <c r="Q10938" s="108"/>
      <c r="R10938" s="108"/>
      <c r="S10938" s="107"/>
    </row>
    <row r="10939" spans="1:19">
      <c r="A10939" s="107"/>
      <c r="B10939" s="112"/>
      <c r="C10939" s="107"/>
      <c r="D10939" s="112"/>
      <c r="E10939" s="107"/>
      <c r="F10939" s="107"/>
      <c r="G10939" s="107"/>
      <c r="H10939" s="107"/>
      <c r="I10939" s="107"/>
      <c r="J10939" s="108"/>
      <c r="K10939" s="108"/>
      <c r="L10939" s="108"/>
      <c r="M10939" s="108"/>
      <c r="N10939" s="108"/>
      <c r="O10939" s="108"/>
      <c r="P10939" s="108"/>
      <c r="Q10939" s="108"/>
      <c r="R10939" s="108"/>
      <c r="S10939" s="107"/>
    </row>
    <row r="10940" spans="1:19">
      <c r="A10940" s="107"/>
      <c r="B10940" s="112"/>
      <c r="C10940" s="107"/>
      <c r="D10940" s="112"/>
      <c r="E10940" s="107"/>
      <c r="F10940" s="107"/>
      <c r="G10940" s="107"/>
      <c r="H10940" s="107"/>
      <c r="I10940" s="107"/>
      <c r="J10940" s="108"/>
      <c r="K10940" s="108"/>
      <c r="L10940" s="108"/>
      <c r="M10940" s="108"/>
      <c r="N10940" s="108"/>
      <c r="O10940" s="108"/>
      <c r="P10940" s="108"/>
      <c r="Q10940" s="108"/>
      <c r="R10940" s="108"/>
      <c r="S10940" s="107"/>
    </row>
    <row r="10941" spans="1:19">
      <c r="A10941" s="107"/>
      <c r="B10941" s="112"/>
      <c r="C10941" s="107"/>
      <c r="D10941" s="112"/>
      <c r="E10941" s="107"/>
      <c r="F10941" s="107"/>
      <c r="G10941" s="107"/>
      <c r="H10941" s="107"/>
      <c r="I10941" s="107"/>
      <c r="J10941" s="108"/>
      <c r="K10941" s="108"/>
      <c r="L10941" s="108"/>
      <c r="M10941" s="108"/>
      <c r="N10941" s="108"/>
      <c r="O10941" s="108"/>
      <c r="P10941" s="108"/>
      <c r="Q10941" s="108"/>
      <c r="R10941" s="108"/>
      <c r="S10941" s="107"/>
    </row>
    <row r="10942" spans="1:19">
      <c r="A10942" s="107"/>
      <c r="B10942" s="112"/>
      <c r="C10942" s="107"/>
      <c r="D10942" s="112"/>
      <c r="E10942" s="107"/>
      <c r="F10942" s="107"/>
      <c r="G10942" s="107"/>
      <c r="H10942" s="107"/>
      <c r="I10942" s="107"/>
      <c r="J10942" s="108"/>
      <c r="K10942" s="108"/>
      <c r="L10942" s="108"/>
      <c r="M10942" s="108"/>
      <c r="N10942" s="108"/>
      <c r="O10942" s="108"/>
      <c r="P10942" s="108"/>
      <c r="Q10942" s="108"/>
      <c r="R10942" s="108"/>
      <c r="S10942" s="107"/>
    </row>
    <row r="10943" spans="1:19">
      <c r="A10943" s="107"/>
      <c r="B10943" s="112"/>
      <c r="C10943" s="107"/>
      <c r="D10943" s="112"/>
      <c r="E10943" s="107"/>
      <c r="F10943" s="107"/>
      <c r="G10943" s="107"/>
      <c r="H10943" s="107"/>
      <c r="I10943" s="107"/>
      <c r="J10943" s="108"/>
      <c r="K10943" s="108"/>
      <c r="L10943" s="108"/>
      <c r="M10943" s="108"/>
      <c r="N10943" s="108"/>
      <c r="O10943" s="108"/>
      <c r="P10943" s="108"/>
      <c r="Q10943" s="108"/>
      <c r="R10943" s="108"/>
      <c r="S10943" s="107"/>
    </row>
    <row r="10944" spans="1:19">
      <c r="A10944" s="107"/>
      <c r="B10944" s="112"/>
      <c r="C10944" s="107"/>
      <c r="D10944" s="112"/>
      <c r="E10944" s="107"/>
      <c r="F10944" s="107"/>
      <c r="G10944" s="107"/>
      <c r="H10944" s="107"/>
      <c r="I10944" s="107"/>
      <c r="J10944" s="108"/>
      <c r="K10944" s="108"/>
      <c r="L10944" s="108"/>
      <c r="M10944" s="108"/>
      <c r="N10944" s="108"/>
      <c r="O10944" s="108"/>
      <c r="P10944" s="108"/>
      <c r="Q10944" s="108"/>
      <c r="R10944" s="108"/>
      <c r="S10944" s="107"/>
    </row>
    <row r="10945" spans="1:19">
      <c r="A10945" s="107"/>
      <c r="B10945" s="112"/>
      <c r="C10945" s="107"/>
      <c r="D10945" s="112"/>
      <c r="E10945" s="107"/>
      <c r="F10945" s="107"/>
      <c r="G10945" s="107"/>
      <c r="H10945" s="107"/>
      <c r="I10945" s="107"/>
      <c r="J10945" s="108"/>
      <c r="K10945" s="108"/>
      <c r="L10945" s="108"/>
      <c r="M10945" s="108"/>
      <c r="N10945" s="108"/>
      <c r="O10945" s="108"/>
      <c r="P10945" s="108"/>
      <c r="Q10945" s="108"/>
      <c r="R10945" s="108"/>
      <c r="S10945" s="107"/>
    </row>
    <row r="10946" spans="1:19">
      <c r="A10946" s="107"/>
      <c r="B10946" s="112"/>
      <c r="C10946" s="107"/>
      <c r="D10946" s="112"/>
      <c r="E10946" s="107"/>
      <c r="F10946" s="107"/>
      <c r="G10946" s="107"/>
      <c r="H10946" s="107"/>
      <c r="I10946" s="107"/>
      <c r="J10946" s="108"/>
      <c r="K10946" s="108"/>
      <c r="L10946" s="108"/>
      <c r="M10946" s="108"/>
      <c r="N10946" s="108"/>
      <c r="O10946" s="108"/>
      <c r="P10946" s="108"/>
      <c r="Q10946" s="108"/>
      <c r="R10946" s="108"/>
      <c r="S10946" s="107"/>
    </row>
    <row r="10947" spans="1:19">
      <c r="A10947" s="107"/>
      <c r="B10947" s="112"/>
      <c r="C10947" s="107"/>
      <c r="D10947" s="112"/>
      <c r="E10947" s="107"/>
      <c r="F10947" s="107"/>
      <c r="G10947" s="107"/>
      <c r="H10947" s="107"/>
      <c r="I10947" s="107"/>
      <c r="J10947" s="108"/>
      <c r="K10947" s="108"/>
      <c r="L10947" s="108"/>
      <c r="M10947" s="108"/>
      <c r="N10947" s="108"/>
      <c r="O10947" s="108"/>
      <c r="P10947" s="108"/>
      <c r="Q10947" s="108"/>
      <c r="R10947" s="108"/>
      <c r="S10947" s="107"/>
    </row>
    <row r="10948" spans="1:19">
      <c r="A10948" s="107"/>
      <c r="B10948" s="112"/>
      <c r="C10948" s="107"/>
      <c r="D10948" s="112"/>
      <c r="E10948" s="107"/>
      <c r="F10948" s="107"/>
      <c r="G10948" s="107"/>
      <c r="H10948" s="107"/>
      <c r="I10948" s="107"/>
      <c r="J10948" s="108"/>
      <c r="K10948" s="108"/>
      <c r="L10948" s="108"/>
      <c r="M10948" s="108"/>
      <c r="N10948" s="108"/>
      <c r="O10948" s="108"/>
      <c r="P10948" s="108"/>
      <c r="Q10948" s="108"/>
      <c r="R10948" s="108"/>
      <c r="S10948" s="107"/>
    </row>
    <row r="10949" spans="1:19">
      <c r="A10949" s="107"/>
      <c r="B10949" s="112"/>
      <c r="C10949" s="107"/>
      <c r="D10949" s="112"/>
      <c r="E10949" s="107"/>
      <c r="F10949" s="107"/>
      <c r="G10949" s="107"/>
      <c r="H10949" s="107"/>
      <c r="I10949" s="107"/>
      <c r="J10949" s="108"/>
      <c r="K10949" s="108"/>
      <c r="L10949" s="108"/>
      <c r="M10949" s="108"/>
      <c r="N10949" s="108"/>
      <c r="O10949" s="108"/>
      <c r="P10949" s="108"/>
      <c r="Q10949" s="108"/>
      <c r="R10949" s="108"/>
      <c r="S10949" s="107"/>
    </row>
    <row r="10950" spans="1:19">
      <c r="A10950" s="107"/>
      <c r="B10950" s="112"/>
      <c r="C10950" s="107"/>
      <c r="D10950" s="112"/>
      <c r="E10950" s="107"/>
      <c r="F10950" s="107"/>
      <c r="G10950" s="107"/>
      <c r="H10950" s="107"/>
      <c r="I10950" s="107"/>
      <c r="J10950" s="108"/>
      <c r="K10950" s="108"/>
      <c r="L10950" s="108"/>
      <c r="M10950" s="108"/>
      <c r="N10950" s="108"/>
      <c r="O10950" s="108"/>
      <c r="P10950" s="108"/>
      <c r="Q10950" s="108"/>
      <c r="R10950" s="108"/>
      <c r="S10950" s="107"/>
    </row>
    <row r="10951" spans="1:19">
      <c r="A10951" s="107"/>
      <c r="B10951" s="112"/>
      <c r="C10951" s="107"/>
      <c r="D10951" s="112"/>
      <c r="E10951" s="107"/>
      <c r="F10951" s="107"/>
      <c r="G10951" s="107"/>
      <c r="H10951" s="107"/>
      <c r="I10951" s="107"/>
      <c r="J10951" s="108"/>
      <c r="K10951" s="108"/>
      <c r="L10951" s="108"/>
      <c r="M10951" s="108"/>
      <c r="N10951" s="108"/>
      <c r="O10951" s="108"/>
      <c r="P10951" s="108"/>
      <c r="Q10951" s="108"/>
      <c r="R10951" s="108"/>
      <c r="S10951" s="107"/>
    </row>
    <row r="10952" spans="1:19">
      <c r="A10952" s="107"/>
      <c r="B10952" s="112"/>
      <c r="C10952" s="107"/>
      <c r="D10952" s="112"/>
      <c r="E10952" s="107"/>
      <c r="F10952" s="107"/>
      <c r="G10952" s="107"/>
      <c r="H10952" s="107"/>
      <c r="I10952" s="107"/>
      <c r="J10952" s="108"/>
      <c r="K10952" s="108"/>
      <c r="L10952" s="108"/>
      <c r="M10952" s="108"/>
      <c r="N10952" s="108"/>
      <c r="O10952" s="108"/>
      <c r="P10952" s="108"/>
      <c r="Q10952" s="108"/>
      <c r="R10952" s="108"/>
      <c r="S10952" s="107"/>
    </row>
    <row r="10953" spans="1:19">
      <c r="A10953" s="107"/>
      <c r="B10953" s="112"/>
      <c r="C10953" s="107"/>
      <c r="D10953" s="112"/>
      <c r="E10953" s="107"/>
      <c r="F10953" s="107"/>
      <c r="G10953" s="107"/>
      <c r="H10953" s="107"/>
      <c r="I10953" s="107"/>
      <c r="J10953" s="108"/>
      <c r="K10953" s="108"/>
      <c r="L10953" s="108"/>
      <c r="M10953" s="108"/>
      <c r="N10953" s="108"/>
      <c r="O10953" s="108"/>
      <c r="P10953" s="108"/>
      <c r="Q10953" s="108"/>
      <c r="R10953" s="108"/>
      <c r="S10953" s="107"/>
    </row>
    <row r="10954" spans="1:19">
      <c r="A10954" s="107"/>
      <c r="B10954" s="112"/>
      <c r="C10954" s="107"/>
      <c r="D10954" s="112"/>
      <c r="E10954" s="107"/>
      <c r="F10954" s="107"/>
      <c r="G10954" s="107"/>
      <c r="H10954" s="107"/>
      <c r="I10954" s="107"/>
      <c r="J10954" s="108"/>
      <c r="K10954" s="108"/>
      <c r="L10954" s="108"/>
      <c r="M10954" s="108"/>
      <c r="N10954" s="108"/>
      <c r="O10954" s="108"/>
      <c r="P10954" s="108"/>
      <c r="Q10954" s="108"/>
      <c r="R10954" s="108"/>
      <c r="S10954" s="107"/>
    </row>
    <row r="10955" spans="1:19">
      <c r="A10955" s="107"/>
      <c r="B10955" s="112"/>
      <c r="C10955" s="107"/>
      <c r="D10955" s="112"/>
      <c r="E10955" s="107"/>
      <c r="F10955" s="107"/>
      <c r="G10955" s="107"/>
      <c r="H10955" s="107"/>
      <c r="I10955" s="107"/>
      <c r="J10955" s="108"/>
      <c r="K10955" s="108"/>
      <c r="L10955" s="108"/>
      <c r="M10955" s="108"/>
      <c r="N10955" s="108"/>
      <c r="O10955" s="108"/>
      <c r="P10955" s="108"/>
      <c r="Q10955" s="108"/>
      <c r="R10955" s="108"/>
      <c r="S10955" s="107"/>
    </row>
    <row r="10956" spans="1:19">
      <c r="A10956" s="107"/>
      <c r="B10956" s="112"/>
      <c r="C10956" s="107"/>
      <c r="D10956" s="112"/>
      <c r="E10956" s="107"/>
      <c r="F10956" s="107"/>
      <c r="G10956" s="107"/>
      <c r="H10956" s="107"/>
      <c r="I10956" s="107"/>
      <c r="J10956" s="108"/>
      <c r="K10956" s="108"/>
      <c r="L10956" s="108"/>
      <c r="M10956" s="108"/>
      <c r="N10956" s="108"/>
      <c r="O10956" s="108"/>
      <c r="P10956" s="108"/>
      <c r="Q10956" s="108"/>
      <c r="R10956" s="108"/>
      <c r="S10956" s="107"/>
    </row>
    <row r="10957" spans="1:19">
      <c r="A10957" s="107"/>
      <c r="B10957" s="112"/>
      <c r="C10957" s="107"/>
      <c r="D10957" s="112"/>
      <c r="E10957" s="107"/>
      <c r="F10957" s="107"/>
      <c r="G10957" s="107"/>
      <c r="H10957" s="107"/>
      <c r="I10957" s="107"/>
      <c r="J10957" s="108"/>
      <c r="K10957" s="108"/>
      <c r="L10957" s="108"/>
      <c r="M10957" s="108"/>
      <c r="N10957" s="108"/>
      <c r="O10957" s="108"/>
      <c r="P10957" s="108"/>
      <c r="Q10957" s="108"/>
      <c r="R10957" s="108"/>
      <c r="S10957" s="107"/>
    </row>
    <row r="10958" spans="1:19">
      <c r="A10958" s="107"/>
      <c r="B10958" s="112"/>
      <c r="C10958" s="107"/>
      <c r="D10958" s="112"/>
      <c r="E10958" s="107"/>
      <c r="F10958" s="107"/>
      <c r="G10958" s="107"/>
      <c r="H10958" s="107"/>
      <c r="I10958" s="107"/>
      <c r="J10958" s="108"/>
      <c r="K10958" s="108"/>
      <c r="L10958" s="108"/>
      <c r="M10958" s="108"/>
      <c r="N10958" s="108"/>
      <c r="O10958" s="108"/>
      <c r="P10958" s="108"/>
      <c r="Q10958" s="108"/>
      <c r="R10958" s="108"/>
      <c r="S10958" s="107"/>
    </row>
    <row r="10959" spans="1:19">
      <c r="A10959" s="107"/>
      <c r="B10959" s="112"/>
      <c r="C10959" s="107"/>
      <c r="D10959" s="112"/>
      <c r="E10959" s="107"/>
      <c r="F10959" s="107"/>
      <c r="G10959" s="107"/>
      <c r="H10959" s="107"/>
      <c r="I10959" s="107"/>
      <c r="J10959" s="108"/>
      <c r="K10959" s="108"/>
      <c r="L10959" s="108"/>
      <c r="M10959" s="108"/>
      <c r="N10959" s="108"/>
      <c r="O10959" s="108"/>
      <c r="P10959" s="108"/>
      <c r="Q10959" s="108"/>
      <c r="R10959" s="108"/>
      <c r="S10959" s="107"/>
    </row>
    <row r="10960" spans="1:19">
      <c r="A10960" s="107"/>
      <c r="B10960" s="112"/>
      <c r="C10960" s="107"/>
      <c r="D10960" s="112"/>
      <c r="E10960" s="107"/>
      <c r="F10960" s="107"/>
      <c r="G10960" s="107"/>
      <c r="H10960" s="107"/>
      <c r="I10960" s="107"/>
      <c r="J10960" s="108"/>
      <c r="K10960" s="108"/>
      <c r="L10960" s="108"/>
      <c r="M10960" s="108"/>
      <c r="N10960" s="108"/>
      <c r="O10960" s="108"/>
      <c r="P10960" s="108"/>
      <c r="Q10960" s="108"/>
      <c r="R10960" s="108"/>
      <c r="S10960" s="107"/>
    </row>
    <row r="10961" spans="1:19">
      <c r="A10961" s="107"/>
      <c r="B10961" s="112"/>
      <c r="C10961" s="107"/>
      <c r="D10961" s="112"/>
      <c r="E10961" s="107"/>
      <c r="F10961" s="107"/>
      <c r="G10961" s="107"/>
      <c r="H10961" s="107"/>
      <c r="I10961" s="107"/>
      <c r="J10961" s="108"/>
      <c r="K10961" s="108"/>
      <c r="L10961" s="108"/>
      <c r="M10961" s="108"/>
      <c r="N10961" s="108"/>
      <c r="O10961" s="108"/>
      <c r="P10961" s="108"/>
      <c r="Q10961" s="108"/>
      <c r="R10961" s="108"/>
      <c r="S10961" s="107"/>
    </row>
    <row r="10962" spans="1:19">
      <c r="A10962" s="107"/>
      <c r="B10962" s="112"/>
      <c r="C10962" s="107"/>
      <c r="D10962" s="112"/>
      <c r="E10962" s="107"/>
      <c r="F10962" s="107"/>
      <c r="G10962" s="107"/>
      <c r="H10962" s="107"/>
      <c r="I10962" s="107"/>
      <c r="J10962" s="108"/>
      <c r="K10962" s="108"/>
      <c r="L10962" s="108"/>
      <c r="M10962" s="108"/>
      <c r="N10962" s="108"/>
      <c r="O10962" s="108"/>
      <c r="P10962" s="108"/>
      <c r="Q10962" s="108"/>
      <c r="R10962" s="108"/>
      <c r="S10962" s="107"/>
    </row>
    <row r="10963" spans="1:19">
      <c r="A10963" s="107"/>
      <c r="B10963" s="112"/>
      <c r="C10963" s="107"/>
      <c r="D10963" s="112"/>
      <c r="E10963" s="107"/>
      <c r="F10963" s="107"/>
      <c r="G10963" s="107"/>
      <c r="H10963" s="107"/>
      <c r="I10963" s="107"/>
      <c r="J10963" s="108"/>
      <c r="K10963" s="108"/>
      <c r="L10963" s="108"/>
      <c r="M10963" s="108"/>
      <c r="N10963" s="108"/>
      <c r="O10963" s="108"/>
      <c r="P10963" s="108"/>
      <c r="Q10963" s="108"/>
      <c r="R10963" s="108"/>
      <c r="S10963" s="107"/>
    </row>
    <row r="10964" spans="1:19">
      <c r="A10964" s="107"/>
      <c r="B10964" s="112"/>
      <c r="C10964" s="107"/>
      <c r="D10964" s="112"/>
      <c r="E10964" s="107"/>
      <c r="F10964" s="107"/>
      <c r="G10964" s="107"/>
      <c r="H10964" s="107"/>
      <c r="I10964" s="107"/>
      <c r="J10964" s="108"/>
      <c r="K10964" s="108"/>
      <c r="L10964" s="108"/>
      <c r="M10964" s="108"/>
      <c r="N10964" s="108"/>
      <c r="O10964" s="108"/>
      <c r="P10964" s="108"/>
      <c r="Q10964" s="108"/>
      <c r="R10964" s="108"/>
      <c r="S10964" s="107"/>
    </row>
    <row r="10965" spans="1:19">
      <c r="A10965" s="107"/>
      <c r="B10965" s="112"/>
      <c r="C10965" s="107"/>
      <c r="D10965" s="112"/>
      <c r="E10965" s="107"/>
      <c r="F10965" s="107"/>
      <c r="G10965" s="107"/>
      <c r="H10965" s="107"/>
      <c r="I10965" s="107"/>
      <c r="J10965" s="108"/>
      <c r="K10965" s="108"/>
      <c r="L10965" s="108"/>
      <c r="M10965" s="108"/>
      <c r="N10965" s="108"/>
      <c r="O10965" s="108"/>
      <c r="P10965" s="108"/>
      <c r="Q10965" s="108"/>
      <c r="R10965" s="108"/>
      <c r="S10965" s="107"/>
    </row>
    <row r="10966" spans="1:19">
      <c r="A10966" s="107"/>
      <c r="B10966" s="112"/>
      <c r="C10966" s="107"/>
      <c r="D10966" s="112"/>
      <c r="E10966" s="107"/>
      <c r="F10966" s="107"/>
      <c r="G10966" s="107"/>
      <c r="H10966" s="107"/>
      <c r="I10966" s="107"/>
      <c r="J10966" s="108"/>
      <c r="K10966" s="108"/>
      <c r="L10966" s="108"/>
      <c r="M10966" s="108"/>
      <c r="N10966" s="108"/>
      <c r="O10966" s="108"/>
      <c r="P10966" s="108"/>
      <c r="Q10966" s="108"/>
      <c r="R10966" s="108"/>
      <c r="S10966" s="107"/>
    </row>
    <row r="10967" spans="1:19">
      <c r="A10967" s="107"/>
      <c r="B10967" s="112"/>
      <c r="C10967" s="107"/>
      <c r="D10967" s="112"/>
      <c r="E10967" s="107"/>
      <c r="F10967" s="107"/>
      <c r="G10967" s="107"/>
      <c r="H10967" s="107"/>
      <c r="I10967" s="107"/>
      <c r="J10967" s="108"/>
      <c r="K10967" s="108"/>
      <c r="L10967" s="108"/>
      <c r="M10967" s="108"/>
      <c r="N10967" s="108"/>
      <c r="O10967" s="108"/>
      <c r="P10967" s="108"/>
      <c r="Q10967" s="108"/>
      <c r="R10967" s="108"/>
      <c r="S10967" s="107"/>
    </row>
    <row r="10968" spans="1:19">
      <c r="A10968" s="107"/>
      <c r="B10968" s="112"/>
      <c r="C10968" s="107"/>
      <c r="D10968" s="112"/>
      <c r="E10968" s="107"/>
      <c r="F10968" s="107"/>
      <c r="G10968" s="107"/>
      <c r="H10968" s="107"/>
      <c r="I10968" s="107"/>
      <c r="J10968" s="108"/>
      <c r="K10968" s="108"/>
      <c r="L10968" s="108"/>
      <c r="M10968" s="108"/>
      <c r="N10968" s="108"/>
      <c r="O10968" s="108"/>
      <c r="P10968" s="108"/>
      <c r="Q10968" s="108"/>
      <c r="R10968" s="108"/>
      <c r="S10968" s="107"/>
    </row>
    <row r="10969" spans="1:19">
      <c r="A10969" s="107"/>
      <c r="B10969" s="112"/>
      <c r="C10969" s="107"/>
      <c r="D10969" s="112"/>
      <c r="E10969" s="107"/>
      <c r="F10969" s="107"/>
      <c r="G10969" s="107"/>
      <c r="H10969" s="107"/>
      <c r="I10969" s="107"/>
      <c r="J10969" s="108"/>
      <c r="K10969" s="108"/>
      <c r="L10969" s="108"/>
      <c r="M10969" s="108"/>
      <c r="N10969" s="108"/>
      <c r="O10969" s="108"/>
      <c r="P10969" s="108"/>
      <c r="Q10969" s="108"/>
      <c r="R10969" s="108"/>
      <c r="S10969" s="107"/>
    </row>
    <row r="10970" spans="1:19">
      <c r="A10970" s="107"/>
      <c r="B10970" s="112"/>
      <c r="C10970" s="107"/>
      <c r="D10970" s="112"/>
      <c r="E10970" s="107"/>
      <c r="F10970" s="107"/>
      <c r="G10970" s="107"/>
      <c r="H10970" s="107"/>
      <c r="I10970" s="107"/>
      <c r="J10970" s="108"/>
      <c r="K10970" s="108"/>
      <c r="L10970" s="108"/>
      <c r="M10970" s="108"/>
      <c r="N10970" s="108"/>
      <c r="O10970" s="108"/>
      <c r="P10970" s="108"/>
      <c r="Q10970" s="108"/>
      <c r="R10970" s="108"/>
      <c r="S10970" s="107"/>
    </row>
    <row r="10971" spans="1:19">
      <c r="A10971" s="107"/>
      <c r="B10971" s="112"/>
      <c r="C10971" s="107"/>
      <c r="D10971" s="112"/>
      <c r="E10971" s="107"/>
      <c r="F10971" s="107"/>
      <c r="G10971" s="107"/>
      <c r="H10971" s="107"/>
      <c r="I10971" s="107"/>
      <c r="J10971" s="108"/>
      <c r="K10971" s="108"/>
      <c r="L10971" s="108"/>
      <c r="M10971" s="108"/>
      <c r="N10971" s="108"/>
      <c r="O10971" s="108"/>
      <c r="P10971" s="108"/>
      <c r="Q10971" s="108"/>
      <c r="R10971" s="108"/>
      <c r="S10971" s="107"/>
    </row>
    <row r="10972" spans="1:19">
      <c r="A10972" s="107"/>
      <c r="B10972" s="112"/>
      <c r="C10972" s="107"/>
      <c r="D10972" s="112"/>
      <c r="E10972" s="107"/>
      <c r="F10972" s="107"/>
      <c r="G10972" s="107"/>
      <c r="H10972" s="107"/>
      <c r="I10972" s="107"/>
      <c r="J10972" s="108"/>
      <c r="K10972" s="108"/>
      <c r="L10972" s="108"/>
      <c r="M10972" s="108"/>
      <c r="N10972" s="108"/>
      <c r="O10972" s="108"/>
      <c r="P10972" s="108"/>
      <c r="Q10972" s="108"/>
      <c r="R10972" s="108"/>
      <c r="S10972" s="107"/>
    </row>
    <row r="10973" spans="1:19">
      <c r="A10973" s="107"/>
      <c r="B10973" s="112"/>
      <c r="C10973" s="107"/>
      <c r="D10973" s="112"/>
      <c r="E10973" s="107"/>
      <c r="F10973" s="107"/>
      <c r="G10973" s="107"/>
      <c r="H10973" s="107"/>
      <c r="I10973" s="107"/>
      <c r="J10973" s="108"/>
      <c r="K10973" s="108"/>
      <c r="L10973" s="108"/>
      <c r="M10973" s="108"/>
      <c r="N10973" s="108"/>
      <c r="O10973" s="108"/>
      <c r="P10973" s="108"/>
      <c r="Q10973" s="108"/>
      <c r="R10973" s="108"/>
      <c r="S10973" s="107"/>
    </row>
    <row r="10974" spans="1:19">
      <c r="A10974" s="107"/>
      <c r="B10974" s="112"/>
      <c r="C10974" s="107"/>
      <c r="D10974" s="112"/>
      <c r="E10974" s="107"/>
      <c r="F10974" s="107"/>
      <c r="G10974" s="107"/>
      <c r="H10974" s="107"/>
      <c r="I10974" s="107"/>
      <c r="J10974" s="108"/>
      <c r="K10974" s="108"/>
      <c r="L10974" s="108"/>
      <c r="M10974" s="108"/>
      <c r="N10974" s="108"/>
      <c r="O10974" s="108"/>
      <c r="P10974" s="108"/>
      <c r="Q10974" s="108"/>
      <c r="R10974" s="108"/>
      <c r="S10974" s="107"/>
    </row>
    <row r="10975" spans="1:19">
      <c r="A10975" s="107"/>
      <c r="B10975" s="112"/>
      <c r="C10975" s="107"/>
      <c r="D10975" s="112"/>
      <c r="E10975" s="107"/>
      <c r="F10975" s="107"/>
      <c r="G10975" s="107"/>
      <c r="H10975" s="107"/>
      <c r="I10975" s="107"/>
      <c r="J10975" s="108"/>
      <c r="K10975" s="108"/>
      <c r="L10975" s="108"/>
      <c r="M10975" s="108"/>
      <c r="N10975" s="108"/>
      <c r="O10975" s="108"/>
      <c r="P10975" s="108"/>
      <c r="Q10975" s="108"/>
      <c r="R10975" s="108"/>
      <c r="S10975" s="107"/>
    </row>
    <row r="10976" spans="1:19">
      <c r="A10976" s="107"/>
      <c r="B10976" s="112"/>
      <c r="C10976" s="107"/>
      <c r="D10976" s="112"/>
      <c r="E10976" s="107"/>
      <c r="F10976" s="107"/>
      <c r="G10976" s="107"/>
      <c r="H10976" s="107"/>
      <c r="I10976" s="107"/>
      <c r="J10976" s="108"/>
      <c r="K10976" s="108"/>
      <c r="L10976" s="108"/>
      <c r="M10976" s="108"/>
      <c r="N10976" s="108"/>
      <c r="O10976" s="108"/>
      <c r="P10976" s="108"/>
      <c r="Q10976" s="108"/>
      <c r="R10976" s="108"/>
      <c r="S10976" s="107"/>
    </row>
    <row r="10977" spans="1:19">
      <c r="A10977" s="107"/>
      <c r="B10977" s="112"/>
      <c r="C10977" s="107"/>
      <c r="D10977" s="112"/>
      <c r="E10977" s="107"/>
      <c r="F10977" s="107"/>
      <c r="G10977" s="107"/>
      <c r="H10977" s="107"/>
      <c r="I10977" s="107"/>
      <c r="J10977" s="108"/>
      <c r="K10977" s="108"/>
      <c r="L10977" s="108"/>
      <c r="M10977" s="108"/>
      <c r="N10977" s="108"/>
      <c r="O10977" s="108"/>
      <c r="P10977" s="108"/>
      <c r="Q10977" s="108"/>
      <c r="R10977" s="108"/>
      <c r="S10977" s="107"/>
    </row>
    <row r="10978" spans="1:19">
      <c r="A10978" s="107"/>
      <c r="B10978" s="112"/>
      <c r="C10978" s="107"/>
      <c r="D10978" s="112"/>
      <c r="E10978" s="107"/>
      <c r="F10978" s="107"/>
      <c r="G10978" s="107"/>
      <c r="H10978" s="107"/>
      <c r="I10978" s="107"/>
      <c r="J10978" s="108"/>
      <c r="K10978" s="108"/>
      <c r="L10978" s="108"/>
      <c r="M10978" s="108"/>
      <c r="N10978" s="108"/>
      <c r="O10978" s="108"/>
      <c r="P10978" s="108"/>
      <c r="Q10978" s="108"/>
      <c r="R10978" s="108"/>
      <c r="S10978" s="107"/>
    </row>
    <row r="10979" spans="1:19">
      <c r="A10979" s="107"/>
      <c r="B10979" s="112"/>
      <c r="C10979" s="107"/>
      <c r="D10979" s="112"/>
      <c r="E10979" s="107"/>
      <c r="F10979" s="107"/>
      <c r="G10979" s="107"/>
      <c r="H10979" s="107"/>
      <c r="I10979" s="107"/>
      <c r="J10979" s="108"/>
      <c r="K10979" s="108"/>
      <c r="L10979" s="108"/>
      <c r="M10979" s="108"/>
      <c r="N10979" s="108"/>
      <c r="O10979" s="108"/>
      <c r="P10979" s="108"/>
      <c r="Q10979" s="108"/>
      <c r="R10979" s="108"/>
      <c r="S10979" s="107"/>
    </row>
    <row r="10980" spans="1:19">
      <c r="A10980" s="107"/>
      <c r="B10980" s="112"/>
      <c r="C10980" s="107"/>
      <c r="D10980" s="112"/>
      <c r="E10980" s="107"/>
      <c r="F10980" s="107"/>
      <c r="G10980" s="107"/>
      <c r="H10980" s="107"/>
      <c r="I10980" s="107"/>
      <c r="J10980" s="108"/>
      <c r="K10980" s="108"/>
      <c r="L10980" s="108"/>
      <c r="M10980" s="108"/>
      <c r="N10980" s="108"/>
      <c r="O10980" s="108"/>
      <c r="P10980" s="108"/>
      <c r="Q10980" s="108"/>
      <c r="R10980" s="108"/>
      <c r="S10980" s="107"/>
    </row>
    <row r="10981" spans="1:19">
      <c r="A10981" s="107"/>
      <c r="B10981" s="112"/>
      <c r="C10981" s="107"/>
      <c r="D10981" s="112"/>
      <c r="E10981" s="107"/>
      <c r="F10981" s="107"/>
      <c r="G10981" s="107"/>
      <c r="H10981" s="107"/>
      <c r="I10981" s="107"/>
      <c r="J10981" s="108"/>
      <c r="K10981" s="108"/>
      <c r="L10981" s="108"/>
      <c r="M10981" s="108"/>
      <c r="N10981" s="108"/>
      <c r="O10981" s="108"/>
      <c r="P10981" s="108"/>
      <c r="Q10981" s="108"/>
      <c r="R10981" s="108"/>
      <c r="S10981" s="107"/>
    </row>
    <row r="10982" spans="1:19">
      <c r="A10982" s="107"/>
      <c r="B10982" s="112"/>
      <c r="C10982" s="107"/>
      <c r="D10982" s="112"/>
      <c r="E10982" s="107"/>
      <c r="F10982" s="107"/>
      <c r="G10982" s="107"/>
      <c r="H10982" s="107"/>
      <c r="I10982" s="107"/>
      <c r="J10982" s="108"/>
      <c r="K10982" s="108"/>
      <c r="L10982" s="108"/>
      <c r="M10982" s="108"/>
      <c r="N10982" s="108"/>
      <c r="O10982" s="108"/>
      <c r="P10982" s="108"/>
      <c r="Q10982" s="108"/>
      <c r="R10982" s="108"/>
      <c r="S10982" s="107"/>
    </row>
    <row r="10983" spans="1:19">
      <c r="A10983" s="107"/>
      <c r="B10983" s="112"/>
      <c r="C10983" s="107"/>
      <c r="D10983" s="112"/>
      <c r="E10983" s="107"/>
      <c r="F10983" s="107"/>
      <c r="G10983" s="107"/>
      <c r="H10983" s="107"/>
      <c r="I10983" s="107"/>
      <c r="J10983" s="108"/>
      <c r="K10983" s="108"/>
      <c r="L10983" s="108"/>
      <c r="M10983" s="108"/>
      <c r="N10983" s="108"/>
      <c r="O10983" s="108"/>
      <c r="P10983" s="108"/>
      <c r="Q10983" s="108"/>
      <c r="R10983" s="108"/>
      <c r="S10983" s="107"/>
    </row>
    <row r="10984" spans="1:19">
      <c r="A10984" s="107"/>
      <c r="B10984" s="112"/>
      <c r="C10984" s="107"/>
      <c r="D10984" s="112"/>
      <c r="E10984" s="107"/>
      <c r="F10984" s="107"/>
      <c r="G10984" s="107"/>
      <c r="H10984" s="107"/>
      <c r="I10984" s="107"/>
      <c r="J10984" s="108"/>
      <c r="K10984" s="108"/>
      <c r="L10984" s="108"/>
      <c r="M10984" s="108"/>
      <c r="N10984" s="108"/>
      <c r="O10984" s="108"/>
      <c r="P10984" s="108"/>
      <c r="Q10984" s="108"/>
      <c r="R10984" s="108"/>
      <c r="S10984" s="107"/>
    </row>
    <row r="10985" spans="1:19">
      <c r="A10985" s="107"/>
      <c r="B10985" s="112"/>
      <c r="C10985" s="107"/>
      <c r="D10985" s="112"/>
      <c r="E10985" s="107"/>
      <c r="F10985" s="107"/>
      <c r="G10985" s="107"/>
      <c r="H10985" s="107"/>
      <c r="I10985" s="107"/>
      <c r="J10985" s="108"/>
      <c r="K10985" s="108"/>
      <c r="L10985" s="108"/>
      <c r="M10985" s="108"/>
      <c r="N10985" s="108"/>
      <c r="O10985" s="108"/>
      <c r="P10985" s="108"/>
      <c r="Q10985" s="108"/>
      <c r="R10985" s="108"/>
      <c r="S10985" s="107"/>
    </row>
    <row r="10986" spans="1:19">
      <c r="A10986" s="107"/>
      <c r="B10986" s="112"/>
      <c r="C10986" s="107"/>
      <c r="D10986" s="112"/>
      <c r="E10986" s="107"/>
      <c r="F10986" s="107"/>
      <c r="G10986" s="107"/>
      <c r="H10986" s="107"/>
      <c r="I10986" s="107"/>
      <c r="J10986" s="108"/>
      <c r="K10986" s="108"/>
      <c r="L10986" s="108"/>
      <c r="M10986" s="108"/>
      <c r="N10986" s="108"/>
      <c r="O10986" s="108"/>
      <c r="P10986" s="108"/>
      <c r="Q10986" s="108"/>
      <c r="R10986" s="108"/>
      <c r="S10986" s="107"/>
    </row>
    <row r="10987" spans="1:19">
      <c r="A10987" s="107"/>
      <c r="B10987" s="112"/>
      <c r="C10987" s="107"/>
      <c r="D10987" s="112"/>
      <c r="E10987" s="107"/>
      <c r="F10987" s="107"/>
      <c r="G10987" s="107"/>
      <c r="H10987" s="107"/>
      <c r="I10987" s="107"/>
      <c r="J10987" s="108"/>
      <c r="K10987" s="108"/>
      <c r="L10987" s="108"/>
      <c r="M10987" s="108"/>
      <c r="N10987" s="108"/>
      <c r="O10987" s="108"/>
      <c r="P10987" s="108"/>
      <c r="Q10987" s="108"/>
      <c r="R10987" s="108"/>
      <c r="S10987" s="107"/>
    </row>
    <row r="10988" spans="1:19">
      <c r="A10988" s="107"/>
      <c r="B10988" s="112"/>
      <c r="C10988" s="107"/>
      <c r="D10988" s="112"/>
      <c r="E10988" s="107"/>
      <c r="F10988" s="107"/>
      <c r="G10988" s="107"/>
      <c r="H10988" s="107"/>
      <c r="I10988" s="107"/>
      <c r="J10988" s="108"/>
      <c r="K10988" s="108"/>
      <c r="L10988" s="108"/>
      <c r="M10988" s="108"/>
      <c r="N10988" s="108"/>
      <c r="O10988" s="108"/>
      <c r="P10988" s="108"/>
      <c r="Q10988" s="108"/>
      <c r="R10988" s="108"/>
      <c r="S10988" s="107"/>
    </row>
    <row r="10989" spans="1:19">
      <c r="A10989" s="107"/>
      <c r="B10989" s="112"/>
      <c r="C10989" s="107"/>
      <c r="D10989" s="112"/>
      <c r="E10989" s="107"/>
      <c r="F10989" s="107"/>
      <c r="G10989" s="107"/>
      <c r="H10989" s="107"/>
      <c r="I10989" s="107"/>
      <c r="J10989" s="108"/>
      <c r="K10989" s="108"/>
      <c r="L10989" s="108"/>
      <c r="M10989" s="108"/>
      <c r="N10989" s="108"/>
      <c r="O10989" s="108"/>
      <c r="P10989" s="108"/>
      <c r="Q10989" s="108"/>
      <c r="R10989" s="108"/>
      <c r="S10989" s="107"/>
    </row>
    <row r="10990" spans="1:19">
      <c r="A10990" s="107"/>
      <c r="B10990" s="112"/>
      <c r="C10990" s="107"/>
      <c r="D10990" s="112"/>
      <c r="E10990" s="107"/>
      <c r="F10990" s="107"/>
      <c r="G10990" s="107"/>
      <c r="H10990" s="107"/>
      <c r="I10990" s="107"/>
      <c r="J10990" s="108"/>
      <c r="K10990" s="108"/>
      <c r="L10990" s="108"/>
      <c r="M10990" s="108"/>
      <c r="N10990" s="108"/>
      <c r="O10990" s="108"/>
      <c r="P10990" s="108"/>
      <c r="Q10990" s="108"/>
      <c r="R10990" s="108"/>
      <c r="S10990" s="107"/>
    </row>
    <row r="10991" spans="1:19">
      <c r="A10991" s="107"/>
      <c r="B10991" s="112"/>
      <c r="C10991" s="107"/>
      <c r="D10991" s="112"/>
      <c r="E10991" s="107"/>
      <c r="F10991" s="107"/>
      <c r="G10991" s="107"/>
      <c r="H10991" s="107"/>
      <c r="I10991" s="107"/>
      <c r="J10991" s="108"/>
      <c r="K10991" s="108"/>
      <c r="L10991" s="108"/>
      <c r="M10991" s="108"/>
      <c r="N10991" s="108"/>
      <c r="O10991" s="108"/>
      <c r="P10991" s="108"/>
      <c r="Q10991" s="108"/>
      <c r="R10991" s="108"/>
      <c r="S10991" s="107"/>
    </row>
    <row r="10992" spans="1:19">
      <c r="A10992" s="107"/>
      <c r="B10992" s="112"/>
      <c r="C10992" s="107"/>
      <c r="D10992" s="112"/>
      <c r="E10992" s="107"/>
      <c r="F10992" s="107"/>
      <c r="G10992" s="107"/>
      <c r="H10992" s="107"/>
      <c r="I10992" s="107"/>
      <c r="J10992" s="108"/>
      <c r="K10992" s="108"/>
      <c r="L10992" s="108"/>
      <c r="M10992" s="108"/>
      <c r="N10992" s="108"/>
      <c r="O10992" s="108"/>
      <c r="P10992" s="108"/>
      <c r="Q10992" s="108"/>
      <c r="R10992" s="108"/>
      <c r="S10992" s="107"/>
    </row>
    <row r="10993" spans="1:19">
      <c r="A10993" s="107"/>
      <c r="B10993" s="112"/>
      <c r="C10993" s="107"/>
      <c r="D10993" s="112"/>
      <c r="E10993" s="107"/>
      <c r="F10993" s="107"/>
      <c r="G10993" s="107"/>
      <c r="H10993" s="107"/>
      <c r="I10993" s="107"/>
      <c r="J10993" s="108"/>
      <c r="K10993" s="108"/>
      <c r="L10993" s="108"/>
      <c r="M10993" s="108"/>
      <c r="N10993" s="108"/>
      <c r="O10993" s="108"/>
      <c r="P10993" s="108"/>
      <c r="Q10993" s="108"/>
      <c r="R10993" s="108"/>
      <c r="S10993" s="107"/>
    </row>
    <row r="10994" spans="1:19">
      <c r="A10994" s="107"/>
      <c r="B10994" s="112"/>
      <c r="C10994" s="107"/>
      <c r="D10994" s="112"/>
      <c r="E10994" s="107"/>
      <c r="F10994" s="107"/>
      <c r="G10994" s="107"/>
      <c r="H10994" s="107"/>
      <c r="I10994" s="107"/>
      <c r="J10994" s="108"/>
      <c r="K10994" s="108"/>
      <c r="L10994" s="108"/>
      <c r="M10994" s="108"/>
      <c r="N10994" s="108"/>
      <c r="O10994" s="108"/>
      <c r="P10994" s="108"/>
      <c r="Q10994" s="108"/>
      <c r="R10994" s="108"/>
      <c r="S10994" s="107"/>
    </row>
    <row r="10995" spans="1:19">
      <c r="A10995" s="107"/>
      <c r="B10995" s="112"/>
      <c r="C10995" s="107"/>
      <c r="D10995" s="112"/>
      <c r="E10995" s="107"/>
      <c r="F10995" s="107"/>
      <c r="G10995" s="107"/>
      <c r="H10995" s="107"/>
      <c r="I10995" s="107"/>
      <c r="J10995" s="108"/>
      <c r="K10995" s="108"/>
      <c r="L10995" s="108"/>
      <c r="M10995" s="108"/>
      <c r="N10995" s="108"/>
      <c r="O10995" s="108"/>
      <c r="P10995" s="108"/>
      <c r="Q10995" s="108"/>
      <c r="R10995" s="108"/>
      <c r="S10995" s="107"/>
    </row>
    <row r="10996" spans="1:19">
      <c r="A10996" s="107"/>
      <c r="B10996" s="112"/>
      <c r="C10996" s="107"/>
      <c r="D10996" s="112"/>
      <c r="E10996" s="107"/>
      <c r="F10996" s="107"/>
      <c r="G10996" s="107"/>
      <c r="H10996" s="107"/>
      <c r="I10996" s="107"/>
      <c r="J10996" s="108"/>
      <c r="K10996" s="108"/>
      <c r="L10996" s="108"/>
      <c r="M10996" s="108"/>
      <c r="N10996" s="108"/>
      <c r="O10996" s="108"/>
      <c r="P10996" s="108"/>
      <c r="Q10996" s="108"/>
      <c r="R10996" s="108"/>
      <c r="S10996" s="107"/>
    </row>
    <row r="10997" spans="1:19">
      <c r="A10997" s="107"/>
      <c r="B10997" s="112"/>
      <c r="C10997" s="107"/>
      <c r="D10997" s="112"/>
      <c r="E10997" s="107"/>
      <c r="F10997" s="107"/>
      <c r="G10997" s="107"/>
      <c r="H10997" s="107"/>
      <c r="I10997" s="107"/>
      <c r="J10997" s="108"/>
      <c r="K10997" s="108"/>
      <c r="L10997" s="108"/>
      <c r="M10997" s="108"/>
      <c r="N10997" s="108"/>
      <c r="O10997" s="108"/>
      <c r="P10997" s="108"/>
      <c r="Q10997" s="108"/>
      <c r="R10997" s="108"/>
      <c r="S10997" s="107"/>
    </row>
    <row r="10998" spans="1:19">
      <c r="A10998" s="107"/>
      <c r="B10998" s="112"/>
      <c r="C10998" s="107"/>
      <c r="D10998" s="112"/>
      <c r="E10998" s="107"/>
      <c r="F10998" s="107"/>
      <c r="G10998" s="107"/>
      <c r="H10998" s="107"/>
      <c r="I10998" s="107"/>
      <c r="J10998" s="108"/>
      <c r="K10998" s="108"/>
      <c r="L10998" s="108"/>
      <c r="M10998" s="108"/>
      <c r="N10998" s="108"/>
      <c r="O10998" s="108"/>
      <c r="P10998" s="108"/>
      <c r="Q10998" s="108"/>
      <c r="R10998" s="108"/>
      <c r="S10998" s="107"/>
    </row>
    <row r="10999" spans="1:19">
      <c r="A10999" s="107"/>
      <c r="B10999" s="112"/>
      <c r="C10999" s="107"/>
      <c r="D10999" s="112"/>
      <c r="E10999" s="107"/>
      <c r="F10999" s="107"/>
      <c r="G10999" s="107"/>
      <c r="H10999" s="107"/>
      <c r="I10999" s="107"/>
      <c r="J10999" s="108"/>
      <c r="K10999" s="108"/>
      <c r="L10999" s="108"/>
      <c r="M10999" s="108"/>
      <c r="N10999" s="108"/>
      <c r="O10999" s="108"/>
      <c r="P10999" s="108"/>
      <c r="Q10999" s="108"/>
      <c r="R10999" s="108"/>
      <c r="S10999" s="107"/>
    </row>
    <row r="11000" spans="1:19">
      <c r="A11000" s="107"/>
      <c r="B11000" s="112"/>
      <c r="C11000" s="107"/>
      <c r="D11000" s="112"/>
      <c r="E11000" s="107"/>
      <c r="F11000" s="107"/>
      <c r="G11000" s="107"/>
      <c r="H11000" s="107"/>
      <c r="I11000" s="107"/>
      <c r="J11000" s="108"/>
      <c r="K11000" s="108"/>
      <c r="L11000" s="108"/>
      <c r="M11000" s="108"/>
      <c r="N11000" s="108"/>
      <c r="O11000" s="108"/>
      <c r="P11000" s="108"/>
      <c r="Q11000" s="108"/>
      <c r="R11000" s="108"/>
      <c r="S11000" s="107"/>
    </row>
    <row r="11001" spans="1:19">
      <c r="A11001" s="107"/>
      <c r="B11001" s="112"/>
      <c r="C11001" s="107"/>
      <c r="D11001" s="112"/>
      <c r="E11001" s="107"/>
      <c r="F11001" s="107"/>
      <c r="G11001" s="107"/>
      <c r="H11001" s="107"/>
      <c r="I11001" s="107"/>
      <c r="J11001" s="108"/>
      <c r="K11001" s="108"/>
      <c r="L11001" s="108"/>
      <c r="M11001" s="108"/>
      <c r="N11001" s="108"/>
      <c r="O11001" s="108"/>
      <c r="P11001" s="108"/>
      <c r="Q11001" s="108"/>
      <c r="R11001" s="108"/>
      <c r="S11001" s="107"/>
    </row>
    <row r="11002" spans="1:19">
      <c r="A11002" s="107"/>
      <c r="B11002" s="112"/>
      <c r="C11002" s="107"/>
      <c r="D11002" s="112"/>
      <c r="E11002" s="107"/>
      <c r="F11002" s="107"/>
      <c r="G11002" s="107"/>
      <c r="H11002" s="107"/>
      <c r="I11002" s="107"/>
      <c r="J11002" s="108"/>
      <c r="K11002" s="108"/>
      <c r="L11002" s="108"/>
      <c r="M11002" s="108"/>
      <c r="N11002" s="108"/>
      <c r="O11002" s="108"/>
      <c r="P11002" s="108"/>
      <c r="Q11002" s="108"/>
      <c r="R11002" s="108"/>
      <c r="S11002" s="107"/>
    </row>
    <row r="11003" spans="1:19">
      <c r="A11003" s="107"/>
      <c r="B11003" s="112"/>
      <c r="C11003" s="107"/>
      <c r="D11003" s="112"/>
      <c r="E11003" s="107"/>
      <c r="F11003" s="107"/>
      <c r="G11003" s="107"/>
      <c r="H11003" s="107"/>
      <c r="I11003" s="107"/>
      <c r="J11003" s="108"/>
      <c r="K11003" s="108"/>
      <c r="L11003" s="108"/>
      <c r="M11003" s="108"/>
      <c r="N11003" s="108"/>
      <c r="O11003" s="108"/>
      <c r="P11003" s="108"/>
      <c r="Q11003" s="108"/>
      <c r="R11003" s="108"/>
      <c r="S11003" s="107"/>
    </row>
    <row r="11004" spans="1:19">
      <c r="A11004" s="107"/>
      <c r="B11004" s="112"/>
      <c r="C11004" s="107"/>
      <c r="D11004" s="112"/>
      <c r="E11004" s="107"/>
      <c r="F11004" s="107"/>
      <c r="G11004" s="107"/>
      <c r="H11004" s="107"/>
      <c r="I11004" s="107"/>
      <c r="J11004" s="108"/>
      <c r="K11004" s="108"/>
      <c r="L11004" s="108"/>
      <c r="M11004" s="108"/>
      <c r="N11004" s="108"/>
      <c r="O11004" s="108"/>
      <c r="P11004" s="108"/>
      <c r="Q11004" s="108"/>
      <c r="R11004" s="108"/>
      <c r="S11004" s="107"/>
    </row>
    <row r="11005" spans="1:19">
      <c r="A11005" s="107"/>
      <c r="B11005" s="112"/>
      <c r="C11005" s="107"/>
      <c r="D11005" s="112"/>
      <c r="E11005" s="107"/>
      <c r="F11005" s="107"/>
      <c r="G11005" s="107"/>
      <c r="H11005" s="107"/>
      <c r="I11005" s="107"/>
      <c r="J11005" s="108"/>
      <c r="K11005" s="108"/>
      <c r="L11005" s="108"/>
      <c r="M11005" s="108"/>
      <c r="N11005" s="108"/>
      <c r="O11005" s="108"/>
      <c r="P11005" s="108"/>
      <c r="Q11005" s="108"/>
      <c r="R11005" s="108"/>
      <c r="S11005" s="107"/>
    </row>
    <row r="11006" spans="1:19">
      <c r="A11006" s="107"/>
      <c r="B11006" s="112"/>
      <c r="C11006" s="107"/>
      <c r="D11006" s="112"/>
      <c r="E11006" s="107"/>
      <c r="F11006" s="107"/>
      <c r="G11006" s="107"/>
      <c r="H11006" s="107"/>
      <c r="I11006" s="107"/>
      <c r="J11006" s="108"/>
      <c r="K11006" s="108"/>
      <c r="L11006" s="108"/>
      <c r="M11006" s="108"/>
      <c r="N11006" s="108"/>
      <c r="O11006" s="108"/>
      <c r="P11006" s="108"/>
      <c r="Q11006" s="108"/>
      <c r="R11006" s="108"/>
      <c r="S11006" s="107"/>
    </row>
    <row r="11007" spans="1:19">
      <c r="A11007" s="107"/>
      <c r="B11007" s="112"/>
      <c r="C11007" s="107"/>
      <c r="D11007" s="112"/>
      <c r="E11007" s="107"/>
      <c r="F11007" s="107"/>
      <c r="G11007" s="107"/>
      <c r="H11007" s="107"/>
      <c r="I11007" s="107"/>
      <c r="J11007" s="108"/>
      <c r="K11007" s="108"/>
      <c r="L11007" s="108"/>
      <c r="M11007" s="108"/>
      <c r="N11007" s="108"/>
      <c r="O11007" s="108"/>
      <c r="P11007" s="108"/>
      <c r="Q11007" s="108"/>
      <c r="R11007" s="108"/>
      <c r="S11007" s="107"/>
    </row>
    <row r="11008" spans="1:19">
      <c r="A11008" s="107"/>
      <c r="B11008" s="112"/>
      <c r="C11008" s="107"/>
      <c r="D11008" s="112"/>
      <c r="E11008" s="107"/>
      <c r="F11008" s="107"/>
      <c r="G11008" s="107"/>
      <c r="H11008" s="107"/>
      <c r="I11008" s="107"/>
      <c r="J11008" s="108"/>
      <c r="K11008" s="108"/>
      <c r="L11008" s="108"/>
      <c r="M11008" s="108"/>
      <c r="N11008" s="108"/>
      <c r="O11008" s="108"/>
      <c r="P11008" s="108"/>
      <c r="Q11008" s="108"/>
      <c r="R11008" s="108"/>
      <c r="S11008" s="107"/>
    </row>
    <row r="11009" spans="1:19">
      <c r="A11009" s="107"/>
      <c r="B11009" s="112"/>
      <c r="C11009" s="107"/>
      <c r="D11009" s="112"/>
      <c r="E11009" s="107"/>
      <c r="F11009" s="107"/>
      <c r="G11009" s="107"/>
      <c r="H11009" s="107"/>
      <c r="I11009" s="107"/>
      <c r="J11009" s="108"/>
      <c r="K11009" s="108"/>
      <c r="L11009" s="108"/>
      <c r="M11009" s="108"/>
      <c r="N11009" s="108"/>
      <c r="O11009" s="108"/>
      <c r="P11009" s="108"/>
      <c r="Q11009" s="108"/>
      <c r="R11009" s="108"/>
      <c r="S11009" s="107"/>
    </row>
    <row r="11010" spans="1:19">
      <c r="A11010" s="107"/>
      <c r="B11010" s="112"/>
      <c r="C11010" s="107"/>
      <c r="D11010" s="112"/>
      <c r="E11010" s="107"/>
      <c r="F11010" s="107"/>
      <c r="G11010" s="107"/>
      <c r="H11010" s="107"/>
      <c r="I11010" s="107"/>
      <c r="J11010" s="108"/>
      <c r="K11010" s="108"/>
      <c r="L11010" s="108"/>
      <c r="M11010" s="108"/>
      <c r="N11010" s="108"/>
      <c r="O11010" s="108"/>
      <c r="P11010" s="108"/>
      <c r="Q11010" s="108"/>
      <c r="R11010" s="108"/>
      <c r="S11010" s="107"/>
    </row>
    <row r="11011" spans="1:19">
      <c r="A11011" s="107"/>
      <c r="B11011" s="112"/>
      <c r="C11011" s="107"/>
      <c r="D11011" s="112"/>
      <c r="E11011" s="107"/>
      <c r="F11011" s="107"/>
      <c r="G11011" s="107"/>
      <c r="H11011" s="107"/>
      <c r="I11011" s="107"/>
      <c r="J11011" s="108"/>
      <c r="K11011" s="108"/>
      <c r="L11011" s="108"/>
      <c r="M11011" s="108"/>
      <c r="N11011" s="108"/>
      <c r="O11011" s="108"/>
      <c r="P11011" s="108"/>
      <c r="Q11011" s="108"/>
      <c r="R11011" s="108"/>
      <c r="S11011" s="107"/>
    </row>
    <row r="11012" spans="1:19">
      <c r="A11012" s="107"/>
      <c r="B11012" s="112"/>
      <c r="C11012" s="107"/>
      <c r="D11012" s="112"/>
      <c r="E11012" s="107"/>
      <c r="F11012" s="107"/>
      <c r="G11012" s="107"/>
      <c r="H11012" s="107"/>
      <c r="I11012" s="107"/>
      <c r="J11012" s="108"/>
      <c r="K11012" s="108"/>
      <c r="L11012" s="108"/>
      <c r="M11012" s="108"/>
      <c r="N11012" s="108"/>
      <c r="O11012" s="108"/>
      <c r="P11012" s="108"/>
      <c r="Q11012" s="108"/>
      <c r="R11012" s="108"/>
      <c r="S11012" s="107"/>
    </row>
    <row r="11013" spans="1:19">
      <c r="A11013" s="107"/>
      <c r="B11013" s="112"/>
      <c r="C11013" s="107"/>
      <c r="D11013" s="112"/>
      <c r="E11013" s="107"/>
      <c r="F11013" s="107"/>
      <c r="G11013" s="107"/>
      <c r="H11013" s="107"/>
      <c r="I11013" s="107"/>
      <c r="J11013" s="108"/>
      <c r="K11013" s="108"/>
      <c r="L11013" s="108"/>
      <c r="M11013" s="108"/>
      <c r="N11013" s="108"/>
      <c r="O11013" s="108"/>
      <c r="P11013" s="108"/>
      <c r="Q11013" s="108"/>
      <c r="R11013" s="108"/>
      <c r="S11013" s="107"/>
    </row>
    <row r="11014" spans="1:19">
      <c r="A11014" s="107"/>
      <c r="B11014" s="112"/>
      <c r="C11014" s="107"/>
      <c r="D11014" s="112"/>
      <c r="E11014" s="107"/>
      <c r="F11014" s="107"/>
      <c r="G11014" s="107"/>
      <c r="H11014" s="107"/>
      <c r="I11014" s="107"/>
      <c r="J11014" s="108"/>
      <c r="K11014" s="108"/>
      <c r="L11014" s="108"/>
      <c r="M11014" s="108"/>
      <c r="N11014" s="108"/>
      <c r="O11014" s="108"/>
      <c r="P11014" s="108"/>
      <c r="Q11014" s="108"/>
      <c r="R11014" s="108"/>
      <c r="S11014" s="107"/>
    </row>
    <row r="11015" spans="1:19">
      <c r="A11015" s="107"/>
      <c r="B11015" s="112"/>
      <c r="C11015" s="107"/>
      <c r="D11015" s="112"/>
      <c r="E11015" s="107"/>
      <c r="F11015" s="107"/>
      <c r="G11015" s="107"/>
      <c r="H11015" s="107"/>
      <c r="I11015" s="107"/>
      <c r="J11015" s="108"/>
      <c r="K11015" s="108"/>
      <c r="L11015" s="108"/>
      <c r="M11015" s="108"/>
      <c r="N11015" s="108"/>
      <c r="O11015" s="108"/>
      <c r="P11015" s="108"/>
      <c r="Q11015" s="108"/>
      <c r="R11015" s="108"/>
      <c r="S11015" s="107"/>
    </row>
    <row r="11016" spans="1:19">
      <c r="A11016" s="107"/>
      <c r="B11016" s="112"/>
      <c r="C11016" s="107"/>
      <c r="D11016" s="112"/>
      <c r="E11016" s="107"/>
      <c r="F11016" s="107"/>
      <c r="G11016" s="107"/>
      <c r="H11016" s="107"/>
      <c r="I11016" s="107"/>
      <c r="J11016" s="108"/>
      <c r="K11016" s="108"/>
      <c r="L11016" s="108"/>
      <c r="M11016" s="108"/>
      <c r="N11016" s="108"/>
      <c r="O11016" s="108"/>
      <c r="P11016" s="108"/>
      <c r="Q11016" s="108"/>
      <c r="R11016" s="108"/>
      <c r="S11016" s="107"/>
    </row>
    <row r="11017" spans="1:19">
      <c r="A11017" s="107"/>
      <c r="B11017" s="112"/>
      <c r="C11017" s="107"/>
      <c r="D11017" s="112"/>
      <c r="E11017" s="107"/>
      <c r="F11017" s="107"/>
      <c r="G11017" s="107"/>
      <c r="H11017" s="107"/>
      <c r="I11017" s="107"/>
      <c r="J11017" s="108"/>
      <c r="K11017" s="108"/>
      <c r="L11017" s="108"/>
      <c r="M11017" s="108"/>
      <c r="N11017" s="108"/>
      <c r="O11017" s="108"/>
      <c r="P11017" s="108"/>
      <c r="Q11017" s="108"/>
      <c r="R11017" s="108"/>
      <c r="S11017" s="107"/>
    </row>
    <row r="11018" spans="1:19">
      <c r="A11018" s="107"/>
      <c r="B11018" s="112"/>
      <c r="C11018" s="107"/>
      <c r="D11018" s="112"/>
      <c r="E11018" s="107"/>
      <c r="F11018" s="107"/>
      <c r="G11018" s="107"/>
      <c r="H11018" s="107"/>
      <c r="I11018" s="107"/>
      <c r="J11018" s="108"/>
      <c r="K11018" s="108"/>
      <c r="L11018" s="108"/>
      <c r="M11018" s="108"/>
      <c r="N11018" s="108"/>
      <c r="O11018" s="108"/>
      <c r="P11018" s="108"/>
      <c r="Q11018" s="108"/>
      <c r="R11018" s="108"/>
      <c r="S11018" s="107"/>
    </row>
    <row r="11019" spans="1:19">
      <c r="A11019" s="107"/>
      <c r="B11019" s="112"/>
      <c r="C11019" s="107"/>
      <c r="D11019" s="112"/>
      <c r="E11019" s="107"/>
      <c r="F11019" s="107"/>
      <c r="G11019" s="107"/>
      <c r="H11019" s="107"/>
      <c r="I11019" s="107"/>
      <c r="J11019" s="108"/>
      <c r="K11019" s="108"/>
      <c r="L11019" s="108"/>
      <c r="M11019" s="108"/>
      <c r="N11019" s="108"/>
      <c r="O11019" s="108"/>
      <c r="P11019" s="108"/>
      <c r="Q11019" s="108"/>
      <c r="R11019" s="108"/>
      <c r="S11019" s="107"/>
    </row>
    <row r="11020" spans="1:19">
      <c r="A11020" s="107"/>
      <c r="B11020" s="112"/>
      <c r="C11020" s="107"/>
      <c r="D11020" s="112"/>
      <c r="E11020" s="107"/>
      <c r="F11020" s="107"/>
      <c r="G11020" s="107"/>
      <c r="H11020" s="107"/>
      <c r="I11020" s="107"/>
      <c r="J11020" s="108"/>
      <c r="K11020" s="108"/>
      <c r="L11020" s="108"/>
      <c r="M11020" s="108"/>
      <c r="N11020" s="108"/>
      <c r="O11020" s="108"/>
      <c r="P11020" s="108"/>
      <c r="Q11020" s="108"/>
      <c r="R11020" s="108"/>
      <c r="S11020" s="107"/>
    </row>
    <row r="11021" spans="1:19">
      <c r="A11021" s="107"/>
      <c r="B11021" s="112"/>
      <c r="C11021" s="107"/>
      <c r="D11021" s="112"/>
      <c r="E11021" s="107"/>
      <c r="F11021" s="107"/>
      <c r="G11021" s="107"/>
      <c r="H11021" s="107"/>
      <c r="I11021" s="107"/>
      <c r="J11021" s="108"/>
      <c r="K11021" s="108"/>
      <c r="L11021" s="108"/>
      <c r="M11021" s="108"/>
      <c r="N11021" s="108"/>
      <c r="O11021" s="108"/>
      <c r="P11021" s="108"/>
      <c r="Q11021" s="108"/>
      <c r="R11021" s="108"/>
      <c r="S11021" s="107"/>
    </row>
    <row r="11022" spans="1:19">
      <c r="A11022" s="107"/>
      <c r="B11022" s="112"/>
      <c r="C11022" s="107"/>
      <c r="D11022" s="112"/>
      <c r="E11022" s="107"/>
      <c r="F11022" s="107"/>
      <c r="G11022" s="107"/>
      <c r="H11022" s="107"/>
      <c r="I11022" s="107"/>
      <c r="J11022" s="108"/>
      <c r="K11022" s="108"/>
      <c r="L11022" s="108"/>
      <c r="M11022" s="108"/>
      <c r="N11022" s="108"/>
      <c r="O11022" s="108"/>
      <c r="P11022" s="108"/>
      <c r="Q11022" s="108"/>
      <c r="R11022" s="108"/>
      <c r="S11022" s="107"/>
    </row>
    <row r="11023" spans="1:19">
      <c r="A11023" s="107"/>
      <c r="B11023" s="112"/>
      <c r="C11023" s="107"/>
      <c r="D11023" s="112"/>
      <c r="E11023" s="107"/>
      <c r="F11023" s="107"/>
      <c r="G11023" s="107"/>
      <c r="H11023" s="107"/>
      <c r="I11023" s="107"/>
      <c r="J11023" s="108"/>
      <c r="K11023" s="108"/>
      <c r="L11023" s="108"/>
      <c r="M11023" s="108"/>
      <c r="N11023" s="108"/>
      <c r="O11023" s="108"/>
      <c r="P11023" s="108"/>
      <c r="Q11023" s="108"/>
      <c r="R11023" s="108"/>
      <c r="S11023" s="107"/>
    </row>
    <row r="11024" spans="1:19">
      <c r="A11024" s="107"/>
      <c r="B11024" s="112"/>
      <c r="C11024" s="107"/>
      <c r="D11024" s="112"/>
      <c r="E11024" s="107"/>
      <c r="F11024" s="107"/>
      <c r="G11024" s="107"/>
      <c r="H11024" s="107"/>
      <c r="I11024" s="107"/>
      <c r="J11024" s="108"/>
      <c r="K11024" s="108"/>
      <c r="L11024" s="108"/>
      <c r="M11024" s="108"/>
      <c r="N11024" s="108"/>
      <c r="O11024" s="108"/>
      <c r="P11024" s="108"/>
      <c r="Q11024" s="108"/>
      <c r="R11024" s="108"/>
      <c r="S11024" s="107"/>
    </row>
    <row r="11025" spans="1:19">
      <c r="A11025" s="107"/>
      <c r="B11025" s="112"/>
      <c r="C11025" s="107"/>
      <c r="D11025" s="112"/>
      <c r="E11025" s="107"/>
      <c r="F11025" s="107"/>
      <c r="G11025" s="107"/>
      <c r="H11025" s="107"/>
      <c r="I11025" s="107"/>
      <c r="J11025" s="108"/>
      <c r="K11025" s="108"/>
      <c r="L11025" s="108"/>
      <c r="M11025" s="108"/>
      <c r="N11025" s="108"/>
      <c r="O11025" s="108"/>
      <c r="P11025" s="108"/>
      <c r="Q11025" s="108"/>
      <c r="R11025" s="108"/>
      <c r="S11025" s="107"/>
    </row>
    <row r="11026" spans="1:19">
      <c r="A11026" s="107"/>
      <c r="B11026" s="112"/>
      <c r="C11026" s="107"/>
      <c r="D11026" s="112"/>
      <c r="E11026" s="107"/>
      <c r="F11026" s="107"/>
      <c r="G11026" s="107"/>
      <c r="H11026" s="107"/>
      <c r="I11026" s="107"/>
      <c r="J11026" s="108"/>
      <c r="K11026" s="108"/>
      <c r="L11026" s="108"/>
      <c r="M11026" s="108"/>
      <c r="N11026" s="108"/>
      <c r="O11026" s="108"/>
      <c r="P11026" s="108"/>
      <c r="Q11026" s="108"/>
      <c r="R11026" s="108"/>
      <c r="S11026" s="107"/>
    </row>
    <row r="11027" spans="1:19">
      <c r="A11027" s="107"/>
      <c r="B11027" s="112"/>
      <c r="C11027" s="107"/>
      <c r="D11027" s="112"/>
      <c r="E11027" s="107"/>
      <c r="F11027" s="107"/>
      <c r="G11027" s="107"/>
      <c r="H11027" s="107"/>
      <c r="I11027" s="107"/>
      <c r="J11027" s="108"/>
      <c r="K11027" s="108"/>
      <c r="L11027" s="108"/>
      <c r="M11027" s="108"/>
      <c r="N11027" s="108"/>
      <c r="O11027" s="108"/>
      <c r="P11027" s="108"/>
      <c r="Q11027" s="108"/>
      <c r="R11027" s="108"/>
      <c r="S11027" s="107"/>
    </row>
    <row r="11028" spans="1:19">
      <c r="A11028" s="107"/>
      <c r="B11028" s="112"/>
      <c r="C11028" s="107"/>
      <c r="D11028" s="112"/>
      <c r="E11028" s="107"/>
      <c r="F11028" s="107"/>
      <c r="G11028" s="107"/>
      <c r="H11028" s="107"/>
      <c r="I11028" s="107"/>
      <c r="J11028" s="108"/>
      <c r="K11028" s="108"/>
      <c r="L11028" s="108"/>
      <c r="M11028" s="108"/>
      <c r="N11028" s="108"/>
      <c r="O11028" s="108"/>
      <c r="P11028" s="108"/>
      <c r="Q11028" s="108"/>
      <c r="R11028" s="108"/>
      <c r="S11028" s="107"/>
    </row>
    <row r="11029" spans="1:19">
      <c r="A11029" s="107"/>
      <c r="B11029" s="112"/>
      <c r="C11029" s="107"/>
      <c r="D11029" s="112"/>
      <c r="E11029" s="107"/>
      <c r="F11029" s="107"/>
      <c r="G11029" s="107"/>
      <c r="H11029" s="107"/>
      <c r="I11029" s="107"/>
      <c r="J11029" s="108"/>
      <c r="K11029" s="108"/>
      <c r="L11029" s="108"/>
      <c r="M11029" s="108"/>
      <c r="N11029" s="108"/>
      <c r="O11029" s="108"/>
      <c r="P11029" s="108"/>
      <c r="Q11029" s="108"/>
      <c r="R11029" s="108"/>
      <c r="S11029" s="107"/>
    </row>
    <row r="11030" spans="1:19">
      <c r="A11030" s="107"/>
      <c r="B11030" s="112"/>
      <c r="C11030" s="107"/>
      <c r="D11030" s="112"/>
      <c r="E11030" s="107"/>
      <c r="F11030" s="107"/>
      <c r="G11030" s="107"/>
      <c r="H11030" s="107"/>
      <c r="I11030" s="107"/>
      <c r="J11030" s="108"/>
      <c r="K11030" s="108"/>
      <c r="L11030" s="108"/>
      <c r="M11030" s="108"/>
      <c r="N11030" s="108"/>
      <c r="O11030" s="108"/>
      <c r="P11030" s="108"/>
      <c r="Q11030" s="108"/>
      <c r="R11030" s="108"/>
      <c r="S11030" s="107"/>
    </row>
    <row r="11031" spans="1:19">
      <c r="A11031" s="107"/>
      <c r="B11031" s="112"/>
      <c r="C11031" s="107"/>
      <c r="D11031" s="112"/>
      <c r="E11031" s="107"/>
      <c r="F11031" s="107"/>
      <c r="G11031" s="107"/>
      <c r="H11031" s="107"/>
      <c r="I11031" s="107"/>
      <c r="J11031" s="108"/>
      <c r="K11031" s="108"/>
      <c r="L11031" s="108"/>
      <c r="M11031" s="108"/>
      <c r="N11031" s="108"/>
      <c r="O11031" s="108"/>
      <c r="P11031" s="108"/>
      <c r="Q11031" s="108"/>
      <c r="R11031" s="108"/>
      <c r="S11031" s="107"/>
    </row>
    <row r="11032" spans="1:19">
      <c r="A11032" s="107"/>
      <c r="B11032" s="112"/>
      <c r="C11032" s="107"/>
      <c r="D11032" s="112"/>
      <c r="E11032" s="107"/>
      <c r="F11032" s="107"/>
      <c r="G11032" s="107"/>
      <c r="H11032" s="107"/>
      <c r="I11032" s="107"/>
      <c r="J11032" s="108"/>
      <c r="K11032" s="108"/>
      <c r="L11032" s="108"/>
      <c r="M11032" s="108"/>
      <c r="N11032" s="108"/>
      <c r="O11032" s="108"/>
      <c r="P11032" s="108"/>
      <c r="Q11032" s="108"/>
      <c r="R11032" s="108"/>
      <c r="S11032" s="107"/>
    </row>
    <row r="11033" spans="1:19">
      <c r="A11033" s="107"/>
      <c r="B11033" s="112"/>
      <c r="C11033" s="107"/>
      <c r="D11033" s="112"/>
      <c r="E11033" s="107"/>
      <c r="F11033" s="107"/>
      <c r="G11033" s="107"/>
      <c r="H11033" s="107"/>
      <c r="I11033" s="107"/>
      <c r="J11033" s="108"/>
      <c r="K11033" s="108"/>
      <c r="L11033" s="108"/>
      <c r="M11033" s="108"/>
      <c r="N11033" s="108"/>
      <c r="O11033" s="108"/>
      <c r="P11033" s="108"/>
      <c r="Q11033" s="108"/>
      <c r="R11033" s="108"/>
      <c r="S11033" s="107"/>
    </row>
    <row r="11034" spans="1:19">
      <c r="A11034" s="107"/>
      <c r="B11034" s="112"/>
      <c r="C11034" s="107"/>
      <c r="D11034" s="112"/>
      <c r="E11034" s="107"/>
      <c r="F11034" s="107"/>
      <c r="G11034" s="107"/>
      <c r="H11034" s="107"/>
      <c r="I11034" s="107"/>
      <c r="J11034" s="108"/>
      <c r="K11034" s="108"/>
      <c r="L11034" s="108"/>
      <c r="M11034" s="108"/>
      <c r="N11034" s="108"/>
      <c r="O11034" s="108"/>
      <c r="P11034" s="108"/>
      <c r="Q11034" s="108"/>
      <c r="R11034" s="108"/>
      <c r="S11034" s="107"/>
    </row>
    <row r="11035" spans="1:19">
      <c r="A11035" s="107"/>
      <c r="B11035" s="112"/>
      <c r="C11035" s="107"/>
      <c r="D11035" s="112"/>
      <c r="E11035" s="107"/>
      <c r="F11035" s="107"/>
      <c r="G11035" s="107"/>
      <c r="H11035" s="107"/>
      <c r="I11035" s="107"/>
      <c r="J11035" s="108"/>
      <c r="K11035" s="108"/>
      <c r="L11035" s="108"/>
      <c r="M11035" s="108"/>
      <c r="N11035" s="108"/>
      <c r="O11035" s="108"/>
      <c r="P11035" s="108"/>
      <c r="Q11035" s="108"/>
      <c r="R11035" s="108"/>
      <c r="S11035" s="107"/>
    </row>
    <row r="11036" spans="1:19">
      <c r="A11036" s="107"/>
      <c r="B11036" s="112"/>
      <c r="C11036" s="107"/>
      <c r="D11036" s="112"/>
      <c r="E11036" s="107"/>
      <c r="F11036" s="107"/>
      <c r="G11036" s="107"/>
      <c r="H11036" s="107"/>
      <c r="I11036" s="107"/>
      <c r="J11036" s="108"/>
      <c r="K11036" s="108"/>
      <c r="L11036" s="108"/>
      <c r="M11036" s="108"/>
      <c r="N11036" s="108"/>
      <c r="O11036" s="108"/>
      <c r="P11036" s="108"/>
      <c r="Q11036" s="108"/>
      <c r="R11036" s="108"/>
      <c r="S11036" s="107"/>
    </row>
    <row r="11037" spans="1:19">
      <c r="A11037" s="107"/>
      <c r="B11037" s="112"/>
      <c r="C11037" s="107"/>
      <c r="D11037" s="112"/>
      <c r="E11037" s="107"/>
      <c r="F11037" s="107"/>
      <c r="G11037" s="107"/>
      <c r="H11037" s="107"/>
      <c r="I11037" s="107"/>
      <c r="J11037" s="108"/>
      <c r="K11037" s="108"/>
      <c r="L11037" s="108"/>
      <c r="M11037" s="108"/>
      <c r="N11037" s="108"/>
      <c r="O11037" s="108"/>
      <c r="P11037" s="108"/>
      <c r="Q11037" s="108"/>
      <c r="R11037" s="108"/>
      <c r="S11037" s="107"/>
    </row>
    <row r="11038" spans="1:19">
      <c r="A11038" s="107"/>
      <c r="B11038" s="112"/>
      <c r="C11038" s="107"/>
      <c r="D11038" s="112"/>
      <c r="E11038" s="107"/>
      <c r="F11038" s="107"/>
      <c r="G11038" s="107"/>
      <c r="H11038" s="107"/>
      <c r="I11038" s="107"/>
      <c r="J11038" s="108"/>
      <c r="K11038" s="108"/>
      <c r="L11038" s="108"/>
      <c r="M11038" s="108"/>
      <c r="N11038" s="108"/>
      <c r="O11038" s="108"/>
      <c r="P11038" s="108"/>
      <c r="Q11038" s="108"/>
      <c r="R11038" s="108"/>
      <c r="S11038" s="107"/>
    </row>
    <row r="11039" spans="1:19">
      <c r="A11039" s="107"/>
      <c r="B11039" s="112"/>
      <c r="C11039" s="107"/>
      <c r="D11039" s="112"/>
      <c r="E11039" s="107"/>
      <c r="F11039" s="107"/>
      <c r="G11039" s="107"/>
      <c r="H11039" s="107"/>
      <c r="I11039" s="107"/>
      <c r="J11039" s="108"/>
      <c r="K11039" s="108"/>
      <c r="L11039" s="108"/>
      <c r="M11039" s="108"/>
      <c r="N11039" s="108"/>
      <c r="O11039" s="108"/>
      <c r="P11039" s="108"/>
      <c r="Q11039" s="108"/>
      <c r="R11039" s="108"/>
      <c r="S11039" s="107"/>
    </row>
    <row r="11040" spans="1:19">
      <c r="A11040" s="107"/>
      <c r="B11040" s="112"/>
      <c r="C11040" s="107"/>
      <c r="D11040" s="112"/>
      <c r="E11040" s="107"/>
      <c r="F11040" s="107"/>
      <c r="G11040" s="107"/>
      <c r="H11040" s="107"/>
      <c r="I11040" s="107"/>
      <c r="J11040" s="108"/>
      <c r="K11040" s="108"/>
      <c r="L11040" s="108"/>
      <c r="M11040" s="108"/>
      <c r="N11040" s="108"/>
      <c r="O11040" s="108"/>
      <c r="P11040" s="108"/>
      <c r="Q11040" s="108"/>
      <c r="R11040" s="108"/>
      <c r="S11040" s="107"/>
    </row>
    <row r="11041" spans="1:19">
      <c r="A11041" s="107"/>
      <c r="B11041" s="112"/>
      <c r="C11041" s="107"/>
      <c r="D11041" s="112"/>
      <c r="E11041" s="107"/>
      <c r="F11041" s="107"/>
      <c r="G11041" s="107"/>
      <c r="H11041" s="107"/>
      <c r="I11041" s="107"/>
      <c r="J11041" s="108"/>
      <c r="K11041" s="108"/>
      <c r="L11041" s="108"/>
      <c r="M11041" s="108"/>
      <c r="N11041" s="108"/>
      <c r="O11041" s="108"/>
      <c r="P11041" s="108"/>
      <c r="Q11041" s="108"/>
      <c r="R11041" s="108"/>
      <c r="S11041" s="107"/>
    </row>
    <row r="11042" spans="1:19">
      <c r="A11042" s="107"/>
      <c r="B11042" s="112"/>
      <c r="C11042" s="107"/>
      <c r="D11042" s="112"/>
      <c r="E11042" s="107"/>
      <c r="F11042" s="107"/>
      <c r="G11042" s="107"/>
      <c r="H11042" s="107"/>
      <c r="I11042" s="107"/>
      <c r="J11042" s="108"/>
      <c r="K11042" s="108"/>
      <c r="L11042" s="108"/>
      <c r="M11042" s="108"/>
      <c r="N11042" s="108"/>
      <c r="O11042" s="108"/>
      <c r="P11042" s="108"/>
      <c r="Q11042" s="108"/>
      <c r="R11042" s="108"/>
      <c r="S11042" s="107"/>
    </row>
    <row r="11043" spans="1:19">
      <c r="A11043" s="107"/>
      <c r="B11043" s="112"/>
      <c r="C11043" s="107"/>
      <c r="D11043" s="112"/>
      <c r="E11043" s="107"/>
      <c r="F11043" s="107"/>
      <c r="G11043" s="107"/>
      <c r="H11043" s="107"/>
      <c r="I11043" s="107"/>
      <c r="J11043" s="108"/>
      <c r="K11043" s="108"/>
      <c r="L11043" s="108"/>
      <c r="M11043" s="108"/>
      <c r="N11043" s="108"/>
      <c r="O11043" s="108"/>
      <c r="P11043" s="108"/>
      <c r="Q11043" s="108"/>
      <c r="R11043" s="108"/>
      <c r="S11043" s="107"/>
    </row>
    <row r="11044" spans="1:19">
      <c r="A11044" s="107"/>
      <c r="B11044" s="112"/>
      <c r="C11044" s="107"/>
      <c r="D11044" s="112"/>
      <c r="E11044" s="107"/>
      <c r="F11044" s="107"/>
      <c r="G11044" s="107"/>
      <c r="H11044" s="107"/>
      <c r="I11044" s="107"/>
      <c r="J11044" s="108"/>
      <c r="K11044" s="108"/>
      <c r="L11044" s="108"/>
      <c r="M11044" s="108"/>
      <c r="N11044" s="108"/>
      <c r="O11044" s="108"/>
      <c r="P11044" s="108"/>
      <c r="Q11044" s="108"/>
      <c r="R11044" s="108"/>
      <c r="S11044" s="107"/>
    </row>
    <row r="11045" spans="1:19">
      <c r="A11045" s="107"/>
      <c r="B11045" s="112"/>
      <c r="C11045" s="107"/>
      <c r="D11045" s="112"/>
      <c r="E11045" s="107"/>
      <c r="F11045" s="107"/>
      <c r="G11045" s="107"/>
      <c r="H11045" s="107"/>
      <c r="I11045" s="107"/>
      <c r="J11045" s="108"/>
      <c r="K11045" s="108"/>
      <c r="L11045" s="108"/>
      <c r="M11045" s="108"/>
      <c r="N11045" s="108"/>
      <c r="O11045" s="108"/>
      <c r="P11045" s="108"/>
      <c r="Q11045" s="108"/>
      <c r="R11045" s="108"/>
      <c r="S11045" s="107"/>
    </row>
    <row r="11046" spans="1:19">
      <c r="A11046" s="107"/>
      <c r="B11046" s="112"/>
      <c r="C11046" s="107"/>
      <c r="D11046" s="112"/>
      <c r="E11046" s="107"/>
      <c r="F11046" s="107"/>
      <c r="G11046" s="107"/>
      <c r="H11046" s="107"/>
      <c r="I11046" s="107"/>
      <c r="J11046" s="108"/>
      <c r="K11046" s="108"/>
      <c r="L11046" s="108"/>
      <c r="M11046" s="108"/>
      <c r="N11046" s="108"/>
      <c r="O11046" s="108"/>
      <c r="P11046" s="108"/>
      <c r="Q11046" s="108"/>
      <c r="R11046" s="108"/>
      <c r="S11046" s="107"/>
    </row>
    <row r="11047" spans="1:19">
      <c r="A11047" s="107"/>
      <c r="B11047" s="112"/>
      <c r="C11047" s="107"/>
      <c r="D11047" s="112"/>
      <c r="E11047" s="107"/>
      <c r="F11047" s="107"/>
      <c r="G11047" s="107"/>
      <c r="H11047" s="107"/>
      <c r="I11047" s="107"/>
      <c r="J11047" s="108"/>
      <c r="K11047" s="108"/>
      <c r="L11047" s="108"/>
      <c r="M11047" s="108"/>
      <c r="N11047" s="108"/>
      <c r="O11047" s="108"/>
      <c r="P11047" s="108"/>
      <c r="Q11047" s="108"/>
      <c r="R11047" s="108"/>
      <c r="S11047" s="107"/>
    </row>
    <row r="11048" spans="1:19">
      <c r="A11048" s="107"/>
      <c r="B11048" s="112"/>
      <c r="C11048" s="107"/>
      <c r="D11048" s="112"/>
      <c r="E11048" s="107"/>
      <c r="F11048" s="107"/>
      <c r="G11048" s="107"/>
      <c r="H11048" s="107"/>
      <c r="I11048" s="107"/>
      <c r="J11048" s="108"/>
      <c r="K11048" s="108"/>
      <c r="L11048" s="108"/>
      <c r="M11048" s="108"/>
      <c r="N11048" s="108"/>
      <c r="O11048" s="108"/>
      <c r="P11048" s="108"/>
      <c r="Q11048" s="108"/>
      <c r="R11048" s="108"/>
      <c r="S11048" s="107"/>
    </row>
    <row r="11049" spans="1:19">
      <c r="A11049" s="107"/>
      <c r="B11049" s="112"/>
      <c r="C11049" s="107"/>
      <c r="D11049" s="112"/>
      <c r="E11049" s="107"/>
      <c r="F11049" s="107"/>
      <c r="G11049" s="107"/>
      <c r="H11049" s="107"/>
      <c r="I11049" s="107"/>
      <c r="J11049" s="108"/>
      <c r="K11049" s="108"/>
      <c r="L11049" s="108"/>
      <c r="M11049" s="108"/>
      <c r="N11049" s="108"/>
      <c r="O11049" s="108"/>
      <c r="P11049" s="108"/>
      <c r="Q11049" s="108"/>
      <c r="R11049" s="108"/>
      <c r="S11049" s="107"/>
    </row>
    <row r="11050" spans="1:19">
      <c r="A11050" s="107"/>
      <c r="B11050" s="112"/>
      <c r="C11050" s="107"/>
      <c r="D11050" s="112"/>
      <c r="E11050" s="107"/>
      <c r="F11050" s="107"/>
      <c r="G11050" s="107"/>
      <c r="H11050" s="107"/>
      <c r="I11050" s="107"/>
      <c r="J11050" s="108"/>
      <c r="K11050" s="108"/>
      <c r="L11050" s="108"/>
      <c r="M11050" s="108"/>
      <c r="N11050" s="108"/>
      <c r="O11050" s="108"/>
      <c r="P11050" s="108"/>
      <c r="Q11050" s="108"/>
      <c r="R11050" s="108"/>
      <c r="S11050" s="107"/>
    </row>
    <row r="11051" spans="1:19">
      <c r="A11051" s="107"/>
      <c r="B11051" s="112"/>
      <c r="C11051" s="107"/>
      <c r="D11051" s="112"/>
      <c r="E11051" s="107"/>
      <c r="F11051" s="107"/>
      <c r="G11051" s="107"/>
      <c r="H11051" s="107"/>
      <c r="I11051" s="107"/>
      <c r="J11051" s="108"/>
      <c r="K11051" s="108"/>
      <c r="L11051" s="108"/>
      <c r="M11051" s="108"/>
      <c r="N11051" s="108"/>
      <c r="O11051" s="108"/>
      <c r="P11051" s="108"/>
      <c r="Q11051" s="108"/>
      <c r="R11051" s="108"/>
      <c r="S11051" s="107"/>
    </row>
    <row r="11052" spans="1:19">
      <c r="A11052" s="107"/>
      <c r="B11052" s="112"/>
      <c r="C11052" s="107"/>
      <c r="D11052" s="112"/>
      <c r="E11052" s="107"/>
      <c r="F11052" s="107"/>
      <c r="G11052" s="107"/>
      <c r="H11052" s="107"/>
      <c r="I11052" s="107"/>
      <c r="J11052" s="108"/>
      <c r="K11052" s="108"/>
      <c r="L11052" s="108"/>
      <c r="M11052" s="108"/>
      <c r="N11052" s="108"/>
      <c r="O11052" s="108"/>
      <c r="P11052" s="108"/>
      <c r="Q11052" s="108"/>
      <c r="R11052" s="108"/>
      <c r="S11052" s="107"/>
    </row>
    <row r="11053" spans="1:19">
      <c r="A11053" s="107"/>
      <c r="B11053" s="112"/>
      <c r="C11053" s="107"/>
      <c r="D11053" s="112"/>
      <c r="E11053" s="107"/>
      <c r="F11053" s="107"/>
      <c r="G11053" s="107"/>
      <c r="H11053" s="107"/>
      <c r="I11053" s="107"/>
      <c r="J11053" s="108"/>
      <c r="K11053" s="108"/>
      <c r="L11053" s="108"/>
      <c r="M11053" s="108"/>
      <c r="N11053" s="108"/>
      <c r="O11053" s="108"/>
      <c r="P11053" s="108"/>
      <c r="Q11053" s="108"/>
      <c r="R11053" s="108"/>
      <c r="S11053" s="107"/>
    </row>
    <row r="11054" spans="1:19">
      <c r="A11054" s="107"/>
      <c r="B11054" s="112"/>
      <c r="C11054" s="107"/>
      <c r="D11054" s="112"/>
      <c r="E11054" s="107"/>
      <c r="F11054" s="107"/>
      <c r="G11054" s="107"/>
      <c r="H11054" s="107"/>
      <c r="I11054" s="107"/>
      <c r="J11054" s="108"/>
      <c r="K11054" s="108"/>
      <c r="L11054" s="108"/>
      <c r="M11054" s="108"/>
      <c r="N11054" s="108"/>
      <c r="O11054" s="108"/>
      <c r="P11054" s="108"/>
      <c r="Q11054" s="108"/>
      <c r="R11054" s="108"/>
      <c r="S11054" s="107"/>
    </row>
    <row r="11055" spans="1:19">
      <c r="A11055" s="107"/>
      <c r="B11055" s="112"/>
      <c r="C11055" s="107"/>
      <c r="D11055" s="112"/>
      <c r="E11055" s="107"/>
      <c r="F11055" s="107"/>
      <c r="G11055" s="107"/>
      <c r="H11055" s="107"/>
      <c r="I11055" s="107"/>
      <c r="J11055" s="108"/>
      <c r="K11055" s="108"/>
      <c r="L11055" s="108"/>
      <c r="M11055" s="108"/>
      <c r="N11055" s="108"/>
      <c r="O11055" s="108"/>
      <c r="P11055" s="108"/>
      <c r="Q11055" s="108"/>
      <c r="R11055" s="108"/>
      <c r="S11055" s="107"/>
    </row>
    <row r="11056" spans="1:19">
      <c r="A11056" s="107"/>
      <c r="B11056" s="112"/>
      <c r="C11056" s="107"/>
      <c r="D11056" s="112"/>
      <c r="E11056" s="107"/>
      <c r="F11056" s="107"/>
      <c r="G11056" s="107"/>
      <c r="H11056" s="107"/>
      <c r="I11056" s="107"/>
      <c r="J11056" s="108"/>
      <c r="K11056" s="108"/>
      <c r="L11056" s="108"/>
      <c r="M11056" s="108"/>
      <c r="N11056" s="108"/>
      <c r="O11056" s="108"/>
      <c r="P11056" s="108"/>
      <c r="Q11056" s="108"/>
      <c r="R11056" s="108"/>
      <c r="S11056" s="107"/>
    </row>
    <row r="11057" spans="1:19">
      <c r="A11057" s="107"/>
      <c r="B11057" s="112"/>
      <c r="C11057" s="107"/>
      <c r="D11057" s="112"/>
      <c r="E11057" s="107"/>
      <c r="F11057" s="107"/>
      <c r="G11057" s="107"/>
      <c r="H11057" s="107"/>
      <c r="I11057" s="107"/>
      <c r="J11057" s="108"/>
      <c r="K11057" s="108"/>
      <c r="L11057" s="108"/>
      <c r="M11057" s="108"/>
      <c r="N11057" s="108"/>
      <c r="O11057" s="108"/>
      <c r="P11057" s="108"/>
      <c r="Q11057" s="108"/>
      <c r="R11057" s="108"/>
      <c r="S11057" s="107"/>
    </row>
    <row r="11058" spans="1:19">
      <c r="A11058" s="107"/>
      <c r="B11058" s="112"/>
      <c r="C11058" s="107"/>
      <c r="D11058" s="112"/>
      <c r="E11058" s="107"/>
      <c r="F11058" s="107"/>
      <c r="G11058" s="107"/>
      <c r="H11058" s="107"/>
      <c r="I11058" s="107"/>
      <c r="J11058" s="108"/>
      <c r="K11058" s="108"/>
      <c r="L11058" s="108"/>
      <c r="M11058" s="108"/>
      <c r="N11058" s="108"/>
      <c r="O11058" s="108"/>
      <c r="P11058" s="108"/>
      <c r="Q11058" s="108"/>
      <c r="R11058" s="108"/>
      <c r="S11058" s="107"/>
    </row>
    <row r="11059" spans="1:19">
      <c r="A11059" s="107"/>
      <c r="B11059" s="112"/>
      <c r="C11059" s="107"/>
      <c r="D11059" s="112"/>
      <c r="E11059" s="107"/>
      <c r="F11059" s="107"/>
      <c r="G11059" s="107"/>
      <c r="H11059" s="107"/>
      <c r="I11059" s="107"/>
      <c r="J11059" s="108"/>
      <c r="K11059" s="108"/>
      <c r="L11059" s="108"/>
      <c r="M11059" s="108"/>
      <c r="N11059" s="108"/>
      <c r="O11059" s="108"/>
      <c r="P11059" s="108"/>
      <c r="Q11059" s="108"/>
      <c r="R11059" s="108"/>
      <c r="S11059" s="107"/>
    </row>
    <row r="11060" spans="1:19">
      <c r="A11060" s="107"/>
      <c r="B11060" s="112"/>
      <c r="C11060" s="107"/>
      <c r="D11060" s="112"/>
      <c r="E11060" s="107"/>
      <c r="F11060" s="107"/>
      <c r="G11060" s="107"/>
      <c r="H11060" s="107"/>
      <c r="I11060" s="107"/>
      <c r="J11060" s="108"/>
      <c r="K11060" s="108"/>
      <c r="L11060" s="108"/>
      <c r="M11060" s="108"/>
      <c r="N11060" s="108"/>
      <c r="O11060" s="108"/>
      <c r="P11060" s="108"/>
      <c r="Q11060" s="108"/>
      <c r="R11060" s="108"/>
      <c r="S11060" s="107"/>
    </row>
    <row r="11061" spans="1:19">
      <c r="A11061" s="107"/>
      <c r="B11061" s="112"/>
      <c r="C11061" s="107"/>
      <c r="D11061" s="112"/>
      <c r="E11061" s="107"/>
      <c r="F11061" s="107"/>
      <c r="G11061" s="107"/>
      <c r="H11061" s="107"/>
      <c r="I11061" s="107"/>
      <c r="J11061" s="108"/>
      <c r="K11061" s="108"/>
      <c r="L11061" s="108"/>
      <c r="M11061" s="108"/>
      <c r="N11061" s="108"/>
      <c r="O11061" s="108"/>
      <c r="P11061" s="108"/>
      <c r="Q11061" s="108"/>
      <c r="R11061" s="108"/>
      <c r="S11061" s="107"/>
    </row>
    <row r="11062" spans="1:19">
      <c r="A11062" s="107"/>
      <c r="B11062" s="112"/>
      <c r="C11062" s="107"/>
      <c r="D11062" s="112"/>
      <c r="E11062" s="107"/>
      <c r="F11062" s="107"/>
      <c r="G11062" s="107"/>
      <c r="H11062" s="107"/>
      <c r="I11062" s="107"/>
      <c r="J11062" s="108"/>
      <c r="K11062" s="108"/>
      <c r="L11062" s="108"/>
      <c r="M11062" s="108"/>
      <c r="N11062" s="108"/>
      <c r="O11062" s="108"/>
      <c r="P11062" s="108"/>
      <c r="Q11062" s="108"/>
      <c r="R11062" s="108"/>
      <c r="S11062" s="107"/>
    </row>
    <row r="11063" spans="1:19">
      <c r="A11063" s="107"/>
      <c r="B11063" s="112"/>
      <c r="C11063" s="107"/>
      <c r="D11063" s="112"/>
      <c r="E11063" s="107"/>
      <c r="F11063" s="107"/>
      <c r="G11063" s="107"/>
      <c r="H11063" s="107"/>
      <c r="I11063" s="107"/>
      <c r="J11063" s="108"/>
      <c r="K11063" s="108"/>
      <c r="L11063" s="108"/>
      <c r="M11063" s="108"/>
      <c r="N11063" s="108"/>
      <c r="O11063" s="108"/>
      <c r="P11063" s="108"/>
      <c r="Q11063" s="108"/>
      <c r="R11063" s="108"/>
      <c r="S11063" s="107"/>
    </row>
    <row r="11064" spans="1:19">
      <c r="A11064" s="107"/>
      <c r="B11064" s="112"/>
      <c r="C11064" s="107"/>
      <c r="D11064" s="112"/>
      <c r="E11064" s="107"/>
      <c r="F11064" s="107"/>
      <c r="G11064" s="107"/>
      <c r="H11064" s="107"/>
      <c r="I11064" s="107"/>
      <c r="J11064" s="108"/>
      <c r="K11064" s="108"/>
      <c r="L11064" s="108"/>
      <c r="M11064" s="108"/>
      <c r="N11064" s="108"/>
      <c r="O11064" s="108"/>
      <c r="P11064" s="108"/>
      <c r="Q11064" s="108"/>
      <c r="R11064" s="108"/>
      <c r="S11064" s="107"/>
    </row>
    <row r="11065" spans="1:19">
      <c r="A11065" s="107"/>
      <c r="B11065" s="112"/>
      <c r="C11065" s="107"/>
      <c r="D11065" s="112"/>
      <c r="E11065" s="107"/>
      <c r="F11065" s="107"/>
      <c r="G11065" s="107"/>
      <c r="H11065" s="107"/>
      <c r="I11065" s="107"/>
      <c r="J11065" s="108"/>
      <c r="K11065" s="108"/>
      <c r="L11065" s="108"/>
      <c r="M11065" s="108"/>
      <c r="N11065" s="108"/>
      <c r="O11065" s="108"/>
      <c r="P11065" s="108"/>
      <c r="Q11065" s="108"/>
      <c r="R11065" s="108"/>
      <c r="S11065" s="107"/>
    </row>
    <row r="11066" spans="1:19">
      <c r="A11066" s="107"/>
      <c r="B11066" s="112"/>
      <c r="C11066" s="107"/>
      <c r="D11066" s="112"/>
      <c r="E11066" s="107"/>
      <c r="F11066" s="107"/>
      <c r="G11066" s="107"/>
      <c r="H11066" s="107"/>
      <c r="I11066" s="107"/>
      <c r="J11066" s="108"/>
      <c r="K11066" s="108"/>
      <c r="L11066" s="108"/>
      <c r="M11066" s="108"/>
      <c r="N11066" s="108"/>
      <c r="O11066" s="108"/>
      <c r="P11066" s="108"/>
      <c r="Q11066" s="108"/>
      <c r="R11066" s="108"/>
      <c r="S11066" s="107"/>
    </row>
    <row r="11067" spans="1:19">
      <c r="A11067" s="107"/>
      <c r="B11067" s="112"/>
      <c r="C11067" s="107"/>
      <c r="D11067" s="112"/>
      <c r="E11067" s="107"/>
      <c r="F11067" s="107"/>
      <c r="G11067" s="107"/>
      <c r="H11067" s="107"/>
      <c r="I11067" s="107"/>
      <c r="J11067" s="108"/>
      <c r="K11067" s="108"/>
      <c r="L11067" s="108"/>
      <c r="M11067" s="108"/>
      <c r="N11067" s="108"/>
      <c r="O11067" s="108"/>
      <c r="P11067" s="108"/>
      <c r="Q11067" s="108"/>
      <c r="R11067" s="108"/>
      <c r="S11067" s="107"/>
    </row>
    <row r="11068" spans="1:19">
      <c r="A11068" s="107"/>
      <c r="B11068" s="112"/>
      <c r="C11068" s="107"/>
      <c r="D11068" s="112"/>
      <c r="E11068" s="107"/>
      <c r="F11068" s="107"/>
      <c r="G11068" s="107"/>
      <c r="H11068" s="107"/>
      <c r="I11068" s="107"/>
      <c r="J11068" s="108"/>
      <c r="K11068" s="108"/>
      <c r="L11068" s="108"/>
      <c r="M11068" s="108"/>
      <c r="N11068" s="108"/>
      <c r="O11068" s="108"/>
      <c r="P11068" s="108"/>
      <c r="Q11068" s="108"/>
      <c r="R11068" s="108"/>
      <c r="S11068" s="107"/>
    </row>
    <row r="11069" spans="1:19">
      <c r="A11069" s="107"/>
      <c r="B11069" s="112"/>
      <c r="C11069" s="107"/>
      <c r="D11069" s="112"/>
      <c r="E11069" s="107"/>
      <c r="F11069" s="107"/>
      <c r="G11069" s="107"/>
      <c r="H11069" s="107"/>
      <c r="I11069" s="107"/>
      <c r="J11069" s="108"/>
      <c r="K11069" s="108"/>
      <c r="L11069" s="108"/>
      <c r="M11069" s="108"/>
      <c r="N11069" s="108"/>
      <c r="O11069" s="108"/>
      <c r="P11069" s="108"/>
      <c r="Q11069" s="108"/>
      <c r="R11069" s="108"/>
      <c r="S11069" s="107"/>
    </row>
    <row r="11070" spans="1:19">
      <c r="A11070" s="107"/>
      <c r="B11070" s="112"/>
      <c r="C11070" s="107"/>
      <c r="D11070" s="112"/>
      <c r="E11070" s="107"/>
      <c r="F11070" s="107"/>
      <c r="G11070" s="107"/>
      <c r="H11070" s="107"/>
      <c r="I11070" s="107"/>
      <c r="J11070" s="108"/>
      <c r="K11070" s="108"/>
      <c r="L11070" s="108"/>
      <c r="M11070" s="108"/>
      <c r="N11070" s="108"/>
      <c r="O11070" s="108"/>
      <c r="P11070" s="108"/>
      <c r="Q11070" s="108"/>
      <c r="R11070" s="108"/>
      <c r="S11070" s="107"/>
    </row>
    <row r="11071" spans="1:19">
      <c r="A11071" s="107"/>
      <c r="B11071" s="112"/>
      <c r="C11071" s="107"/>
      <c r="D11071" s="112"/>
      <c r="E11071" s="107"/>
      <c r="F11071" s="107"/>
      <c r="G11071" s="107"/>
      <c r="H11071" s="107"/>
      <c r="I11071" s="107"/>
      <c r="J11071" s="108"/>
      <c r="K11071" s="108"/>
      <c r="L11071" s="108"/>
      <c r="M11071" s="108"/>
      <c r="N11071" s="108"/>
      <c r="O11071" s="108"/>
      <c r="P11071" s="108"/>
      <c r="Q11071" s="108"/>
      <c r="R11071" s="108"/>
      <c r="S11071" s="107"/>
    </row>
    <row r="11072" spans="1:19">
      <c r="A11072" s="107"/>
      <c r="B11072" s="112"/>
      <c r="C11072" s="107"/>
      <c r="D11072" s="112"/>
      <c r="E11072" s="107"/>
      <c r="F11072" s="107"/>
      <c r="G11072" s="107"/>
      <c r="H11072" s="107"/>
      <c r="I11072" s="107"/>
      <c r="J11072" s="108"/>
      <c r="K11072" s="108"/>
      <c r="L11072" s="108"/>
      <c r="M11072" s="108"/>
      <c r="N11072" s="108"/>
      <c r="O11072" s="108"/>
      <c r="P11072" s="108"/>
      <c r="Q11072" s="108"/>
      <c r="R11072" s="108"/>
      <c r="S11072" s="107"/>
    </row>
    <row r="11073" spans="1:19">
      <c r="A11073" s="107"/>
      <c r="B11073" s="112"/>
      <c r="C11073" s="107"/>
      <c r="D11073" s="112"/>
      <c r="E11073" s="107"/>
      <c r="F11073" s="107"/>
      <c r="G11073" s="107"/>
      <c r="H11073" s="107"/>
      <c r="I11073" s="107"/>
      <c r="J11073" s="108"/>
      <c r="K11073" s="108"/>
      <c r="L11073" s="108"/>
      <c r="M11073" s="108"/>
      <c r="N11073" s="108"/>
      <c r="O11073" s="108"/>
      <c r="P11073" s="108"/>
      <c r="Q11073" s="108"/>
      <c r="R11073" s="108"/>
      <c r="S11073" s="107"/>
    </row>
    <row r="11074" spans="1:19">
      <c r="A11074" s="107"/>
      <c r="B11074" s="112"/>
      <c r="C11074" s="107"/>
      <c r="D11074" s="112"/>
      <c r="E11074" s="107"/>
      <c r="F11074" s="107"/>
      <c r="G11074" s="107"/>
      <c r="H11074" s="107"/>
      <c r="I11074" s="107"/>
      <c r="J11074" s="108"/>
      <c r="K11074" s="108"/>
      <c r="L11074" s="108"/>
      <c r="M11074" s="108"/>
      <c r="N11074" s="108"/>
      <c r="O11074" s="108"/>
      <c r="P11074" s="108"/>
      <c r="Q11074" s="108"/>
      <c r="R11074" s="108"/>
      <c r="S11074" s="107"/>
    </row>
    <row r="11075" spans="1:19">
      <c r="A11075" s="107"/>
      <c r="B11075" s="112"/>
      <c r="C11075" s="107"/>
      <c r="D11075" s="112"/>
      <c r="E11075" s="107"/>
      <c r="F11075" s="107"/>
      <c r="G11075" s="107"/>
      <c r="H11075" s="107"/>
      <c r="I11075" s="107"/>
      <c r="J11075" s="108"/>
      <c r="K11075" s="108"/>
      <c r="L11075" s="108"/>
      <c r="M11075" s="108"/>
      <c r="N11075" s="108"/>
      <c r="O11075" s="108"/>
      <c r="P11075" s="108"/>
      <c r="Q11075" s="108"/>
      <c r="R11075" s="108"/>
      <c r="S11075" s="107"/>
    </row>
    <row r="11076" spans="1:19">
      <c r="A11076" s="107"/>
      <c r="B11076" s="112"/>
      <c r="C11076" s="107"/>
      <c r="D11076" s="112"/>
      <c r="E11076" s="107"/>
      <c r="F11076" s="107"/>
      <c r="G11076" s="107"/>
      <c r="H11076" s="107"/>
      <c r="I11076" s="107"/>
      <c r="J11076" s="108"/>
      <c r="K11076" s="108"/>
      <c r="L11076" s="108"/>
      <c r="M11076" s="108"/>
      <c r="N11076" s="108"/>
      <c r="O11076" s="108"/>
      <c r="P11076" s="108"/>
      <c r="Q11076" s="108"/>
      <c r="R11076" s="108"/>
      <c r="S11076" s="107"/>
    </row>
    <row r="11077" spans="1:19">
      <c r="A11077" s="107"/>
      <c r="B11077" s="112"/>
      <c r="C11077" s="107"/>
      <c r="D11077" s="112"/>
      <c r="E11077" s="107"/>
      <c r="F11077" s="107"/>
      <c r="G11077" s="107"/>
      <c r="H11077" s="107"/>
      <c r="I11077" s="107"/>
      <c r="J11077" s="108"/>
      <c r="K11077" s="108"/>
      <c r="L11077" s="108"/>
      <c r="M11077" s="108"/>
      <c r="N11077" s="108"/>
      <c r="O11077" s="108"/>
      <c r="P11077" s="108"/>
      <c r="Q11077" s="108"/>
      <c r="R11077" s="108"/>
      <c r="S11077" s="107"/>
    </row>
    <row r="11078" spans="1:19">
      <c r="A11078" s="107"/>
      <c r="B11078" s="112"/>
      <c r="C11078" s="107"/>
      <c r="D11078" s="112"/>
      <c r="E11078" s="107"/>
      <c r="F11078" s="107"/>
      <c r="G11078" s="107"/>
      <c r="H11078" s="107"/>
      <c r="I11078" s="107"/>
      <c r="J11078" s="108"/>
      <c r="K11078" s="108"/>
      <c r="L11078" s="108"/>
      <c r="M11078" s="108"/>
      <c r="N11078" s="108"/>
      <c r="O11078" s="108"/>
      <c r="P11078" s="108"/>
      <c r="Q11078" s="108"/>
      <c r="R11078" s="108"/>
      <c r="S11078" s="107"/>
    </row>
    <row r="11079" spans="1:19">
      <c r="A11079" s="107"/>
      <c r="B11079" s="112"/>
      <c r="C11079" s="107"/>
      <c r="D11079" s="112"/>
      <c r="E11079" s="107"/>
      <c r="F11079" s="107"/>
      <c r="G11079" s="107"/>
      <c r="H11079" s="107"/>
      <c r="I11079" s="107"/>
      <c r="J11079" s="108"/>
      <c r="K11079" s="108"/>
      <c r="L11079" s="108"/>
      <c r="M11079" s="108"/>
      <c r="N11079" s="108"/>
      <c r="O11079" s="108"/>
      <c r="P11079" s="108"/>
      <c r="Q11079" s="108"/>
      <c r="R11079" s="108"/>
      <c r="S11079" s="107"/>
    </row>
    <row r="11080" spans="1:19">
      <c r="A11080" s="107"/>
      <c r="B11080" s="112"/>
      <c r="C11080" s="107"/>
      <c r="D11080" s="112"/>
      <c r="E11080" s="107"/>
      <c r="F11080" s="107"/>
      <c r="G11080" s="107"/>
      <c r="H11080" s="107"/>
      <c r="I11080" s="107"/>
      <c r="J11080" s="108"/>
      <c r="K11080" s="108"/>
      <c r="L11080" s="108"/>
      <c r="M11080" s="108"/>
      <c r="N11080" s="108"/>
      <c r="O11080" s="108"/>
      <c r="P11080" s="108"/>
      <c r="Q11080" s="108"/>
      <c r="R11080" s="108"/>
      <c r="S11080" s="107"/>
    </row>
    <row r="11081" spans="1:19">
      <c r="A11081" s="107"/>
      <c r="B11081" s="112"/>
      <c r="C11081" s="107"/>
      <c r="D11081" s="112"/>
      <c r="E11081" s="107"/>
      <c r="F11081" s="107"/>
      <c r="G11081" s="107"/>
      <c r="H11081" s="107"/>
      <c r="I11081" s="107"/>
      <c r="J11081" s="108"/>
      <c r="K11081" s="108"/>
      <c r="L11081" s="108"/>
      <c r="M11081" s="108"/>
      <c r="N11081" s="108"/>
      <c r="O11081" s="108"/>
      <c r="P11081" s="108"/>
      <c r="Q11081" s="108"/>
      <c r="R11081" s="108"/>
      <c r="S11081" s="107"/>
    </row>
    <row r="11082" spans="1:19">
      <c r="A11082" s="107"/>
      <c r="B11082" s="112"/>
      <c r="C11082" s="107"/>
      <c r="D11082" s="112"/>
      <c r="E11082" s="107"/>
      <c r="F11082" s="107"/>
      <c r="G11082" s="107"/>
      <c r="H11082" s="107"/>
      <c r="I11082" s="107"/>
      <c r="J11082" s="108"/>
      <c r="K11082" s="108"/>
      <c r="L11082" s="108"/>
      <c r="M11082" s="108"/>
      <c r="N11082" s="108"/>
      <c r="O11082" s="108"/>
      <c r="P11082" s="108"/>
      <c r="Q11082" s="108"/>
      <c r="R11082" s="108"/>
      <c r="S11082" s="107"/>
    </row>
    <row r="11083" spans="1:19">
      <c r="A11083" s="107"/>
      <c r="B11083" s="112"/>
      <c r="C11083" s="107"/>
      <c r="D11083" s="112"/>
      <c r="E11083" s="107"/>
      <c r="F11083" s="107"/>
      <c r="G11083" s="107"/>
      <c r="H11083" s="107"/>
      <c r="I11083" s="107"/>
      <c r="J11083" s="108"/>
      <c r="K11083" s="108"/>
      <c r="L11083" s="108"/>
      <c r="M11083" s="108"/>
      <c r="N11083" s="108"/>
      <c r="O11083" s="108"/>
      <c r="P11083" s="108"/>
      <c r="Q11083" s="108"/>
      <c r="R11083" s="108"/>
      <c r="S11083" s="107"/>
    </row>
    <row r="11084" spans="1:19">
      <c r="A11084" s="107"/>
      <c r="B11084" s="112"/>
      <c r="C11084" s="107"/>
      <c r="D11084" s="112"/>
      <c r="E11084" s="107"/>
      <c r="F11084" s="107"/>
      <c r="G11084" s="107"/>
      <c r="H11084" s="107"/>
      <c r="I11084" s="107"/>
      <c r="J11084" s="108"/>
      <c r="K11084" s="108"/>
      <c r="L11084" s="108"/>
      <c r="M11084" s="108"/>
      <c r="N11084" s="108"/>
      <c r="O11084" s="108"/>
      <c r="P11084" s="108"/>
      <c r="Q11084" s="108"/>
      <c r="R11084" s="108"/>
      <c r="S11084" s="107"/>
    </row>
    <row r="11085" spans="1:19">
      <c r="A11085" s="107"/>
      <c r="B11085" s="112"/>
      <c r="C11085" s="107"/>
      <c r="D11085" s="112"/>
      <c r="E11085" s="107"/>
      <c r="F11085" s="107"/>
      <c r="G11085" s="107"/>
      <c r="H11085" s="107"/>
      <c r="I11085" s="107"/>
      <c r="J11085" s="108"/>
      <c r="K11085" s="108"/>
      <c r="L11085" s="108"/>
      <c r="M11085" s="108"/>
      <c r="N11085" s="108"/>
      <c r="O11085" s="108"/>
      <c r="P11085" s="108"/>
      <c r="Q11085" s="108"/>
      <c r="R11085" s="108"/>
      <c r="S11085" s="107"/>
    </row>
    <row r="11086" spans="1:19">
      <c r="A11086" s="107"/>
      <c r="B11086" s="112"/>
      <c r="C11086" s="107"/>
      <c r="D11086" s="112"/>
      <c r="E11086" s="107"/>
      <c r="F11086" s="107"/>
      <c r="G11086" s="107"/>
      <c r="H11086" s="107"/>
      <c r="I11086" s="107"/>
      <c r="J11086" s="108"/>
      <c r="K11086" s="108"/>
      <c r="L11086" s="108"/>
      <c r="M11086" s="108"/>
      <c r="N11086" s="108"/>
      <c r="O11086" s="108"/>
      <c r="P11086" s="108"/>
      <c r="Q11086" s="108"/>
      <c r="R11086" s="108"/>
      <c r="S11086" s="107"/>
    </row>
    <row r="11087" spans="1:19">
      <c r="A11087" s="107"/>
      <c r="B11087" s="112"/>
      <c r="C11087" s="107"/>
      <c r="D11087" s="112"/>
      <c r="E11087" s="107"/>
      <c r="F11087" s="107"/>
      <c r="G11087" s="107"/>
      <c r="H11087" s="107"/>
      <c r="I11087" s="107"/>
      <c r="J11087" s="108"/>
      <c r="K11087" s="108"/>
      <c r="L11087" s="108"/>
      <c r="M11087" s="108"/>
      <c r="N11087" s="108"/>
      <c r="O11087" s="108"/>
      <c r="P11087" s="108"/>
      <c r="Q11087" s="108"/>
      <c r="R11087" s="108"/>
      <c r="S11087" s="107"/>
    </row>
    <row r="11088" spans="1:19">
      <c r="A11088" s="107"/>
      <c r="B11088" s="112"/>
      <c r="C11088" s="107"/>
      <c r="D11088" s="112"/>
      <c r="E11088" s="107"/>
      <c r="F11088" s="107"/>
      <c r="G11088" s="107"/>
      <c r="H11088" s="107"/>
      <c r="I11088" s="107"/>
      <c r="J11088" s="108"/>
      <c r="K11088" s="108"/>
      <c r="L11088" s="108"/>
      <c r="M11088" s="108"/>
      <c r="N11088" s="108"/>
      <c r="O11088" s="108"/>
      <c r="P11088" s="108"/>
      <c r="Q11088" s="108"/>
      <c r="R11088" s="108"/>
      <c r="S11088" s="107"/>
    </row>
    <row r="11089" spans="1:19">
      <c r="A11089" s="107"/>
      <c r="B11089" s="112"/>
      <c r="C11089" s="107"/>
      <c r="D11089" s="112"/>
      <c r="E11089" s="107"/>
      <c r="F11089" s="107"/>
      <c r="G11089" s="107"/>
      <c r="H11089" s="107"/>
      <c r="I11089" s="107"/>
      <c r="J11089" s="108"/>
      <c r="K11089" s="108"/>
      <c r="L11089" s="108"/>
      <c r="M11089" s="108"/>
      <c r="N11089" s="108"/>
      <c r="O11089" s="108"/>
      <c r="P11089" s="108"/>
      <c r="Q11089" s="108"/>
      <c r="R11089" s="108"/>
      <c r="S11089" s="107"/>
    </row>
    <row r="11090" spans="1:19">
      <c r="A11090" s="107"/>
      <c r="B11090" s="112"/>
      <c r="C11090" s="107"/>
      <c r="D11090" s="112"/>
      <c r="E11090" s="107"/>
      <c r="F11090" s="107"/>
      <c r="G11090" s="107"/>
      <c r="H11090" s="107"/>
      <c r="I11090" s="107"/>
      <c r="J11090" s="108"/>
      <c r="K11090" s="108"/>
      <c r="L11090" s="108"/>
      <c r="M11090" s="108"/>
      <c r="N11090" s="108"/>
      <c r="O11090" s="108"/>
      <c r="P11090" s="108"/>
      <c r="Q11090" s="108"/>
      <c r="R11090" s="108"/>
      <c r="S11090" s="107"/>
    </row>
    <row r="11091" spans="1:19">
      <c r="A11091" s="107"/>
      <c r="B11091" s="112"/>
      <c r="C11091" s="107"/>
      <c r="D11091" s="112"/>
      <c r="E11091" s="107"/>
      <c r="F11091" s="107"/>
      <c r="G11091" s="107"/>
      <c r="H11091" s="107"/>
      <c r="I11091" s="107"/>
      <c r="J11091" s="108"/>
      <c r="K11091" s="108"/>
      <c r="L11091" s="108"/>
      <c r="M11091" s="108"/>
      <c r="N11091" s="108"/>
      <c r="O11091" s="108"/>
      <c r="P11091" s="108"/>
      <c r="Q11091" s="108"/>
      <c r="R11091" s="108"/>
      <c r="S11091" s="107"/>
    </row>
    <row r="11092" spans="1:19">
      <c r="A11092" s="107"/>
      <c r="B11092" s="112"/>
      <c r="C11092" s="107"/>
      <c r="D11092" s="112"/>
      <c r="E11092" s="107"/>
      <c r="F11092" s="107"/>
      <c r="G11092" s="107"/>
      <c r="H11092" s="107"/>
      <c r="I11092" s="107"/>
      <c r="J11092" s="108"/>
      <c r="K11092" s="108"/>
      <c r="L11092" s="108"/>
      <c r="M11092" s="108"/>
      <c r="N11092" s="108"/>
      <c r="O11092" s="108"/>
      <c r="P11092" s="108"/>
      <c r="Q11092" s="108"/>
      <c r="R11092" s="108"/>
      <c r="S11092" s="107"/>
    </row>
    <row r="11093" spans="1:19">
      <c r="A11093" s="107"/>
      <c r="B11093" s="112"/>
      <c r="C11093" s="107"/>
      <c r="D11093" s="112"/>
      <c r="E11093" s="107"/>
      <c r="F11093" s="107"/>
      <c r="G11093" s="107"/>
      <c r="H11093" s="107"/>
      <c r="I11093" s="107"/>
      <c r="J11093" s="108"/>
      <c r="K11093" s="108"/>
      <c r="L11093" s="108"/>
      <c r="M11093" s="108"/>
      <c r="N11093" s="108"/>
      <c r="O11093" s="108"/>
      <c r="P11093" s="108"/>
      <c r="Q11093" s="108"/>
      <c r="R11093" s="108"/>
      <c r="S11093" s="107"/>
    </row>
    <row r="11094" spans="1:19">
      <c r="A11094" s="107"/>
      <c r="B11094" s="112"/>
      <c r="C11094" s="107"/>
      <c r="D11094" s="112"/>
      <c r="E11094" s="107"/>
      <c r="F11094" s="107"/>
      <c r="G11094" s="107"/>
      <c r="H11094" s="107"/>
      <c r="I11094" s="107"/>
      <c r="J11094" s="108"/>
      <c r="K11094" s="108"/>
      <c r="L11094" s="108"/>
      <c r="M11094" s="108"/>
      <c r="N11094" s="108"/>
      <c r="O11094" s="108"/>
      <c r="P11094" s="108"/>
      <c r="Q11094" s="108"/>
      <c r="R11094" s="108"/>
      <c r="S11094" s="107"/>
    </row>
    <row r="11095" spans="1:19">
      <c r="A11095" s="107"/>
      <c r="B11095" s="112"/>
      <c r="C11095" s="107"/>
      <c r="D11095" s="112"/>
      <c r="E11095" s="107"/>
      <c r="F11095" s="107"/>
      <c r="G11095" s="107"/>
      <c r="H11095" s="107"/>
      <c r="I11095" s="107"/>
      <c r="J11095" s="108"/>
      <c r="K11095" s="108"/>
      <c r="L11095" s="108"/>
      <c r="M11095" s="108"/>
      <c r="N11095" s="108"/>
      <c r="O11095" s="108"/>
      <c r="P11095" s="108"/>
      <c r="Q11095" s="108"/>
      <c r="R11095" s="108"/>
      <c r="S11095" s="107"/>
    </row>
    <row r="11096" spans="1:19">
      <c r="A11096" s="107"/>
      <c r="B11096" s="112"/>
      <c r="C11096" s="107"/>
      <c r="D11096" s="112"/>
      <c r="E11096" s="107"/>
      <c r="F11096" s="107"/>
      <c r="G11096" s="107"/>
      <c r="H11096" s="107"/>
      <c r="I11096" s="107"/>
      <c r="J11096" s="108"/>
      <c r="K11096" s="108"/>
      <c r="L11096" s="108"/>
      <c r="M11096" s="108"/>
      <c r="N11096" s="108"/>
      <c r="O11096" s="108"/>
      <c r="P11096" s="108"/>
      <c r="Q11096" s="108"/>
      <c r="R11096" s="108"/>
      <c r="S11096" s="107"/>
    </row>
    <row r="11097" spans="1:19">
      <c r="A11097" s="107"/>
      <c r="B11097" s="112"/>
      <c r="C11097" s="107"/>
      <c r="D11097" s="112"/>
      <c r="E11097" s="107"/>
      <c r="F11097" s="107"/>
      <c r="G11097" s="107"/>
      <c r="H11097" s="107"/>
      <c r="I11097" s="107"/>
      <c r="J11097" s="108"/>
      <c r="K11097" s="108"/>
      <c r="L11097" s="108"/>
      <c r="M11097" s="108"/>
      <c r="N11097" s="108"/>
      <c r="O11097" s="108"/>
      <c r="P11097" s="108"/>
      <c r="Q11097" s="108"/>
      <c r="R11097" s="108"/>
      <c r="S11097" s="107"/>
    </row>
    <row r="11098" spans="1:19">
      <c r="A11098" s="107"/>
      <c r="B11098" s="112"/>
      <c r="C11098" s="107"/>
      <c r="D11098" s="112"/>
      <c r="E11098" s="107"/>
      <c r="F11098" s="107"/>
      <c r="G11098" s="107"/>
      <c r="H11098" s="107"/>
      <c r="I11098" s="107"/>
      <c r="J11098" s="108"/>
      <c r="K11098" s="108"/>
      <c r="L11098" s="108"/>
      <c r="M11098" s="108"/>
      <c r="N11098" s="108"/>
      <c r="O11098" s="108"/>
      <c r="P11098" s="108"/>
      <c r="Q11098" s="108"/>
      <c r="R11098" s="108"/>
      <c r="S11098" s="107"/>
    </row>
    <row r="11099" spans="1:19">
      <c r="A11099" s="107"/>
      <c r="B11099" s="112"/>
      <c r="C11099" s="107"/>
      <c r="D11099" s="112"/>
      <c r="E11099" s="107"/>
      <c r="F11099" s="107"/>
      <c r="G11099" s="107"/>
      <c r="H11099" s="107"/>
      <c r="I11099" s="107"/>
      <c r="J11099" s="108"/>
      <c r="K11099" s="108"/>
      <c r="L11099" s="108"/>
      <c r="M11099" s="108"/>
      <c r="N11099" s="108"/>
      <c r="O11099" s="108"/>
      <c r="P11099" s="108"/>
      <c r="Q11099" s="108"/>
      <c r="R11099" s="108"/>
      <c r="S11099" s="107"/>
    </row>
    <row r="11100" spans="1:19">
      <c r="A11100" s="107"/>
      <c r="B11100" s="112"/>
      <c r="C11100" s="107"/>
      <c r="D11100" s="112"/>
      <c r="E11100" s="107"/>
      <c r="F11100" s="107"/>
      <c r="G11100" s="107"/>
      <c r="H11100" s="107"/>
      <c r="I11100" s="107"/>
      <c r="J11100" s="108"/>
      <c r="K11100" s="108"/>
      <c r="L11100" s="108"/>
      <c r="M11100" s="108"/>
      <c r="N11100" s="108"/>
      <c r="O11100" s="108"/>
      <c r="P11100" s="108"/>
      <c r="Q11100" s="108"/>
      <c r="R11100" s="108"/>
      <c r="S11100" s="107"/>
    </row>
    <row r="11101" spans="1:19">
      <c r="A11101" s="107"/>
      <c r="B11101" s="112"/>
      <c r="C11101" s="107"/>
      <c r="D11101" s="112"/>
      <c r="E11101" s="107"/>
      <c r="F11101" s="107"/>
      <c r="G11101" s="107"/>
      <c r="H11101" s="107"/>
      <c r="I11101" s="107"/>
      <c r="J11101" s="108"/>
      <c r="K11101" s="108"/>
      <c r="L11101" s="108"/>
      <c r="M11101" s="108"/>
      <c r="N11101" s="108"/>
      <c r="O11101" s="108"/>
      <c r="P11101" s="108"/>
      <c r="Q11101" s="108"/>
      <c r="R11101" s="108"/>
      <c r="S11101" s="107"/>
    </row>
    <row r="11102" spans="1:19">
      <c r="A11102" s="107"/>
      <c r="B11102" s="112"/>
      <c r="C11102" s="107"/>
      <c r="D11102" s="112"/>
      <c r="E11102" s="107"/>
      <c r="F11102" s="107"/>
      <c r="G11102" s="107"/>
      <c r="H11102" s="107"/>
      <c r="I11102" s="107"/>
      <c r="J11102" s="108"/>
      <c r="K11102" s="108"/>
      <c r="L11102" s="108"/>
      <c r="M11102" s="108"/>
      <c r="N11102" s="108"/>
      <c r="O11102" s="108"/>
      <c r="P11102" s="108"/>
      <c r="Q11102" s="108"/>
      <c r="R11102" s="108"/>
      <c r="S11102" s="107"/>
    </row>
    <row r="11103" spans="1:19">
      <c r="A11103" s="107"/>
      <c r="B11103" s="112"/>
      <c r="C11103" s="107"/>
      <c r="D11103" s="112"/>
      <c r="E11103" s="107"/>
      <c r="F11103" s="107"/>
      <c r="G11103" s="107"/>
      <c r="H11103" s="107"/>
      <c r="I11103" s="107"/>
      <c r="J11103" s="108"/>
      <c r="K11103" s="108"/>
      <c r="L11103" s="108"/>
      <c r="M11103" s="108"/>
      <c r="N11103" s="108"/>
      <c r="O11103" s="108"/>
      <c r="P11103" s="108"/>
      <c r="Q11103" s="108"/>
      <c r="R11103" s="108"/>
      <c r="S11103" s="107"/>
    </row>
    <row r="11104" spans="1:19">
      <c r="A11104" s="107"/>
      <c r="B11104" s="112"/>
      <c r="C11104" s="107"/>
      <c r="D11104" s="112"/>
      <c r="E11104" s="107"/>
      <c r="F11104" s="107"/>
      <c r="G11104" s="107"/>
      <c r="H11104" s="107"/>
      <c r="I11104" s="107"/>
      <c r="J11104" s="108"/>
      <c r="K11104" s="108"/>
      <c r="L11104" s="108"/>
      <c r="M11104" s="108"/>
      <c r="N11104" s="108"/>
      <c r="O11104" s="108"/>
      <c r="P11104" s="108"/>
      <c r="Q11104" s="108"/>
      <c r="R11104" s="108"/>
      <c r="S11104" s="107"/>
    </row>
    <row r="11105" spans="1:19">
      <c r="A11105" s="107"/>
      <c r="B11105" s="112"/>
      <c r="C11105" s="107"/>
      <c r="D11105" s="112"/>
      <c r="E11105" s="107"/>
      <c r="F11105" s="107"/>
      <c r="G11105" s="107"/>
      <c r="H11105" s="107"/>
      <c r="I11105" s="107"/>
      <c r="J11105" s="108"/>
      <c r="K11105" s="108"/>
      <c r="L11105" s="108"/>
      <c r="M11105" s="108"/>
      <c r="N11105" s="108"/>
      <c r="O11105" s="108"/>
      <c r="P11105" s="108"/>
      <c r="Q11105" s="108"/>
      <c r="R11105" s="108"/>
      <c r="S11105" s="107"/>
    </row>
    <row r="11106" spans="1:19">
      <c r="A11106" s="107"/>
      <c r="B11106" s="112"/>
      <c r="C11106" s="107"/>
      <c r="D11106" s="112"/>
      <c r="E11106" s="107"/>
      <c r="F11106" s="107"/>
      <c r="G11106" s="107"/>
      <c r="H11106" s="107"/>
      <c r="I11106" s="107"/>
      <c r="J11106" s="108"/>
      <c r="K11106" s="108"/>
      <c r="L11106" s="108"/>
      <c r="M11106" s="108"/>
      <c r="N11106" s="108"/>
      <c r="O11106" s="108"/>
      <c r="P11106" s="108"/>
      <c r="Q11106" s="108"/>
      <c r="R11106" s="108"/>
      <c r="S11106" s="107"/>
    </row>
    <row r="11107" spans="1:19">
      <c r="A11107" s="107"/>
      <c r="B11107" s="112"/>
      <c r="C11107" s="107"/>
      <c r="D11107" s="112"/>
      <c r="E11107" s="107"/>
      <c r="F11107" s="107"/>
      <c r="G11107" s="107"/>
      <c r="H11107" s="107"/>
      <c r="I11107" s="107"/>
      <c r="J11107" s="108"/>
      <c r="K11107" s="108"/>
      <c r="L11107" s="108"/>
      <c r="M11107" s="108"/>
      <c r="N11107" s="108"/>
      <c r="O11107" s="108"/>
      <c r="P11107" s="108"/>
      <c r="Q11107" s="108"/>
      <c r="R11107" s="108"/>
      <c r="S11107" s="107"/>
    </row>
    <row r="11108" spans="1:19">
      <c r="A11108" s="107"/>
      <c r="B11108" s="112"/>
      <c r="C11108" s="107"/>
      <c r="D11108" s="112"/>
      <c r="E11108" s="107"/>
      <c r="F11108" s="107"/>
      <c r="G11108" s="107"/>
      <c r="H11108" s="107"/>
      <c r="I11108" s="107"/>
      <c r="J11108" s="108"/>
      <c r="K11108" s="108"/>
      <c r="L11108" s="108"/>
      <c r="M11108" s="108"/>
      <c r="N11108" s="108"/>
      <c r="O11108" s="108"/>
      <c r="P11108" s="108"/>
      <c r="Q11108" s="108"/>
      <c r="R11108" s="108"/>
      <c r="S11108" s="107"/>
    </row>
    <row r="11109" spans="1:19">
      <c r="A11109" s="107"/>
      <c r="B11109" s="112"/>
      <c r="C11109" s="107"/>
      <c r="D11109" s="112"/>
      <c r="E11109" s="107"/>
      <c r="F11109" s="107"/>
      <c r="G11109" s="107"/>
      <c r="H11109" s="107"/>
      <c r="I11109" s="107"/>
      <c r="J11109" s="108"/>
      <c r="K11109" s="108"/>
      <c r="L11109" s="108"/>
      <c r="M11109" s="108"/>
      <c r="N11109" s="108"/>
      <c r="O11109" s="108"/>
      <c r="P11109" s="108"/>
      <c r="Q11109" s="108"/>
      <c r="R11109" s="108"/>
      <c r="S11109" s="107"/>
    </row>
    <row r="11110" spans="1:19">
      <c r="A11110" s="107"/>
      <c r="B11110" s="112"/>
      <c r="C11110" s="107"/>
      <c r="D11110" s="112"/>
      <c r="E11110" s="107"/>
      <c r="F11110" s="107"/>
      <c r="G11110" s="107"/>
      <c r="H11110" s="107"/>
      <c r="I11110" s="107"/>
      <c r="J11110" s="108"/>
      <c r="K11110" s="108"/>
      <c r="L11110" s="108"/>
      <c r="M11110" s="108"/>
      <c r="N11110" s="108"/>
      <c r="O11110" s="108"/>
      <c r="P11110" s="108"/>
      <c r="Q11110" s="108"/>
      <c r="R11110" s="108"/>
      <c r="S11110" s="107"/>
    </row>
    <row r="11111" spans="1:19">
      <c r="A11111" s="107"/>
      <c r="B11111" s="112"/>
      <c r="C11111" s="107"/>
      <c r="D11111" s="112"/>
      <c r="E11111" s="107"/>
      <c r="F11111" s="107"/>
      <c r="G11111" s="107"/>
      <c r="H11111" s="107"/>
      <c r="I11111" s="107"/>
      <c r="J11111" s="108"/>
      <c r="K11111" s="108"/>
      <c r="L11111" s="108"/>
      <c r="M11111" s="108"/>
      <c r="N11111" s="108"/>
      <c r="O11111" s="108"/>
      <c r="P11111" s="108"/>
      <c r="Q11111" s="108"/>
      <c r="R11111" s="108"/>
      <c r="S11111" s="107"/>
    </row>
    <row r="11112" spans="1:19">
      <c r="A11112" s="107"/>
      <c r="B11112" s="112"/>
      <c r="C11112" s="107"/>
      <c r="D11112" s="112"/>
      <c r="E11112" s="107"/>
      <c r="F11112" s="107"/>
      <c r="G11112" s="107"/>
      <c r="H11112" s="107"/>
      <c r="I11112" s="107"/>
      <c r="J11112" s="108"/>
      <c r="K11112" s="108"/>
      <c r="L11112" s="108"/>
      <c r="M11112" s="108"/>
      <c r="N11112" s="108"/>
      <c r="O11112" s="108"/>
      <c r="P11112" s="108"/>
      <c r="Q11112" s="108"/>
      <c r="R11112" s="108"/>
      <c r="S11112" s="107"/>
    </row>
    <row r="11113" spans="1:19">
      <c r="A11113" s="107"/>
      <c r="B11113" s="112"/>
      <c r="C11113" s="107"/>
      <c r="D11113" s="112"/>
      <c r="E11113" s="107"/>
      <c r="F11113" s="107"/>
      <c r="G11113" s="107"/>
      <c r="H11113" s="107"/>
      <c r="I11113" s="107"/>
      <c r="J11113" s="108"/>
      <c r="K11113" s="108"/>
      <c r="L11113" s="108"/>
      <c r="M11113" s="108"/>
      <c r="N11113" s="108"/>
      <c r="O11113" s="108"/>
      <c r="P11113" s="108"/>
      <c r="Q11113" s="108"/>
      <c r="R11113" s="108"/>
      <c r="S11113" s="107"/>
    </row>
    <row r="11114" spans="1:19">
      <c r="A11114" s="107"/>
      <c r="B11114" s="112"/>
      <c r="C11114" s="107"/>
      <c r="D11114" s="112"/>
      <c r="E11114" s="107"/>
      <c r="F11114" s="107"/>
      <c r="G11114" s="107"/>
      <c r="H11114" s="107"/>
      <c r="I11114" s="107"/>
      <c r="J11114" s="108"/>
      <c r="K11114" s="108"/>
      <c r="L11114" s="108"/>
      <c r="M11114" s="108"/>
      <c r="N11114" s="108"/>
      <c r="O11114" s="108"/>
      <c r="P11114" s="108"/>
      <c r="Q11114" s="108"/>
      <c r="R11114" s="108"/>
      <c r="S11114" s="107"/>
    </row>
    <row r="11115" spans="1:19">
      <c r="A11115" s="107"/>
      <c r="B11115" s="112"/>
      <c r="C11115" s="107"/>
      <c r="D11115" s="112"/>
      <c r="E11115" s="107"/>
      <c r="F11115" s="107"/>
      <c r="G11115" s="107"/>
      <c r="H11115" s="107"/>
      <c r="I11115" s="107"/>
      <c r="J11115" s="108"/>
      <c r="K11115" s="108"/>
      <c r="L11115" s="108"/>
      <c r="M11115" s="108"/>
      <c r="N11115" s="108"/>
      <c r="O11115" s="108"/>
      <c r="P11115" s="108"/>
      <c r="Q11115" s="108"/>
      <c r="R11115" s="108"/>
      <c r="S11115" s="107"/>
    </row>
    <row r="11116" spans="1:19">
      <c r="A11116" s="107"/>
      <c r="B11116" s="112"/>
      <c r="C11116" s="107"/>
      <c r="D11116" s="112"/>
      <c r="E11116" s="107"/>
      <c r="F11116" s="107"/>
      <c r="G11116" s="107"/>
      <c r="H11116" s="107"/>
      <c r="I11116" s="107"/>
      <c r="J11116" s="108"/>
      <c r="K11116" s="108"/>
      <c r="L11116" s="108"/>
      <c r="M11116" s="108"/>
      <c r="N11116" s="108"/>
      <c r="O11116" s="108"/>
      <c r="P11116" s="108"/>
      <c r="Q11116" s="108"/>
      <c r="R11116" s="108"/>
      <c r="S11116" s="107"/>
    </row>
    <row r="11117" spans="1:19">
      <c r="A11117" s="107"/>
      <c r="B11117" s="112"/>
      <c r="C11117" s="107"/>
      <c r="D11117" s="112"/>
      <c r="E11117" s="107"/>
      <c r="F11117" s="107"/>
      <c r="G11117" s="107"/>
      <c r="H11117" s="107"/>
      <c r="I11117" s="107"/>
      <c r="J11117" s="108"/>
      <c r="K11117" s="108"/>
      <c r="L11117" s="108"/>
      <c r="M11117" s="108"/>
      <c r="N11117" s="108"/>
      <c r="O11117" s="108"/>
      <c r="P11117" s="108"/>
      <c r="Q11117" s="108"/>
      <c r="R11117" s="108"/>
      <c r="S11117" s="107"/>
    </row>
    <row r="11118" spans="1:19">
      <c r="A11118" s="107"/>
      <c r="B11118" s="112"/>
      <c r="C11118" s="107"/>
      <c r="D11118" s="112"/>
      <c r="E11118" s="107"/>
      <c r="F11118" s="107"/>
      <c r="G11118" s="107"/>
      <c r="H11118" s="107"/>
      <c r="I11118" s="107"/>
      <c r="J11118" s="108"/>
      <c r="K11118" s="108"/>
      <c r="L11118" s="108"/>
      <c r="M11118" s="108"/>
      <c r="N11118" s="108"/>
      <c r="O11118" s="108"/>
      <c r="P11118" s="108"/>
      <c r="Q11118" s="108"/>
      <c r="R11118" s="108"/>
      <c r="S11118" s="107"/>
    </row>
    <row r="11119" spans="1:19">
      <c r="A11119" s="107"/>
      <c r="B11119" s="112"/>
      <c r="C11119" s="107"/>
      <c r="D11119" s="112"/>
      <c r="E11119" s="107"/>
      <c r="F11119" s="107"/>
      <c r="G11119" s="107"/>
      <c r="H11119" s="107"/>
      <c r="I11119" s="107"/>
      <c r="J11119" s="108"/>
      <c r="K11119" s="108"/>
      <c r="L11119" s="108"/>
      <c r="M11119" s="108"/>
      <c r="N11119" s="108"/>
      <c r="O11119" s="108"/>
      <c r="P11119" s="108"/>
      <c r="Q11119" s="108"/>
      <c r="R11119" s="108"/>
      <c r="S11119" s="107"/>
    </row>
    <row r="11120" spans="1:19">
      <c r="A11120" s="107"/>
      <c r="B11120" s="112"/>
      <c r="C11120" s="107"/>
      <c r="D11120" s="112"/>
      <c r="E11120" s="107"/>
      <c r="F11120" s="107"/>
      <c r="G11120" s="107"/>
      <c r="H11120" s="107"/>
      <c r="I11120" s="107"/>
      <c r="J11120" s="108"/>
      <c r="K11120" s="108"/>
      <c r="L11120" s="108"/>
      <c r="M11120" s="108"/>
      <c r="N11120" s="108"/>
      <c r="O11120" s="108"/>
      <c r="P11120" s="108"/>
      <c r="Q11120" s="108"/>
      <c r="R11120" s="108"/>
      <c r="S11120" s="107"/>
    </row>
    <row r="11121" spans="1:19">
      <c r="A11121" s="107"/>
      <c r="B11121" s="112"/>
      <c r="C11121" s="107"/>
      <c r="D11121" s="112"/>
      <c r="E11121" s="107"/>
      <c r="F11121" s="107"/>
      <c r="G11121" s="107"/>
      <c r="H11121" s="107"/>
      <c r="I11121" s="107"/>
      <c r="J11121" s="108"/>
      <c r="K11121" s="108"/>
      <c r="L11121" s="108"/>
      <c r="M11121" s="108"/>
      <c r="N11121" s="108"/>
      <c r="O11121" s="108"/>
      <c r="P11121" s="108"/>
      <c r="Q11121" s="108"/>
      <c r="R11121" s="108"/>
      <c r="S11121" s="107"/>
    </row>
    <row r="11122" spans="1:19">
      <c r="A11122" s="107"/>
      <c r="B11122" s="112"/>
      <c r="C11122" s="107"/>
      <c r="D11122" s="112"/>
      <c r="E11122" s="107"/>
      <c r="F11122" s="107"/>
      <c r="G11122" s="107"/>
      <c r="H11122" s="107"/>
      <c r="I11122" s="107"/>
      <c r="J11122" s="108"/>
      <c r="K11122" s="108"/>
      <c r="L11122" s="108"/>
      <c r="M11122" s="108"/>
      <c r="N11122" s="108"/>
      <c r="O11122" s="108"/>
      <c r="P11122" s="108"/>
      <c r="Q11122" s="108"/>
      <c r="R11122" s="108"/>
      <c r="S11122" s="107"/>
    </row>
    <row r="11123" spans="1:19">
      <c r="A11123" s="107"/>
      <c r="B11123" s="112"/>
      <c r="C11123" s="107"/>
      <c r="D11123" s="112"/>
      <c r="E11123" s="107"/>
      <c r="F11123" s="107"/>
      <c r="G11123" s="107"/>
      <c r="H11123" s="107"/>
      <c r="I11123" s="107"/>
      <c r="J11123" s="108"/>
      <c r="K11123" s="108"/>
      <c r="L11123" s="108"/>
      <c r="M11123" s="108"/>
      <c r="N11123" s="108"/>
      <c r="O11123" s="108"/>
      <c r="P11123" s="108"/>
      <c r="Q11123" s="108"/>
      <c r="R11123" s="108"/>
      <c r="S11123" s="107"/>
    </row>
    <row r="11124" spans="1:19">
      <c r="A11124" s="107"/>
      <c r="B11124" s="112"/>
      <c r="C11124" s="107"/>
      <c r="D11124" s="112"/>
      <c r="E11124" s="107"/>
      <c r="F11124" s="107"/>
      <c r="G11124" s="107"/>
      <c r="H11124" s="107"/>
      <c r="I11124" s="107"/>
      <c r="J11124" s="108"/>
      <c r="K11124" s="108"/>
      <c r="L11124" s="108"/>
      <c r="M11124" s="108"/>
      <c r="N11124" s="108"/>
      <c r="O11124" s="108"/>
      <c r="P11124" s="108"/>
      <c r="Q11124" s="108"/>
      <c r="R11124" s="108"/>
      <c r="S11124" s="107"/>
    </row>
    <row r="11125" spans="1:19">
      <c r="A11125" s="107"/>
      <c r="B11125" s="112"/>
      <c r="C11125" s="107"/>
      <c r="D11125" s="112"/>
      <c r="E11125" s="107"/>
      <c r="F11125" s="107"/>
      <c r="G11125" s="107"/>
      <c r="H11125" s="107"/>
      <c r="I11125" s="107"/>
      <c r="J11125" s="108"/>
      <c r="K11125" s="108"/>
      <c r="L11125" s="108"/>
      <c r="M11125" s="108"/>
      <c r="N11125" s="108"/>
      <c r="O11125" s="108"/>
      <c r="P11125" s="108"/>
      <c r="Q11125" s="108"/>
      <c r="R11125" s="108"/>
      <c r="S11125" s="107"/>
    </row>
    <row r="11126" spans="1:19">
      <c r="A11126" s="107"/>
      <c r="B11126" s="112"/>
      <c r="C11126" s="107"/>
      <c r="D11126" s="112"/>
      <c r="E11126" s="107"/>
      <c r="F11126" s="107"/>
      <c r="G11126" s="107"/>
      <c r="H11126" s="107"/>
      <c r="I11126" s="107"/>
      <c r="J11126" s="108"/>
      <c r="K11126" s="108"/>
      <c r="L11126" s="108"/>
      <c r="M11126" s="108"/>
      <c r="N11126" s="108"/>
      <c r="O11126" s="108"/>
      <c r="P11126" s="108"/>
      <c r="Q11126" s="108"/>
      <c r="R11126" s="108"/>
      <c r="S11126" s="107"/>
    </row>
    <row r="11127" spans="1:19">
      <c r="A11127" s="107"/>
      <c r="B11127" s="112"/>
      <c r="C11127" s="107"/>
      <c r="D11127" s="112"/>
      <c r="E11127" s="107"/>
      <c r="F11127" s="107"/>
      <c r="G11127" s="107"/>
      <c r="H11127" s="107"/>
      <c r="I11127" s="107"/>
      <c r="J11127" s="108"/>
      <c r="K11127" s="108"/>
      <c r="L11127" s="108"/>
      <c r="M11127" s="108"/>
      <c r="N11127" s="108"/>
      <c r="O11127" s="108"/>
      <c r="P11127" s="108"/>
      <c r="Q11127" s="108"/>
      <c r="R11127" s="108"/>
      <c r="S11127" s="107"/>
    </row>
    <row r="11128" spans="1:19">
      <c r="A11128" s="107"/>
      <c r="B11128" s="112"/>
      <c r="C11128" s="107"/>
      <c r="D11128" s="112"/>
      <c r="E11128" s="107"/>
      <c r="F11128" s="107"/>
      <c r="G11128" s="107"/>
      <c r="H11128" s="107"/>
      <c r="I11128" s="107"/>
      <c r="J11128" s="108"/>
      <c r="K11128" s="108"/>
      <c r="L11128" s="108"/>
      <c r="M11128" s="108"/>
      <c r="N11128" s="108"/>
      <c r="O11128" s="108"/>
      <c r="P11128" s="108"/>
      <c r="Q11128" s="108"/>
      <c r="R11128" s="108"/>
      <c r="S11128" s="107"/>
    </row>
    <row r="11129" spans="1:19">
      <c r="A11129" s="107"/>
      <c r="B11129" s="112"/>
      <c r="C11129" s="107"/>
      <c r="D11129" s="112"/>
      <c r="E11129" s="107"/>
      <c r="F11129" s="107"/>
      <c r="G11129" s="107"/>
      <c r="H11129" s="107"/>
      <c r="I11129" s="107"/>
      <c r="J11129" s="108"/>
      <c r="K11129" s="108"/>
      <c r="L11129" s="108"/>
      <c r="M11129" s="108"/>
      <c r="N11129" s="108"/>
      <c r="O11129" s="108"/>
      <c r="P11129" s="108"/>
      <c r="Q11129" s="108"/>
      <c r="R11129" s="108"/>
      <c r="S11129" s="107"/>
    </row>
    <row r="11130" spans="1:19">
      <c r="A11130" s="107"/>
      <c r="B11130" s="112"/>
      <c r="C11130" s="107"/>
      <c r="D11130" s="112"/>
      <c r="E11130" s="107"/>
      <c r="F11130" s="107"/>
      <c r="G11130" s="107"/>
      <c r="H11130" s="107"/>
      <c r="I11130" s="107"/>
      <c r="J11130" s="108"/>
      <c r="K11130" s="108"/>
      <c r="L11130" s="108"/>
      <c r="M11130" s="108"/>
      <c r="N11130" s="108"/>
      <c r="O11130" s="108"/>
      <c r="P11130" s="108"/>
      <c r="Q11130" s="108"/>
      <c r="R11130" s="108"/>
      <c r="S11130" s="107"/>
    </row>
    <row r="11131" spans="1:19">
      <c r="A11131" s="107"/>
      <c r="B11131" s="112"/>
      <c r="C11131" s="107"/>
      <c r="D11131" s="112"/>
      <c r="E11131" s="107"/>
      <c r="F11131" s="107"/>
      <c r="G11131" s="107"/>
      <c r="H11131" s="107"/>
      <c r="I11131" s="107"/>
      <c r="J11131" s="108"/>
      <c r="K11131" s="108"/>
      <c r="L11131" s="108"/>
      <c r="M11131" s="108"/>
      <c r="N11131" s="108"/>
      <c r="O11131" s="108"/>
      <c r="P11131" s="108"/>
      <c r="Q11131" s="108"/>
      <c r="R11131" s="108"/>
      <c r="S11131" s="107"/>
    </row>
    <row r="11132" spans="1:19">
      <c r="A11132" s="107"/>
      <c r="B11132" s="112"/>
      <c r="C11132" s="107"/>
      <c r="D11132" s="112"/>
      <c r="E11132" s="107"/>
      <c r="F11132" s="107"/>
      <c r="G11132" s="107"/>
      <c r="H11132" s="107"/>
      <c r="I11132" s="107"/>
      <c r="J11132" s="108"/>
      <c r="K11132" s="108"/>
      <c r="L11132" s="108"/>
      <c r="M11132" s="108"/>
      <c r="N11132" s="108"/>
      <c r="O11132" s="108"/>
      <c r="P11132" s="108"/>
      <c r="Q11132" s="108"/>
      <c r="R11132" s="108"/>
      <c r="S11132" s="107"/>
    </row>
    <row r="11133" spans="1:19">
      <c r="A11133" s="107"/>
      <c r="B11133" s="112"/>
      <c r="C11133" s="107"/>
      <c r="D11133" s="112"/>
      <c r="E11133" s="107"/>
      <c r="F11133" s="107"/>
      <c r="G11133" s="107"/>
      <c r="H11133" s="107"/>
      <c r="I11133" s="107"/>
      <c r="J11133" s="108"/>
      <c r="K11133" s="108"/>
      <c r="L11133" s="108"/>
      <c r="M11133" s="108"/>
      <c r="N11133" s="108"/>
      <c r="O11133" s="108"/>
      <c r="P11133" s="108"/>
      <c r="Q11133" s="108"/>
      <c r="R11133" s="108"/>
      <c r="S11133" s="107"/>
    </row>
    <row r="11134" spans="1:19">
      <c r="A11134" s="107"/>
      <c r="B11134" s="112"/>
      <c r="C11134" s="107"/>
      <c r="D11134" s="112"/>
      <c r="E11134" s="107"/>
      <c r="F11134" s="107"/>
      <c r="G11134" s="107"/>
      <c r="H11134" s="107"/>
      <c r="I11134" s="107"/>
      <c r="J11134" s="108"/>
      <c r="K11134" s="108"/>
      <c r="L11134" s="108"/>
      <c r="M11134" s="108"/>
      <c r="N11134" s="108"/>
      <c r="O11134" s="108"/>
      <c r="P11134" s="108"/>
      <c r="Q11134" s="108"/>
      <c r="R11134" s="108"/>
      <c r="S11134" s="107"/>
    </row>
    <row r="11135" spans="1:19">
      <c r="A11135" s="107"/>
      <c r="B11135" s="112"/>
      <c r="C11135" s="107"/>
      <c r="D11135" s="112"/>
      <c r="E11135" s="107"/>
      <c r="F11135" s="107"/>
      <c r="G11135" s="107"/>
      <c r="H11135" s="107"/>
      <c r="I11135" s="107"/>
      <c r="J11135" s="108"/>
      <c r="K11135" s="108"/>
      <c r="L11135" s="108"/>
      <c r="M11135" s="108"/>
      <c r="N11135" s="108"/>
      <c r="O11135" s="108"/>
      <c r="P11135" s="108"/>
      <c r="Q11135" s="108"/>
      <c r="R11135" s="108"/>
      <c r="S11135" s="107"/>
    </row>
    <row r="11136" spans="1:19">
      <c r="A11136" s="107"/>
      <c r="B11136" s="112"/>
      <c r="C11136" s="107"/>
      <c r="D11136" s="112"/>
      <c r="E11136" s="107"/>
      <c r="F11136" s="107"/>
      <c r="G11136" s="107"/>
      <c r="H11136" s="107"/>
      <c r="I11136" s="107"/>
      <c r="J11136" s="108"/>
      <c r="K11136" s="108"/>
      <c r="L11136" s="108"/>
      <c r="M11136" s="108"/>
      <c r="N11136" s="108"/>
      <c r="O11136" s="108"/>
      <c r="P11136" s="108"/>
      <c r="Q11136" s="108"/>
      <c r="R11136" s="108"/>
      <c r="S11136" s="107"/>
    </row>
    <row r="11137" spans="1:19">
      <c r="A11137" s="107"/>
      <c r="B11137" s="112"/>
      <c r="C11137" s="107"/>
      <c r="D11137" s="112"/>
      <c r="E11137" s="107"/>
      <c r="F11137" s="107"/>
      <c r="G11137" s="107"/>
      <c r="H11137" s="107"/>
      <c r="I11137" s="107"/>
      <c r="J11137" s="108"/>
      <c r="K11137" s="108"/>
      <c r="L11137" s="108"/>
      <c r="M11137" s="108"/>
      <c r="N11137" s="108"/>
      <c r="O11137" s="108"/>
      <c r="P11137" s="108"/>
      <c r="Q11137" s="108"/>
      <c r="R11137" s="108"/>
      <c r="S11137" s="107"/>
    </row>
    <row r="11138" spans="1:19">
      <c r="A11138" s="107"/>
      <c r="B11138" s="112"/>
      <c r="C11138" s="107"/>
      <c r="D11138" s="112"/>
      <c r="E11138" s="107"/>
      <c r="F11138" s="107"/>
      <c r="G11138" s="107"/>
      <c r="H11138" s="107"/>
      <c r="I11138" s="107"/>
      <c r="J11138" s="108"/>
      <c r="K11138" s="108"/>
      <c r="L11138" s="108"/>
      <c r="M11138" s="108"/>
      <c r="N11138" s="108"/>
      <c r="O11138" s="108"/>
      <c r="P11138" s="108"/>
      <c r="Q11138" s="108"/>
      <c r="R11138" s="108"/>
      <c r="S11138" s="107"/>
    </row>
    <row r="11139" spans="1:19">
      <c r="A11139" s="107"/>
      <c r="B11139" s="112"/>
      <c r="C11139" s="107"/>
      <c r="D11139" s="112"/>
      <c r="E11139" s="107"/>
      <c r="F11139" s="107"/>
      <c r="G11139" s="107"/>
      <c r="H11139" s="107"/>
      <c r="I11139" s="107"/>
      <c r="J11139" s="108"/>
      <c r="K11139" s="108"/>
      <c r="L11139" s="108"/>
      <c r="M11139" s="108"/>
      <c r="N11139" s="108"/>
      <c r="O11139" s="108"/>
      <c r="P11139" s="108"/>
      <c r="Q11139" s="108"/>
      <c r="R11139" s="108"/>
      <c r="S11139" s="107"/>
    </row>
    <row r="11140" spans="1:19">
      <c r="A11140" s="107"/>
      <c r="B11140" s="112"/>
      <c r="C11140" s="107"/>
      <c r="D11140" s="112"/>
      <c r="E11140" s="107"/>
      <c r="F11140" s="107"/>
      <c r="G11140" s="107"/>
      <c r="H11140" s="107"/>
      <c r="I11140" s="107"/>
      <c r="J11140" s="108"/>
      <c r="K11140" s="108"/>
      <c r="L11140" s="108"/>
      <c r="M11140" s="108"/>
      <c r="N11140" s="108"/>
      <c r="O11140" s="108"/>
      <c r="P11140" s="108"/>
      <c r="Q11140" s="108"/>
      <c r="R11140" s="108"/>
      <c r="S11140" s="107"/>
    </row>
    <row r="11141" spans="1:19">
      <c r="A11141" s="107"/>
      <c r="B11141" s="112"/>
      <c r="C11141" s="107"/>
      <c r="D11141" s="112"/>
      <c r="E11141" s="107"/>
      <c r="F11141" s="107"/>
      <c r="G11141" s="107"/>
      <c r="H11141" s="107"/>
      <c r="I11141" s="107"/>
      <c r="J11141" s="108"/>
      <c r="K11141" s="108"/>
      <c r="L11141" s="108"/>
      <c r="M11141" s="108"/>
      <c r="N11141" s="108"/>
      <c r="O11141" s="108"/>
      <c r="P11141" s="108"/>
      <c r="Q11141" s="108"/>
      <c r="R11141" s="108"/>
      <c r="S11141" s="107"/>
    </row>
    <row r="11142" spans="1:19">
      <c r="A11142" s="107"/>
      <c r="B11142" s="112"/>
      <c r="C11142" s="107"/>
      <c r="D11142" s="112"/>
      <c r="E11142" s="107"/>
      <c r="F11142" s="107"/>
      <c r="G11142" s="107"/>
      <c r="H11142" s="107"/>
      <c r="I11142" s="107"/>
      <c r="J11142" s="108"/>
      <c r="K11142" s="108"/>
      <c r="L11142" s="108"/>
      <c r="M11142" s="108"/>
      <c r="N11142" s="108"/>
      <c r="O11142" s="108"/>
      <c r="P11142" s="108"/>
      <c r="Q11142" s="108"/>
      <c r="R11142" s="108"/>
      <c r="S11142" s="107"/>
    </row>
    <row r="11143" spans="1:19">
      <c r="A11143" s="107"/>
      <c r="B11143" s="112"/>
      <c r="C11143" s="107"/>
      <c r="D11143" s="112"/>
      <c r="E11143" s="107"/>
      <c r="F11143" s="107"/>
      <c r="G11143" s="107"/>
      <c r="H11143" s="107"/>
      <c r="I11143" s="107"/>
      <c r="J11143" s="108"/>
      <c r="K11143" s="108"/>
      <c r="L11143" s="108"/>
      <c r="M11143" s="108"/>
      <c r="N11143" s="108"/>
      <c r="O11143" s="108"/>
      <c r="P11143" s="108"/>
      <c r="Q11143" s="108"/>
      <c r="R11143" s="108"/>
      <c r="S11143" s="107"/>
    </row>
    <row r="11144" spans="1:19">
      <c r="A11144" s="107"/>
      <c r="B11144" s="112"/>
      <c r="C11144" s="107"/>
      <c r="D11144" s="112"/>
      <c r="E11144" s="107"/>
      <c r="F11144" s="107"/>
      <c r="G11144" s="107"/>
      <c r="H11144" s="107"/>
      <c r="I11144" s="107"/>
      <c r="J11144" s="108"/>
      <c r="K11144" s="108"/>
      <c r="L11144" s="108"/>
      <c r="M11144" s="108"/>
      <c r="N11144" s="108"/>
      <c r="O11144" s="108"/>
      <c r="P11144" s="108"/>
      <c r="Q11144" s="108"/>
      <c r="R11144" s="108"/>
      <c r="S11144" s="107"/>
    </row>
    <row r="11145" spans="1:19">
      <c r="A11145" s="107"/>
      <c r="B11145" s="112"/>
      <c r="C11145" s="107"/>
      <c r="D11145" s="112"/>
      <c r="E11145" s="107"/>
      <c r="F11145" s="107"/>
      <c r="G11145" s="107"/>
      <c r="H11145" s="107"/>
      <c r="I11145" s="107"/>
      <c r="J11145" s="108"/>
      <c r="K11145" s="108"/>
      <c r="L11145" s="108"/>
      <c r="M11145" s="108"/>
      <c r="N11145" s="108"/>
      <c r="O11145" s="108"/>
      <c r="P11145" s="108"/>
      <c r="Q11145" s="108"/>
      <c r="R11145" s="108"/>
      <c r="S11145" s="107"/>
    </row>
    <row r="11146" spans="1:19">
      <c r="A11146" s="107"/>
      <c r="B11146" s="112"/>
      <c r="C11146" s="107"/>
      <c r="D11146" s="112"/>
      <c r="E11146" s="107"/>
      <c r="F11146" s="107"/>
      <c r="G11146" s="107"/>
      <c r="H11146" s="107"/>
      <c r="I11146" s="107"/>
      <c r="J11146" s="108"/>
      <c r="K11146" s="108"/>
      <c r="L11146" s="108"/>
      <c r="M11146" s="108"/>
      <c r="N11146" s="108"/>
      <c r="O11146" s="108"/>
      <c r="P11146" s="108"/>
      <c r="Q11146" s="108"/>
      <c r="R11146" s="108"/>
      <c r="S11146" s="107"/>
    </row>
    <row r="11147" spans="1:19">
      <c r="A11147" s="107"/>
      <c r="B11147" s="112"/>
      <c r="C11147" s="107"/>
      <c r="D11147" s="112"/>
      <c r="E11147" s="107"/>
      <c r="F11147" s="107"/>
      <c r="G11147" s="107"/>
      <c r="H11147" s="107"/>
      <c r="I11147" s="107"/>
      <c r="J11147" s="108"/>
      <c r="K11147" s="108"/>
      <c r="L11147" s="108"/>
      <c r="M11147" s="108"/>
      <c r="N11147" s="108"/>
      <c r="O11147" s="108"/>
      <c r="P11147" s="108"/>
      <c r="Q11147" s="108"/>
      <c r="R11147" s="108"/>
      <c r="S11147" s="107"/>
    </row>
    <row r="11148" spans="1:19">
      <c r="A11148" s="107"/>
      <c r="B11148" s="112"/>
      <c r="C11148" s="107"/>
      <c r="D11148" s="112"/>
      <c r="E11148" s="107"/>
      <c r="F11148" s="107"/>
      <c r="G11148" s="107"/>
      <c r="H11148" s="107"/>
      <c r="I11148" s="107"/>
      <c r="J11148" s="108"/>
      <c r="K11148" s="108"/>
      <c r="L11148" s="108"/>
      <c r="M11148" s="108"/>
      <c r="N11148" s="108"/>
      <c r="O11148" s="108"/>
      <c r="P11148" s="108"/>
      <c r="Q11148" s="108"/>
      <c r="R11148" s="108"/>
      <c r="S11148" s="107"/>
    </row>
    <row r="11149" spans="1:19">
      <c r="A11149" s="107"/>
      <c r="B11149" s="112"/>
      <c r="C11149" s="107"/>
      <c r="D11149" s="112"/>
      <c r="E11149" s="107"/>
      <c r="F11149" s="107"/>
      <c r="G11149" s="107"/>
      <c r="H11149" s="107"/>
      <c r="I11149" s="107"/>
      <c r="J11149" s="108"/>
      <c r="K11149" s="108"/>
      <c r="L11149" s="108"/>
      <c r="M11149" s="108"/>
      <c r="N11149" s="108"/>
      <c r="O11149" s="108"/>
      <c r="P11149" s="108"/>
      <c r="Q11149" s="108"/>
      <c r="R11149" s="108"/>
      <c r="S11149" s="107"/>
    </row>
    <row r="11150" spans="1:19">
      <c r="A11150" s="107"/>
      <c r="B11150" s="112"/>
      <c r="C11150" s="107"/>
      <c r="D11150" s="112"/>
      <c r="E11150" s="107"/>
      <c r="F11150" s="107"/>
      <c r="G11150" s="107"/>
      <c r="H11150" s="107"/>
      <c r="I11150" s="107"/>
      <c r="J11150" s="108"/>
      <c r="K11150" s="108"/>
      <c r="L11150" s="108"/>
      <c r="M11150" s="108"/>
      <c r="N11150" s="108"/>
      <c r="O11150" s="108"/>
      <c r="P11150" s="108"/>
      <c r="Q11150" s="108"/>
      <c r="R11150" s="108"/>
      <c r="S11150" s="107"/>
    </row>
    <row r="11151" spans="1:19">
      <c r="A11151" s="107"/>
      <c r="B11151" s="112"/>
      <c r="C11151" s="107"/>
      <c r="D11151" s="112"/>
      <c r="E11151" s="107"/>
      <c r="F11151" s="107"/>
      <c r="G11151" s="107"/>
      <c r="H11151" s="107"/>
      <c r="I11151" s="107"/>
      <c r="J11151" s="108"/>
      <c r="K11151" s="108"/>
      <c r="L11151" s="108"/>
      <c r="M11151" s="108"/>
      <c r="N11151" s="108"/>
      <c r="O11151" s="108"/>
      <c r="P11151" s="108"/>
      <c r="Q11151" s="108"/>
      <c r="R11151" s="108"/>
      <c r="S11151" s="107"/>
    </row>
    <row r="11152" spans="1:19">
      <c r="A11152" s="107"/>
      <c r="B11152" s="112"/>
      <c r="C11152" s="107"/>
      <c r="D11152" s="112"/>
      <c r="E11152" s="107"/>
      <c r="F11152" s="107"/>
      <c r="G11152" s="107"/>
      <c r="H11152" s="107"/>
      <c r="I11152" s="107"/>
      <c r="J11152" s="108"/>
      <c r="K11152" s="108"/>
      <c r="L11152" s="108"/>
      <c r="M11152" s="108"/>
      <c r="N11152" s="108"/>
      <c r="O11152" s="108"/>
      <c r="P11152" s="108"/>
      <c r="Q11152" s="108"/>
      <c r="R11152" s="108"/>
      <c r="S11152" s="107"/>
    </row>
    <row r="11153" spans="1:19">
      <c r="A11153" s="107"/>
      <c r="B11153" s="112"/>
      <c r="C11153" s="107"/>
      <c r="D11153" s="112"/>
      <c r="E11153" s="107"/>
      <c r="F11153" s="107"/>
      <c r="G11153" s="107"/>
      <c r="H11153" s="107"/>
      <c r="I11153" s="107"/>
      <c r="J11153" s="108"/>
      <c r="K11153" s="108"/>
      <c r="L11153" s="108"/>
      <c r="M11153" s="108"/>
      <c r="N11153" s="108"/>
      <c r="O11153" s="108"/>
      <c r="P11153" s="108"/>
      <c r="Q11153" s="108"/>
      <c r="R11153" s="108"/>
      <c r="S11153" s="107"/>
    </row>
    <row r="11154" spans="1:19">
      <c r="A11154" s="107"/>
      <c r="B11154" s="112"/>
      <c r="C11154" s="107"/>
      <c r="D11154" s="112"/>
      <c r="E11154" s="107"/>
      <c r="F11154" s="107"/>
      <c r="G11154" s="107"/>
      <c r="H11154" s="107"/>
      <c r="I11154" s="107"/>
      <c r="J11154" s="108"/>
      <c r="K11154" s="108"/>
      <c r="L11154" s="108"/>
      <c r="M11154" s="108"/>
      <c r="N11154" s="108"/>
      <c r="O11154" s="108"/>
      <c r="P11154" s="108"/>
      <c r="Q11154" s="108"/>
      <c r="R11154" s="108"/>
      <c r="S11154" s="107"/>
    </row>
    <row r="11155" spans="1:19">
      <c r="A11155" s="107"/>
      <c r="B11155" s="112"/>
      <c r="C11155" s="107"/>
      <c r="D11155" s="112"/>
      <c r="E11155" s="107"/>
      <c r="F11155" s="107"/>
      <c r="G11155" s="107"/>
      <c r="H11155" s="107"/>
      <c r="I11155" s="107"/>
      <c r="J11155" s="108"/>
      <c r="K11155" s="108"/>
      <c r="L11155" s="108"/>
      <c r="M11155" s="108"/>
      <c r="N11155" s="108"/>
      <c r="O11155" s="108"/>
      <c r="P11155" s="108"/>
      <c r="Q11155" s="108"/>
      <c r="R11155" s="108"/>
      <c r="S11155" s="107"/>
    </row>
    <row r="11156" spans="1:19">
      <c r="A11156" s="107"/>
      <c r="B11156" s="112"/>
      <c r="C11156" s="107"/>
      <c r="D11156" s="112"/>
      <c r="E11156" s="107"/>
      <c r="F11156" s="107"/>
      <c r="G11156" s="107"/>
      <c r="H11156" s="107"/>
      <c r="I11156" s="107"/>
      <c r="J11156" s="108"/>
      <c r="K11156" s="108"/>
      <c r="L11156" s="108"/>
      <c r="M11156" s="108"/>
      <c r="N11156" s="108"/>
      <c r="O11156" s="108"/>
      <c r="P11156" s="108"/>
      <c r="Q11156" s="108"/>
      <c r="R11156" s="108"/>
      <c r="S11156" s="107"/>
    </row>
    <row r="11157" spans="1:19">
      <c r="A11157" s="107"/>
      <c r="B11157" s="112"/>
      <c r="C11157" s="107"/>
      <c r="D11157" s="112"/>
      <c r="E11157" s="107"/>
      <c r="F11157" s="107"/>
      <c r="G11157" s="107"/>
      <c r="H11157" s="107"/>
      <c r="I11157" s="107"/>
      <c r="J11157" s="108"/>
      <c r="K11157" s="108"/>
      <c r="L11157" s="108"/>
      <c r="M11157" s="108"/>
      <c r="N11157" s="108"/>
      <c r="O11157" s="108"/>
      <c r="P11157" s="108"/>
      <c r="Q11157" s="108"/>
      <c r="R11157" s="108"/>
      <c r="S11157" s="107"/>
    </row>
    <row r="11158" spans="1:19">
      <c r="A11158" s="107"/>
      <c r="B11158" s="112"/>
      <c r="C11158" s="107"/>
      <c r="D11158" s="112"/>
      <c r="E11158" s="107"/>
      <c r="F11158" s="107"/>
      <c r="G11158" s="107"/>
      <c r="H11158" s="107"/>
      <c r="I11158" s="107"/>
      <c r="J11158" s="108"/>
      <c r="K11158" s="108"/>
      <c r="L11158" s="108"/>
      <c r="M11158" s="108"/>
      <c r="N11158" s="108"/>
      <c r="O11158" s="108"/>
      <c r="P11158" s="108"/>
      <c r="Q11158" s="108"/>
      <c r="R11158" s="108"/>
      <c r="S11158" s="107"/>
    </row>
    <row r="11159" spans="1:19">
      <c r="A11159" s="107"/>
      <c r="B11159" s="112"/>
      <c r="C11159" s="107"/>
      <c r="D11159" s="112"/>
      <c r="E11159" s="107"/>
      <c r="F11159" s="107"/>
      <c r="G11159" s="107"/>
      <c r="H11159" s="107"/>
      <c r="I11159" s="107"/>
      <c r="J11159" s="108"/>
      <c r="K11159" s="108"/>
      <c r="L11159" s="108"/>
      <c r="M11159" s="108"/>
      <c r="N11159" s="108"/>
      <c r="O11159" s="108"/>
      <c r="P11159" s="108"/>
      <c r="Q11159" s="108"/>
      <c r="R11159" s="108"/>
      <c r="S11159" s="107"/>
    </row>
    <row r="11160" spans="1:19">
      <c r="A11160" s="107"/>
      <c r="B11160" s="112"/>
      <c r="C11160" s="107"/>
      <c r="D11160" s="112"/>
      <c r="E11160" s="107"/>
      <c r="F11160" s="107"/>
      <c r="G11160" s="107"/>
      <c r="H11160" s="107"/>
      <c r="I11160" s="107"/>
      <c r="J11160" s="108"/>
      <c r="K11160" s="108"/>
      <c r="L11160" s="108"/>
      <c r="M11160" s="108"/>
      <c r="N11160" s="108"/>
      <c r="O11160" s="108"/>
      <c r="P11160" s="108"/>
      <c r="Q11160" s="108"/>
      <c r="R11160" s="108"/>
      <c r="S11160" s="107"/>
    </row>
    <row r="11161" spans="1:19">
      <c r="A11161" s="107"/>
      <c r="B11161" s="112"/>
      <c r="C11161" s="107"/>
      <c r="D11161" s="112"/>
      <c r="E11161" s="107"/>
      <c r="F11161" s="107"/>
      <c r="G11161" s="107"/>
      <c r="H11161" s="107"/>
      <c r="I11161" s="107"/>
      <c r="J11161" s="108"/>
      <c r="K11161" s="108"/>
      <c r="L11161" s="108"/>
      <c r="M11161" s="108"/>
      <c r="N11161" s="108"/>
      <c r="O11161" s="108"/>
      <c r="P11161" s="108"/>
      <c r="Q11161" s="108"/>
      <c r="R11161" s="108"/>
      <c r="S11161" s="107"/>
    </row>
    <row r="11162" spans="1:19">
      <c r="A11162" s="107"/>
      <c r="B11162" s="112"/>
      <c r="C11162" s="107"/>
      <c r="D11162" s="112"/>
      <c r="E11162" s="107"/>
      <c r="F11162" s="107"/>
      <c r="G11162" s="107"/>
      <c r="H11162" s="107"/>
      <c r="I11162" s="107"/>
      <c r="J11162" s="108"/>
      <c r="K11162" s="108"/>
      <c r="L11162" s="108"/>
      <c r="M11162" s="108"/>
      <c r="N11162" s="108"/>
      <c r="O11162" s="108"/>
      <c r="P11162" s="108"/>
      <c r="Q11162" s="108"/>
      <c r="R11162" s="108"/>
      <c r="S11162" s="107"/>
    </row>
    <row r="11163" spans="1:19">
      <c r="A11163" s="107"/>
      <c r="B11163" s="112"/>
      <c r="C11163" s="107"/>
      <c r="D11163" s="112"/>
      <c r="E11163" s="107"/>
      <c r="F11163" s="107"/>
      <c r="G11163" s="107"/>
      <c r="H11163" s="107"/>
      <c r="I11163" s="107"/>
      <c r="J11163" s="108"/>
      <c r="K11163" s="108"/>
      <c r="L11163" s="108"/>
      <c r="M11163" s="108"/>
      <c r="N11163" s="108"/>
      <c r="O11163" s="108"/>
      <c r="P11163" s="108"/>
      <c r="Q11163" s="108"/>
      <c r="R11163" s="108"/>
      <c r="S11163" s="107"/>
    </row>
    <row r="11164" spans="1:19">
      <c r="A11164" s="107"/>
      <c r="B11164" s="112"/>
      <c r="C11164" s="107"/>
      <c r="D11164" s="112"/>
      <c r="E11164" s="107"/>
      <c r="F11164" s="107"/>
      <c r="G11164" s="107"/>
      <c r="H11164" s="107"/>
      <c r="I11164" s="107"/>
      <c r="J11164" s="108"/>
      <c r="K11164" s="108"/>
      <c r="L11164" s="108"/>
      <c r="M11164" s="108"/>
      <c r="N11164" s="108"/>
      <c r="O11164" s="108"/>
      <c r="P11164" s="108"/>
      <c r="Q11164" s="108"/>
      <c r="R11164" s="108"/>
      <c r="S11164" s="107"/>
    </row>
    <row r="11165" spans="1:19">
      <c r="A11165" s="107"/>
      <c r="B11165" s="112"/>
      <c r="C11165" s="107"/>
      <c r="D11165" s="112"/>
      <c r="E11165" s="107"/>
      <c r="F11165" s="107"/>
      <c r="G11165" s="107"/>
      <c r="H11165" s="107"/>
      <c r="I11165" s="107"/>
      <c r="J11165" s="108"/>
      <c r="K11165" s="108"/>
      <c r="L11165" s="108"/>
      <c r="M11165" s="108"/>
      <c r="N11165" s="108"/>
      <c r="O11165" s="108"/>
      <c r="P11165" s="108"/>
      <c r="Q11165" s="108"/>
      <c r="R11165" s="108"/>
      <c r="S11165" s="107"/>
    </row>
    <row r="11166" spans="1:19">
      <c r="A11166" s="107"/>
      <c r="B11166" s="112"/>
      <c r="C11166" s="107"/>
      <c r="D11166" s="112"/>
      <c r="E11166" s="107"/>
      <c r="F11166" s="107"/>
      <c r="G11166" s="107"/>
      <c r="H11166" s="107"/>
      <c r="I11166" s="107"/>
      <c r="J11166" s="108"/>
      <c r="K11166" s="108"/>
      <c r="L11166" s="108"/>
      <c r="M11166" s="108"/>
      <c r="N11166" s="108"/>
      <c r="O11166" s="108"/>
      <c r="P11166" s="108"/>
      <c r="Q11166" s="108"/>
      <c r="R11166" s="108"/>
      <c r="S11166" s="107"/>
    </row>
    <row r="11167" spans="1:19">
      <c r="A11167" s="107"/>
      <c r="B11167" s="112"/>
      <c r="C11167" s="107"/>
      <c r="D11167" s="112"/>
      <c r="E11167" s="107"/>
      <c r="F11167" s="107"/>
      <c r="G11167" s="107"/>
      <c r="H11167" s="107"/>
      <c r="I11167" s="107"/>
      <c r="J11167" s="108"/>
      <c r="K11167" s="108"/>
      <c r="L11167" s="108"/>
      <c r="M11167" s="108"/>
      <c r="N11167" s="108"/>
      <c r="O11167" s="108"/>
      <c r="P11167" s="108"/>
      <c r="Q11167" s="108"/>
      <c r="R11167" s="108"/>
      <c r="S11167" s="107"/>
    </row>
    <row r="11168" spans="1:19">
      <c r="A11168" s="107"/>
      <c r="B11168" s="112"/>
      <c r="C11168" s="107"/>
      <c r="D11168" s="112"/>
      <c r="E11168" s="107"/>
      <c r="F11168" s="107"/>
      <c r="G11168" s="107"/>
      <c r="H11168" s="107"/>
      <c r="I11168" s="107"/>
      <c r="J11168" s="108"/>
      <c r="K11168" s="108"/>
      <c r="L11168" s="108"/>
      <c r="M11168" s="108"/>
      <c r="N11168" s="108"/>
      <c r="O11168" s="108"/>
      <c r="P11168" s="108"/>
      <c r="Q11168" s="108"/>
      <c r="R11168" s="108"/>
      <c r="S11168" s="107"/>
    </row>
    <row r="11169" spans="1:19">
      <c r="A11169" s="107"/>
      <c r="B11169" s="112"/>
      <c r="C11169" s="107"/>
      <c r="D11169" s="112"/>
      <c r="E11169" s="107"/>
      <c r="F11169" s="107"/>
      <c r="G11169" s="107"/>
      <c r="H11169" s="107"/>
      <c r="I11169" s="107"/>
      <c r="J11169" s="108"/>
      <c r="K11169" s="108"/>
      <c r="L11169" s="108"/>
      <c r="M11169" s="108"/>
      <c r="N11169" s="108"/>
      <c r="O11169" s="108"/>
      <c r="P11169" s="108"/>
      <c r="Q11169" s="108"/>
      <c r="R11169" s="108"/>
      <c r="S11169" s="107"/>
    </row>
    <row r="11170" spans="1:19">
      <c r="A11170" s="107"/>
      <c r="B11170" s="112"/>
      <c r="C11170" s="107"/>
      <c r="D11170" s="112"/>
      <c r="E11170" s="107"/>
      <c r="F11170" s="107"/>
      <c r="G11170" s="107"/>
      <c r="H11170" s="107"/>
      <c r="I11170" s="107"/>
      <c r="J11170" s="108"/>
      <c r="K11170" s="108"/>
      <c r="L11170" s="108"/>
      <c r="M11170" s="108"/>
      <c r="N11170" s="108"/>
      <c r="O11170" s="108"/>
      <c r="P11170" s="108"/>
      <c r="Q11170" s="108"/>
      <c r="R11170" s="108"/>
      <c r="S11170" s="107"/>
    </row>
    <row r="11171" spans="1:19">
      <c r="A11171" s="107"/>
      <c r="B11171" s="112"/>
      <c r="C11171" s="107"/>
      <c r="D11171" s="112"/>
      <c r="E11171" s="107"/>
      <c r="F11171" s="107"/>
      <c r="G11171" s="107"/>
      <c r="H11171" s="107"/>
      <c r="I11171" s="107"/>
      <c r="J11171" s="108"/>
      <c r="K11171" s="108"/>
      <c r="L11171" s="108"/>
      <c r="M11171" s="108"/>
      <c r="N11171" s="108"/>
      <c r="O11171" s="108"/>
      <c r="P11171" s="108"/>
      <c r="Q11171" s="108"/>
      <c r="R11171" s="108"/>
      <c r="S11171" s="107"/>
    </row>
    <row r="11172" spans="1:19">
      <c r="A11172" s="107"/>
      <c r="B11172" s="112"/>
      <c r="C11172" s="107"/>
      <c r="D11172" s="112"/>
      <c r="E11172" s="107"/>
      <c r="F11172" s="107"/>
      <c r="G11172" s="107"/>
      <c r="H11172" s="107"/>
      <c r="I11172" s="107"/>
      <c r="J11172" s="108"/>
      <c r="K11172" s="108"/>
      <c r="L11172" s="108"/>
      <c r="M11172" s="108"/>
      <c r="N11172" s="108"/>
      <c r="O11172" s="108"/>
      <c r="P11172" s="108"/>
      <c r="Q11172" s="108"/>
      <c r="R11172" s="108"/>
      <c r="S11172" s="107"/>
    </row>
    <row r="11173" spans="1:19">
      <c r="A11173" s="107"/>
      <c r="B11173" s="112"/>
      <c r="C11173" s="107"/>
      <c r="D11173" s="112"/>
      <c r="E11173" s="107"/>
      <c r="F11173" s="107"/>
      <c r="G11173" s="107"/>
      <c r="H11173" s="107"/>
      <c r="I11173" s="107"/>
      <c r="J11173" s="108"/>
      <c r="K11173" s="108"/>
      <c r="L11173" s="108"/>
      <c r="M11173" s="108"/>
      <c r="N11173" s="108"/>
      <c r="O11173" s="108"/>
      <c r="P11173" s="108"/>
      <c r="Q11173" s="108"/>
      <c r="R11173" s="108"/>
      <c r="S11173" s="107"/>
    </row>
    <row r="11174" spans="1:19">
      <c r="A11174" s="107"/>
      <c r="B11174" s="112"/>
      <c r="C11174" s="107"/>
      <c r="D11174" s="112"/>
      <c r="E11174" s="107"/>
      <c r="F11174" s="107"/>
      <c r="G11174" s="107"/>
      <c r="H11174" s="107"/>
      <c r="I11174" s="107"/>
      <c r="J11174" s="108"/>
      <c r="K11174" s="108"/>
      <c r="L11174" s="108"/>
      <c r="M11174" s="108"/>
      <c r="N11174" s="108"/>
      <c r="O11174" s="108"/>
      <c r="P11174" s="108"/>
      <c r="Q11174" s="108"/>
      <c r="R11174" s="108"/>
      <c r="S11174" s="107"/>
    </row>
    <row r="11175" spans="1:19">
      <c r="A11175" s="107"/>
      <c r="B11175" s="112"/>
      <c r="C11175" s="107"/>
      <c r="D11175" s="112"/>
      <c r="E11175" s="107"/>
      <c r="F11175" s="107"/>
      <c r="G11175" s="107"/>
      <c r="H11175" s="107"/>
      <c r="I11175" s="107"/>
      <c r="J11175" s="108"/>
      <c r="K11175" s="108"/>
      <c r="L11175" s="108"/>
      <c r="M11175" s="108"/>
      <c r="N11175" s="108"/>
      <c r="O11175" s="108"/>
      <c r="P11175" s="108"/>
      <c r="Q11175" s="108"/>
      <c r="R11175" s="108"/>
      <c r="S11175" s="107"/>
    </row>
    <row r="11176" spans="1:19">
      <c r="A11176" s="107"/>
      <c r="B11176" s="112"/>
      <c r="C11176" s="107"/>
      <c r="D11176" s="112"/>
      <c r="E11176" s="107"/>
      <c r="F11176" s="107"/>
      <c r="G11176" s="107"/>
      <c r="H11176" s="107"/>
      <c r="I11176" s="107"/>
      <c r="J11176" s="108"/>
      <c r="K11176" s="108"/>
      <c r="L11176" s="108"/>
      <c r="M11176" s="108"/>
      <c r="N11176" s="108"/>
      <c r="O11176" s="108"/>
      <c r="P11176" s="108"/>
      <c r="Q11176" s="108"/>
      <c r="R11176" s="108"/>
      <c r="S11176" s="107"/>
    </row>
    <row r="11177" spans="1:19">
      <c r="A11177" s="107"/>
      <c r="B11177" s="112"/>
      <c r="C11177" s="107"/>
      <c r="D11177" s="112"/>
      <c r="E11177" s="107"/>
      <c r="F11177" s="107"/>
      <c r="G11177" s="107"/>
      <c r="H11177" s="107"/>
      <c r="I11177" s="107"/>
      <c r="J11177" s="108"/>
      <c r="K11177" s="108"/>
      <c r="L11177" s="108"/>
      <c r="M11177" s="108"/>
      <c r="N11177" s="108"/>
      <c r="O11177" s="108"/>
      <c r="P11177" s="108"/>
      <c r="Q11177" s="108"/>
      <c r="R11177" s="108"/>
      <c r="S11177" s="107"/>
    </row>
    <row r="11178" spans="1:19">
      <c r="A11178" s="107"/>
      <c r="B11178" s="112"/>
      <c r="C11178" s="107"/>
      <c r="D11178" s="112"/>
      <c r="E11178" s="107"/>
      <c r="F11178" s="107"/>
      <c r="G11178" s="107"/>
      <c r="H11178" s="107"/>
      <c r="I11178" s="107"/>
      <c r="J11178" s="108"/>
      <c r="K11178" s="108"/>
      <c r="L11178" s="108"/>
      <c r="M11178" s="108"/>
      <c r="N11178" s="108"/>
      <c r="O11178" s="108"/>
      <c r="P11178" s="108"/>
      <c r="Q11178" s="108"/>
      <c r="R11178" s="108"/>
      <c r="S11178" s="107"/>
    </row>
    <row r="11179" spans="1:19">
      <c r="A11179" s="107"/>
      <c r="B11179" s="112"/>
      <c r="C11179" s="107"/>
      <c r="D11179" s="112"/>
      <c r="E11179" s="107"/>
      <c r="F11179" s="107"/>
      <c r="G11179" s="107"/>
      <c r="H11179" s="107"/>
      <c r="I11179" s="107"/>
      <c r="J11179" s="108"/>
      <c r="K11179" s="108"/>
      <c r="L11179" s="108"/>
      <c r="M11179" s="108"/>
      <c r="N11179" s="108"/>
      <c r="O11179" s="108"/>
      <c r="P11179" s="108"/>
      <c r="Q11179" s="108"/>
      <c r="R11179" s="108"/>
      <c r="S11179" s="107"/>
    </row>
    <row r="11180" spans="1:19">
      <c r="A11180" s="107"/>
      <c r="B11180" s="112"/>
      <c r="C11180" s="107"/>
      <c r="D11180" s="112"/>
      <c r="E11180" s="107"/>
      <c r="F11180" s="107"/>
      <c r="G11180" s="107"/>
      <c r="H11180" s="107"/>
      <c r="I11180" s="107"/>
      <c r="J11180" s="108"/>
      <c r="K11180" s="108"/>
      <c r="L11180" s="108"/>
      <c r="M11180" s="108"/>
      <c r="N11180" s="108"/>
      <c r="O11180" s="108"/>
      <c r="P11180" s="108"/>
      <c r="Q11180" s="108"/>
      <c r="R11180" s="108"/>
      <c r="S11180" s="107"/>
    </row>
    <row r="11181" spans="1:19">
      <c r="A11181" s="107"/>
      <c r="B11181" s="112"/>
      <c r="C11181" s="107"/>
      <c r="D11181" s="112"/>
      <c r="E11181" s="107"/>
      <c r="F11181" s="107"/>
      <c r="G11181" s="107"/>
      <c r="H11181" s="107"/>
      <c r="I11181" s="107"/>
      <c r="J11181" s="108"/>
      <c r="K11181" s="108"/>
      <c r="L11181" s="108"/>
      <c r="M11181" s="108"/>
      <c r="N11181" s="108"/>
      <c r="O11181" s="108"/>
      <c r="P11181" s="108"/>
      <c r="Q11181" s="108"/>
      <c r="R11181" s="108"/>
      <c r="S11181" s="107"/>
    </row>
    <row r="11182" spans="1:19">
      <c r="A11182" s="107"/>
      <c r="B11182" s="112"/>
      <c r="C11182" s="107"/>
      <c r="D11182" s="112"/>
      <c r="E11182" s="107"/>
      <c r="F11182" s="107"/>
      <c r="G11182" s="107"/>
      <c r="H11182" s="107"/>
      <c r="I11182" s="107"/>
      <c r="J11182" s="108"/>
      <c r="K11182" s="108"/>
      <c r="L11182" s="108"/>
      <c r="M11182" s="108"/>
      <c r="N11182" s="108"/>
      <c r="O11182" s="108"/>
      <c r="P11182" s="108"/>
      <c r="Q11182" s="108"/>
      <c r="R11182" s="108"/>
      <c r="S11182" s="107"/>
    </row>
    <row r="11183" spans="1:19">
      <c r="A11183" s="107"/>
      <c r="B11183" s="112"/>
      <c r="C11183" s="107"/>
      <c r="D11183" s="112"/>
      <c r="E11183" s="107"/>
      <c r="F11183" s="107"/>
      <c r="G11183" s="107"/>
      <c r="H11183" s="107"/>
      <c r="I11183" s="107"/>
      <c r="J11183" s="108"/>
      <c r="K11183" s="108"/>
      <c r="L11183" s="108"/>
      <c r="M11183" s="108"/>
      <c r="N11183" s="108"/>
      <c r="O11183" s="108"/>
      <c r="P11183" s="108"/>
      <c r="Q11183" s="108"/>
      <c r="R11183" s="108"/>
      <c r="S11183" s="107"/>
    </row>
    <row r="11184" spans="1:19">
      <c r="A11184" s="107"/>
      <c r="B11184" s="112"/>
      <c r="C11184" s="107"/>
      <c r="D11184" s="112"/>
      <c r="E11184" s="107"/>
      <c r="F11184" s="107"/>
      <c r="G11184" s="107"/>
      <c r="H11184" s="107"/>
      <c r="I11184" s="107"/>
      <c r="J11184" s="108"/>
      <c r="K11184" s="108"/>
      <c r="L11184" s="108"/>
      <c r="M11184" s="108"/>
      <c r="N11184" s="108"/>
      <c r="O11184" s="108"/>
      <c r="P11184" s="108"/>
      <c r="Q11184" s="108"/>
      <c r="R11184" s="108"/>
      <c r="S11184" s="107"/>
    </row>
    <row r="11185" spans="1:19">
      <c r="A11185" s="107"/>
      <c r="B11185" s="112"/>
      <c r="C11185" s="107"/>
      <c r="D11185" s="112"/>
      <c r="E11185" s="107"/>
      <c r="F11185" s="107"/>
      <c r="G11185" s="107"/>
      <c r="H11185" s="107"/>
      <c r="I11185" s="107"/>
      <c r="J11185" s="108"/>
      <c r="K11185" s="108"/>
      <c r="L11185" s="108"/>
      <c r="M11185" s="108"/>
      <c r="N11185" s="108"/>
      <c r="O11185" s="108"/>
      <c r="P11185" s="108"/>
      <c r="Q11185" s="108"/>
      <c r="R11185" s="108"/>
      <c r="S11185" s="107"/>
    </row>
    <row r="11186" spans="1:19">
      <c r="A11186" s="107"/>
      <c r="B11186" s="112"/>
      <c r="C11186" s="107"/>
      <c r="D11186" s="112"/>
      <c r="E11186" s="107"/>
      <c r="F11186" s="107"/>
      <c r="G11186" s="107"/>
      <c r="H11186" s="107"/>
      <c r="I11186" s="107"/>
      <c r="J11186" s="108"/>
      <c r="K11186" s="108"/>
      <c r="L11186" s="108"/>
      <c r="M11186" s="108"/>
      <c r="N11186" s="108"/>
      <c r="O11186" s="108"/>
      <c r="P11186" s="108"/>
      <c r="Q11186" s="108"/>
      <c r="R11186" s="108"/>
      <c r="S11186" s="107"/>
    </row>
    <row r="11187" spans="1:19">
      <c r="A11187" s="107"/>
      <c r="B11187" s="112"/>
      <c r="C11187" s="107"/>
      <c r="D11187" s="112"/>
      <c r="E11187" s="107"/>
      <c r="F11187" s="107"/>
      <c r="G11187" s="107"/>
      <c r="H11187" s="107"/>
      <c r="I11187" s="107"/>
      <c r="J11187" s="108"/>
      <c r="K11187" s="108"/>
      <c r="L11187" s="108"/>
      <c r="M11187" s="108"/>
      <c r="N11187" s="108"/>
      <c r="O11187" s="108"/>
      <c r="P11187" s="108"/>
      <c r="Q11187" s="108"/>
      <c r="R11187" s="108"/>
      <c r="S11187" s="107"/>
    </row>
    <row r="11188" spans="1:19">
      <c r="A11188" s="107"/>
      <c r="B11188" s="112"/>
      <c r="C11188" s="107"/>
      <c r="D11188" s="112"/>
      <c r="E11188" s="107"/>
      <c r="F11188" s="107"/>
      <c r="G11188" s="107"/>
      <c r="H11188" s="107"/>
      <c r="I11188" s="107"/>
      <c r="J11188" s="108"/>
      <c r="K11188" s="108"/>
      <c r="L11188" s="108"/>
      <c r="M11188" s="108"/>
      <c r="N11188" s="108"/>
      <c r="O11188" s="108"/>
      <c r="P11188" s="108"/>
      <c r="Q11188" s="108"/>
      <c r="R11188" s="108"/>
      <c r="S11188" s="107"/>
    </row>
    <row r="11189" spans="1:19">
      <c r="A11189" s="107"/>
      <c r="B11189" s="112"/>
      <c r="C11189" s="107"/>
      <c r="D11189" s="112"/>
      <c r="E11189" s="107"/>
      <c r="F11189" s="107"/>
      <c r="G11189" s="107"/>
      <c r="H11189" s="107"/>
      <c r="I11189" s="107"/>
      <c r="J11189" s="108"/>
      <c r="K11189" s="108"/>
      <c r="L11189" s="108"/>
      <c r="M11189" s="108"/>
      <c r="N11189" s="108"/>
      <c r="O11189" s="108"/>
      <c r="P11189" s="108"/>
      <c r="Q11189" s="108"/>
      <c r="R11189" s="108"/>
      <c r="S11189" s="107"/>
    </row>
    <row r="11190" spans="1:19">
      <c r="A11190" s="107"/>
      <c r="B11190" s="112"/>
      <c r="C11190" s="107"/>
      <c r="D11190" s="112"/>
      <c r="E11190" s="107"/>
      <c r="F11190" s="107"/>
      <c r="G11190" s="107"/>
      <c r="H11190" s="107"/>
      <c r="I11190" s="107"/>
      <c r="J11190" s="108"/>
      <c r="K11190" s="108"/>
      <c r="L11190" s="108"/>
      <c r="M11190" s="108"/>
      <c r="N11190" s="108"/>
      <c r="O11190" s="108"/>
      <c r="P11190" s="108"/>
      <c r="Q11190" s="108"/>
      <c r="R11190" s="108"/>
      <c r="S11190" s="107"/>
    </row>
    <row r="11191" spans="1:19">
      <c r="A11191" s="107"/>
      <c r="B11191" s="112"/>
      <c r="C11191" s="107"/>
      <c r="D11191" s="112"/>
      <c r="E11191" s="107"/>
      <c r="F11191" s="107"/>
      <c r="G11191" s="107"/>
      <c r="H11191" s="107"/>
      <c r="I11191" s="107"/>
      <c r="J11191" s="108"/>
      <c r="K11191" s="108"/>
      <c r="L11191" s="108"/>
      <c r="M11191" s="108"/>
      <c r="N11191" s="108"/>
      <c r="O11191" s="108"/>
      <c r="P11191" s="108"/>
      <c r="Q11191" s="108"/>
      <c r="R11191" s="108"/>
      <c r="S11191" s="107"/>
    </row>
    <row r="11192" spans="1:19">
      <c r="A11192" s="107"/>
      <c r="B11192" s="112"/>
      <c r="C11192" s="107"/>
      <c r="D11192" s="112"/>
      <c r="E11192" s="107"/>
      <c r="F11192" s="107"/>
      <c r="G11192" s="107"/>
      <c r="H11192" s="107"/>
      <c r="I11192" s="107"/>
      <c r="J11192" s="108"/>
      <c r="K11192" s="108"/>
      <c r="L11192" s="108"/>
      <c r="M11192" s="108"/>
      <c r="N11192" s="108"/>
      <c r="O11192" s="108"/>
      <c r="P11192" s="108"/>
      <c r="Q11192" s="108"/>
      <c r="R11192" s="108"/>
      <c r="S11192" s="107"/>
    </row>
    <row r="11193" spans="1:19">
      <c r="A11193" s="107"/>
      <c r="B11193" s="112"/>
      <c r="C11193" s="107"/>
      <c r="D11193" s="112"/>
      <c r="E11193" s="107"/>
      <c r="F11193" s="107"/>
      <c r="G11193" s="107"/>
      <c r="H11193" s="107"/>
      <c r="I11193" s="107"/>
      <c r="J11193" s="108"/>
      <c r="K11193" s="108"/>
      <c r="L11193" s="108"/>
      <c r="M11193" s="108"/>
      <c r="N11193" s="108"/>
      <c r="O11193" s="108"/>
      <c r="P11193" s="108"/>
      <c r="Q11193" s="108"/>
      <c r="R11193" s="108"/>
      <c r="S11193" s="107"/>
    </row>
    <row r="11194" spans="1:19">
      <c r="A11194" s="107"/>
      <c r="B11194" s="112"/>
      <c r="C11194" s="107"/>
      <c r="D11194" s="112"/>
      <c r="E11194" s="107"/>
      <c r="F11194" s="107"/>
      <c r="G11194" s="107"/>
      <c r="H11194" s="107"/>
      <c r="I11194" s="107"/>
      <c r="J11194" s="108"/>
      <c r="K11194" s="108"/>
      <c r="L11194" s="108"/>
      <c r="M11194" s="108"/>
      <c r="N11194" s="108"/>
      <c r="O11194" s="108"/>
      <c r="P11194" s="108"/>
      <c r="Q11194" s="108"/>
      <c r="R11194" s="108"/>
      <c r="S11194" s="107"/>
    </row>
    <row r="11195" spans="1:19">
      <c r="A11195" s="107"/>
      <c r="B11195" s="112"/>
      <c r="C11195" s="107"/>
      <c r="D11195" s="112"/>
      <c r="E11195" s="107"/>
      <c r="F11195" s="107"/>
      <c r="G11195" s="107"/>
      <c r="H11195" s="107"/>
      <c r="I11195" s="107"/>
      <c r="J11195" s="108"/>
      <c r="K11195" s="108"/>
      <c r="L11195" s="108"/>
      <c r="M11195" s="108"/>
      <c r="N11195" s="108"/>
      <c r="O11195" s="108"/>
      <c r="P11195" s="108"/>
      <c r="Q11195" s="108"/>
      <c r="R11195" s="108"/>
      <c r="S11195" s="107"/>
    </row>
    <row r="11196" spans="1:19">
      <c r="A11196" s="107"/>
      <c r="B11196" s="112"/>
      <c r="C11196" s="107"/>
      <c r="D11196" s="112"/>
      <c r="E11196" s="107"/>
      <c r="F11196" s="107"/>
      <c r="G11196" s="107"/>
      <c r="H11196" s="107"/>
      <c r="I11196" s="107"/>
      <c r="J11196" s="108"/>
      <c r="K11196" s="108"/>
      <c r="L11196" s="108"/>
      <c r="M11196" s="108"/>
      <c r="N11196" s="108"/>
      <c r="O11196" s="108"/>
      <c r="P11196" s="108"/>
      <c r="Q11196" s="108"/>
      <c r="R11196" s="108"/>
      <c r="S11196" s="107"/>
    </row>
    <row r="11197" spans="1:19">
      <c r="A11197" s="107"/>
      <c r="B11197" s="112"/>
      <c r="C11197" s="107"/>
      <c r="D11197" s="112"/>
      <c r="E11197" s="107"/>
      <c r="F11197" s="107"/>
      <c r="G11197" s="107"/>
      <c r="H11197" s="107"/>
      <c r="I11197" s="107"/>
      <c r="J11197" s="108"/>
      <c r="K11197" s="108"/>
      <c r="L11197" s="108"/>
      <c r="M11197" s="108"/>
      <c r="N11197" s="108"/>
      <c r="O11197" s="108"/>
      <c r="P11197" s="108"/>
      <c r="Q11197" s="108"/>
      <c r="R11197" s="108"/>
      <c r="S11197" s="107"/>
    </row>
    <row r="11198" spans="1:19">
      <c r="A11198" s="107"/>
      <c r="B11198" s="112"/>
      <c r="C11198" s="107"/>
      <c r="D11198" s="112"/>
      <c r="E11198" s="107"/>
      <c r="F11198" s="107"/>
      <c r="G11198" s="107"/>
      <c r="H11198" s="107"/>
      <c r="I11198" s="107"/>
      <c r="J11198" s="108"/>
      <c r="K11198" s="108"/>
      <c r="L11198" s="108"/>
      <c r="M11198" s="108"/>
      <c r="N11198" s="108"/>
      <c r="O11198" s="108"/>
      <c r="P11198" s="108"/>
      <c r="Q11198" s="108"/>
      <c r="R11198" s="108"/>
      <c r="S11198" s="107"/>
    </row>
    <row r="11199" spans="1:19">
      <c r="A11199" s="107"/>
      <c r="B11199" s="112"/>
      <c r="C11199" s="107"/>
      <c r="D11199" s="112"/>
      <c r="E11199" s="107"/>
      <c r="F11199" s="107"/>
      <c r="G11199" s="107"/>
      <c r="H11199" s="107"/>
      <c r="I11199" s="107"/>
      <c r="J11199" s="108"/>
      <c r="K11199" s="108"/>
      <c r="L11199" s="108"/>
      <c r="M11199" s="108"/>
      <c r="N11199" s="108"/>
      <c r="O11199" s="108"/>
      <c r="P11199" s="108"/>
      <c r="Q11199" s="108"/>
      <c r="R11199" s="108"/>
      <c r="S11199" s="107"/>
    </row>
    <row r="11200" spans="1:19">
      <c r="A11200" s="107"/>
      <c r="B11200" s="112"/>
      <c r="C11200" s="107"/>
      <c r="D11200" s="112"/>
      <c r="E11200" s="107"/>
      <c r="F11200" s="107"/>
      <c r="G11200" s="107"/>
      <c r="H11200" s="107"/>
      <c r="I11200" s="107"/>
      <c r="J11200" s="108"/>
      <c r="K11200" s="108"/>
      <c r="L11200" s="108"/>
      <c r="M11200" s="108"/>
      <c r="N11200" s="108"/>
      <c r="O11200" s="108"/>
      <c r="P11200" s="108"/>
      <c r="Q11200" s="108"/>
      <c r="R11200" s="108"/>
      <c r="S11200" s="107"/>
    </row>
    <row r="11201" spans="1:19">
      <c r="A11201" s="107"/>
      <c r="B11201" s="112"/>
      <c r="C11201" s="107"/>
      <c r="D11201" s="112"/>
      <c r="E11201" s="107"/>
      <c r="F11201" s="107"/>
      <c r="G11201" s="107"/>
      <c r="H11201" s="107"/>
      <c r="I11201" s="107"/>
      <c r="J11201" s="108"/>
      <c r="K11201" s="108"/>
      <c r="L11201" s="108"/>
      <c r="M11201" s="108"/>
      <c r="N11201" s="108"/>
      <c r="O11201" s="108"/>
      <c r="P11201" s="108"/>
      <c r="Q11201" s="108"/>
      <c r="R11201" s="108"/>
      <c r="S11201" s="107"/>
    </row>
    <row r="11202" spans="1:19">
      <c r="A11202" s="107"/>
      <c r="B11202" s="112"/>
      <c r="C11202" s="107"/>
      <c r="D11202" s="112"/>
      <c r="E11202" s="107"/>
      <c r="F11202" s="107"/>
      <c r="G11202" s="107"/>
      <c r="H11202" s="107"/>
      <c r="I11202" s="107"/>
      <c r="J11202" s="108"/>
      <c r="K11202" s="108"/>
      <c r="L11202" s="108"/>
      <c r="M11202" s="108"/>
      <c r="N11202" s="108"/>
      <c r="O11202" s="108"/>
      <c r="P11202" s="108"/>
      <c r="Q11202" s="108"/>
      <c r="R11202" s="108"/>
      <c r="S11202" s="107"/>
    </row>
    <row r="11203" spans="1:19">
      <c r="A11203" s="107"/>
      <c r="B11203" s="112"/>
      <c r="C11203" s="107"/>
      <c r="D11203" s="112"/>
      <c r="E11203" s="107"/>
      <c r="F11203" s="107"/>
      <c r="G11203" s="107"/>
      <c r="H11203" s="107"/>
      <c r="I11203" s="107"/>
      <c r="J11203" s="108"/>
      <c r="K11203" s="108"/>
      <c r="L11203" s="108"/>
      <c r="M11203" s="108"/>
      <c r="N11203" s="108"/>
      <c r="O11203" s="108"/>
      <c r="P11203" s="108"/>
      <c r="Q11203" s="108"/>
      <c r="R11203" s="108"/>
      <c r="S11203" s="107"/>
    </row>
    <row r="11204" spans="1:19">
      <c r="A11204" s="107"/>
      <c r="B11204" s="112"/>
      <c r="C11204" s="107"/>
      <c r="D11204" s="112"/>
      <c r="E11204" s="107"/>
      <c r="F11204" s="107"/>
      <c r="G11204" s="107"/>
      <c r="H11204" s="107"/>
      <c r="I11204" s="107"/>
      <c r="J11204" s="108"/>
      <c r="K11204" s="108"/>
      <c r="L11204" s="108"/>
      <c r="M11204" s="108"/>
      <c r="N11204" s="108"/>
      <c r="O11204" s="108"/>
      <c r="P11204" s="108"/>
      <c r="Q11204" s="108"/>
      <c r="R11204" s="108"/>
      <c r="S11204" s="107"/>
    </row>
    <row r="11205" spans="1:19">
      <c r="A11205" s="107"/>
      <c r="B11205" s="112"/>
      <c r="C11205" s="107"/>
      <c r="D11205" s="112"/>
      <c r="E11205" s="107"/>
      <c r="F11205" s="107"/>
      <c r="G11205" s="107"/>
      <c r="H11205" s="107"/>
      <c r="I11205" s="107"/>
      <c r="J11205" s="108"/>
      <c r="K11205" s="108"/>
      <c r="L11205" s="108"/>
      <c r="M11205" s="108"/>
      <c r="N11205" s="108"/>
      <c r="O11205" s="108"/>
      <c r="P11205" s="108"/>
      <c r="Q11205" s="108"/>
      <c r="R11205" s="108"/>
      <c r="S11205" s="107"/>
    </row>
    <row r="11206" spans="1:19">
      <c r="A11206" s="107"/>
      <c r="B11206" s="112"/>
      <c r="C11206" s="107"/>
      <c r="D11206" s="112"/>
      <c r="E11206" s="107"/>
      <c r="F11206" s="107"/>
      <c r="G11206" s="107"/>
      <c r="H11206" s="107"/>
      <c r="I11206" s="107"/>
      <c r="J11206" s="108"/>
      <c r="K11206" s="108"/>
      <c r="L11206" s="108"/>
      <c r="M11206" s="108"/>
      <c r="N11206" s="108"/>
      <c r="O11206" s="108"/>
      <c r="P11206" s="108"/>
      <c r="Q11206" s="108"/>
      <c r="R11206" s="108"/>
      <c r="S11206" s="107"/>
    </row>
    <row r="11207" spans="1:19">
      <c r="A11207" s="107"/>
      <c r="B11207" s="112"/>
      <c r="C11207" s="107"/>
      <c r="D11207" s="112"/>
      <c r="E11207" s="107"/>
      <c r="F11207" s="107"/>
      <c r="G11207" s="107"/>
      <c r="H11207" s="107"/>
      <c r="I11207" s="107"/>
      <c r="J11207" s="108"/>
      <c r="K11207" s="108"/>
      <c r="L11207" s="108"/>
      <c r="M11207" s="108"/>
      <c r="N11207" s="108"/>
      <c r="O11207" s="108"/>
      <c r="P11207" s="108"/>
      <c r="Q11207" s="108"/>
      <c r="R11207" s="108"/>
      <c r="S11207" s="107"/>
    </row>
    <row r="11208" spans="1:19">
      <c r="A11208" s="107"/>
      <c r="B11208" s="112"/>
      <c r="C11208" s="107"/>
      <c r="D11208" s="112"/>
      <c r="E11208" s="107"/>
      <c r="F11208" s="107"/>
      <c r="G11208" s="107"/>
      <c r="H11208" s="107"/>
      <c r="I11208" s="107"/>
      <c r="J11208" s="108"/>
      <c r="K11208" s="108"/>
      <c r="L11208" s="108"/>
      <c r="M11208" s="108"/>
      <c r="N11208" s="108"/>
      <c r="O11208" s="108"/>
      <c r="P11208" s="108"/>
      <c r="Q11208" s="108"/>
      <c r="R11208" s="108"/>
      <c r="S11208" s="107"/>
    </row>
    <row r="11209" spans="1:19">
      <c r="A11209" s="107"/>
      <c r="B11209" s="112"/>
      <c r="C11209" s="107"/>
      <c r="D11209" s="112"/>
      <c r="E11209" s="107"/>
      <c r="F11209" s="107"/>
      <c r="G11209" s="107"/>
      <c r="H11209" s="107"/>
      <c r="I11209" s="107"/>
      <c r="J11209" s="108"/>
      <c r="K11209" s="108"/>
      <c r="L11209" s="108"/>
      <c r="M11209" s="108"/>
      <c r="N11209" s="108"/>
      <c r="O11209" s="108"/>
      <c r="P11209" s="108"/>
      <c r="Q11209" s="108"/>
      <c r="R11209" s="108"/>
      <c r="S11209" s="107"/>
    </row>
    <row r="11210" spans="1:19">
      <c r="A11210" s="107"/>
      <c r="B11210" s="112"/>
      <c r="C11210" s="107"/>
      <c r="D11210" s="112"/>
      <c r="E11210" s="107"/>
      <c r="F11210" s="107"/>
      <c r="G11210" s="107"/>
      <c r="H11210" s="107"/>
      <c r="I11210" s="107"/>
      <c r="J11210" s="108"/>
      <c r="K11210" s="108"/>
      <c r="L11210" s="108"/>
      <c r="M11210" s="108"/>
      <c r="N11210" s="108"/>
      <c r="O11210" s="108"/>
      <c r="P11210" s="108"/>
      <c r="Q11210" s="108"/>
      <c r="R11210" s="108"/>
      <c r="S11210" s="107"/>
    </row>
    <row r="11211" spans="1:19">
      <c r="A11211" s="107"/>
      <c r="B11211" s="112"/>
      <c r="C11211" s="107"/>
      <c r="D11211" s="112"/>
      <c r="E11211" s="107"/>
      <c r="F11211" s="107"/>
      <c r="G11211" s="107"/>
      <c r="H11211" s="107"/>
      <c r="I11211" s="107"/>
      <c r="J11211" s="108"/>
      <c r="K11211" s="108"/>
      <c r="L11211" s="108"/>
      <c r="M11211" s="108"/>
      <c r="N11211" s="108"/>
      <c r="O11211" s="108"/>
      <c r="P11211" s="108"/>
      <c r="Q11211" s="108"/>
      <c r="R11211" s="108"/>
      <c r="S11211" s="107"/>
    </row>
    <row r="11212" spans="1:19">
      <c r="A11212" s="107"/>
      <c r="B11212" s="112"/>
      <c r="C11212" s="107"/>
      <c r="D11212" s="112"/>
      <c r="E11212" s="107"/>
      <c r="F11212" s="107"/>
      <c r="G11212" s="107"/>
      <c r="H11212" s="107"/>
      <c r="I11212" s="107"/>
      <c r="J11212" s="108"/>
      <c r="K11212" s="108"/>
      <c r="L11212" s="108"/>
      <c r="M11212" s="108"/>
      <c r="N11212" s="108"/>
      <c r="O11212" s="108"/>
      <c r="P11212" s="108"/>
      <c r="Q11212" s="108"/>
      <c r="R11212" s="108"/>
      <c r="S11212" s="107"/>
    </row>
    <row r="11213" spans="1:19">
      <c r="A11213" s="107"/>
      <c r="B11213" s="112"/>
      <c r="C11213" s="107"/>
      <c r="D11213" s="112"/>
      <c r="E11213" s="107"/>
      <c r="F11213" s="107"/>
      <c r="G11213" s="107"/>
      <c r="H11213" s="107"/>
      <c r="I11213" s="107"/>
      <c r="J11213" s="108"/>
      <c r="K11213" s="108"/>
      <c r="L11213" s="108"/>
      <c r="M11213" s="108"/>
      <c r="N11213" s="108"/>
      <c r="O11213" s="108"/>
      <c r="P11213" s="108"/>
      <c r="Q11213" s="108"/>
      <c r="R11213" s="108"/>
      <c r="S11213" s="107"/>
    </row>
    <row r="11214" spans="1:19">
      <c r="A11214" s="107"/>
      <c r="B11214" s="112"/>
      <c r="C11214" s="107"/>
      <c r="D11214" s="112"/>
      <c r="E11214" s="107"/>
      <c r="F11214" s="107"/>
      <c r="G11214" s="107"/>
      <c r="H11214" s="107"/>
      <c r="I11214" s="107"/>
      <c r="J11214" s="108"/>
      <c r="K11214" s="108"/>
      <c r="L11214" s="108"/>
      <c r="M11214" s="108"/>
      <c r="N11214" s="108"/>
      <c r="O11214" s="108"/>
      <c r="P11214" s="108"/>
      <c r="Q11214" s="108"/>
      <c r="R11214" s="108"/>
      <c r="S11214" s="107"/>
    </row>
    <row r="11215" spans="1:19">
      <c r="A11215" s="107"/>
      <c r="B11215" s="112"/>
      <c r="C11215" s="107"/>
      <c r="D11215" s="112"/>
      <c r="E11215" s="107"/>
      <c r="F11215" s="107"/>
      <c r="G11215" s="107"/>
      <c r="H11215" s="107"/>
      <c r="I11215" s="107"/>
      <c r="J11215" s="108"/>
      <c r="K11215" s="108"/>
      <c r="L11215" s="108"/>
      <c r="M11215" s="108"/>
      <c r="N11215" s="108"/>
      <c r="O11215" s="108"/>
      <c r="P11215" s="108"/>
      <c r="Q11215" s="108"/>
      <c r="R11215" s="108"/>
      <c r="S11215" s="107"/>
    </row>
    <row r="11216" spans="1:19">
      <c r="A11216" s="107"/>
      <c r="B11216" s="112"/>
      <c r="C11216" s="107"/>
      <c r="D11216" s="112"/>
      <c r="E11216" s="107"/>
      <c r="F11216" s="107"/>
      <c r="G11216" s="107"/>
      <c r="H11216" s="107"/>
      <c r="I11216" s="107"/>
      <c r="J11216" s="108"/>
      <c r="K11216" s="108"/>
      <c r="L11216" s="108"/>
      <c r="M11216" s="108"/>
      <c r="N11216" s="108"/>
      <c r="O11216" s="108"/>
      <c r="P11216" s="108"/>
      <c r="Q11216" s="108"/>
      <c r="R11216" s="108"/>
      <c r="S11216" s="107"/>
    </row>
    <row r="11217" spans="1:19">
      <c r="A11217" s="107"/>
      <c r="B11217" s="112"/>
      <c r="C11217" s="107"/>
      <c r="D11217" s="112"/>
      <c r="E11217" s="107"/>
      <c r="F11217" s="107"/>
      <c r="G11217" s="107"/>
      <c r="H11217" s="107"/>
      <c r="I11217" s="107"/>
      <c r="J11217" s="108"/>
      <c r="K11217" s="108"/>
      <c r="L11217" s="108"/>
      <c r="M11217" s="108"/>
      <c r="N11217" s="108"/>
      <c r="O11217" s="108"/>
      <c r="P11217" s="108"/>
      <c r="Q11217" s="108"/>
      <c r="R11217" s="108"/>
      <c r="S11217" s="107"/>
    </row>
    <row r="11218" spans="1:19">
      <c r="A11218" s="107"/>
      <c r="B11218" s="112"/>
      <c r="C11218" s="107"/>
      <c r="D11218" s="112"/>
      <c r="E11218" s="107"/>
      <c r="F11218" s="107"/>
      <c r="G11218" s="107"/>
      <c r="H11218" s="107"/>
      <c r="I11218" s="107"/>
      <c r="J11218" s="108"/>
      <c r="K11218" s="108"/>
      <c r="L11218" s="108"/>
      <c r="M11218" s="108"/>
      <c r="N11218" s="108"/>
      <c r="O11218" s="108"/>
      <c r="P11218" s="108"/>
      <c r="Q11218" s="108"/>
      <c r="R11218" s="108"/>
      <c r="S11218" s="107"/>
    </row>
    <row r="11219" spans="1:19">
      <c r="A11219" s="107"/>
      <c r="B11219" s="112"/>
      <c r="C11219" s="107"/>
      <c r="D11219" s="112"/>
      <c r="E11219" s="107"/>
      <c r="F11219" s="107"/>
      <c r="G11219" s="107"/>
      <c r="H11219" s="107"/>
      <c r="I11219" s="107"/>
      <c r="J11219" s="108"/>
      <c r="K11219" s="108"/>
      <c r="L11219" s="108"/>
      <c r="M11219" s="108"/>
      <c r="N11219" s="108"/>
      <c r="O11219" s="108"/>
      <c r="P11219" s="108"/>
      <c r="Q11219" s="108"/>
      <c r="R11219" s="108"/>
      <c r="S11219" s="107"/>
    </row>
    <row r="11220" spans="1:19">
      <c r="A11220" s="107"/>
      <c r="B11220" s="112"/>
      <c r="C11220" s="107"/>
      <c r="D11220" s="112"/>
      <c r="E11220" s="107"/>
      <c r="F11220" s="107"/>
      <c r="G11220" s="107"/>
      <c r="H11220" s="107"/>
      <c r="I11220" s="107"/>
      <c r="J11220" s="108"/>
      <c r="K11220" s="108"/>
      <c r="L11220" s="108"/>
      <c r="M11220" s="108"/>
      <c r="N11220" s="108"/>
      <c r="O11220" s="108"/>
      <c r="P11220" s="108"/>
      <c r="Q11220" s="108"/>
      <c r="R11220" s="108"/>
      <c r="S11220" s="107"/>
    </row>
    <row r="11221" spans="1:19">
      <c r="A11221" s="107"/>
      <c r="B11221" s="112"/>
      <c r="C11221" s="107"/>
      <c r="D11221" s="112"/>
      <c r="E11221" s="107"/>
      <c r="F11221" s="107"/>
      <c r="G11221" s="107"/>
      <c r="H11221" s="107"/>
      <c r="I11221" s="107"/>
      <c r="J11221" s="108"/>
      <c r="K11221" s="108"/>
      <c r="L11221" s="108"/>
      <c r="M11221" s="108"/>
      <c r="N11221" s="108"/>
      <c r="O11221" s="108"/>
      <c r="P11221" s="108"/>
      <c r="Q11221" s="108"/>
      <c r="R11221" s="108"/>
      <c r="S11221" s="107"/>
    </row>
    <row r="11222" spans="1:19">
      <c r="A11222" s="107"/>
      <c r="B11222" s="112"/>
      <c r="C11222" s="107"/>
      <c r="D11222" s="112"/>
      <c r="E11222" s="107"/>
      <c r="F11222" s="107"/>
      <c r="G11222" s="107"/>
      <c r="H11222" s="107"/>
      <c r="I11222" s="107"/>
      <c r="J11222" s="108"/>
      <c r="K11222" s="108"/>
      <c r="L11222" s="108"/>
      <c r="M11222" s="108"/>
      <c r="N11222" s="108"/>
      <c r="O11222" s="108"/>
      <c r="P11222" s="108"/>
      <c r="Q11222" s="108"/>
      <c r="R11222" s="108"/>
      <c r="S11222" s="107"/>
    </row>
    <row r="11223" spans="1:19">
      <c r="A11223" s="107"/>
      <c r="B11223" s="112"/>
      <c r="C11223" s="107"/>
      <c r="D11223" s="112"/>
      <c r="E11223" s="107"/>
      <c r="F11223" s="107"/>
      <c r="G11223" s="107"/>
      <c r="H11223" s="107"/>
      <c r="I11223" s="107"/>
      <c r="J11223" s="108"/>
      <c r="K11223" s="108"/>
      <c r="L11223" s="108"/>
      <c r="M11223" s="108"/>
      <c r="N11223" s="108"/>
      <c r="O11223" s="108"/>
      <c r="P11223" s="108"/>
      <c r="Q11223" s="108"/>
      <c r="R11223" s="108"/>
      <c r="S11223" s="107"/>
    </row>
    <row r="11224" spans="1:19">
      <c r="A11224" s="107"/>
      <c r="B11224" s="112"/>
      <c r="C11224" s="107"/>
      <c r="D11224" s="112"/>
      <c r="E11224" s="107"/>
      <c r="F11224" s="107"/>
      <c r="G11224" s="107"/>
      <c r="H11224" s="107"/>
      <c r="I11224" s="107"/>
      <c r="J11224" s="108"/>
      <c r="K11224" s="108"/>
      <c r="L11224" s="108"/>
      <c r="M11224" s="108"/>
      <c r="N11224" s="108"/>
      <c r="O11224" s="108"/>
      <c r="P11224" s="108"/>
      <c r="Q11224" s="108"/>
      <c r="R11224" s="108"/>
      <c r="S11224" s="107"/>
    </row>
    <row r="11225" spans="1:19">
      <c r="A11225" s="107"/>
      <c r="B11225" s="112"/>
      <c r="C11225" s="107"/>
      <c r="D11225" s="112"/>
      <c r="E11225" s="107"/>
      <c r="F11225" s="107"/>
      <c r="G11225" s="107"/>
      <c r="H11225" s="107"/>
      <c r="I11225" s="107"/>
      <c r="J11225" s="108"/>
      <c r="K11225" s="108"/>
      <c r="L11225" s="108"/>
      <c r="M11225" s="108"/>
      <c r="N11225" s="108"/>
      <c r="O11225" s="108"/>
      <c r="P11225" s="108"/>
      <c r="Q11225" s="108"/>
      <c r="R11225" s="108"/>
      <c r="S11225" s="107"/>
    </row>
    <row r="11226" spans="1:19">
      <c r="A11226" s="107"/>
      <c r="B11226" s="112"/>
      <c r="C11226" s="107"/>
      <c r="D11226" s="112"/>
      <c r="E11226" s="107"/>
      <c r="F11226" s="107"/>
      <c r="G11226" s="107"/>
      <c r="H11226" s="107"/>
      <c r="I11226" s="107"/>
      <c r="J11226" s="108"/>
      <c r="K11226" s="108"/>
      <c r="L11226" s="108"/>
      <c r="M11226" s="108"/>
      <c r="N11226" s="108"/>
      <c r="O11226" s="108"/>
      <c r="P11226" s="108"/>
      <c r="Q11226" s="108"/>
      <c r="R11226" s="108"/>
      <c r="S11226" s="107"/>
    </row>
    <row r="11227" spans="1:19">
      <c r="A11227" s="107"/>
      <c r="B11227" s="112"/>
      <c r="C11227" s="107"/>
      <c r="D11227" s="112"/>
      <c r="E11227" s="107"/>
      <c r="F11227" s="107"/>
      <c r="G11227" s="107"/>
      <c r="H11227" s="107"/>
      <c r="I11227" s="107"/>
      <c r="J11227" s="108"/>
      <c r="K11227" s="108"/>
      <c r="L11227" s="108"/>
      <c r="M11227" s="108"/>
      <c r="N11227" s="108"/>
      <c r="O11227" s="108"/>
      <c r="P11227" s="108"/>
      <c r="Q11227" s="108"/>
      <c r="R11227" s="108"/>
      <c r="S11227" s="107"/>
    </row>
    <row r="11228" spans="1:19">
      <c r="A11228" s="107"/>
      <c r="B11228" s="112"/>
      <c r="C11228" s="107"/>
      <c r="D11228" s="112"/>
      <c r="E11228" s="107"/>
      <c r="F11228" s="107"/>
      <c r="G11228" s="107"/>
      <c r="H11228" s="107"/>
      <c r="I11228" s="107"/>
      <c r="J11228" s="108"/>
      <c r="K11228" s="108"/>
      <c r="L11228" s="108"/>
      <c r="M11228" s="108"/>
      <c r="N11228" s="108"/>
      <c r="O11228" s="108"/>
      <c r="P11228" s="108"/>
      <c r="Q11228" s="108"/>
      <c r="R11228" s="108"/>
      <c r="S11228" s="107"/>
    </row>
    <row r="11229" spans="1:19">
      <c r="A11229" s="107"/>
      <c r="B11229" s="112"/>
      <c r="C11229" s="107"/>
      <c r="D11229" s="112"/>
      <c r="E11229" s="107"/>
      <c r="F11229" s="107"/>
      <c r="G11229" s="107"/>
      <c r="H11229" s="107"/>
      <c r="I11229" s="107"/>
      <c r="J11229" s="108"/>
      <c r="K11229" s="108"/>
      <c r="L11229" s="108"/>
      <c r="M11229" s="108"/>
      <c r="N11229" s="108"/>
      <c r="O11229" s="108"/>
      <c r="P11229" s="108"/>
      <c r="Q11229" s="108"/>
      <c r="R11229" s="108"/>
      <c r="S11229" s="107"/>
    </row>
    <row r="11230" spans="1:19">
      <c r="A11230" s="107"/>
      <c r="B11230" s="112"/>
      <c r="C11230" s="107"/>
      <c r="D11230" s="112"/>
      <c r="E11230" s="107"/>
      <c r="F11230" s="107"/>
      <c r="G11230" s="107"/>
      <c r="H11230" s="107"/>
      <c r="I11230" s="107"/>
      <c r="J11230" s="108"/>
      <c r="K11230" s="108"/>
      <c r="L11230" s="108"/>
      <c r="M11230" s="108"/>
      <c r="N11230" s="108"/>
      <c r="O11230" s="108"/>
      <c r="P11230" s="108"/>
      <c r="Q11230" s="108"/>
      <c r="R11230" s="108"/>
      <c r="S11230" s="107"/>
    </row>
    <row r="11231" spans="1:19">
      <c r="A11231" s="107"/>
      <c r="B11231" s="112"/>
      <c r="C11231" s="107"/>
      <c r="D11231" s="112"/>
      <c r="E11231" s="107"/>
      <c r="F11231" s="107"/>
      <c r="G11231" s="107"/>
      <c r="H11231" s="107"/>
      <c r="I11231" s="107"/>
      <c r="J11231" s="108"/>
      <c r="K11231" s="108"/>
      <c r="L11231" s="108"/>
      <c r="M11231" s="108"/>
      <c r="N11231" s="108"/>
      <c r="O11231" s="108"/>
      <c r="P11231" s="108"/>
      <c r="Q11231" s="108"/>
      <c r="R11231" s="108"/>
      <c r="S11231" s="107"/>
    </row>
    <row r="11232" spans="1:19">
      <c r="A11232" s="107"/>
      <c r="B11232" s="112"/>
      <c r="C11232" s="107"/>
      <c r="D11232" s="112"/>
      <c r="E11232" s="107"/>
      <c r="F11232" s="107"/>
      <c r="G11232" s="107"/>
      <c r="H11232" s="107"/>
      <c r="I11232" s="107"/>
      <c r="J11232" s="108"/>
      <c r="K11232" s="108"/>
      <c r="L11232" s="108"/>
      <c r="M11232" s="108"/>
      <c r="N11232" s="108"/>
      <c r="O11232" s="108"/>
      <c r="P11232" s="108"/>
      <c r="Q11232" s="108"/>
      <c r="R11232" s="108"/>
      <c r="S11232" s="107"/>
    </row>
    <row r="11233" spans="1:19">
      <c r="A11233" s="107"/>
      <c r="B11233" s="112"/>
      <c r="C11233" s="107"/>
      <c r="D11233" s="112"/>
      <c r="E11233" s="107"/>
      <c r="F11233" s="107"/>
      <c r="G11233" s="107"/>
      <c r="H11233" s="107"/>
      <c r="I11233" s="107"/>
      <c r="J11233" s="108"/>
      <c r="K11233" s="108"/>
      <c r="L11233" s="108"/>
      <c r="M11233" s="108"/>
      <c r="N11233" s="108"/>
      <c r="O11233" s="108"/>
      <c r="P11233" s="108"/>
      <c r="Q11233" s="108"/>
      <c r="R11233" s="108"/>
      <c r="S11233" s="107"/>
    </row>
    <row r="11234" spans="1:19">
      <c r="A11234" s="107"/>
      <c r="B11234" s="112"/>
      <c r="C11234" s="107"/>
      <c r="D11234" s="112"/>
      <c r="E11234" s="107"/>
      <c r="F11234" s="107"/>
      <c r="G11234" s="107"/>
      <c r="H11234" s="107"/>
      <c r="I11234" s="107"/>
      <c r="J11234" s="108"/>
      <c r="K11234" s="108"/>
      <c r="L11234" s="108"/>
      <c r="M11234" s="108"/>
      <c r="N11234" s="108"/>
      <c r="O11234" s="108"/>
      <c r="P11234" s="108"/>
      <c r="Q11234" s="108"/>
      <c r="R11234" s="108"/>
      <c r="S11234" s="107"/>
    </row>
    <row r="11235" spans="1:19">
      <c r="A11235" s="107"/>
      <c r="B11235" s="112"/>
      <c r="C11235" s="107"/>
      <c r="D11235" s="112"/>
      <c r="E11235" s="107"/>
      <c r="F11235" s="107"/>
      <c r="G11235" s="107"/>
      <c r="H11235" s="107"/>
      <c r="I11235" s="107"/>
      <c r="J11235" s="108"/>
      <c r="K11235" s="108"/>
      <c r="L11235" s="108"/>
      <c r="M11235" s="108"/>
      <c r="N11235" s="108"/>
      <c r="O11235" s="108"/>
      <c r="P11235" s="108"/>
      <c r="Q11235" s="108"/>
      <c r="R11235" s="108"/>
      <c r="S11235" s="1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OCT+NOV+DEC</vt:lpstr>
      <vt:lpstr>Pri 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2021-02-10T03:47:08Z</dcterms:modified>
</cp:coreProperties>
</file>