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ymphony\Month wise 2021\February'21\Audit\"/>
    </mc:Choice>
  </mc:AlternateContent>
  <bookViews>
    <workbookView xWindow="0" yWindow="0" windowWidth="20490" windowHeight="7755" tabRatio="759"/>
  </bookViews>
  <sheets>
    <sheet name="Intput (Dealer Assessment)" sheetId="1" r:id="rId1"/>
    <sheet name="Output (Mark)" sheetId="2" r:id="rId2"/>
    <sheet name="Sheet2" sheetId="4" state="hidden" r:id="rId3"/>
    <sheet name="Data Vaidation" sheetId="5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3" i="2"/>
  <c r="B6" i="2" l="1"/>
  <c r="B5" i="2"/>
  <c r="D13" i="1" l="1"/>
  <c r="E25" i="1" l="1"/>
  <c r="E24" i="1"/>
  <c r="D25" i="2"/>
  <c r="C13" i="2"/>
  <c r="E13" i="2" s="1"/>
  <c r="C10" i="2"/>
  <c r="E10" i="2" s="1"/>
  <c r="E16" i="1"/>
  <c r="C15" i="2" s="1"/>
  <c r="E15" i="2" s="1"/>
  <c r="E19" i="1" l="1"/>
  <c r="C17" i="2" s="1"/>
  <c r="E17" i="2" s="1"/>
  <c r="C20" i="2" l="1"/>
  <c r="E20" i="2" s="1"/>
  <c r="E26" i="1"/>
  <c r="C21" i="2" s="1"/>
  <c r="E21" i="2" s="1"/>
  <c r="E27" i="1"/>
  <c r="C22" i="2" s="1"/>
  <c r="E22" i="2" s="1"/>
  <c r="E28" i="1"/>
  <c r="C23" i="2" s="1"/>
  <c r="E23" i="2" s="1"/>
  <c r="E29" i="1"/>
  <c r="C24" i="2" s="1"/>
  <c r="E24" i="2" s="1"/>
  <c r="C19" i="2"/>
  <c r="E19" i="2" s="1"/>
  <c r="C11" i="2"/>
  <c r="E11" i="2" s="1"/>
  <c r="C12" i="2" l="1"/>
  <c r="E12" i="2" s="1"/>
  <c r="E25" i="2" l="1"/>
</calcChain>
</file>

<file path=xl/sharedStrings.xml><?xml version="1.0" encoding="utf-8"?>
<sst xmlns="http://schemas.openxmlformats.org/spreadsheetml/2006/main" count="96" uniqueCount="78">
  <si>
    <t>Status</t>
  </si>
  <si>
    <t>Invoice Status Check</t>
  </si>
  <si>
    <t>Multiple shop invoice given entry in single retail’s name</t>
  </si>
  <si>
    <t>One retail’s invoice given entry to another retail</t>
  </si>
  <si>
    <t>Unlisted retail’s invoice given entry to another retail’s name</t>
  </si>
  <si>
    <t>Product quantity mismatch in invoice</t>
  </si>
  <si>
    <t>Dangler</t>
  </si>
  <si>
    <t>Sticker</t>
  </si>
  <si>
    <t>Ceiling Banner</t>
  </si>
  <si>
    <t>Model Name</t>
  </si>
  <si>
    <t>Quantity</t>
  </si>
  <si>
    <t>Is there any Invoice entry date mismatch?</t>
  </si>
  <si>
    <t>All invoice are available (Exist in System and Physically)</t>
  </si>
  <si>
    <t>Item Name</t>
  </si>
  <si>
    <t>Stock in Hand</t>
  </si>
  <si>
    <t>Weight</t>
  </si>
  <si>
    <t>Percentage</t>
  </si>
  <si>
    <t xml:space="preserve">Mark </t>
  </si>
  <si>
    <t>Percentage of Total Invoice</t>
  </si>
  <si>
    <t xml:space="preserve">Total </t>
  </si>
  <si>
    <t>S.N</t>
  </si>
  <si>
    <t>Area</t>
  </si>
  <si>
    <t>In case of any mismatch please mention model name &amp; QTY below</t>
  </si>
  <si>
    <t>Physical Data</t>
  </si>
  <si>
    <t>System Data</t>
  </si>
  <si>
    <t>System status vs. physical status assesment</t>
  </si>
  <si>
    <t xml:space="preserve">SKU wise total stock </t>
  </si>
  <si>
    <t xml:space="preserve">Total number of SKU </t>
  </si>
  <si>
    <t>Invoice preserve duration (1 month/ 2 months / 3 months)</t>
  </si>
  <si>
    <t xml:space="preserve">Number of smart phone invoice done retail </t>
  </si>
  <si>
    <t>Smart Phone distribution status</t>
  </si>
  <si>
    <t>Invoice assesment</t>
  </si>
  <si>
    <t>POSM distribution assesment</t>
  </si>
  <si>
    <t>Distributed QTY</t>
  </si>
  <si>
    <t>Received QTY</t>
  </si>
  <si>
    <t>Total invoice number</t>
  </si>
  <si>
    <t>Assesment Status</t>
  </si>
  <si>
    <t>Dealer wise system vs. physical data assesment</t>
  </si>
  <si>
    <t>Dealer on hand stock vs system stock status (High/Low/Accurate)</t>
  </si>
  <si>
    <t>1. Shop is clean enough?</t>
  </si>
  <si>
    <t>2. Shop lighting is sufficient?</t>
  </si>
  <si>
    <t>3. As a customer- How you fell?</t>
  </si>
  <si>
    <t>4. Retail stock status-
- Not match with System data and Physical data.
- Shop stock is greater than System data.
- Shop stock is lower than System data.</t>
  </si>
  <si>
    <t>5. Invoice Status
- No invoice available
- Some invoices are present, most  of invoices are absent
- Most of invoices is present, Some invoices are absent
- All invoices are present</t>
  </si>
  <si>
    <t>6. Was POSM executed as per SYMPHONY guidelines?</t>
  </si>
  <si>
    <t>7. Was the High focus model executed?</t>
  </si>
  <si>
    <t>8. Retaile Sales man/ SBC's performance check
- Dress Code
- Haircut
- Facial Cleanliness
- Body Cleanliness
- ID card Presence
- Product Knowledge
- Log book maintenance
- Professionalism
- Camapign Knowledge
- New Product Knowledge</t>
  </si>
  <si>
    <t>Perfect</t>
  </si>
  <si>
    <t>Very Satisfactory</t>
  </si>
  <si>
    <t>Satisfactory</t>
  </si>
  <si>
    <t>Moderate</t>
  </si>
  <si>
    <t>Unsatisfactory</t>
  </si>
  <si>
    <t>Very Unsatisfactory</t>
  </si>
  <si>
    <t>Not Satisfactory</t>
  </si>
  <si>
    <t>Perfectly Executed</t>
  </si>
  <si>
    <t>Moderately Executed</t>
  </si>
  <si>
    <t>Not executed</t>
  </si>
  <si>
    <t>EO</t>
  </si>
  <si>
    <t>SIS</t>
  </si>
  <si>
    <t>GO</t>
  </si>
  <si>
    <t>Perfectly Match with System data</t>
  </si>
  <si>
    <t>Shop stock is greater than System data</t>
  </si>
  <si>
    <t>Shop stock is lower than System data</t>
  </si>
  <si>
    <t>No invoice available</t>
  </si>
  <si>
    <t>Some invoices are present, most  of invoices are absent</t>
  </si>
  <si>
    <t>Most of invoices is present, Some invoices are absent</t>
  </si>
  <si>
    <t>All invoices are present</t>
  </si>
  <si>
    <t>Bar Phone distribution status</t>
  </si>
  <si>
    <t xml:space="preserve">Number of Bar phone invoice done retail </t>
  </si>
  <si>
    <t>Total number of SKU</t>
  </si>
  <si>
    <t>Bar phone invoice done retail number</t>
  </si>
  <si>
    <t>Bar phone target retail number</t>
  </si>
  <si>
    <t>Smart phone target  retail number</t>
  </si>
  <si>
    <t>Smart phone invoice done retail number</t>
  </si>
  <si>
    <t>Zone Name: Pabna</t>
  </si>
  <si>
    <t>Region Name: Rajshahi</t>
  </si>
  <si>
    <t>Dealer Hosue ID: DEL-0158</t>
  </si>
  <si>
    <t>Dealer Hosue Name: Tulip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</si>
</sst>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u/>
      <sz val="10"/>
      <color theme="10"/>
      <name val="Malgun Gothic"/>
      <family val="2"/>
    </font>
    <font>
      <sz val="10"/>
      <color rgb="FFFF0000"/>
      <name val="Malgun Gothic"/>
      <family val="2"/>
    </font>
    <font>
      <b/>
      <sz val="10"/>
      <color theme="0"/>
      <name val="Malgun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5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9" xfId="0" applyFont="1" applyBorder="1"/>
    <xf numFmtId="0" fontId="3" fillId="0" borderId="34" xfId="0" applyFont="1" applyBorder="1" applyAlignment="1">
      <alignment horizontal="center" vertical="center"/>
    </xf>
    <xf numFmtId="0" fontId="3" fillId="0" borderId="7" xfId="0" applyFont="1" applyBorder="1"/>
    <xf numFmtId="0" fontId="3" fillId="0" borderId="29" xfId="0" applyFont="1" applyBorder="1" applyAlignment="1">
      <alignment horizontal="left" vertical="center"/>
    </xf>
    <xf numFmtId="0" fontId="5" fillId="0" borderId="0" xfId="2" applyFont="1"/>
    <xf numFmtId="9" fontId="3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3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4" borderId="16" xfId="0" applyFont="1" applyFill="1" applyBorder="1"/>
    <xf numFmtId="0" fontId="3" fillId="0" borderId="14" xfId="0" applyFont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4" borderId="39" xfId="0" applyFont="1" applyFill="1" applyBorder="1"/>
    <xf numFmtId="0" fontId="3" fillId="0" borderId="16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16" xfId="0" applyFont="1" applyBorder="1"/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2" xfId="0" applyFont="1" applyBorder="1"/>
    <xf numFmtId="0" fontId="3" fillId="0" borderId="23" xfId="0" applyFont="1" applyBorder="1"/>
    <xf numFmtId="0" fontId="4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4" borderId="30" xfId="0" applyFont="1" applyFill="1" applyBorder="1"/>
    <xf numFmtId="0" fontId="3" fillId="0" borderId="4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4" borderId="22" xfId="0" applyFont="1" applyFill="1" applyBorder="1"/>
    <xf numFmtId="0" fontId="3" fillId="0" borderId="22" xfId="0" applyFont="1" applyBorder="1" applyAlignment="1">
      <alignment vertical="center"/>
    </xf>
    <xf numFmtId="9" fontId="3" fillId="0" borderId="4" xfId="1" applyNumberFormat="1" applyFont="1" applyFill="1" applyBorder="1" applyAlignment="1">
      <alignment horizontal="center" vertical="center"/>
    </xf>
    <xf numFmtId="9" fontId="3" fillId="0" borderId="5" xfId="1" applyFont="1" applyFill="1" applyBorder="1" applyAlignment="1">
      <alignment horizontal="center" vertical="center"/>
    </xf>
    <xf numFmtId="9" fontId="3" fillId="0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4" xfId="0" applyFont="1" applyBorder="1"/>
    <xf numFmtId="9" fontId="3" fillId="0" borderId="44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9" fontId="3" fillId="0" borderId="41" xfId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30" xfId="0" applyBorder="1"/>
    <xf numFmtId="0" fontId="0" fillId="0" borderId="39" xfId="0" applyBorder="1"/>
    <xf numFmtId="0" fontId="0" fillId="0" borderId="34" xfId="0" applyBorder="1"/>
    <xf numFmtId="0" fontId="0" fillId="0" borderId="0" xfId="0" applyBorder="1"/>
    <xf numFmtId="0" fontId="0" fillId="0" borderId="34" xfId="0" applyBorder="1" applyAlignment="1">
      <alignment vertical="top" wrapText="1"/>
    </xf>
    <xf numFmtId="0" fontId="0" fillId="0" borderId="39" xfId="0" applyBorder="1" applyAlignment="1"/>
    <xf numFmtId="0" fontId="0" fillId="0" borderId="30" xfId="0" applyBorder="1" applyAlignment="1">
      <alignment vertical="top"/>
    </xf>
    <xf numFmtId="0" fontId="0" fillId="0" borderId="39" xfId="0" applyBorder="1" applyAlignment="1">
      <alignment vertical="top"/>
    </xf>
    <xf numFmtId="0" fontId="0" fillId="0" borderId="30" xfId="0" applyFill="1" applyBorder="1" applyAlignment="1">
      <alignment vertical="top" wrapText="1"/>
    </xf>
    <xf numFmtId="0" fontId="0" fillId="0" borderId="34" xfId="0" applyFill="1" applyBorder="1" applyAlignment="1">
      <alignment vertical="top" wrapText="1"/>
    </xf>
    <xf numFmtId="0" fontId="0" fillId="0" borderId="39" xfId="0" applyFill="1" applyBorder="1" applyAlignment="1">
      <alignment vertical="top"/>
    </xf>
    <xf numFmtId="0" fontId="3" fillId="0" borderId="49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9" fontId="3" fillId="0" borderId="7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35" xfId="0" applyFont="1" applyBorder="1"/>
    <xf numFmtId="0" fontId="3" fillId="0" borderId="19" xfId="0" applyFont="1" applyBorder="1" applyAlignment="1">
      <alignment horizontal="left"/>
    </xf>
    <xf numFmtId="0" fontId="3" fillId="5" borderId="1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/>
    </xf>
    <xf numFmtId="0" fontId="3" fillId="0" borderId="47" xfId="0" applyFont="1" applyBorder="1" applyAlignment="1">
      <alignment horizontal="center" vertical="center"/>
    </xf>
    <xf numFmtId="0" fontId="3" fillId="0" borderId="21" xfId="0" applyFont="1" applyBorder="1" applyAlignment="1">
      <alignment horizontal="left"/>
    </xf>
    <xf numFmtId="0" fontId="3" fillId="5" borderId="52" xfId="0" applyFont="1" applyFill="1" applyBorder="1" applyAlignment="1">
      <alignment horizontal="center" vertical="center"/>
    </xf>
    <xf numFmtId="0" fontId="3" fillId="5" borderId="48" xfId="0" applyFont="1" applyFill="1" applyBorder="1" applyAlignment="1"/>
    <xf numFmtId="0" fontId="3" fillId="5" borderId="8" xfId="0" applyFont="1" applyFill="1" applyBorder="1" applyAlignment="1"/>
    <xf numFmtId="0" fontId="3" fillId="5" borderId="38" xfId="0" applyFont="1" applyFill="1" applyBorder="1" applyAlignment="1"/>
    <xf numFmtId="0" fontId="3" fillId="5" borderId="43" xfId="0" applyFont="1" applyFill="1" applyBorder="1" applyAlignment="1"/>
    <xf numFmtId="0" fontId="3" fillId="5" borderId="46" xfId="0" applyFont="1" applyFill="1" applyBorder="1" applyAlignment="1"/>
    <xf numFmtId="0" fontId="3" fillId="5" borderId="42" xfId="0" applyFont="1" applyFill="1" applyBorder="1" applyAlignment="1"/>
    <xf numFmtId="0" fontId="3" fillId="0" borderId="30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9" fontId="3" fillId="5" borderId="53" xfId="1" applyFont="1" applyFill="1" applyBorder="1" applyAlignment="1">
      <alignment horizontal="center" vertical="center"/>
    </xf>
    <xf numFmtId="9" fontId="3" fillId="5" borderId="51" xfId="1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9" fontId="3" fillId="5" borderId="41" xfId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47" xfId="0" applyFont="1" applyFill="1" applyBorder="1" applyAlignment="1"/>
    <xf numFmtId="0" fontId="3" fillId="5" borderId="40" xfId="0" applyFont="1" applyFill="1" applyBorder="1" applyAlignment="1"/>
    <xf numFmtId="0" fontId="3" fillId="5" borderId="37" xfId="0" applyFont="1" applyFill="1" applyBorder="1" applyAlignment="1"/>
    <xf numFmtId="0" fontId="4" fillId="5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3" fillId="0" borderId="47" xfId="0" applyFont="1" applyBorder="1" applyAlignment="1"/>
    <xf numFmtId="0" fontId="3" fillId="0" borderId="40" xfId="0" applyFont="1" applyBorder="1" applyAlignment="1"/>
    <xf numFmtId="0" fontId="3" fillId="0" borderId="37" xfId="0" applyFont="1" applyBorder="1" applyAlignment="1"/>
    <xf numFmtId="0" fontId="3" fillId="0" borderId="48" xfId="0" applyFont="1" applyBorder="1" applyAlignment="1"/>
    <xf numFmtId="0" fontId="3" fillId="0" borderId="8" xfId="0" applyFont="1" applyBorder="1" applyAlignment="1"/>
    <xf numFmtId="0" fontId="3" fillId="0" borderId="38" xfId="0" applyFont="1" applyBorder="1" applyAlignment="1"/>
    <xf numFmtId="0" fontId="3" fillId="0" borderId="43" xfId="0" applyFont="1" applyBorder="1" applyAlignment="1"/>
    <xf numFmtId="0" fontId="3" fillId="0" borderId="46" xfId="0" applyFont="1" applyBorder="1" applyAlignment="1"/>
    <xf numFmtId="0" fontId="3" fillId="0" borderId="42" xfId="0" applyFont="1" applyBorder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1:I39"/>
  <sheetViews>
    <sheetView showGridLines="0" tabSelected="1" topLeftCell="C1" zoomScale="90" zoomScaleNormal="90" workbookViewId="0">
      <selection activeCell="D13" sqref="D13:E13"/>
    </sheetView>
  </sheetViews>
  <sheetFormatPr defaultColWidth="9.125" defaultRowHeight="13.5" x14ac:dyDescent="0.25"/>
  <cols>
    <col min="1" max="1" width="9.125" style="2"/>
    <col min="2" max="2" width="6.25" style="1" customWidth="1"/>
    <col min="3" max="3" width="59.25" style="2" bestFit="1" customWidth="1"/>
    <col min="4" max="4" width="31.375" style="1" bestFit="1" customWidth="1"/>
    <col min="5" max="5" width="25.625" style="1" customWidth="1"/>
    <col min="6" max="6" width="29" style="3" customWidth="1"/>
    <col min="7" max="7" width="31.625" style="3" customWidth="1"/>
    <col min="8" max="8" width="10.875" style="4" bestFit="1" customWidth="1"/>
    <col min="9" max="9" width="16.875" style="4" bestFit="1" customWidth="1"/>
    <col min="10" max="16384" width="9.125" style="2"/>
  </cols>
  <sheetData>
    <row r="1" spans="2:9" ht="14.25" thickBot="1" x14ac:dyDescent="0.3"/>
    <row r="2" spans="2:9" ht="15" customHeight="1" thickBot="1" x14ac:dyDescent="0.3">
      <c r="B2" s="113" t="s">
        <v>37</v>
      </c>
      <c r="C2" s="114"/>
      <c r="D2" s="114"/>
      <c r="E2" s="114"/>
      <c r="F2" s="114"/>
      <c r="G2" s="115"/>
    </row>
    <row r="3" spans="2:9" ht="14.25" thickBot="1" x14ac:dyDescent="0.3"/>
    <row r="4" spans="2:9" ht="15" customHeight="1" x14ac:dyDescent="0.25">
      <c r="B4" s="130" t="s">
        <v>76</v>
      </c>
      <c r="C4" s="131"/>
      <c r="D4" s="131"/>
      <c r="E4" s="131"/>
      <c r="F4" s="131"/>
      <c r="G4" s="132"/>
    </row>
    <row r="5" spans="2:9" ht="15" customHeight="1" x14ac:dyDescent="0.25">
      <c r="B5" s="99" t="s">
        <v>77</v>
      </c>
      <c r="C5" s="100"/>
      <c r="D5" s="100"/>
      <c r="E5" s="100"/>
      <c r="F5" s="100"/>
      <c r="G5" s="101"/>
    </row>
    <row r="6" spans="2:9" ht="15" customHeight="1" x14ac:dyDescent="0.25">
      <c r="B6" s="99" t="s">
        <v>74</v>
      </c>
      <c r="C6" s="100"/>
      <c r="D6" s="100"/>
      <c r="E6" s="100"/>
      <c r="F6" s="100"/>
      <c r="G6" s="101"/>
    </row>
    <row r="7" spans="2:9" ht="15" customHeight="1" thickBot="1" x14ac:dyDescent="0.3">
      <c r="B7" s="102" t="s">
        <v>75</v>
      </c>
      <c r="C7" s="103"/>
      <c r="D7" s="103"/>
      <c r="E7" s="103"/>
      <c r="F7" s="103"/>
      <c r="G7" s="104"/>
    </row>
    <row r="8" spans="2:9" ht="14.25" thickBot="1" x14ac:dyDescent="0.3"/>
    <row r="9" spans="2:9" ht="28.5" customHeight="1" thickBot="1" x14ac:dyDescent="0.3">
      <c r="B9" s="35" t="s">
        <v>20</v>
      </c>
      <c r="C9" s="25" t="s">
        <v>21</v>
      </c>
      <c r="D9" s="121" t="s">
        <v>0</v>
      </c>
      <c r="E9" s="122"/>
      <c r="F9" s="124" t="s">
        <v>22</v>
      </c>
      <c r="G9" s="125"/>
    </row>
    <row r="10" spans="2:9" ht="15.75" customHeight="1" thickBot="1" x14ac:dyDescent="0.3">
      <c r="B10" s="120">
        <v>1</v>
      </c>
      <c r="C10" s="26" t="s">
        <v>25</v>
      </c>
      <c r="D10" s="5" t="s">
        <v>24</v>
      </c>
      <c r="E10" s="6" t="s">
        <v>23</v>
      </c>
      <c r="F10" s="22" t="s">
        <v>9</v>
      </c>
      <c r="G10" s="6" t="s">
        <v>10</v>
      </c>
      <c r="H10" s="2"/>
      <c r="I10" s="2"/>
    </row>
    <row r="11" spans="2:9" ht="14.25" thickBot="1" x14ac:dyDescent="0.3">
      <c r="B11" s="107"/>
      <c r="C11" s="27" t="s">
        <v>69</v>
      </c>
      <c r="D11" s="93">
        <v>44</v>
      </c>
      <c r="E11" s="94">
        <v>44</v>
      </c>
      <c r="F11" s="90"/>
      <c r="G11" s="8"/>
      <c r="H11" s="2"/>
      <c r="I11" s="2"/>
    </row>
    <row r="12" spans="2:9" ht="14.25" thickBot="1" x14ac:dyDescent="0.3">
      <c r="B12" s="9">
        <v>2</v>
      </c>
      <c r="C12" s="28" t="s">
        <v>26</v>
      </c>
      <c r="D12" s="86">
        <v>4280</v>
      </c>
      <c r="E12" s="95">
        <v>4280</v>
      </c>
      <c r="F12" s="91"/>
      <c r="G12" s="10"/>
      <c r="H12" s="2"/>
      <c r="I12" s="2"/>
    </row>
    <row r="13" spans="2:9" ht="15.75" customHeight="1" thickBot="1" x14ac:dyDescent="0.3">
      <c r="B13" s="7">
        <v>3</v>
      </c>
      <c r="C13" s="29" t="s">
        <v>38</v>
      </c>
      <c r="D13" s="126" t="str">
        <f>IF(E12=D12,"Accurate",IF(E12&lt;D12,"Low",IF(E12&gt;D12,"High")))</f>
        <v>Accurate</v>
      </c>
      <c r="E13" s="127"/>
      <c r="F13" s="92"/>
      <c r="G13" s="11"/>
    </row>
    <row r="14" spans="2:9" ht="15.75" customHeight="1" thickBot="1" x14ac:dyDescent="0.3">
      <c r="B14" s="7">
        <v>4</v>
      </c>
      <c r="C14" s="29" t="s">
        <v>28</v>
      </c>
      <c r="D14" s="128">
        <v>3</v>
      </c>
      <c r="E14" s="129"/>
      <c r="F14" s="90"/>
      <c r="G14" s="11"/>
    </row>
    <row r="15" spans="2:9" ht="14.45" customHeight="1" thickBot="1" x14ac:dyDescent="0.3">
      <c r="B15" s="105">
        <v>5</v>
      </c>
      <c r="C15" s="21" t="s">
        <v>67</v>
      </c>
      <c r="D15" s="96"/>
      <c r="E15" s="15"/>
      <c r="F15" s="4"/>
    </row>
    <row r="16" spans="2:9" ht="15" customHeight="1" x14ac:dyDescent="0.25">
      <c r="B16" s="106"/>
      <c r="C16" s="30" t="s">
        <v>71</v>
      </c>
      <c r="D16" s="83">
        <v>0</v>
      </c>
      <c r="E16" s="123" t="e">
        <f>D17/D16</f>
        <v>#DIV/0!</v>
      </c>
      <c r="G16" s="4"/>
      <c r="I16" s="2"/>
    </row>
    <row r="17" spans="2:9" ht="15.75" customHeight="1" thickBot="1" x14ac:dyDescent="0.3">
      <c r="B17" s="107"/>
      <c r="C17" s="30" t="s">
        <v>70</v>
      </c>
      <c r="D17" s="86">
        <v>0</v>
      </c>
      <c r="E17" s="109"/>
      <c r="G17" s="4"/>
      <c r="I17" s="2"/>
    </row>
    <row r="18" spans="2:9" ht="14.25" thickBot="1" x14ac:dyDescent="0.3">
      <c r="B18" s="105">
        <v>6</v>
      </c>
      <c r="C18" s="39" t="s">
        <v>30</v>
      </c>
      <c r="D18" s="40"/>
      <c r="E18" s="40"/>
      <c r="G18" s="4"/>
      <c r="I18" s="2"/>
    </row>
    <row r="19" spans="2:9" ht="15" customHeight="1" x14ac:dyDescent="0.25">
      <c r="B19" s="106"/>
      <c r="C19" s="97" t="s">
        <v>72</v>
      </c>
      <c r="D19" s="98">
        <v>10</v>
      </c>
      <c r="E19" s="108">
        <f>D20/D19</f>
        <v>1</v>
      </c>
      <c r="G19" s="4"/>
      <c r="I19" s="2"/>
    </row>
    <row r="20" spans="2:9" ht="14.25" thickBot="1" x14ac:dyDescent="0.3">
      <c r="B20" s="107"/>
      <c r="C20" s="31" t="s">
        <v>73</v>
      </c>
      <c r="D20" s="23">
        <v>10</v>
      </c>
      <c r="E20" s="109"/>
      <c r="G20" s="4"/>
      <c r="I20" s="2"/>
    </row>
    <row r="21" spans="2:9" x14ac:dyDescent="0.25">
      <c r="B21" s="105">
        <v>7</v>
      </c>
      <c r="C21" s="39" t="s">
        <v>31</v>
      </c>
      <c r="D21" s="40"/>
      <c r="E21" s="19"/>
    </row>
    <row r="22" spans="2:9" ht="15" customHeight="1" x14ac:dyDescent="0.25">
      <c r="B22" s="106"/>
      <c r="C22" s="116" t="s">
        <v>35</v>
      </c>
      <c r="D22" s="118">
        <v>605</v>
      </c>
      <c r="E22" s="34"/>
    </row>
    <row r="23" spans="2:9" x14ac:dyDescent="0.25">
      <c r="B23" s="106"/>
      <c r="C23" s="117"/>
      <c r="D23" s="119"/>
      <c r="E23" s="34" t="s">
        <v>18</v>
      </c>
    </row>
    <row r="24" spans="2:9" x14ac:dyDescent="0.25">
      <c r="B24" s="106"/>
      <c r="C24" s="32" t="s">
        <v>11</v>
      </c>
      <c r="D24" s="24">
        <v>0</v>
      </c>
      <c r="E24" s="48">
        <f>D24/$D$22</f>
        <v>0</v>
      </c>
      <c r="F24" s="12"/>
      <c r="G24" s="13"/>
    </row>
    <row r="25" spans="2:9" ht="15" customHeight="1" x14ac:dyDescent="0.25">
      <c r="B25" s="106"/>
      <c r="C25" s="32" t="s">
        <v>2</v>
      </c>
      <c r="D25" s="24">
        <v>3</v>
      </c>
      <c r="E25" s="48">
        <f>D25/$D$22</f>
        <v>4.9586776859504135E-3</v>
      </c>
      <c r="F25" s="14"/>
    </row>
    <row r="26" spans="2:9" ht="15" customHeight="1" x14ac:dyDescent="0.25">
      <c r="B26" s="106"/>
      <c r="C26" s="32" t="s">
        <v>3</v>
      </c>
      <c r="D26" s="24">
        <v>2</v>
      </c>
      <c r="E26" s="48">
        <f t="shared" ref="E26:E29" si="0">D26/$D$22</f>
        <v>3.3057851239669421E-3</v>
      </c>
      <c r="F26" s="14"/>
    </row>
    <row r="27" spans="2:9" ht="15" customHeight="1" x14ac:dyDescent="0.25">
      <c r="B27" s="106"/>
      <c r="C27" s="32" t="s">
        <v>4</v>
      </c>
      <c r="D27" s="24">
        <v>1</v>
      </c>
      <c r="E27" s="48">
        <f t="shared" si="0"/>
        <v>1.652892561983471E-3</v>
      </c>
      <c r="F27" s="14"/>
    </row>
    <row r="28" spans="2:9" ht="15" customHeight="1" x14ac:dyDescent="0.25">
      <c r="B28" s="106"/>
      <c r="C28" s="32" t="s">
        <v>5</v>
      </c>
      <c r="D28" s="24">
        <v>0</v>
      </c>
      <c r="E28" s="48">
        <f t="shared" si="0"/>
        <v>0</v>
      </c>
      <c r="F28" s="14"/>
    </row>
    <row r="29" spans="2:9" ht="15.75" customHeight="1" thickBot="1" x14ac:dyDescent="0.3">
      <c r="B29" s="107"/>
      <c r="C29" s="33" t="s">
        <v>12</v>
      </c>
      <c r="D29" s="23">
        <v>0</v>
      </c>
      <c r="E29" s="89">
        <f t="shared" si="0"/>
        <v>0</v>
      </c>
      <c r="F29" s="14"/>
    </row>
    <row r="30" spans="2:9" ht="3.75" customHeight="1" thickBot="1" x14ac:dyDescent="0.3"/>
    <row r="31" spans="2:9" ht="14.45" customHeight="1" thickBot="1" x14ac:dyDescent="0.3">
      <c r="B31" s="105">
        <v>8</v>
      </c>
      <c r="C31" s="110" t="s">
        <v>32</v>
      </c>
      <c r="D31" s="25" t="s">
        <v>13</v>
      </c>
      <c r="E31" s="36" t="s">
        <v>34</v>
      </c>
      <c r="F31" s="37" t="s">
        <v>33</v>
      </c>
      <c r="G31" s="38" t="s">
        <v>14</v>
      </c>
      <c r="H31" s="2"/>
      <c r="I31" s="2"/>
    </row>
    <row r="32" spans="2:9" ht="15" customHeight="1" x14ac:dyDescent="0.25">
      <c r="B32" s="106"/>
      <c r="C32" s="111"/>
      <c r="D32" s="16" t="s">
        <v>6</v>
      </c>
      <c r="E32" s="80"/>
      <c r="F32" s="81"/>
      <c r="G32" s="82"/>
      <c r="H32" s="2"/>
      <c r="I32" s="2"/>
    </row>
    <row r="33" spans="2:9" ht="15" customHeight="1" x14ac:dyDescent="0.25">
      <c r="B33" s="106"/>
      <c r="C33" s="111"/>
      <c r="D33" s="17" t="s">
        <v>7</v>
      </c>
      <c r="E33" s="83"/>
      <c r="F33" s="84"/>
      <c r="G33" s="85"/>
      <c r="H33" s="2"/>
      <c r="I33" s="2"/>
    </row>
    <row r="34" spans="2:9" ht="15.75" customHeight="1" thickBot="1" x14ac:dyDescent="0.3">
      <c r="B34" s="107"/>
      <c r="C34" s="112"/>
      <c r="D34" s="18" t="s">
        <v>8</v>
      </c>
      <c r="E34" s="86"/>
      <c r="F34" s="87"/>
      <c r="G34" s="88"/>
      <c r="H34" s="2"/>
      <c r="I34" s="2"/>
    </row>
    <row r="35" spans="2:9" x14ac:dyDescent="0.25">
      <c r="F35" s="4"/>
      <c r="H35" s="2"/>
      <c r="I35" s="2"/>
    </row>
    <row r="36" spans="2:9" x14ac:dyDescent="0.25">
      <c r="F36" s="4"/>
    </row>
    <row r="37" spans="2:9" x14ac:dyDescent="0.25">
      <c r="F37" s="4"/>
    </row>
    <row r="38" spans="2:9" x14ac:dyDescent="0.25">
      <c r="F38" s="4"/>
    </row>
    <row r="39" spans="2:9" x14ac:dyDescent="0.25">
      <c r="F39" s="4"/>
    </row>
  </sheetData>
  <mergeCells count="19">
    <mergeCell ref="B2:G2"/>
    <mergeCell ref="C22:C23"/>
    <mergeCell ref="D22:D23"/>
    <mergeCell ref="B10:B11"/>
    <mergeCell ref="D9:E9"/>
    <mergeCell ref="B21:B29"/>
    <mergeCell ref="E16:E17"/>
    <mergeCell ref="F9:G9"/>
    <mergeCell ref="D13:E13"/>
    <mergeCell ref="D14:E14"/>
    <mergeCell ref="B15:B17"/>
    <mergeCell ref="B4:G4"/>
    <mergeCell ref="B5:G5"/>
    <mergeCell ref="B6:G6"/>
    <mergeCell ref="B7:G7"/>
    <mergeCell ref="B18:B20"/>
    <mergeCell ref="E19:E20"/>
    <mergeCell ref="B31:B34"/>
    <mergeCell ref="C31:C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H28"/>
  <sheetViews>
    <sheetView showGridLines="0" workbookViewId="0">
      <selection activeCell="C12" sqref="C12"/>
    </sheetView>
  </sheetViews>
  <sheetFormatPr defaultColWidth="9.125" defaultRowHeight="13.5" x14ac:dyDescent="0.25"/>
  <cols>
    <col min="1" max="1" width="1" style="2" customWidth="1"/>
    <col min="2" max="2" width="62.375" style="2" bestFit="1" customWidth="1"/>
    <col min="3" max="3" width="18.625" style="1" bestFit="1" customWidth="1"/>
    <col min="4" max="4" width="15" style="1" bestFit="1" customWidth="1"/>
    <col min="5" max="5" width="20.75" style="1" bestFit="1" customWidth="1"/>
    <col min="6" max="6" width="17.75" style="3" customWidth="1"/>
    <col min="7" max="7" width="10.875" style="4" bestFit="1" customWidth="1"/>
    <col min="8" max="8" width="16.875" style="4" bestFit="1" customWidth="1"/>
    <col min="9" max="16384" width="9.125" style="2"/>
  </cols>
  <sheetData>
    <row r="1" spans="2:8" ht="15" customHeight="1" thickBot="1" x14ac:dyDescent="0.3">
      <c r="B1" s="113" t="s">
        <v>37</v>
      </c>
      <c r="C1" s="114"/>
      <c r="D1" s="114"/>
      <c r="E1" s="115"/>
      <c r="F1" s="4"/>
      <c r="H1" s="2"/>
    </row>
    <row r="2" spans="2:8" ht="6" customHeight="1" thickBot="1" x14ac:dyDescent="0.3">
      <c r="B2" s="76"/>
      <c r="C2" s="77"/>
      <c r="D2" s="78"/>
      <c r="E2" s="79"/>
      <c r="F2" s="4"/>
      <c r="H2" s="2"/>
    </row>
    <row r="3" spans="2:8" ht="15" customHeight="1" x14ac:dyDescent="0.25">
      <c r="B3" s="136" t="str">
        <f>'Intput (Dealer Assessment)'!B4:C4</f>
        <v>Dealer Hosue ID: DEL-0158</v>
      </c>
      <c r="C3" s="137"/>
      <c r="D3" s="137"/>
      <c r="E3" s="138"/>
      <c r="F3" s="4"/>
      <c r="H3" s="2"/>
    </row>
    <row r="4" spans="2:8" ht="15" customHeight="1" x14ac:dyDescent="0.25">
      <c r="B4" s="139" t="str">
        <f>'Intput (Dealer Assessment)'!B5:C5</f>
        <v>Dealer Hosue Name: Tulip Distribution</v>
      </c>
      <c r="C4" s="140"/>
      <c r="D4" s="140"/>
      <c r="E4" s="141"/>
      <c r="F4" s="4"/>
      <c r="H4" s="2"/>
    </row>
    <row r="5" spans="2:8" ht="15" customHeight="1" x14ac:dyDescent="0.25">
      <c r="B5" s="139" t="str">
        <f>'Intput (Dealer Assessment)'!B6:C6</f>
        <v>Zone Name: Pabna</v>
      </c>
      <c r="C5" s="140"/>
      <c r="D5" s="140"/>
      <c r="E5" s="141"/>
      <c r="F5" s="4"/>
      <c r="H5" s="2"/>
    </row>
    <row r="6" spans="2:8" ht="15" customHeight="1" thickBot="1" x14ac:dyDescent="0.3">
      <c r="B6" s="142" t="str">
        <f>'Intput (Dealer Assessment)'!B7:C7</f>
        <v>Region Name: Rajshahi</v>
      </c>
      <c r="C6" s="143"/>
      <c r="D6" s="143"/>
      <c r="E6" s="144"/>
      <c r="F6" s="4"/>
      <c r="H6" s="2"/>
    </row>
    <row r="7" spans="2:8" ht="3.75" customHeight="1" thickBot="1" x14ac:dyDescent="0.3"/>
    <row r="8" spans="2:8" x14ac:dyDescent="0.25">
      <c r="B8" s="57" t="s">
        <v>21</v>
      </c>
      <c r="C8" s="133" t="s">
        <v>36</v>
      </c>
      <c r="D8" s="134"/>
      <c r="E8" s="135"/>
    </row>
    <row r="9" spans="2:8" x14ac:dyDescent="0.25">
      <c r="B9" s="45" t="s">
        <v>25</v>
      </c>
      <c r="C9" s="58" t="s">
        <v>16</v>
      </c>
      <c r="D9" s="59" t="s">
        <v>15</v>
      </c>
      <c r="E9" s="60" t="s">
        <v>17</v>
      </c>
      <c r="F9" s="2"/>
      <c r="G9" s="2"/>
      <c r="H9" s="2"/>
    </row>
    <row r="10" spans="2:8" x14ac:dyDescent="0.25">
      <c r="B10" s="46" t="s">
        <v>27</v>
      </c>
      <c r="C10" s="47">
        <f>'Intput (Dealer Assessment)'!E11/'Intput (Dealer Assessment)'!D11</f>
        <v>1</v>
      </c>
      <c r="D10" s="44">
        <v>5</v>
      </c>
      <c r="E10" s="48" t="str">
        <f>IF(C10&gt;=90%,"5",IF(C10&gt;=89%,"4",IF(C10&gt;=79%,"3",IF(C10&gt;=69%,"2",IF(C10&gt;=0%,"1","0")))))</f>
        <v>5</v>
      </c>
      <c r="F10" s="2"/>
      <c r="G10" s="2"/>
      <c r="H10" s="2"/>
    </row>
    <row r="11" spans="2:8" x14ac:dyDescent="0.25">
      <c r="B11" s="46" t="s">
        <v>26</v>
      </c>
      <c r="C11" s="47">
        <f>'Intput (Dealer Assessment)'!E12/'Intput (Dealer Assessment)'!D12</f>
        <v>1</v>
      </c>
      <c r="D11" s="44">
        <v>5</v>
      </c>
      <c r="E11" s="48" t="str">
        <f>IF(C11&gt;=99%,"5",IF(C11&gt;=96%,"4",IF(C11&gt;=93%,"3",IF(C11&gt;=90%,"2",IF(C11&lt;=89%,"1","0")))))</f>
        <v>5</v>
      </c>
      <c r="F11" s="41"/>
      <c r="G11" s="2"/>
      <c r="H11" s="2"/>
    </row>
    <row r="12" spans="2:8" x14ac:dyDescent="0.25">
      <c r="B12" s="32" t="s">
        <v>38</v>
      </c>
      <c r="C12" s="47" t="str">
        <f>'Intput (Dealer Assessment)'!D13</f>
        <v>Accurate</v>
      </c>
      <c r="D12" s="44">
        <v>10</v>
      </c>
      <c r="E12" s="48" t="str">
        <f>IF(C12="Low","4",IF(C12="Accurate","10",IF(C12="High","6")))</f>
        <v>10</v>
      </c>
      <c r="F12" s="42"/>
    </row>
    <row r="13" spans="2:8" ht="14.25" thickBot="1" x14ac:dyDescent="0.3">
      <c r="B13" s="32" t="s">
        <v>28</v>
      </c>
      <c r="C13" s="61">
        <f>'Intput (Dealer Assessment)'!D14</f>
        <v>3</v>
      </c>
      <c r="D13" s="44">
        <v>5</v>
      </c>
      <c r="E13" s="50" t="str">
        <f>IF(C13=1,"1",IF(C13=2,"3",IF(C13=3,"5","0")))</f>
        <v>5</v>
      </c>
      <c r="F13" s="42"/>
    </row>
    <row r="14" spans="2:8" ht="14.25" thickBot="1" x14ac:dyDescent="0.3">
      <c r="B14" s="21" t="s">
        <v>67</v>
      </c>
      <c r="C14" s="49"/>
      <c r="D14" s="44"/>
      <c r="E14" s="50"/>
      <c r="F14" s="42"/>
    </row>
    <row r="15" spans="2:8" x14ac:dyDescent="0.25">
      <c r="B15" s="30" t="s">
        <v>68</v>
      </c>
      <c r="C15" s="49" t="e">
        <f>'Intput (Dealer Assessment)'!E16</f>
        <v>#DIV/0!</v>
      </c>
      <c r="D15" s="44">
        <v>10</v>
      </c>
      <c r="E15" s="48" t="e">
        <f>IF(C15&gt;=95%,"10",IF(C15&gt;=90%,"9",IF(C15&gt;=85%,"8",IF(C15&gt;=80%,"7",IF(C15&gt;=75%,"6",IF(C15&gt;=70%,"5",IF(C15&gt;=65%,"4",IF(C15&gt;=60%,"3",IF(C15&gt;=55%,"2",IF(C15&gt;=50%,"1","0"))))))))))</f>
        <v>#DIV/0!</v>
      </c>
    </row>
    <row r="16" spans="2:8" x14ac:dyDescent="0.25">
      <c r="B16" s="45" t="s">
        <v>30</v>
      </c>
      <c r="C16" s="49"/>
      <c r="D16" s="44"/>
      <c r="E16" s="48"/>
    </row>
    <row r="17" spans="2:8" x14ac:dyDescent="0.25">
      <c r="B17" s="30" t="s">
        <v>29</v>
      </c>
      <c r="C17" s="49">
        <f>'Intput (Dealer Assessment)'!E19</f>
        <v>1</v>
      </c>
      <c r="D17" s="44">
        <v>10</v>
      </c>
      <c r="E17" s="48" t="str">
        <f>IF(C17&gt;=95%,"10",IF(C17&gt;=90%,"9",IF(C17&gt;=85%,"8",IF(C17&gt;=80%,"7",IF(C17&gt;=75%,"6",IF(C17&gt;=70%,"5",IF(C17&gt;=65%,"4",IF(C17&gt;=60%,"3",IF(C17&gt;=55%,"2",IF(C17&gt;=50%,"1","0"))))))))))</f>
        <v>10</v>
      </c>
    </row>
    <row r="18" spans="2:8" x14ac:dyDescent="0.25">
      <c r="B18" s="45" t="s">
        <v>1</v>
      </c>
      <c r="C18" s="49"/>
      <c r="D18" s="44"/>
      <c r="E18" s="48"/>
    </row>
    <row r="19" spans="2:8" x14ac:dyDescent="0.25">
      <c r="B19" s="32" t="s">
        <v>11</v>
      </c>
      <c r="C19" s="49">
        <f>'Intput (Dealer Assessment)'!E24</f>
        <v>0</v>
      </c>
      <c r="D19" s="44">
        <v>10</v>
      </c>
      <c r="E19" s="48" t="str">
        <f>IF(C19=0%,"10",IF(C19&lt;=1%,"9",IF(C19&lt;=2%,"8",IF(C19&lt;=3%,"7",IF(C19&lt;=4%,"6",IF(C19&lt;=5%,"5",IF(C19&lt;=6%,"4",IF(C19&lt;=7%,"3",IF(C19&lt;=8%,"2",IF(C19&lt;=9%,"1","0"))))))))))</f>
        <v>10</v>
      </c>
    </row>
    <row r="20" spans="2:8" x14ac:dyDescent="0.25">
      <c r="B20" s="32" t="s">
        <v>2</v>
      </c>
      <c r="C20" s="49">
        <f>'Intput (Dealer Assessment)'!E25</f>
        <v>4.9586776859504135E-3</v>
      </c>
      <c r="D20" s="44">
        <v>10</v>
      </c>
      <c r="E20" s="48" t="str">
        <f t="shared" ref="E20:E23" si="0">IF(C20=0%,"10",IF(C20&lt;=1%,"9",IF(C20&lt;=2%,"8",IF(C20&lt;=3%,"7",IF(C20&lt;=4%,"6",IF(C20&lt;=5%,"5",IF(C20&lt;=6%,"4",IF(C20&lt;=7%,"3",IF(C20&lt;=8%,"2",IF(C20&lt;=9%,"1","0"))))))))))</f>
        <v>9</v>
      </c>
    </row>
    <row r="21" spans="2:8" x14ac:dyDescent="0.25">
      <c r="B21" s="32" t="s">
        <v>3</v>
      </c>
      <c r="C21" s="49">
        <f>'Intput (Dealer Assessment)'!E26</f>
        <v>3.3057851239669421E-3</v>
      </c>
      <c r="D21" s="44">
        <v>10</v>
      </c>
      <c r="E21" s="48" t="str">
        <f t="shared" si="0"/>
        <v>9</v>
      </c>
    </row>
    <row r="22" spans="2:8" x14ac:dyDescent="0.25">
      <c r="B22" s="32" t="s">
        <v>4</v>
      </c>
      <c r="C22" s="49">
        <f>'Intput (Dealer Assessment)'!E27</f>
        <v>1.652892561983471E-3</v>
      </c>
      <c r="D22" s="44">
        <v>10</v>
      </c>
      <c r="E22" s="48" t="str">
        <f t="shared" si="0"/>
        <v>9</v>
      </c>
    </row>
    <row r="23" spans="2:8" x14ac:dyDescent="0.25">
      <c r="B23" s="32" t="s">
        <v>5</v>
      </c>
      <c r="C23" s="49">
        <f>'Intput (Dealer Assessment)'!E28</f>
        <v>0</v>
      </c>
      <c r="D23" s="44">
        <v>10</v>
      </c>
      <c r="E23" s="48" t="str">
        <f t="shared" si="0"/>
        <v>10</v>
      </c>
    </row>
    <row r="24" spans="2:8" ht="14.25" thickBot="1" x14ac:dyDescent="0.3">
      <c r="B24" s="51" t="s">
        <v>12</v>
      </c>
      <c r="C24" s="52">
        <f>'Intput (Dealer Assessment)'!E29</f>
        <v>0</v>
      </c>
      <c r="D24" s="53">
        <v>5</v>
      </c>
      <c r="E24" s="54" t="str">
        <f>IF(C24=0%,"5",IF(C24&lt;=1%,"4",IF(C24&lt;=3%,"3",IF(C24&lt;=4%,"2",IF(C24&lt;=5%,"1","0")))))</f>
        <v>5</v>
      </c>
    </row>
    <row r="25" spans="2:8" ht="14.25" thickBot="1" x14ac:dyDescent="0.3">
      <c r="B25" s="56" t="s">
        <v>19</v>
      </c>
      <c r="C25" s="20"/>
      <c r="D25" s="55">
        <f>D10+D11+D12+D13+D15+D19+D20+D21+D22+D23+D24+D17</f>
        <v>100</v>
      </c>
      <c r="E25" s="43" t="e">
        <f>E10+E11+E12+E13+E19+E20+E21+E22+E23+E24+E15+E17</f>
        <v>#DIV/0!</v>
      </c>
    </row>
    <row r="27" spans="2:8" x14ac:dyDescent="0.25">
      <c r="C27" s="2"/>
      <c r="D27" s="2"/>
      <c r="F27" s="2"/>
      <c r="G27" s="2"/>
      <c r="H27" s="2"/>
    </row>
    <row r="28" spans="2:8" x14ac:dyDescent="0.25">
      <c r="F28" s="2"/>
      <c r="G28" s="2"/>
      <c r="H28" s="2"/>
    </row>
  </sheetData>
  <mergeCells count="6">
    <mergeCell ref="B1:E1"/>
    <mergeCell ref="C8:E8"/>
    <mergeCell ref="B3:E3"/>
    <mergeCell ref="B4:E4"/>
    <mergeCell ref="B5:E5"/>
    <mergeCell ref="B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0"/>
  <sheetViews>
    <sheetView workbookViewId="0">
      <selection activeCell="E7" sqref="E7"/>
    </sheetView>
  </sheetViews>
  <sheetFormatPr defaultRowHeight="15" x14ac:dyDescent="0.25"/>
  <cols>
    <col min="2" max="2" width="43.375" style="62" customWidth="1"/>
  </cols>
  <sheetData>
    <row r="3" spans="2:2" x14ac:dyDescent="0.25">
      <c r="B3" s="62" t="s">
        <v>39</v>
      </c>
    </row>
    <row r="4" spans="2:2" x14ac:dyDescent="0.25">
      <c r="B4" s="62" t="s">
        <v>40</v>
      </c>
    </row>
    <row r="5" spans="2:2" x14ac:dyDescent="0.25">
      <c r="B5" s="62" t="s">
        <v>41</v>
      </c>
    </row>
    <row r="6" spans="2:2" ht="75" x14ac:dyDescent="0.25">
      <c r="B6" s="63" t="s">
        <v>42</v>
      </c>
    </row>
    <row r="7" spans="2:2" ht="105" x14ac:dyDescent="0.25">
      <c r="B7" s="64" t="s">
        <v>43</v>
      </c>
    </row>
    <row r="8" spans="2:2" x14ac:dyDescent="0.25">
      <c r="B8" s="62" t="s">
        <v>44</v>
      </c>
    </row>
    <row r="9" spans="2:2" x14ac:dyDescent="0.25">
      <c r="B9" s="62" t="s">
        <v>45</v>
      </c>
    </row>
    <row r="10" spans="2:2" ht="165" x14ac:dyDescent="0.25">
      <c r="B10" s="64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34"/>
  <sheetViews>
    <sheetView workbookViewId="0">
      <selection activeCell="F9" sqref="F9"/>
    </sheetView>
  </sheetViews>
  <sheetFormatPr defaultRowHeight="15" x14ac:dyDescent="0.25"/>
  <cols>
    <col min="3" max="3" width="42.25" customWidth="1"/>
  </cols>
  <sheetData>
    <row r="5" spans="3:3" ht="15.75" thickBot="1" x14ac:dyDescent="0.3"/>
    <row r="6" spans="3:3" x14ac:dyDescent="0.25">
      <c r="C6" s="65" t="s">
        <v>47</v>
      </c>
    </row>
    <row r="7" spans="3:3" x14ac:dyDescent="0.25">
      <c r="C7" s="66" t="s">
        <v>50</v>
      </c>
    </row>
    <row r="8" spans="3:3" ht="15.75" thickBot="1" x14ac:dyDescent="0.3">
      <c r="C8" s="67" t="s">
        <v>53</v>
      </c>
    </row>
    <row r="9" spans="3:3" ht="15.75" thickBot="1" x14ac:dyDescent="0.3"/>
    <row r="10" spans="3:3" x14ac:dyDescent="0.25">
      <c r="C10" s="65" t="s">
        <v>48</v>
      </c>
    </row>
    <row r="11" spans="3:3" x14ac:dyDescent="0.25">
      <c r="C11" s="66" t="s">
        <v>49</v>
      </c>
    </row>
    <row r="12" spans="3:3" x14ac:dyDescent="0.25">
      <c r="C12" s="66" t="s">
        <v>50</v>
      </c>
    </row>
    <row r="13" spans="3:3" x14ac:dyDescent="0.25">
      <c r="C13" s="66" t="s">
        <v>51</v>
      </c>
    </row>
    <row r="14" spans="3:3" ht="15.75" thickBot="1" x14ac:dyDescent="0.3">
      <c r="C14" s="67" t="s">
        <v>52</v>
      </c>
    </row>
    <row r="15" spans="3:3" ht="15.75" thickBot="1" x14ac:dyDescent="0.3">
      <c r="C15" s="68"/>
    </row>
    <row r="16" spans="3:3" x14ac:dyDescent="0.25">
      <c r="C16" s="71" t="s">
        <v>60</v>
      </c>
    </row>
    <row r="17" spans="3:3" x14ac:dyDescent="0.25">
      <c r="C17" s="72" t="s">
        <v>61</v>
      </c>
    </row>
    <row r="18" spans="3:3" ht="15.75" thickBot="1" x14ac:dyDescent="0.3">
      <c r="C18" s="69" t="s">
        <v>62</v>
      </c>
    </row>
    <row r="19" spans="3:3" ht="15.75" thickBot="1" x14ac:dyDescent="0.3">
      <c r="C19" s="63"/>
    </row>
    <row r="20" spans="3:3" x14ac:dyDescent="0.25">
      <c r="C20" s="73" t="s">
        <v>63</v>
      </c>
    </row>
    <row r="21" spans="3:3" x14ac:dyDescent="0.25">
      <c r="C21" s="70" t="s">
        <v>64</v>
      </c>
    </row>
    <row r="22" spans="3:3" x14ac:dyDescent="0.25">
      <c r="C22" s="75" t="s">
        <v>65</v>
      </c>
    </row>
    <row r="23" spans="3:3" ht="15.75" thickBot="1" x14ac:dyDescent="0.3">
      <c r="C23" s="74" t="s">
        <v>66</v>
      </c>
    </row>
    <row r="24" spans="3:3" ht="15.75" thickBot="1" x14ac:dyDescent="0.3"/>
    <row r="25" spans="3:3" x14ac:dyDescent="0.25">
      <c r="C25" s="65" t="s">
        <v>57</v>
      </c>
    </row>
    <row r="26" spans="3:3" x14ac:dyDescent="0.25">
      <c r="C26" s="66" t="s">
        <v>58</v>
      </c>
    </row>
    <row r="27" spans="3:3" x14ac:dyDescent="0.25">
      <c r="C27" s="66" t="s">
        <v>59</v>
      </c>
    </row>
    <row r="28" spans="3:3" x14ac:dyDescent="0.25">
      <c r="C28" s="66" t="s">
        <v>54</v>
      </c>
    </row>
    <row r="29" spans="3:3" x14ac:dyDescent="0.25">
      <c r="C29" s="66" t="s">
        <v>55</v>
      </c>
    </row>
    <row r="30" spans="3:3" ht="15.75" thickBot="1" x14ac:dyDescent="0.3">
      <c r="C30" s="67" t="s">
        <v>56</v>
      </c>
    </row>
    <row r="31" spans="3:3" ht="15.75" thickBot="1" x14ac:dyDescent="0.3"/>
    <row r="32" spans="3:3" x14ac:dyDescent="0.25">
      <c r="C32" s="65" t="s">
        <v>49</v>
      </c>
    </row>
    <row r="33" spans="3:3" x14ac:dyDescent="0.25">
      <c r="C33" s="66" t="s">
        <v>50</v>
      </c>
    </row>
    <row r="34" spans="3:3" ht="15.75" thickBot="1" x14ac:dyDescent="0.3">
      <c r="C34" s="67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Intput (Dealer Assessment)</vt:lpstr>
      <vt:lpstr>Output (Mark)</vt:lpstr>
      <vt:lpstr>Sheet2</vt:lpstr>
      <vt:lpstr>Data Vaidation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Faysal Ahmed</dc:creator>
  <cp:lastModifiedBy>Md. Abdus Sabur</cp:lastModifiedBy>
  <dcterms:created xsi:type="dcterms:W3CDTF">2020-07-19T08:55:42Z</dcterms:created>
  <dcterms:modified xsi:type="dcterms:W3CDTF">2021-02-19T16:57:57Z</dcterms:modified>
</cp:coreProperties>
</file>