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6"/>
  <c r="B13"/>
  <c r="B10"/>
  <c r="B13" i="10"/>
  <c r="E13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G13" i="16" l="1"/>
  <c r="Q37" i="15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</commentList>
</comments>
</file>

<file path=xl/sharedStrings.xml><?xml version="1.0" encoding="utf-8"?>
<sst xmlns="http://schemas.openxmlformats.org/spreadsheetml/2006/main" count="487" uniqueCount="214">
  <si>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</si>
  <si>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</si>
  <si>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</si>
  <si>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</si>
  <si>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</si>
  <si>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</si>
  <si>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</si>
  <si>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</si>
  <si>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</si>
  <si>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</si>
  <si>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</si>
  <si>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</si>
  <si>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</si>
  <si>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</si>
  <si>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</si>
  <si>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</si>
  <si>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</si>
  <si>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</si>
  <si>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</si>
  <si>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</si>
  <si>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</si>
  <si>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</si>
  <si>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</si>
  <si>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</si>
  <si>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</si>
  <si>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</si>
  <si>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</si>
  <si>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</si>
  <si>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</si>
  <si>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</si>
  <si>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</si>
  <si>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</si>
  <si>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</si>
  <si>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</si>
  <si>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</si>
  <si>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</si>
  <si>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</si>
  <si>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</si>
  <si>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</si>
  <si>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</si>
  <si>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</si>
  <si>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</si>
  <si>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</si>
  <si>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</si>
  <si>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</si>
  <si>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</si>
  <si>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</si>
  <si>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</si>
  <si>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</si>
  <si>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</si>
  <si>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</si>
  <si>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</si>
  <si>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</si>
  <si>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</si>
  <si>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</si>
  <si>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</si>
  <si>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</si>
  <si>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</si>
  <si>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</si>
  <si>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</si>
  <si>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</si>
  <si>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</si>
  <si>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</si>
  <si>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</si>
  <si>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</si>
  <si>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</si>
  <si>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</si>
  <si>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</si>
  <si>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</si>
  <si>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</si>
  <si>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</si>
  <si>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</si>
  <si>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</si>
  <si>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</si>
  <si>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</si>
  <si>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</si>
  <si>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</si>
  <si>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</si>
  <si>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</si>
  <si>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</si>
  <si>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</si>
  <si>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</si>
  <si>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</si>
  <si>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</si>
  <si>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</si>
  <si>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</si>
  <si>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</si>
  <si>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</si>
  <si>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</si>
  <si>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</si>
  <si>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</si>
  <si>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</si>
  <si>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</si>
  <si>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</si>
  <si>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</si>
  <si>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</si>
  <si>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</si>
  <si>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</si>
  <si>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</si>
  <si>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</si>
  <si>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</si>
  <si>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</si>
  <si>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</si>
  <si>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</si>
  <si>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</si>
  <si>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</si>
  <si>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</si>
  <si>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</si>
  <si>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</si>
  <si>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</si>
  <si>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</si>
  <si>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</si>
  <si>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</si>
  <si>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</si>
  <si>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</si>
  <si>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</si>
  <si>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</si>
  <si>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</si>
  <si>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</si>
  <si>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</si>
  <si>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</si>
  <si>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</si>
  <si>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</si>
  <si>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</si>
  <si>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</si>
  <si>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</si>
  <si>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</si>
  <si>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</si>
  <si>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</si>
  <si>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</si>
  <si>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</si>
  <si>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</si>
  <si>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</si>
  <si>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</si>
  <si>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</si>
  <si>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</si>
  <si>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</si>
  <si>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</si>
  <si>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1% less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</si>
  <si>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</si>
  <si>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</si>
  <si>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</si>
  <si>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</si>
  <si>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</si>
  <si>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</si>
  <si>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</si>
  <si>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</si>
  <si>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</si>
  <si>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</si>
  <si>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</si>
  <si>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</si>
  <si>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</si>
  <si>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</si>
  <si>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</si>
  <si>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</si>
  <si>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</si>
  <si>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</si>
  <si>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</si>
  <si>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</si>
  <si>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</si>
  <si>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</si>
  <si>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</si>
  <si>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</si>
  <si>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</si>
  <si>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</si>
  <si>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</si>
  <si>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</si>
  <si>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</si>
  <si>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</si>
  <si>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</si>
  <si>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</si>
  <si>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</si>
  <si>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</si>
  <si>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</si>
  <si>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</si>
  <si>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</si>
  <si>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</si>
  <si>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</si>
  <si>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</si>
  <si>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</si>
  <si>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</si>
  <si>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</si>
  <si>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</si>
  <si>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</si>
  <si>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</si>
  <si>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</si>
  <si>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</si>
  <si>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</si>
  <si>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</si>
  <si>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</si>
  <si>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</si>
  <si>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</si>
  <si>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</si>
  <si>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</si>
  <si>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</si>
  <si>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</si>
  <si>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Boss (+)</t>
  </si>
  <si>
    <t>2.02.2021</t>
  </si>
  <si>
    <t>Bariola dhar</t>
  </si>
  <si>
    <t>Date: 01.03.2021</t>
  </si>
  <si>
    <t>01.03.2021</t>
  </si>
  <si>
    <t>Month : March-2021</t>
  </si>
  <si>
    <t>Balance Statement January-2021</t>
  </si>
  <si>
    <t>Galaxy</t>
  </si>
  <si>
    <t>Barsha Com serkul</t>
  </si>
  <si>
    <t>Bkash Jafor L135</t>
  </si>
  <si>
    <t>02.03.2021</t>
  </si>
  <si>
    <t>Date: 02.03.2021</t>
  </si>
  <si>
    <t>Bank Statement March 2021</t>
  </si>
  <si>
    <t>Masud Rana Jony</t>
  </si>
  <si>
    <t>DSR</t>
  </si>
  <si>
    <t xml:space="preserve">Kamrul </t>
  </si>
  <si>
    <t>Deepto Mobile</t>
  </si>
  <si>
    <t>Moom Telecom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</si>
</sst>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8" sqref="E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208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5"/>
      <c r="B7" s="38" t="s">
        <v>200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206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/>
      <c r="C9" s="37"/>
      <c r="D9" s="37"/>
      <c r="E9" s="39">
        <f t="shared" si="0"/>
        <v>8844</v>
      </c>
      <c r="F9" s="30"/>
      <c r="G9" s="2"/>
      <c r="H9" s="2"/>
    </row>
    <row r="10" spans="1:8">
      <c r="A10" s="295"/>
      <c r="B10" s="38"/>
      <c r="C10" s="40"/>
      <c r="D10" s="40"/>
      <c r="E10" s="39">
        <f t="shared" si="0"/>
        <v>8844</v>
      </c>
      <c r="F10" s="30"/>
      <c r="G10" s="2"/>
      <c r="H10" s="2"/>
    </row>
    <row r="11" spans="1:8">
      <c r="A11" s="295"/>
      <c r="B11" s="38"/>
      <c r="C11" s="37"/>
      <c r="D11" s="37"/>
      <c r="E11" s="39">
        <f t="shared" si="0"/>
        <v>8844</v>
      </c>
      <c r="F11" s="30"/>
      <c r="G11" s="2"/>
      <c r="H11" s="2"/>
    </row>
    <row r="12" spans="1:8">
      <c r="A12" s="295"/>
      <c r="B12" s="38"/>
      <c r="C12" s="37"/>
      <c r="D12" s="37"/>
      <c r="E12" s="39">
        <f t="shared" si="0"/>
        <v>8844</v>
      </c>
      <c r="F12" s="30"/>
      <c r="G12" s="41"/>
      <c r="H12" s="2"/>
    </row>
    <row r="13" spans="1:8">
      <c r="A13" s="295"/>
      <c r="B13" s="38"/>
      <c r="C13" s="37"/>
      <c r="D13" s="37"/>
      <c r="E13" s="39">
        <f t="shared" si="0"/>
        <v>8844</v>
      </c>
      <c r="F13" s="30"/>
      <c r="G13" s="2"/>
      <c r="H13" s="42"/>
    </row>
    <row r="14" spans="1:8">
      <c r="A14" s="295"/>
      <c r="B14" s="38"/>
      <c r="C14" s="37"/>
      <c r="D14" s="37"/>
      <c r="E14" s="39">
        <f t="shared" si="0"/>
        <v>8844</v>
      </c>
      <c r="F14" s="30"/>
      <c r="G14" s="2"/>
      <c r="H14" s="2"/>
    </row>
    <row r="15" spans="1:8">
      <c r="A15" s="295"/>
      <c r="B15" s="38"/>
      <c r="C15" s="37"/>
      <c r="D15" s="37"/>
      <c r="E15" s="39">
        <f t="shared" si="0"/>
        <v>8844</v>
      </c>
      <c r="F15" s="30"/>
      <c r="G15" s="2"/>
      <c r="H15" s="12"/>
    </row>
    <row r="16" spans="1:8">
      <c r="A16" s="295"/>
      <c r="B16" s="38"/>
      <c r="C16" s="37"/>
      <c r="D16" s="37"/>
      <c r="E16" s="39">
        <f t="shared" si="0"/>
        <v>8844</v>
      </c>
      <c r="F16" s="30"/>
      <c r="G16" s="32"/>
      <c r="H16" s="2"/>
    </row>
    <row r="17" spans="1:8">
      <c r="A17" s="295"/>
      <c r="B17" s="38"/>
      <c r="C17" s="37"/>
      <c r="D17" s="37"/>
      <c r="E17" s="39">
        <f t="shared" si="0"/>
        <v>8844</v>
      </c>
      <c r="F17" s="32"/>
      <c r="G17" s="13"/>
      <c r="H17" s="2"/>
    </row>
    <row r="18" spans="1:8">
      <c r="A18" s="295"/>
      <c r="B18" s="38"/>
      <c r="C18" s="37"/>
      <c r="D18" s="37"/>
      <c r="E18" s="39">
        <f>E17+C18-D18</f>
        <v>8844</v>
      </c>
      <c r="F18" s="30"/>
      <c r="G18" s="41"/>
      <c r="H18" s="2"/>
    </row>
    <row r="19" spans="1:8" ht="12.75" customHeight="1">
      <c r="A19" s="295"/>
      <c r="B19" s="38"/>
      <c r="C19" s="37"/>
      <c r="D19" s="37"/>
      <c r="E19" s="39">
        <f t="shared" si="0"/>
        <v>8844</v>
      </c>
      <c r="F19" s="30"/>
      <c r="G19" s="41"/>
      <c r="H19" s="2"/>
    </row>
    <row r="20" spans="1:8">
      <c r="A20" s="295"/>
      <c r="B20" s="38"/>
      <c r="C20" s="37"/>
      <c r="D20" s="37"/>
      <c r="E20" s="39">
        <f t="shared" si="0"/>
        <v>8844</v>
      </c>
      <c r="F20" s="32"/>
      <c r="G20" s="41"/>
      <c r="H20" s="2"/>
    </row>
    <row r="21" spans="1:8">
      <c r="A21" s="295"/>
      <c r="B21" s="38"/>
      <c r="C21" s="37"/>
      <c r="D21" s="37"/>
      <c r="E21" s="39">
        <f>E20+C21-D21</f>
        <v>8844</v>
      </c>
      <c r="F21" s="30"/>
      <c r="G21" s="2"/>
      <c r="H21" s="2"/>
    </row>
    <row r="22" spans="1:8">
      <c r="A22" s="295"/>
      <c r="B22" s="38"/>
      <c r="C22" s="37"/>
      <c r="D22" s="37"/>
      <c r="E22" s="39">
        <f t="shared" si="0"/>
        <v>8844</v>
      </c>
      <c r="F22" s="32"/>
      <c r="G22" s="2"/>
      <c r="H22" s="2"/>
    </row>
    <row r="23" spans="1:8">
      <c r="A23" s="295"/>
      <c r="B23" s="38"/>
      <c r="C23" s="37"/>
      <c r="D23" s="37"/>
      <c r="E23" s="39">
        <f>E22+C23-D23</f>
        <v>8844</v>
      </c>
      <c r="F23" s="30"/>
      <c r="G23" s="2"/>
      <c r="H23" s="2"/>
    </row>
    <row r="24" spans="1:8">
      <c r="A24" s="295"/>
      <c r="B24" s="38"/>
      <c r="C24" s="37"/>
      <c r="D24" s="37"/>
      <c r="E24" s="39">
        <f t="shared" si="0"/>
        <v>8844</v>
      </c>
      <c r="F24" s="30"/>
      <c r="G24" s="2"/>
      <c r="H24" s="2"/>
    </row>
    <row r="25" spans="1:8">
      <c r="A25" s="295"/>
      <c r="B25" s="38"/>
      <c r="C25" s="37"/>
      <c r="D25" s="37"/>
      <c r="E25" s="39">
        <f t="shared" si="0"/>
        <v>8844</v>
      </c>
      <c r="F25" s="30"/>
      <c r="G25" s="2"/>
      <c r="H25" s="2"/>
    </row>
    <row r="26" spans="1:8">
      <c r="A26" s="295"/>
      <c r="B26" s="38"/>
      <c r="C26" s="37"/>
      <c r="D26" s="37"/>
      <c r="E26" s="39">
        <f t="shared" si="0"/>
        <v>8844</v>
      </c>
      <c r="F26" s="30"/>
      <c r="G26" s="2"/>
      <c r="H26" s="2"/>
    </row>
    <row r="27" spans="1:8">
      <c r="A27" s="295"/>
      <c r="B27" s="38"/>
      <c r="C27" s="37"/>
      <c r="D27" s="37"/>
      <c r="E27" s="39">
        <f t="shared" si="0"/>
        <v>8844</v>
      </c>
      <c r="F27" s="30"/>
      <c r="G27" s="2"/>
      <c r="H27" s="33"/>
    </row>
    <row r="28" spans="1:8">
      <c r="A28" s="295"/>
      <c r="B28" s="38"/>
      <c r="C28" s="37"/>
      <c r="D28" s="37"/>
      <c r="E28" s="39">
        <f t="shared" si="0"/>
        <v>8844</v>
      </c>
      <c r="F28" s="30"/>
      <c r="G28" s="2"/>
      <c r="H28" s="33"/>
    </row>
    <row r="29" spans="1:8">
      <c r="A29" s="295"/>
      <c r="B29" s="38"/>
      <c r="C29" s="37"/>
      <c r="D29" s="37"/>
      <c r="E29" s="39">
        <f t="shared" si="0"/>
        <v>8844</v>
      </c>
      <c r="F29" s="30"/>
      <c r="G29" s="2"/>
      <c r="H29" s="33"/>
    </row>
    <row r="30" spans="1:8">
      <c r="A30" s="295"/>
      <c r="B30" s="38"/>
      <c r="C30" s="37"/>
      <c r="D30" s="37"/>
      <c r="E30" s="39">
        <f t="shared" si="0"/>
        <v>8844</v>
      </c>
      <c r="F30" s="30"/>
      <c r="G30" s="2"/>
      <c r="H30" s="33"/>
    </row>
    <row r="31" spans="1:8">
      <c r="A31" s="295"/>
      <c r="B31" s="38"/>
      <c r="C31" s="37"/>
      <c r="D31" s="37"/>
      <c r="E31" s="39">
        <f t="shared" si="0"/>
        <v>8844</v>
      </c>
      <c r="F31" s="30"/>
      <c r="G31" s="2"/>
      <c r="H31" s="33"/>
    </row>
    <row r="32" spans="1:8">
      <c r="A32" s="295"/>
      <c r="B32" s="38"/>
      <c r="C32" s="37"/>
      <c r="D32" s="37"/>
      <c r="E32" s="39">
        <f t="shared" si="0"/>
        <v>8844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8844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8844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8844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8844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8844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ref="E38:E69" si="1">E37+C38-D38</f>
        <v>8844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1"/>
        <v>8844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1"/>
        <v>8844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1"/>
        <v>8844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1"/>
        <v>8844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1"/>
        <v>8844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1"/>
        <v>8844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1"/>
        <v>8844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1"/>
        <v>8844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1"/>
        <v>8844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1"/>
        <v>8844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1"/>
        <v>8844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1"/>
        <v>8844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1"/>
        <v>8844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1"/>
        <v>8844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1"/>
        <v>8844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1"/>
        <v>8844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1"/>
        <v>8844</v>
      </c>
      <c r="F55" s="30"/>
      <c r="G55" s="2"/>
    </row>
    <row r="56" spans="1:8">
      <c r="A56" s="295"/>
      <c r="B56" s="38"/>
      <c r="C56" s="37"/>
      <c r="D56" s="37"/>
      <c r="E56" s="39">
        <f t="shared" si="1"/>
        <v>8844</v>
      </c>
      <c r="F56" s="30"/>
      <c r="G56" s="2"/>
    </row>
    <row r="57" spans="1:8">
      <c r="A57" s="295"/>
      <c r="B57" s="38"/>
      <c r="C57" s="37"/>
      <c r="D57" s="37"/>
      <c r="E57" s="39">
        <f t="shared" si="1"/>
        <v>8844</v>
      </c>
      <c r="F57" s="30"/>
      <c r="G57" s="2"/>
    </row>
    <row r="58" spans="1:8">
      <c r="A58" s="295"/>
      <c r="B58" s="38"/>
      <c r="C58" s="37"/>
      <c r="D58" s="37"/>
      <c r="E58" s="39">
        <f t="shared" si="1"/>
        <v>8844</v>
      </c>
      <c r="F58" s="30"/>
      <c r="G58" s="2"/>
    </row>
    <row r="59" spans="1:8">
      <c r="A59" s="295"/>
      <c r="B59" s="38"/>
      <c r="C59" s="37"/>
      <c r="D59" s="37"/>
      <c r="E59" s="39">
        <f t="shared" si="1"/>
        <v>8844</v>
      </c>
      <c r="F59" s="30"/>
      <c r="G59" s="2"/>
    </row>
    <row r="60" spans="1:8">
      <c r="A60" s="295"/>
      <c r="B60" s="38"/>
      <c r="C60" s="37"/>
      <c r="D60" s="37"/>
      <c r="E60" s="39">
        <f t="shared" si="1"/>
        <v>8844</v>
      </c>
      <c r="F60" s="30"/>
      <c r="G60" s="2"/>
    </row>
    <row r="61" spans="1:8">
      <c r="A61" s="295"/>
      <c r="B61" s="38"/>
      <c r="C61" s="37"/>
      <c r="D61" s="37"/>
      <c r="E61" s="39">
        <f t="shared" si="1"/>
        <v>8844</v>
      </c>
      <c r="F61" s="30"/>
      <c r="G61" s="2"/>
    </row>
    <row r="62" spans="1:8">
      <c r="A62" s="295"/>
      <c r="B62" s="38"/>
      <c r="C62" s="37"/>
      <c r="D62" s="37"/>
      <c r="E62" s="39">
        <f t="shared" si="1"/>
        <v>8844</v>
      </c>
      <c r="F62" s="30"/>
      <c r="G62" s="2"/>
    </row>
    <row r="63" spans="1:8">
      <c r="A63" s="295"/>
      <c r="B63" s="38"/>
      <c r="C63" s="37"/>
      <c r="D63" s="37"/>
      <c r="E63" s="39">
        <f t="shared" si="1"/>
        <v>8844</v>
      </c>
      <c r="F63" s="30"/>
      <c r="G63" s="2"/>
    </row>
    <row r="64" spans="1:8">
      <c r="A64" s="295"/>
      <c r="B64" s="38"/>
      <c r="C64" s="37"/>
      <c r="D64" s="37"/>
      <c r="E64" s="39">
        <f t="shared" si="1"/>
        <v>8844</v>
      </c>
      <c r="F64" s="30"/>
      <c r="G64" s="2"/>
    </row>
    <row r="65" spans="1:7">
      <c r="A65" s="295"/>
      <c r="B65" s="38"/>
      <c r="C65" s="37"/>
      <c r="D65" s="37"/>
      <c r="E65" s="39">
        <f t="shared" si="1"/>
        <v>8844</v>
      </c>
      <c r="F65" s="30"/>
      <c r="G65" s="2"/>
    </row>
    <row r="66" spans="1:7">
      <c r="A66" s="295"/>
      <c r="B66" s="38"/>
      <c r="C66" s="37"/>
      <c r="D66" s="37"/>
      <c r="E66" s="39">
        <f t="shared" si="1"/>
        <v>8844</v>
      </c>
      <c r="F66" s="30"/>
      <c r="G66" s="2"/>
    </row>
    <row r="67" spans="1:7">
      <c r="A67" s="295"/>
      <c r="B67" s="38"/>
      <c r="C67" s="37"/>
      <c r="D67" s="37"/>
      <c r="E67" s="39">
        <f t="shared" si="1"/>
        <v>8844</v>
      </c>
      <c r="F67" s="30"/>
      <c r="G67" s="2"/>
    </row>
    <row r="68" spans="1:7">
      <c r="A68" s="295"/>
      <c r="B68" s="38"/>
      <c r="C68" s="37"/>
      <c r="D68" s="37"/>
      <c r="E68" s="39">
        <f t="shared" si="1"/>
        <v>8844</v>
      </c>
      <c r="F68" s="30"/>
      <c r="G68" s="2"/>
    </row>
    <row r="69" spans="1:7">
      <c r="A69" s="295"/>
      <c r="B69" s="38"/>
      <c r="C69" s="37"/>
      <c r="D69" s="37"/>
      <c r="E69" s="39">
        <f t="shared" si="1"/>
        <v>8844</v>
      </c>
      <c r="F69" s="30"/>
      <c r="G69" s="2"/>
    </row>
    <row r="70" spans="1:7">
      <c r="A70" s="295"/>
      <c r="B70" s="38"/>
      <c r="C70" s="37"/>
      <c r="D70" s="37"/>
      <c r="E70" s="39">
        <f t="shared" ref="E70:E82" si="2">E69+C70-D70</f>
        <v>8844</v>
      </c>
      <c r="F70" s="30"/>
      <c r="G70" s="2"/>
    </row>
    <row r="71" spans="1:7">
      <c r="A71" s="295"/>
      <c r="B71" s="38"/>
      <c r="C71" s="37"/>
      <c r="D71" s="37"/>
      <c r="E71" s="39">
        <f t="shared" si="2"/>
        <v>8844</v>
      </c>
      <c r="F71" s="30"/>
      <c r="G71" s="2"/>
    </row>
    <row r="72" spans="1:7">
      <c r="A72" s="295"/>
      <c r="B72" s="38"/>
      <c r="C72" s="37"/>
      <c r="D72" s="37"/>
      <c r="E72" s="39">
        <f t="shared" si="2"/>
        <v>8844</v>
      </c>
      <c r="F72" s="30"/>
      <c r="G72" s="2"/>
    </row>
    <row r="73" spans="1:7">
      <c r="A73" s="295"/>
      <c r="B73" s="38"/>
      <c r="C73" s="37"/>
      <c r="D73" s="37"/>
      <c r="E73" s="39">
        <f t="shared" si="2"/>
        <v>8844</v>
      </c>
      <c r="F73" s="30"/>
      <c r="G73" s="2"/>
    </row>
    <row r="74" spans="1:7">
      <c r="A74" s="295"/>
      <c r="B74" s="38"/>
      <c r="C74" s="37"/>
      <c r="D74" s="37"/>
      <c r="E74" s="39">
        <f t="shared" si="2"/>
        <v>8844</v>
      </c>
      <c r="F74" s="30"/>
      <c r="G74" s="2"/>
    </row>
    <row r="75" spans="1:7">
      <c r="A75" s="295"/>
      <c r="B75" s="38"/>
      <c r="C75" s="37"/>
      <c r="D75" s="37"/>
      <c r="E75" s="39">
        <f t="shared" si="2"/>
        <v>8844</v>
      </c>
      <c r="F75" s="32"/>
      <c r="G75" s="2"/>
    </row>
    <row r="76" spans="1:7">
      <c r="A76" s="295"/>
      <c r="B76" s="38"/>
      <c r="C76" s="37"/>
      <c r="D76" s="37"/>
      <c r="E76" s="39">
        <f t="shared" si="2"/>
        <v>8844</v>
      </c>
      <c r="F76" s="30"/>
      <c r="G76" s="2"/>
    </row>
    <row r="77" spans="1:7">
      <c r="A77" s="295"/>
      <c r="B77" s="38"/>
      <c r="C77" s="37"/>
      <c r="D77" s="37"/>
      <c r="E77" s="39">
        <f t="shared" si="2"/>
        <v>8844</v>
      </c>
      <c r="F77" s="30"/>
      <c r="G77" s="2"/>
    </row>
    <row r="78" spans="1:7">
      <c r="A78" s="295"/>
      <c r="B78" s="38"/>
      <c r="C78" s="37"/>
      <c r="D78" s="37"/>
      <c r="E78" s="39">
        <f t="shared" si="2"/>
        <v>8844</v>
      </c>
      <c r="F78" s="30"/>
      <c r="G78" s="2"/>
    </row>
    <row r="79" spans="1:7">
      <c r="A79" s="295"/>
      <c r="B79" s="38"/>
      <c r="C79" s="37"/>
      <c r="D79" s="37"/>
      <c r="E79" s="39">
        <f t="shared" si="2"/>
        <v>8844</v>
      </c>
      <c r="F79" s="30"/>
      <c r="G79" s="2"/>
    </row>
    <row r="80" spans="1:7">
      <c r="A80" s="295"/>
      <c r="B80" s="38"/>
      <c r="C80" s="37"/>
      <c r="D80" s="37"/>
      <c r="E80" s="39">
        <f t="shared" si="2"/>
        <v>8844</v>
      </c>
      <c r="F80" s="30"/>
      <c r="G80" s="2"/>
    </row>
    <row r="81" spans="1:7">
      <c r="A81" s="295"/>
      <c r="B81" s="38"/>
      <c r="C81" s="37"/>
      <c r="D81" s="37"/>
      <c r="E81" s="39">
        <f t="shared" si="2"/>
        <v>8844</v>
      </c>
      <c r="F81" s="30"/>
      <c r="G81" s="2"/>
    </row>
    <row r="82" spans="1:7">
      <c r="A82" s="295"/>
      <c r="B82" s="38"/>
      <c r="C82" s="37"/>
      <c r="D82" s="37"/>
      <c r="E82" s="39">
        <f t="shared" si="2"/>
        <v>8844</v>
      </c>
      <c r="F82" s="30"/>
      <c r="G82" s="2"/>
    </row>
    <row r="83" spans="1:7">
      <c r="A83" s="295"/>
      <c r="B83" s="43"/>
      <c r="C83" s="39">
        <f>SUM(C5:C72)</f>
        <v>278844</v>
      </c>
      <c r="D83" s="39">
        <f>SUM(D5:D77)</f>
        <v>270000</v>
      </c>
      <c r="E83" s="63">
        <f>E71</f>
        <v>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0" t="s">
        <v>17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4" s="189" customFormat="1" ht="18">
      <c r="A2" s="301" t="s">
        <v>92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4" s="190" customFormat="1" ht="16.5" thickBot="1">
      <c r="A3" s="302" t="s">
        <v>201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  <c r="S3" s="105"/>
      <c r="T3" s="8"/>
      <c r="U3" s="8"/>
      <c r="V3" s="8"/>
      <c r="W3" s="8"/>
      <c r="X3" s="28"/>
    </row>
    <row r="4" spans="1:24" s="192" customFormat="1" ht="12.75" customHeight="1">
      <c r="A4" s="305" t="s">
        <v>93</v>
      </c>
      <c r="B4" s="307" t="s">
        <v>94</v>
      </c>
      <c r="C4" s="296" t="s">
        <v>95</v>
      </c>
      <c r="D4" s="296" t="s">
        <v>96</v>
      </c>
      <c r="E4" s="296" t="s">
        <v>97</v>
      </c>
      <c r="F4" s="296" t="s">
        <v>98</v>
      </c>
      <c r="G4" s="296" t="s">
        <v>99</v>
      </c>
      <c r="H4" s="296" t="s">
        <v>100</v>
      </c>
      <c r="I4" s="296" t="s">
        <v>120</v>
      </c>
      <c r="J4" s="296" t="s">
        <v>101</v>
      </c>
      <c r="K4" s="296" t="s">
        <v>102</v>
      </c>
      <c r="L4" s="296" t="s">
        <v>103</v>
      </c>
      <c r="M4" s="296" t="s">
        <v>104</v>
      </c>
      <c r="N4" s="296" t="s">
        <v>105</v>
      </c>
      <c r="O4" s="298" t="s">
        <v>106</v>
      </c>
      <c r="P4" s="309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6"/>
      <c r="B5" s="308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9"/>
      <c r="P5" s="310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200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206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/>
      <c r="B8" s="208"/>
      <c r="C8" s="201"/>
      <c r="D8" s="209"/>
      <c r="E8" s="209"/>
      <c r="F8" s="209"/>
      <c r="G8" s="209"/>
      <c r="H8" s="209"/>
      <c r="I8" s="209"/>
      <c r="J8" s="210"/>
      <c r="K8" s="209"/>
      <c r="L8" s="209"/>
      <c r="M8" s="209"/>
      <c r="N8" s="242"/>
      <c r="O8" s="209"/>
      <c r="P8" s="211"/>
      <c r="Q8" s="205">
        <f>SUM(B8:P8)</f>
        <v>0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/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/>
      <c r="O9" s="209"/>
      <c r="P9" s="211"/>
      <c r="Q9" s="205">
        <f t="shared" si="0"/>
        <v>0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2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2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2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1800</v>
      </c>
      <c r="C37" s="227">
        <f t="shared" ref="C37:P37" si="1">SUM(C6:C36)</f>
        <v>0</v>
      </c>
      <c r="D37" s="227">
        <f t="shared" si="1"/>
        <v>300</v>
      </c>
      <c r="E37" s="227">
        <f t="shared" si="1"/>
        <v>0</v>
      </c>
      <c r="F37" s="227">
        <f t="shared" si="1"/>
        <v>0</v>
      </c>
      <c r="G37" s="227">
        <f>SUM(G6:G36)</f>
        <v>1080</v>
      </c>
      <c r="H37" s="227">
        <f t="shared" si="1"/>
        <v>145</v>
      </c>
      <c r="I37" s="227">
        <f t="shared" si="1"/>
        <v>0</v>
      </c>
      <c r="J37" s="227">
        <f t="shared" si="1"/>
        <v>165</v>
      </c>
      <c r="K37" s="227">
        <f t="shared" si="1"/>
        <v>880</v>
      </c>
      <c r="L37" s="227">
        <f t="shared" si="1"/>
        <v>799</v>
      </c>
      <c r="M37" s="227">
        <f t="shared" si="1"/>
        <v>0</v>
      </c>
      <c r="N37" s="245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5169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202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36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138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200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206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/>
      <c r="B7" s="99"/>
      <c r="C7" s="99"/>
      <c r="D7" s="99"/>
      <c r="E7" s="99">
        <f t="shared" si="0"/>
        <v>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/>
      <c r="B8" s="99"/>
      <c r="C8" s="99"/>
      <c r="D8" s="99"/>
      <c r="E8" s="99">
        <f t="shared" si="0"/>
        <v>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922935</v>
      </c>
      <c r="C33" s="99">
        <f>SUM(C5:C32)</f>
        <v>786198</v>
      </c>
      <c r="D33" s="99">
        <f>SUM(D5:D32)</f>
        <v>5169</v>
      </c>
      <c r="E33" s="99">
        <f>SUM(E5:E32)</f>
        <v>791367</v>
      </c>
      <c r="F33" s="107">
        <f>B33-E33</f>
        <v>131568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42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19600</v>
      </c>
      <c r="D37" s="92" t="s">
        <v>155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210</v>
      </c>
      <c r="C38" s="269">
        <v>1535</v>
      </c>
      <c r="D38" s="92" t="s">
        <v>195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209</v>
      </c>
      <c r="B39" s="92" t="s">
        <v>210</v>
      </c>
      <c r="C39" s="269">
        <v>4000</v>
      </c>
      <c r="D39" s="92" t="s">
        <v>206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211</v>
      </c>
      <c r="B40" s="130" t="s">
        <v>210</v>
      </c>
      <c r="C40" s="269">
        <v>1000</v>
      </c>
      <c r="D40" s="92" t="s">
        <v>206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3" t="s">
        <v>51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194</v>
      </c>
      <c r="B46" s="272"/>
      <c r="C46" s="273">
        <v>14500</v>
      </c>
      <c r="D46" s="274" t="s">
        <v>193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203</v>
      </c>
      <c r="B47" s="96"/>
      <c r="C47" s="142">
        <v>28970</v>
      </c>
      <c r="D47" s="149" t="s">
        <v>200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115</v>
      </c>
      <c r="B49" s="96"/>
      <c r="C49" s="142">
        <v>140000</v>
      </c>
      <c r="D49" s="149" t="s">
        <v>193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18</v>
      </c>
      <c r="B50" s="96"/>
      <c r="C50" s="142">
        <v>40000</v>
      </c>
      <c r="D50" s="140" t="s">
        <v>149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25</v>
      </c>
      <c r="B51" s="96"/>
      <c r="C51" s="142">
        <v>300915</v>
      </c>
      <c r="D51" s="149" t="s">
        <v>206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20</v>
      </c>
      <c r="B52" s="143"/>
      <c r="C52" s="142">
        <v>265917</v>
      </c>
      <c r="D52" s="140" t="s">
        <v>206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24</v>
      </c>
      <c r="B53" s="102"/>
      <c r="C53" s="142">
        <v>63285</v>
      </c>
      <c r="D53" s="143" t="s">
        <v>179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52</v>
      </c>
      <c r="B54" s="96"/>
      <c r="C54" s="142">
        <v>54450</v>
      </c>
      <c r="D54" s="274" t="s">
        <v>183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7" t="s">
        <v>53</v>
      </c>
      <c r="B55" s="143"/>
      <c r="C55" s="148">
        <v>270620</v>
      </c>
      <c r="D55" s="143" t="s">
        <v>206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54</v>
      </c>
      <c r="B56" s="96"/>
      <c r="C56" s="142">
        <v>467005</v>
      </c>
      <c r="D56" s="149" t="s">
        <v>206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188550</v>
      </c>
      <c r="D57" s="143" t="s">
        <v>206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158</v>
      </c>
      <c r="B58" s="143"/>
      <c r="C58" s="142">
        <v>4000</v>
      </c>
      <c r="D58" s="149" t="s">
        <v>195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277" t="s">
        <v>162</v>
      </c>
      <c r="B59" s="277"/>
      <c r="C59" s="142">
        <v>6000</v>
      </c>
      <c r="D59" s="149" t="s">
        <v>206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186</v>
      </c>
      <c r="B60" s="96"/>
      <c r="C60" s="142">
        <v>31485</v>
      </c>
      <c r="D60" s="146" t="s">
        <v>206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165</v>
      </c>
      <c r="B61" s="148"/>
      <c r="C61" s="142">
        <v>10000</v>
      </c>
      <c r="D61" s="146" t="s">
        <v>195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5" t="s">
        <v>204</v>
      </c>
      <c r="B62" s="96"/>
      <c r="C62" s="142">
        <v>12000</v>
      </c>
      <c r="D62" s="146" t="s">
        <v>200</v>
      </c>
      <c r="E62" s="113"/>
      <c r="F62" s="311" t="s">
        <v>136</v>
      </c>
      <c r="G62" s="311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30</v>
      </c>
      <c r="B63" s="325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155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56</v>
      </c>
      <c r="B64" s="96"/>
      <c r="C64" s="142">
        <v>8000</v>
      </c>
      <c r="D64" s="149" t="s">
        <v>129</v>
      </c>
      <c r="E64" s="104"/>
      <c r="F64" s="155"/>
      <c r="G64" s="160" t="s">
        <v>115</v>
      </c>
      <c r="H64" s="160"/>
      <c r="I64" s="97">
        <v>140000</v>
      </c>
      <c r="J64" s="96" t="s">
        <v>193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62</v>
      </c>
      <c r="B65" s="143"/>
      <c r="C65" s="142">
        <v>50888</v>
      </c>
      <c r="D65" s="149" t="s">
        <v>130</v>
      </c>
      <c r="E65" s="104"/>
      <c r="F65" s="153"/>
      <c r="G65" s="154" t="s">
        <v>18</v>
      </c>
      <c r="H65" s="154"/>
      <c r="I65" s="97">
        <v>40000</v>
      </c>
      <c r="J65" s="96" t="s">
        <v>149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63</v>
      </c>
      <c r="B66" s="96"/>
      <c r="C66" s="142">
        <v>30848</v>
      </c>
      <c r="D66" s="143" t="s">
        <v>167</v>
      </c>
      <c r="E66" s="104"/>
      <c r="F66" s="158"/>
      <c r="G66" s="156" t="s">
        <v>25</v>
      </c>
      <c r="H66" s="156"/>
      <c r="I66" s="157">
        <v>325545</v>
      </c>
      <c r="J66" s="159" t="s">
        <v>197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66</v>
      </c>
      <c r="B67" s="143"/>
      <c r="C67" s="142">
        <v>43910</v>
      </c>
      <c r="D67" s="149" t="s">
        <v>161</v>
      </c>
      <c r="E67" s="104"/>
      <c r="F67" s="153"/>
      <c r="G67" s="154" t="s">
        <v>20</v>
      </c>
      <c r="H67" s="154"/>
      <c r="I67" s="97">
        <v>265917</v>
      </c>
      <c r="J67" s="144" t="s">
        <v>170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67</v>
      </c>
      <c r="B68" s="96"/>
      <c r="C68" s="142">
        <v>25872</v>
      </c>
      <c r="D68" s="149" t="s">
        <v>131</v>
      </c>
      <c r="E68" s="104"/>
      <c r="F68" s="153"/>
      <c r="G68" s="154" t="s">
        <v>24</v>
      </c>
      <c r="H68" s="154"/>
      <c r="I68" s="97">
        <v>63285</v>
      </c>
      <c r="J68" s="144" t="s">
        <v>179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68</v>
      </c>
      <c r="B69" s="96"/>
      <c r="C69" s="142">
        <v>17920</v>
      </c>
      <c r="D69" s="149" t="s">
        <v>200</v>
      </c>
      <c r="E69" s="247"/>
      <c r="F69" s="153"/>
      <c r="G69" s="154" t="s">
        <v>52</v>
      </c>
      <c r="H69" s="154"/>
      <c r="I69" s="97">
        <v>54450</v>
      </c>
      <c r="J69" s="96" t="s">
        <v>183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69</v>
      </c>
      <c r="B70" s="96"/>
      <c r="C70" s="142">
        <v>40540</v>
      </c>
      <c r="D70" s="149" t="s">
        <v>148</v>
      </c>
      <c r="E70" s="104"/>
      <c r="F70" s="158"/>
      <c r="G70" s="154" t="s">
        <v>53</v>
      </c>
      <c r="H70" s="154"/>
      <c r="I70" s="97">
        <v>325620</v>
      </c>
      <c r="J70" s="144" t="s">
        <v>195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70</v>
      </c>
      <c r="B71" s="96"/>
      <c r="C71" s="142">
        <v>22030</v>
      </c>
      <c r="D71" s="143" t="s">
        <v>169</v>
      </c>
      <c r="E71" s="105"/>
      <c r="F71" s="158"/>
      <c r="G71" s="154" t="s">
        <v>54</v>
      </c>
      <c r="H71" s="154"/>
      <c r="I71" s="97">
        <v>299225</v>
      </c>
      <c r="J71" s="144" t="s">
        <v>195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74</v>
      </c>
      <c r="B72" s="96"/>
      <c r="C72" s="142">
        <v>26916</v>
      </c>
      <c r="D72" s="146" t="s">
        <v>177</v>
      </c>
      <c r="E72" s="105"/>
      <c r="F72" s="158"/>
      <c r="G72" s="154" t="s">
        <v>55</v>
      </c>
      <c r="H72" s="154"/>
      <c r="I72" s="97">
        <v>188825</v>
      </c>
      <c r="J72" s="144" t="s">
        <v>195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75</v>
      </c>
      <c r="B73" s="96"/>
      <c r="C73" s="142">
        <v>3500</v>
      </c>
      <c r="D73" s="146" t="s">
        <v>76</v>
      </c>
      <c r="E73" s="105"/>
      <c r="F73" s="158"/>
      <c r="G73" s="154" t="s">
        <v>158</v>
      </c>
      <c r="H73" s="154"/>
      <c r="I73" s="97">
        <v>4000</v>
      </c>
      <c r="J73" s="97" t="s">
        <v>195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171</v>
      </c>
      <c r="B74" s="143"/>
      <c r="C74" s="142">
        <v>2120</v>
      </c>
      <c r="D74" s="143" t="s">
        <v>170</v>
      </c>
      <c r="E74" s="105"/>
      <c r="F74" s="158"/>
      <c r="G74" s="154" t="s">
        <v>186</v>
      </c>
      <c r="H74" s="154"/>
      <c r="I74" s="97">
        <v>32425</v>
      </c>
      <c r="J74" s="144" t="s">
        <v>193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77</v>
      </c>
      <c r="B75" s="96"/>
      <c r="C75" s="142">
        <v>14560</v>
      </c>
      <c r="D75" s="146" t="s">
        <v>57</v>
      </c>
      <c r="E75" s="104"/>
      <c r="F75" s="158"/>
      <c r="G75" s="156" t="s">
        <v>165</v>
      </c>
      <c r="H75" s="156"/>
      <c r="I75" s="157">
        <v>10000</v>
      </c>
      <c r="J75" s="159" t="s">
        <v>195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79</v>
      </c>
      <c r="B76" s="96"/>
      <c r="C76" s="142">
        <v>18000</v>
      </c>
      <c r="D76" s="149" t="s">
        <v>150</v>
      </c>
      <c r="E76" s="104"/>
      <c r="F76" s="158"/>
      <c r="G76" s="154" t="s">
        <v>166</v>
      </c>
      <c r="H76" s="154"/>
      <c r="I76" s="97">
        <v>3000</v>
      </c>
      <c r="J76" s="144" t="s">
        <v>195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80</v>
      </c>
      <c r="B77" s="96"/>
      <c r="C77" s="142">
        <v>7240</v>
      </c>
      <c r="D77" s="146" t="s">
        <v>145</v>
      </c>
      <c r="E77" s="104"/>
      <c r="F77" s="153"/>
      <c r="G77" s="154" t="s">
        <v>194</v>
      </c>
      <c r="H77" s="154"/>
      <c r="I77" s="97">
        <v>14500</v>
      </c>
      <c r="J77" s="97" t="s">
        <v>193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81</v>
      </c>
      <c r="B78" s="96"/>
      <c r="C78" s="142">
        <v>5000</v>
      </c>
      <c r="D78" s="146" t="s">
        <v>135</v>
      </c>
      <c r="E78" s="104"/>
      <c r="F78" s="158"/>
      <c r="G78" s="154" t="s">
        <v>162</v>
      </c>
      <c r="H78" s="154"/>
      <c r="I78" s="97">
        <v>8000</v>
      </c>
      <c r="J78" s="144" t="s">
        <v>195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134</v>
      </c>
      <c r="B79" s="96"/>
      <c r="C79" s="142">
        <v>37810</v>
      </c>
      <c r="D79" s="146" t="s">
        <v>193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174</v>
      </c>
      <c r="B80" s="143"/>
      <c r="C80" s="142">
        <v>8795</v>
      </c>
      <c r="D80" s="143" t="s">
        <v>173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144</v>
      </c>
      <c r="B81" s="96"/>
      <c r="C81" s="142">
        <v>11790</v>
      </c>
      <c r="D81" s="146" t="s">
        <v>187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83</v>
      </c>
      <c r="B82" s="96"/>
      <c r="C82" s="237">
        <v>30000</v>
      </c>
      <c r="D82" s="146" t="s">
        <v>152</v>
      </c>
      <c r="E82" s="105"/>
      <c r="F82" s="162"/>
      <c r="G82" s="154" t="s">
        <v>63</v>
      </c>
      <c r="H82" s="154"/>
      <c r="I82" s="97">
        <v>30848</v>
      </c>
      <c r="J82" s="96" t="s">
        <v>167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156</v>
      </c>
      <c r="B83" s="96"/>
      <c r="C83" s="142">
        <v>13045</v>
      </c>
      <c r="D83" s="149" t="s">
        <v>163</v>
      </c>
      <c r="E83" s="105"/>
      <c r="F83" s="162"/>
      <c r="G83" s="154" t="s">
        <v>66</v>
      </c>
      <c r="H83" s="154"/>
      <c r="I83" s="97">
        <v>43910</v>
      </c>
      <c r="J83" s="97" t="s">
        <v>161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84</v>
      </c>
      <c r="B84" s="96"/>
      <c r="C84" s="142">
        <v>5000</v>
      </c>
      <c r="D84" s="146" t="s">
        <v>46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153</v>
      </c>
      <c r="B85" s="143"/>
      <c r="C85" s="142">
        <v>20070</v>
      </c>
      <c r="D85" s="143" t="s">
        <v>181</v>
      </c>
      <c r="E85" s="105"/>
      <c r="F85" s="161"/>
      <c r="G85" s="154" t="s">
        <v>68</v>
      </c>
      <c r="H85" s="154"/>
      <c r="I85" s="97">
        <v>18920</v>
      </c>
      <c r="J85" s="144" t="s">
        <v>195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122</v>
      </c>
      <c r="B86" s="96"/>
      <c r="C86" s="142">
        <v>25000</v>
      </c>
      <c r="D86" s="146" t="s">
        <v>178</v>
      </c>
      <c r="E86" s="105"/>
      <c r="F86" s="158"/>
      <c r="G86" s="154" t="s">
        <v>69</v>
      </c>
      <c r="H86" s="154"/>
      <c r="I86" s="97">
        <v>40540</v>
      </c>
      <c r="J86" s="144" t="s">
        <v>148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114</v>
      </c>
      <c r="B87" s="96"/>
      <c r="C87" s="142">
        <v>27000</v>
      </c>
      <c r="D87" s="146" t="s">
        <v>206</v>
      </c>
      <c r="E87" s="104"/>
      <c r="F87" s="158"/>
      <c r="G87" s="172" t="s">
        <v>70</v>
      </c>
      <c r="H87" s="172"/>
      <c r="I87" s="97">
        <v>22030</v>
      </c>
      <c r="J87" s="144" t="s">
        <v>169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124</v>
      </c>
      <c r="B88" s="149"/>
      <c r="C88" s="142">
        <v>2160</v>
      </c>
      <c r="D88" s="146" t="s">
        <v>128</v>
      </c>
      <c r="E88" s="104"/>
      <c r="F88" s="153"/>
      <c r="G88" s="154" t="s">
        <v>74</v>
      </c>
      <c r="H88" s="154"/>
      <c r="I88" s="97">
        <v>26916</v>
      </c>
      <c r="J88" s="144" t="s">
        <v>177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117</v>
      </c>
      <c r="B89" s="96"/>
      <c r="C89" s="142">
        <v>5480</v>
      </c>
      <c r="D89" s="146" t="s">
        <v>133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129613</v>
      </c>
      <c r="D90" s="146" t="s">
        <v>85</v>
      </c>
      <c r="E90" s="104"/>
      <c r="F90" s="158"/>
      <c r="G90" s="154" t="s">
        <v>171</v>
      </c>
      <c r="H90" s="154"/>
      <c r="I90" s="97">
        <v>2120</v>
      </c>
      <c r="J90" s="144" t="s">
        <v>170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86</v>
      </c>
      <c r="B91" s="143"/>
      <c r="C91" s="142">
        <v>36000</v>
      </c>
      <c r="D91" s="143" t="s">
        <v>145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125</v>
      </c>
      <c r="B92" s="96"/>
      <c r="C92" s="142">
        <v>16330</v>
      </c>
      <c r="D92" s="146" t="s">
        <v>200</v>
      </c>
      <c r="F92" s="158"/>
      <c r="G92" s="154" t="s">
        <v>79</v>
      </c>
      <c r="H92" s="154"/>
      <c r="I92" s="97">
        <v>18000</v>
      </c>
      <c r="J92" s="144" t="s">
        <v>150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159</v>
      </c>
      <c r="B93" s="96"/>
      <c r="C93" s="142">
        <v>12620</v>
      </c>
      <c r="D93" s="143" t="s">
        <v>157</v>
      </c>
      <c r="F93" s="158"/>
      <c r="G93" s="156" t="s">
        <v>80</v>
      </c>
      <c r="H93" s="156"/>
      <c r="I93" s="157">
        <v>7240</v>
      </c>
      <c r="J93" s="159" t="s">
        <v>145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188</v>
      </c>
      <c r="B94" s="143"/>
      <c r="C94" s="142">
        <v>4230</v>
      </c>
      <c r="D94" s="143" t="s">
        <v>187</v>
      </c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189</v>
      </c>
      <c r="B95" s="143"/>
      <c r="C95" s="142">
        <v>3640</v>
      </c>
      <c r="D95" s="143" t="s">
        <v>187</v>
      </c>
      <c r="F95" s="158"/>
      <c r="G95" s="154" t="s">
        <v>134</v>
      </c>
      <c r="H95" s="154"/>
      <c r="I95" s="97">
        <v>37810</v>
      </c>
      <c r="J95" s="163" t="s">
        <v>193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176</v>
      </c>
      <c r="B96" s="96"/>
      <c r="C96" s="142">
        <v>10345</v>
      </c>
      <c r="D96" s="146" t="s">
        <v>175</v>
      </c>
      <c r="F96" s="162"/>
      <c r="G96" s="156" t="s">
        <v>174</v>
      </c>
      <c r="H96" s="156"/>
      <c r="I96" s="157">
        <v>8795</v>
      </c>
      <c r="J96" s="159" t="s">
        <v>173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111</v>
      </c>
      <c r="B97" s="96"/>
      <c r="C97" s="142">
        <v>44000</v>
      </c>
      <c r="D97" s="149" t="s">
        <v>147</v>
      </c>
      <c r="F97" s="162"/>
      <c r="G97" s="156" t="s">
        <v>144</v>
      </c>
      <c r="H97" s="156"/>
      <c r="I97" s="157">
        <v>11790</v>
      </c>
      <c r="J97" s="159" t="s">
        <v>187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212</v>
      </c>
      <c r="B98" s="143"/>
      <c r="C98" s="142">
        <v>5000</v>
      </c>
      <c r="D98" s="143" t="s">
        <v>206</v>
      </c>
      <c r="F98" s="162"/>
      <c r="G98" s="154" t="s">
        <v>83</v>
      </c>
      <c r="H98" s="154"/>
      <c r="I98" s="97">
        <v>30000</v>
      </c>
      <c r="J98" s="144" t="s">
        <v>152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213</v>
      </c>
      <c r="B99" s="143"/>
      <c r="C99" s="142">
        <v>23000</v>
      </c>
      <c r="D99" s="143" t="s">
        <v>206</v>
      </c>
      <c r="F99" s="162"/>
      <c r="G99" s="154" t="s">
        <v>156</v>
      </c>
      <c r="H99" s="154"/>
      <c r="I99" s="97">
        <v>13045</v>
      </c>
      <c r="J99" s="144" t="s">
        <v>163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9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153</v>
      </c>
      <c r="H101" s="154"/>
      <c r="I101" s="97">
        <v>20070</v>
      </c>
      <c r="J101" s="96" t="s">
        <v>181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141</v>
      </c>
      <c r="B102" s="143">
        <v>173992171</v>
      </c>
      <c r="C102" s="142">
        <v>17500</v>
      </c>
      <c r="D102" s="143" t="s">
        <v>146</v>
      </c>
      <c r="F102" s="162"/>
      <c r="G102" s="156" t="s">
        <v>122</v>
      </c>
      <c r="H102" s="156"/>
      <c r="I102" s="157">
        <v>25000</v>
      </c>
      <c r="J102" s="159" t="s">
        <v>178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64</v>
      </c>
      <c r="B103" s="143" t="s">
        <v>58</v>
      </c>
      <c r="C103" s="142">
        <v>1915</v>
      </c>
      <c r="D103" s="143" t="s">
        <v>65</v>
      </c>
      <c r="F103" s="162"/>
      <c r="G103" s="154" t="s">
        <v>114</v>
      </c>
      <c r="H103" s="154"/>
      <c r="I103" s="97">
        <v>28000</v>
      </c>
      <c r="J103" s="144" t="s">
        <v>172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198</v>
      </c>
      <c r="B104" s="143"/>
      <c r="C104" s="142">
        <v>20000</v>
      </c>
      <c r="D104" s="143" t="s">
        <v>195</v>
      </c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82</v>
      </c>
      <c r="B105" s="143" t="s">
        <v>58</v>
      </c>
      <c r="C105" s="142">
        <v>1210</v>
      </c>
      <c r="D105" s="143" t="s">
        <v>50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71</v>
      </c>
      <c r="B106" s="96" t="s">
        <v>72</v>
      </c>
      <c r="C106" s="142">
        <v>7000</v>
      </c>
      <c r="D106" s="146" t="s">
        <v>206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73</v>
      </c>
      <c r="B107" s="143"/>
      <c r="C107" s="142">
        <v>800</v>
      </c>
      <c r="D107" s="143" t="s">
        <v>130</v>
      </c>
      <c r="F107" s="162"/>
      <c r="G107" s="154" t="s">
        <v>86</v>
      </c>
      <c r="H107" s="154"/>
      <c r="I107" s="97">
        <v>36000</v>
      </c>
      <c r="J107" s="144" t="s">
        <v>145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205</v>
      </c>
      <c r="B108" s="143"/>
      <c r="C108" s="142">
        <v>1150</v>
      </c>
      <c r="D108" s="143" t="s">
        <v>200</v>
      </c>
      <c r="F108" s="162"/>
      <c r="G108" s="154" t="s">
        <v>125</v>
      </c>
      <c r="H108" s="154"/>
      <c r="I108" s="97">
        <v>19505</v>
      </c>
      <c r="J108" s="144" t="s">
        <v>185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182</v>
      </c>
      <c r="B109" s="143"/>
      <c r="C109" s="142">
        <v>1150</v>
      </c>
      <c r="D109" s="143" t="s">
        <v>181</v>
      </c>
      <c r="F109" s="162"/>
      <c r="G109" s="154" t="s">
        <v>159</v>
      </c>
      <c r="H109" s="154"/>
      <c r="I109" s="97">
        <v>12620</v>
      </c>
      <c r="J109" s="144" t="s">
        <v>157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142</v>
      </c>
      <c r="B110" s="143"/>
      <c r="C110" s="142">
        <v>5000</v>
      </c>
      <c r="D110" s="143" t="s">
        <v>129</v>
      </c>
      <c r="F110" s="162"/>
      <c r="G110" s="156" t="s">
        <v>188</v>
      </c>
      <c r="H110" s="156"/>
      <c r="I110" s="157">
        <v>4230</v>
      </c>
      <c r="J110" s="159" t="s">
        <v>187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1300</v>
      </c>
      <c r="D111" s="143" t="s">
        <v>139</v>
      </c>
      <c r="F111" s="162"/>
      <c r="G111" s="154" t="s">
        <v>164</v>
      </c>
      <c r="H111" s="154"/>
      <c r="I111" s="97">
        <v>3400</v>
      </c>
      <c r="J111" s="144" t="s">
        <v>163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176</v>
      </c>
      <c r="H112" s="156"/>
      <c r="I112" s="157">
        <v>10345</v>
      </c>
      <c r="J112" s="157" t="s">
        <v>175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147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5340</v>
      </c>
      <c r="D114" s="143" t="s">
        <v>127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189</v>
      </c>
      <c r="H115" s="154"/>
      <c r="I115" s="97">
        <v>3640</v>
      </c>
      <c r="J115" s="144" t="s">
        <v>187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143</v>
      </c>
      <c r="B116" s="143">
        <v>1758900692</v>
      </c>
      <c r="C116" s="142">
        <v>30000</v>
      </c>
      <c r="D116" s="143" t="s">
        <v>119</v>
      </c>
      <c r="F116" s="162"/>
      <c r="G116" s="156" t="s">
        <v>190</v>
      </c>
      <c r="H116" s="156"/>
      <c r="I116" s="157">
        <v>6000</v>
      </c>
      <c r="J116" s="159" t="s">
        <v>187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141</v>
      </c>
      <c r="H118" s="154">
        <v>173992171</v>
      </c>
      <c r="I118" s="97">
        <v>17500</v>
      </c>
      <c r="J118" s="96" t="s">
        <v>146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90</v>
      </c>
      <c r="B119" s="313"/>
      <c r="C119" s="165">
        <f>SUM(C37:C118)</f>
        <v>2838959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198</v>
      </c>
      <c r="H120" s="154"/>
      <c r="I120" s="97">
        <v>20000</v>
      </c>
      <c r="J120" s="144" t="s">
        <v>195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91</v>
      </c>
      <c r="B121" s="315"/>
      <c r="C121" s="170">
        <f>C119+L142</f>
        <v>2838959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192</v>
      </c>
      <c r="H124" s="156"/>
      <c r="I124" s="157">
        <v>10000</v>
      </c>
      <c r="J124" s="159" t="s">
        <v>191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182</v>
      </c>
      <c r="H125" s="156"/>
      <c r="I125" s="157">
        <v>1150</v>
      </c>
      <c r="J125" s="159" t="s">
        <v>181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142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140</v>
      </c>
      <c r="H127" s="172"/>
      <c r="I127" s="97">
        <v>1300</v>
      </c>
      <c r="J127" s="144" t="s">
        <v>139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143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184</v>
      </c>
      <c r="H134" s="154"/>
      <c r="I134" s="97">
        <v>500</v>
      </c>
      <c r="J134" s="144" t="s">
        <v>183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155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195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4:D99">
    <sortCondition ref="A9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8" workbookViewId="0">
      <selection activeCell="H18" sqref="H18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160</v>
      </c>
      <c r="B1" s="327"/>
      <c r="C1" s="327"/>
      <c r="D1" s="327"/>
      <c r="E1" s="328"/>
      <c r="F1" s="5"/>
      <c r="G1" s="5"/>
    </row>
    <row r="2" spans="1:29" ht="23.25">
      <c r="A2" s="329" t="s">
        <v>207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5616273.4179999996</v>
      </c>
      <c r="F4" s="60"/>
      <c r="G4" s="53">
        <v>5524772</v>
      </c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22051.417999999998</v>
      </c>
      <c r="C5" s="67"/>
      <c r="D5" s="65" t="s">
        <v>23</v>
      </c>
      <c r="E5" s="68">
        <v>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508040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5169</v>
      </c>
      <c r="C8" s="66"/>
      <c r="D8" s="65" t="s">
        <v>13</v>
      </c>
      <c r="E8" s="68">
        <v>2793959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16882.417999999998</v>
      </c>
      <c r="C10" s="66"/>
      <c r="D10" s="65" t="s">
        <v>168</v>
      </c>
      <c r="E10" s="69">
        <v>207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 t="s">
        <v>196</v>
      </c>
      <c r="B11" s="70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9016882.4179999996</v>
      </c>
      <c r="C13" s="66"/>
      <c r="D13" s="66" t="s">
        <v>7</v>
      </c>
      <c r="E13" s="69">
        <f>E4+E5+E6+E7+E8+E9+E10+E11</f>
        <v>9016882.4179999996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8" t="s">
        <v>22</v>
      </c>
      <c r="E16" s="87">
        <v>270620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305687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471540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316297</v>
      </c>
      <c r="C23" s="285"/>
      <c r="D23" s="275" t="s">
        <v>180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2"/>
  <sheetViews>
    <sheetView workbookViewId="0">
      <selection activeCell="D29" sqref="D2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8.57031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160</v>
      </c>
      <c r="B1" s="327"/>
      <c r="C1" s="327"/>
      <c r="D1" s="327"/>
      <c r="E1" s="328"/>
      <c r="F1" s="5"/>
      <c r="G1" s="5"/>
    </row>
    <row r="2" spans="1:29" ht="23.25">
      <c r="A2" s="329" t="s">
        <v>199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5822364.2216999996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0</v>
      </c>
      <c r="C5" s="67"/>
      <c r="D5" s="65" t="s">
        <v>23</v>
      </c>
      <c r="E5" s="68">
        <v>33093</v>
      </c>
      <c r="F5" s="5"/>
      <c r="G5" s="53">
        <v>33093</v>
      </c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75128.778300000355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0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4" t="s">
        <v>8</v>
      </c>
      <c r="B10" s="70">
        <f>B5+B6-B8-B9</f>
        <v>0</v>
      </c>
      <c r="C10" s="66"/>
      <c r="D10" s="65" t="s">
        <v>168</v>
      </c>
      <c r="E10" s="69">
        <v>282464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196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9000000</v>
      </c>
      <c r="C13" s="66"/>
      <c r="D13" s="66" t="s">
        <v>7</v>
      </c>
      <c r="E13" s="69">
        <f>E4+E5+E6+E7+E8+E9+E10+E11</f>
        <v>9000000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2.5" thickBot="1">
      <c r="A14" s="288"/>
      <c r="B14" s="289" t="s">
        <v>14</v>
      </c>
      <c r="C14" s="290"/>
      <c r="D14" s="290"/>
      <c r="E14" s="291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 hidden="1">
      <c r="A15" s="335" t="s">
        <v>16</v>
      </c>
      <c r="B15" s="336"/>
      <c r="C15" s="336"/>
      <c r="D15" s="336"/>
      <c r="E15" s="337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 hidden="1">
      <c r="A16" s="74" t="s">
        <v>116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 hidden="1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 hidden="1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 hidden="1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 hidden="1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 hidden="1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 hidden="1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hidden="1" thickBot="1">
      <c r="A23" s="283" t="s">
        <v>20</v>
      </c>
      <c r="B23" s="284">
        <v>265297</v>
      </c>
      <c r="C23" s="285"/>
      <c r="D23" s="275" t="s">
        <v>180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 hidden="1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 hidden="1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 hidden="1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 hidden="1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mergeCells count="3">
    <mergeCell ref="A1:E1"/>
    <mergeCell ref="A2:E2"/>
    <mergeCell ref="A15:E15"/>
  </mergeCells>
  <printOptions horizontalCentered="1"/>
  <pageMargins left="0.19685039370078741" right="0.19685039370078741" top="0.74803149606299213" bottom="0" header="0.31496062992125984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2021-03-01T11:20:38Z</cp:lastPrinted>
  <dcterms:created xsi:type="dcterms:W3CDTF">2011-06-25T13:15:04Z</dcterms:created>
  <dcterms:modified xsi:type="dcterms:W3CDTF">2021-03-02T16:05:03Z</dcterms:modified>
</cp:coreProperties>
</file>