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  <sheet name="Sheet2" sheetId="17" r:id="rId6"/>
    <sheet name="Bagha" sheetId="18" r:id="rId7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8"/>
  <c r="B11"/>
  <c r="B10"/>
  <c r="B9"/>
  <c r="B8"/>
  <c r="B7"/>
  <c r="B6"/>
  <c r="B5"/>
  <c r="B4"/>
  <c r="E13" i="10"/>
  <c r="E13" i="16" l="1"/>
  <c r="B13"/>
  <c r="B10"/>
  <c r="B13" i="10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G13" i="16" l="1"/>
  <c r="Q37" i="15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</commentList>
</comments>
</file>

<file path=xl/sharedStrings.xml><?xml version="1.0" encoding="utf-8"?>
<sst xmlns="http://schemas.openxmlformats.org/spreadsheetml/2006/main" count="570" uniqueCount="238">
  <si>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</si>
  <si>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</si>
  <si>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</si>
  <si>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</si>
  <si>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</si>
  <si>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</si>
  <si>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</si>
  <si>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</si>
  <si>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</si>
  <si>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</si>
  <si>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</si>
  <si>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</si>
  <si>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</si>
  <si>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</si>
  <si>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</si>
  <si>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</si>
  <si>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</si>
  <si>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</si>
  <si>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</si>
  <si>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</si>
  <si>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</si>
  <si>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</si>
  <si>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</si>
  <si>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</si>
  <si>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</si>
  <si>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</si>
  <si>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</si>
  <si>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</si>
  <si>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</si>
  <si>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</si>
  <si>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</si>
  <si>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</si>
  <si>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</si>
  <si>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</si>
  <si>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</si>
  <si>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</si>
  <si>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</si>
  <si>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</si>
  <si>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</si>
  <si>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</si>
  <si>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</si>
  <si>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</si>
  <si>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</si>
  <si>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</si>
  <si>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</si>
  <si>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</si>
  <si>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</si>
  <si>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</si>
  <si>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</si>
  <si>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</si>
  <si>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</si>
  <si>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</si>
  <si>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</si>
  <si>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</si>
  <si>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</si>
  <si>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</si>
  <si>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</si>
  <si>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</si>
  <si>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</si>
  <si>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</si>
  <si>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</si>
  <si>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</si>
  <si>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</si>
  <si>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</si>
  <si>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</si>
  <si>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</si>
  <si>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</si>
  <si>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</si>
  <si>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</si>
  <si>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</si>
  <si>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</si>
  <si>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</si>
  <si>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</si>
  <si>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</si>
  <si>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</si>
  <si>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</si>
  <si>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</si>
  <si>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</si>
  <si>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</si>
  <si>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</si>
  <si>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</si>
  <si>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</si>
  <si>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</si>
  <si>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</si>
  <si>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</si>
  <si>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</si>
  <si>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</si>
  <si>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</si>
  <si>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</si>
  <si>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</si>
  <si>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</si>
  <si>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</si>
  <si>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</si>
  <si>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</si>
  <si>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</si>
  <si>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</si>
  <si>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</si>
  <si>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</si>
  <si>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</si>
  <si>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</si>
  <si>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</si>
  <si>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</si>
  <si>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</si>
  <si>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</si>
  <si>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</si>
  <si>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</si>
  <si>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</si>
  <si>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</si>
  <si>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</si>
  <si>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</si>
  <si>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</si>
  <si>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</si>
  <si>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</si>
  <si>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</si>
  <si>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</si>
  <si>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</si>
  <si>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</si>
  <si>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</si>
  <si>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</si>
  <si>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</si>
  <si>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</si>
  <si>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</si>
  <si>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</si>
  <si>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</si>
  <si>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</si>
  <si>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</si>
  <si>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</si>
  <si>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</si>
  <si>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</si>
  <si>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</si>
  <si>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</si>
  <si>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</si>
  <si>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</si>
  <si>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</si>
  <si>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</si>
  <si>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</si>
  <si>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</si>
  <si>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</si>
  <si>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1% less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</si>
  <si>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</si>
  <si>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</si>
  <si>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</si>
  <si>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</si>
  <si>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</si>
  <si>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</si>
  <si>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</si>
  <si>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</si>
  <si>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</si>
  <si>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</si>
  <si>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</si>
  <si>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</si>
  <si>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</si>
  <si>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</si>
  <si>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</si>
  <si>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</si>
  <si>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</si>
  <si>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</si>
  <si>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</si>
  <si>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</si>
  <si>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</si>
  <si>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</si>
  <si>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</si>
  <si>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</si>
  <si>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</si>
  <si>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</si>
  <si>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</si>
  <si>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</si>
  <si>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</si>
  <si>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</si>
  <si>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</si>
  <si>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</si>
  <si>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</si>
  <si>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</si>
  <si>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</si>
  <si>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</si>
  <si>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</si>
  <si>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</si>
  <si>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</si>
  <si>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</si>
  <si>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</si>
  <si>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</si>
  <si>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</si>
  <si>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</si>
  <si>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</si>
  <si>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</si>
  <si>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</si>
  <si>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</si>
  <si>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</si>
  <si>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</si>
  <si>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</si>
  <si>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</si>
  <si>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</si>
  <si>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</si>
  <si>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</si>
  <si>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</si>
  <si>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</si>
  <si>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Boss (+)</t>
  </si>
  <si>
    <t>2.02.2021</t>
  </si>
  <si>
    <t>Bariola dhar</t>
  </si>
  <si>
    <t>Date: 01.03.2021</t>
  </si>
  <si>
    <t>01.03.2021</t>
  </si>
  <si>
    <t>Month : March-2021</t>
  </si>
  <si>
    <t>Bkash Jafor L135</t>
  </si>
  <si>
    <t>02.03.2021</t>
  </si>
  <si>
    <t>Bank Statement March 2021</t>
  </si>
  <si>
    <t>Masud Rana Jony</t>
  </si>
  <si>
    <t>DSR</t>
  </si>
  <si>
    <t xml:space="preserve">Kamrul </t>
  </si>
  <si>
    <t>Moom Telecom</t>
  </si>
  <si>
    <t>03.03.2021</t>
  </si>
  <si>
    <t>Asad Realme</t>
  </si>
  <si>
    <t>04.03.2021</t>
  </si>
  <si>
    <t>04.04.2021</t>
  </si>
  <si>
    <t>06.03.2021</t>
  </si>
  <si>
    <t>Hafiz Tel</t>
  </si>
  <si>
    <t>07.03.2021</t>
  </si>
  <si>
    <t>B= Molla Enterprise</t>
  </si>
  <si>
    <t>Retail Name</t>
  </si>
  <si>
    <t>Due Amount</t>
  </si>
  <si>
    <t xml:space="preserve">Mugdho Corporation </t>
  </si>
  <si>
    <t>Due Sumary March 2021</t>
  </si>
  <si>
    <t>Bismillah Mobile Shop</t>
  </si>
  <si>
    <t>Bismillah Mobile</t>
  </si>
  <si>
    <t>Molla Enterprise</t>
  </si>
  <si>
    <t>Apple Com</t>
  </si>
  <si>
    <t>Hiron</t>
  </si>
  <si>
    <t>Hossain</t>
  </si>
  <si>
    <t>Kakoly</t>
  </si>
  <si>
    <t>Milon Telecom</t>
  </si>
  <si>
    <t>Ratri</t>
  </si>
  <si>
    <t>Sufia</t>
  </si>
  <si>
    <t>08.03.2021</t>
  </si>
  <si>
    <t>Galaxy Mobile</t>
  </si>
  <si>
    <t>Imran Tel</t>
  </si>
  <si>
    <t>09.03.2021</t>
  </si>
  <si>
    <t>Date: 09.03.2021</t>
  </si>
  <si>
    <t>Balance Statement March-2021</t>
  </si>
  <si>
    <t>Ma Computer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</si>
</sst>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3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5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0" fillId="0" borderId="2" xfId="0" applyBorder="1"/>
    <xf numFmtId="0" fontId="0" fillId="43" borderId="2" xfId="0" applyFill="1" applyBorder="1" applyAlignment="1">
      <alignment horizontal="center" vertical="center"/>
    </xf>
    <xf numFmtId="2" fontId="0" fillId="0" borderId="2" xfId="0" applyNumberFormat="1" applyBorder="1"/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0</xdr:col>
      <xdr:colOff>1450977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0"/>
      <c r="B1" s="300"/>
      <c r="C1" s="300"/>
      <c r="D1" s="300"/>
      <c r="E1" s="300"/>
      <c r="F1" s="300"/>
    </row>
    <row r="2" spans="1:8" ht="20.25">
      <c r="A2" s="301"/>
      <c r="B2" s="298" t="s">
        <v>17</v>
      </c>
      <c r="C2" s="298"/>
      <c r="D2" s="298"/>
      <c r="E2" s="298"/>
    </row>
    <row r="3" spans="1:8" ht="16.5" customHeight="1">
      <c r="A3" s="301"/>
      <c r="B3" s="299" t="s">
        <v>204</v>
      </c>
      <c r="C3" s="299"/>
      <c r="D3" s="299"/>
      <c r="E3" s="299"/>
    </row>
    <row r="4" spans="1:8" ht="15.75" customHeight="1">
      <c r="A4" s="30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0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0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01"/>
      <c r="B7" s="38" t="s">
        <v>200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301"/>
      <c r="B8" s="38" t="s">
        <v>203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01"/>
      <c r="B9" s="38" t="s">
        <v>209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01"/>
      <c r="B10" s="38" t="s">
        <v>212</v>
      </c>
      <c r="C10" s="40">
        <v>400000</v>
      </c>
      <c r="D10" s="297">
        <v>400000</v>
      </c>
      <c r="E10" s="39">
        <f t="shared" si="0"/>
        <v>8844</v>
      </c>
      <c r="F10" s="30"/>
      <c r="G10" s="2"/>
      <c r="H10" s="2"/>
    </row>
    <row r="11" spans="1:8">
      <c r="A11" s="301"/>
      <c r="B11" s="38" t="s">
        <v>213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01"/>
      <c r="B12" s="38" t="s">
        <v>215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01"/>
      <c r="B13" s="38" t="s">
        <v>231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01"/>
      <c r="B14" s="38" t="s">
        <v>234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301"/>
      <c r="B15" s="38"/>
      <c r="C15" s="37"/>
      <c r="D15" s="37"/>
      <c r="E15" s="39">
        <f t="shared" si="0"/>
        <v>408844</v>
      </c>
      <c r="F15" s="30"/>
      <c r="G15" s="2"/>
      <c r="H15" s="12"/>
    </row>
    <row r="16" spans="1:8">
      <c r="A16" s="301"/>
      <c r="B16" s="38"/>
      <c r="C16" s="37"/>
      <c r="D16" s="37"/>
      <c r="E16" s="39">
        <f t="shared" si="0"/>
        <v>408844</v>
      </c>
      <c r="F16" s="30"/>
      <c r="G16" s="32"/>
      <c r="H16" s="2"/>
    </row>
    <row r="17" spans="1:8">
      <c r="A17" s="301"/>
      <c r="B17" s="38"/>
      <c r="C17" s="37"/>
      <c r="D17" s="37"/>
      <c r="E17" s="39">
        <f t="shared" si="0"/>
        <v>408844</v>
      </c>
      <c r="F17" s="32"/>
      <c r="G17" s="13"/>
      <c r="H17" s="2"/>
    </row>
    <row r="18" spans="1:8">
      <c r="A18" s="301"/>
      <c r="B18" s="38"/>
      <c r="C18" s="37"/>
      <c r="D18" s="37"/>
      <c r="E18" s="39">
        <f>E17+C18-D18</f>
        <v>408844</v>
      </c>
      <c r="F18" s="30"/>
      <c r="G18" s="41"/>
      <c r="H18" s="2"/>
    </row>
    <row r="19" spans="1:8" ht="12.75" customHeight="1">
      <c r="A19" s="301"/>
      <c r="B19" s="38"/>
      <c r="C19" s="37"/>
      <c r="D19" s="37"/>
      <c r="E19" s="39">
        <f t="shared" si="0"/>
        <v>408844</v>
      </c>
      <c r="F19" s="30"/>
      <c r="G19" s="41"/>
      <c r="H19" s="2"/>
    </row>
    <row r="20" spans="1:8">
      <c r="A20" s="301"/>
      <c r="B20" s="38"/>
      <c r="C20" s="37"/>
      <c r="D20" s="37"/>
      <c r="E20" s="39">
        <f t="shared" si="0"/>
        <v>408844</v>
      </c>
      <c r="F20" s="32"/>
      <c r="G20" s="41"/>
      <c r="H20" s="2"/>
    </row>
    <row r="21" spans="1:8">
      <c r="A21" s="301"/>
      <c r="B21" s="38"/>
      <c r="C21" s="37"/>
      <c r="D21" s="37"/>
      <c r="E21" s="39">
        <f>E20+C21-D21</f>
        <v>408844</v>
      </c>
      <c r="F21" s="30"/>
      <c r="G21" s="2"/>
      <c r="H21" s="2"/>
    </row>
    <row r="22" spans="1:8">
      <c r="A22" s="301"/>
      <c r="B22" s="38"/>
      <c r="C22" s="37"/>
      <c r="D22" s="37"/>
      <c r="E22" s="39">
        <f t="shared" si="0"/>
        <v>408844</v>
      </c>
      <c r="F22" s="32"/>
      <c r="G22" s="2"/>
      <c r="H22" s="2"/>
    </row>
    <row r="23" spans="1:8">
      <c r="A23" s="301"/>
      <c r="B23" s="38"/>
      <c r="C23" s="37"/>
      <c r="D23" s="37"/>
      <c r="E23" s="39">
        <f>E22+C23-D23</f>
        <v>408844</v>
      </c>
      <c r="F23" s="30"/>
      <c r="G23" s="2"/>
      <c r="H23" s="2"/>
    </row>
    <row r="24" spans="1:8">
      <c r="A24" s="301"/>
      <c r="B24" s="38"/>
      <c r="C24" s="37"/>
      <c r="D24" s="37"/>
      <c r="E24" s="39">
        <f t="shared" si="0"/>
        <v>408844</v>
      </c>
      <c r="F24" s="30"/>
      <c r="G24" s="2"/>
      <c r="H24" s="2"/>
    </row>
    <row r="25" spans="1:8">
      <c r="A25" s="301"/>
      <c r="B25" s="38"/>
      <c r="C25" s="37"/>
      <c r="D25" s="37"/>
      <c r="E25" s="39">
        <f t="shared" si="0"/>
        <v>408844</v>
      </c>
      <c r="F25" s="30"/>
      <c r="G25" s="2"/>
      <c r="H25" s="2"/>
    </row>
    <row r="26" spans="1:8">
      <c r="A26" s="301"/>
      <c r="B26" s="38"/>
      <c r="C26" s="37"/>
      <c r="D26" s="37"/>
      <c r="E26" s="39">
        <f t="shared" si="0"/>
        <v>408844</v>
      </c>
      <c r="F26" s="30"/>
      <c r="G26" s="2"/>
      <c r="H26" s="2"/>
    </row>
    <row r="27" spans="1:8">
      <c r="A27" s="301"/>
      <c r="B27" s="38"/>
      <c r="C27" s="37"/>
      <c r="D27" s="37"/>
      <c r="E27" s="39">
        <f t="shared" si="0"/>
        <v>408844</v>
      </c>
      <c r="F27" s="30"/>
      <c r="G27" s="2"/>
      <c r="H27" s="33"/>
    </row>
    <row r="28" spans="1:8">
      <c r="A28" s="301"/>
      <c r="B28" s="38"/>
      <c r="C28" s="37"/>
      <c r="D28" s="37"/>
      <c r="E28" s="39">
        <f t="shared" si="0"/>
        <v>408844</v>
      </c>
      <c r="F28" s="30"/>
      <c r="G28" s="2"/>
      <c r="H28" s="33"/>
    </row>
    <row r="29" spans="1:8">
      <c r="A29" s="301"/>
      <c r="B29" s="38"/>
      <c r="C29" s="37"/>
      <c r="D29" s="37"/>
      <c r="E29" s="39">
        <f t="shared" si="0"/>
        <v>408844</v>
      </c>
      <c r="F29" s="30"/>
      <c r="G29" s="2"/>
      <c r="H29" s="33"/>
    </row>
    <row r="30" spans="1:8">
      <c r="A30" s="301"/>
      <c r="B30" s="38"/>
      <c r="C30" s="37"/>
      <c r="D30" s="37"/>
      <c r="E30" s="39">
        <f t="shared" si="0"/>
        <v>408844</v>
      </c>
      <c r="F30" s="30"/>
      <c r="G30" s="2"/>
      <c r="H30" s="33"/>
    </row>
    <row r="31" spans="1:8">
      <c r="A31" s="301"/>
      <c r="B31" s="38"/>
      <c r="C31" s="37"/>
      <c r="D31" s="37"/>
      <c r="E31" s="39">
        <f t="shared" si="0"/>
        <v>408844</v>
      </c>
      <c r="F31" s="30"/>
      <c r="G31" s="2"/>
      <c r="H31" s="33"/>
    </row>
    <row r="32" spans="1:8">
      <c r="A32" s="301"/>
      <c r="B32" s="38"/>
      <c r="C32" s="37"/>
      <c r="D32" s="37"/>
      <c r="E32" s="39">
        <f t="shared" si="0"/>
        <v>408844</v>
      </c>
      <c r="F32" s="30"/>
      <c r="G32" s="2"/>
      <c r="H32" s="33"/>
    </row>
    <row r="33" spans="1:8">
      <c r="A33" s="301"/>
      <c r="B33" s="38"/>
      <c r="C33" s="37"/>
      <c r="D33" s="40"/>
      <c r="E33" s="39">
        <f t="shared" si="0"/>
        <v>408844</v>
      </c>
      <c r="F33" s="30"/>
      <c r="G33" s="2"/>
      <c r="H33" s="33"/>
    </row>
    <row r="34" spans="1:8">
      <c r="A34" s="301"/>
      <c r="B34" s="38"/>
      <c r="C34" s="37"/>
      <c r="D34" s="37"/>
      <c r="E34" s="39">
        <f t="shared" si="0"/>
        <v>408844</v>
      </c>
      <c r="F34" s="30"/>
      <c r="G34" s="2"/>
      <c r="H34" s="33"/>
    </row>
    <row r="35" spans="1:8">
      <c r="A35" s="301"/>
      <c r="B35" s="38"/>
      <c r="C35" s="37"/>
      <c r="D35" s="37"/>
      <c r="E35" s="39">
        <f t="shared" si="0"/>
        <v>408844</v>
      </c>
      <c r="F35" s="30"/>
      <c r="G35" s="2"/>
      <c r="H35" s="33"/>
    </row>
    <row r="36" spans="1:8">
      <c r="A36" s="301"/>
      <c r="B36" s="38"/>
      <c r="C36" s="37"/>
      <c r="D36" s="37"/>
      <c r="E36" s="39">
        <f t="shared" si="0"/>
        <v>408844</v>
      </c>
      <c r="F36" s="30"/>
      <c r="G36" s="2"/>
      <c r="H36" s="33"/>
    </row>
    <row r="37" spans="1:8">
      <c r="A37" s="301"/>
      <c r="B37" s="38"/>
      <c r="C37" s="37"/>
      <c r="D37" s="37"/>
      <c r="E37" s="39">
        <f t="shared" si="0"/>
        <v>408844</v>
      </c>
      <c r="F37" s="30"/>
      <c r="G37" s="2"/>
      <c r="H37" s="33"/>
    </row>
    <row r="38" spans="1:8">
      <c r="A38" s="301"/>
      <c r="B38" s="38"/>
      <c r="C38" s="37"/>
      <c r="D38" s="37"/>
      <c r="E38" s="39">
        <f t="shared" ref="E38:E69" si="1">E37+C38-D38</f>
        <v>408844</v>
      </c>
      <c r="F38" s="30"/>
      <c r="G38" s="2"/>
      <c r="H38" s="33"/>
    </row>
    <row r="39" spans="1:8">
      <c r="A39" s="301"/>
      <c r="B39" s="38"/>
      <c r="C39" s="37"/>
      <c r="D39" s="37"/>
      <c r="E39" s="39">
        <f t="shared" si="1"/>
        <v>408844</v>
      </c>
      <c r="F39" s="30"/>
      <c r="G39" s="2"/>
      <c r="H39" s="33"/>
    </row>
    <row r="40" spans="1:8">
      <c r="A40" s="301"/>
      <c r="B40" s="38"/>
      <c r="C40" s="37"/>
      <c r="D40" s="37"/>
      <c r="E40" s="39">
        <f t="shared" si="1"/>
        <v>408844</v>
      </c>
      <c r="F40" s="30"/>
      <c r="G40" s="2"/>
      <c r="H40" s="33"/>
    </row>
    <row r="41" spans="1:8">
      <c r="A41" s="301"/>
      <c r="B41" s="38"/>
      <c r="C41" s="37"/>
      <c r="D41" s="37"/>
      <c r="E41" s="39">
        <f t="shared" si="1"/>
        <v>408844</v>
      </c>
      <c r="F41" s="30"/>
      <c r="G41" s="2"/>
      <c r="H41" s="33"/>
    </row>
    <row r="42" spans="1:8">
      <c r="A42" s="301"/>
      <c r="B42" s="38"/>
      <c r="C42" s="37"/>
      <c r="D42" s="37"/>
      <c r="E42" s="39">
        <f t="shared" si="1"/>
        <v>408844</v>
      </c>
      <c r="F42" s="30"/>
      <c r="G42" s="2"/>
      <c r="H42" s="33"/>
    </row>
    <row r="43" spans="1:8">
      <c r="A43" s="301"/>
      <c r="B43" s="38"/>
      <c r="C43" s="37"/>
      <c r="D43" s="37"/>
      <c r="E43" s="39">
        <f t="shared" si="1"/>
        <v>408844</v>
      </c>
      <c r="F43" s="30"/>
      <c r="G43" s="2"/>
      <c r="H43" s="33"/>
    </row>
    <row r="44" spans="1:8">
      <c r="A44" s="301"/>
      <c r="B44" s="38"/>
      <c r="C44" s="37"/>
      <c r="D44" s="37"/>
      <c r="E44" s="39">
        <f t="shared" si="1"/>
        <v>408844</v>
      </c>
      <c r="F44" s="30"/>
      <c r="G44" s="2"/>
      <c r="H44" s="33"/>
    </row>
    <row r="45" spans="1:8">
      <c r="A45" s="301"/>
      <c r="B45" s="38"/>
      <c r="C45" s="37"/>
      <c r="D45" s="37"/>
      <c r="E45" s="39">
        <f t="shared" si="1"/>
        <v>408844</v>
      </c>
      <c r="F45" s="30"/>
      <c r="G45" s="2"/>
      <c r="H45" s="33"/>
    </row>
    <row r="46" spans="1:8">
      <c r="A46" s="301"/>
      <c r="B46" s="38"/>
      <c r="C46" s="37"/>
      <c r="D46" s="37"/>
      <c r="E46" s="39">
        <f t="shared" si="1"/>
        <v>408844</v>
      </c>
      <c r="F46" s="30"/>
      <c r="G46" s="2"/>
      <c r="H46" s="33"/>
    </row>
    <row r="47" spans="1:8">
      <c r="A47" s="301"/>
      <c r="B47" s="38"/>
      <c r="C47" s="37"/>
      <c r="D47" s="37"/>
      <c r="E47" s="39">
        <f t="shared" si="1"/>
        <v>408844</v>
      </c>
      <c r="F47" s="30"/>
      <c r="G47" s="2"/>
      <c r="H47" s="33"/>
    </row>
    <row r="48" spans="1:8">
      <c r="A48" s="301"/>
      <c r="B48" s="38"/>
      <c r="C48" s="37"/>
      <c r="D48" s="37"/>
      <c r="E48" s="39">
        <f t="shared" si="1"/>
        <v>408844</v>
      </c>
      <c r="F48" s="30"/>
      <c r="G48" s="2"/>
      <c r="H48" s="33"/>
    </row>
    <row r="49" spans="1:8">
      <c r="A49" s="301"/>
      <c r="B49" s="38"/>
      <c r="C49" s="37"/>
      <c r="D49" s="37"/>
      <c r="E49" s="39">
        <f t="shared" si="1"/>
        <v>408844</v>
      </c>
      <c r="F49" s="30"/>
      <c r="G49" s="2"/>
      <c r="H49" s="33"/>
    </row>
    <row r="50" spans="1:8">
      <c r="A50" s="301"/>
      <c r="B50" s="38"/>
      <c r="C50" s="37"/>
      <c r="D50" s="37"/>
      <c r="E50" s="39">
        <f t="shared" si="1"/>
        <v>408844</v>
      </c>
      <c r="F50" s="30"/>
      <c r="G50" s="2"/>
      <c r="H50" s="33"/>
    </row>
    <row r="51" spans="1:8">
      <c r="A51" s="301"/>
      <c r="B51" s="38"/>
      <c r="C51" s="37"/>
      <c r="D51" s="37"/>
      <c r="E51" s="39">
        <f t="shared" si="1"/>
        <v>408844</v>
      </c>
      <c r="F51" s="30"/>
      <c r="G51" s="2"/>
      <c r="H51" s="33"/>
    </row>
    <row r="52" spans="1:8">
      <c r="A52" s="301"/>
      <c r="B52" s="38"/>
      <c r="C52" s="37"/>
      <c r="D52" s="37"/>
      <c r="E52" s="39">
        <f t="shared" si="1"/>
        <v>408844</v>
      </c>
      <c r="F52" s="30"/>
      <c r="G52" s="2"/>
      <c r="H52" s="33"/>
    </row>
    <row r="53" spans="1:8">
      <c r="A53" s="301"/>
      <c r="B53" s="38"/>
      <c r="C53" s="37"/>
      <c r="D53" s="37"/>
      <c r="E53" s="39">
        <f t="shared" si="1"/>
        <v>408844</v>
      </c>
      <c r="F53" s="30"/>
      <c r="G53" s="2"/>
      <c r="H53" s="33"/>
    </row>
    <row r="54" spans="1:8">
      <c r="A54" s="301"/>
      <c r="B54" s="38"/>
      <c r="C54" s="37"/>
      <c r="D54" s="37"/>
      <c r="E54" s="39">
        <f t="shared" si="1"/>
        <v>408844</v>
      </c>
      <c r="F54" s="30"/>
      <c r="G54" s="2"/>
      <c r="H54" s="33"/>
    </row>
    <row r="55" spans="1:8">
      <c r="A55" s="301"/>
      <c r="B55" s="38"/>
      <c r="C55" s="37"/>
      <c r="D55" s="37"/>
      <c r="E55" s="39">
        <f t="shared" si="1"/>
        <v>408844</v>
      </c>
      <c r="F55" s="30"/>
      <c r="G55" s="2"/>
    </row>
    <row r="56" spans="1:8">
      <c r="A56" s="301"/>
      <c r="B56" s="38"/>
      <c r="C56" s="37"/>
      <c r="D56" s="37"/>
      <c r="E56" s="39">
        <f t="shared" si="1"/>
        <v>408844</v>
      </c>
      <c r="F56" s="30"/>
      <c r="G56" s="2"/>
    </row>
    <row r="57" spans="1:8">
      <c r="A57" s="301"/>
      <c r="B57" s="38"/>
      <c r="C57" s="37"/>
      <c r="D57" s="37"/>
      <c r="E57" s="39">
        <f t="shared" si="1"/>
        <v>408844</v>
      </c>
      <c r="F57" s="30"/>
      <c r="G57" s="2"/>
    </row>
    <row r="58" spans="1:8">
      <c r="A58" s="301"/>
      <c r="B58" s="38"/>
      <c r="C58" s="37"/>
      <c r="D58" s="37"/>
      <c r="E58" s="39">
        <f t="shared" si="1"/>
        <v>408844</v>
      </c>
      <c r="F58" s="30"/>
      <c r="G58" s="2"/>
    </row>
    <row r="59" spans="1:8">
      <c r="A59" s="301"/>
      <c r="B59" s="38"/>
      <c r="C59" s="37"/>
      <c r="D59" s="37"/>
      <c r="E59" s="39">
        <f t="shared" si="1"/>
        <v>408844</v>
      </c>
      <c r="F59" s="30"/>
      <c r="G59" s="2"/>
    </row>
    <row r="60" spans="1:8">
      <c r="A60" s="301"/>
      <c r="B60" s="38"/>
      <c r="C60" s="37"/>
      <c r="D60" s="37"/>
      <c r="E60" s="39">
        <f t="shared" si="1"/>
        <v>408844</v>
      </c>
      <c r="F60" s="30"/>
      <c r="G60" s="2"/>
    </row>
    <row r="61" spans="1:8">
      <c r="A61" s="301"/>
      <c r="B61" s="38"/>
      <c r="C61" s="37"/>
      <c r="D61" s="37"/>
      <c r="E61" s="39">
        <f t="shared" si="1"/>
        <v>408844</v>
      </c>
      <c r="F61" s="30"/>
      <c r="G61" s="2"/>
    </row>
    <row r="62" spans="1:8">
      <c r="A62" s="301"/>
      <c r="B62" s="38"/>
      <c r="C62" s="37"/>
      <c r="D62" s="37"/>
      <c r="E62" s="39">
        <f t="shared" si="1"/>
        <v>408844</v>
      </c>
      <c r="F62" s="30"/>
      <c r="G62" s="2"/>
    </row>
    <row r="63" spans="1:8">
      <c r="A63" s="301"/>
      <c r="B63" s="38"/>
      <c r="C63" s="37"/>
      <c r="D63" s="37"/>
      <c r="E63" s="39">
        <f t="shared" si="1"/>
        <v>408844</v>
      </c>
      <c r="F63" s="30"/>
      <c r="G63" s="2"/>
    </row>
    <row r="64" spans="1:8">
      <c r="A64" s="301"/>
      <c r="B64" s="38"/>
      <c r="C64" s="37"/>
      <c r="D64" s="37"/>
      <c r="E64" s="39">
        <f t="shared" si="1"/>
        <v>408844</v>
      </c>
      <c r="F64" s="30"/>
      <c r="G64" s="2"/>
    </row>
    <row r="65" spans="1:7">
      <c r="A65" s="301"/>
      <c r="B65" s="38"/>
      <c r="C65" s="37"/>
      <c r="D65" s="37"/>
      <c r="E65" s="39">
        <f t="shared" si="1"/>
        <v>408844</v>
      </c>
      <c r="F65" s="30"/>
      <c r="G65" s="2"/>
    </row>
    <row r="66" spans="1:7">
      <c r="A66" s="301"/>
      <c r="B66" s="38"/>
      <c r="C66" s="37"/>
      <c r="D66" s="37"/>
      <c r="E66" s="39">
        <f t="shared" si="1"/>
        <v>408844</v>
      </c>
      <c r="F66" s="30"/>
      <c r="G66" s="2"/>
    </row>
    <row r="67" spans="1:7">
      <c r="A67" s="301"/>
      <c r="B67" s="38"/>
      <c r="C67" s="37"/>
      <c r="D67" s="37"/>
      <c r="E67" s="39">
        <f t="shared" si="1"/>
        <v>408844</v>
      </c>
      <c r="F67" s="30"/>
      <c r="G67" s="2"/>
    </row>
    <row r="68" spans="1:7">
      <c r="A68" s="301"/>
      <c r="B68" s="38"/>
      <c r="C68" s="37"/>
      <c r="D68" s="37"/>
      <c r="E68" s="39">
        <f t="shared" si="1"/>
        <v>408844</v>
      </c>
      <c r="F68" s="30"/>
      <c r="G68" s="2"/>
    </row>
    <row r="69" spans="1:7">
      <c r="A69" s="301"/>
      <c r="B69" s="38"/>
      <c r="C69" s="37"/>
      <c r="D69" s="37"/>
      <c r="E69" s="39">
        <f t="shared" si="1"/>
        <v>408844</v>
      </c>
      <c r="F69" s="30"/>
      <c r="G69" s="2"/>
    </row>
    <row r="70" spans="1:7">
      <c r="A70" s="301"/>
      <c r="B70" s="38"/>
      <c r="C70" s="37"/>
      <c r="D70" s="37"/>
      <c r="E70" s="39">
        <f t="shared" ref="E70:E82" si="2">E69+C70-D70</f>
        <v>408844</v>
      </c>
      <c r="F70" s="30"/>
      <c r="G70" s="2"/>
    </row>
    <row r="71" spans="1:7">
      <c r="A71" s="301"/>
      <c r="B71" s="38"/>
      <c r="C71" s="37"/>
      <c r="D71" s="37"/>
      <c r="E71" s="39">
        <f t="shared" si="2"/>
        <v>408844</v>
      </c>
      <c r="F71" s="30"/>
      <c r="G71" s="2"/>
    </row>
    <row r="72" spans="1:7">
      <c r="A72" s="301"/>
      <c r="B72" s="38"/>
      <c r="C72" s="37"/>
      <c r="D72" s="37"/>
      <c r="E72" s="39">
        <f t="shared" si="2"/>
        <v>408844</v>
      </c>
      <c r="F72" s="30"/>
      <c r="G72" s="2"/>
    </row>
    <row r="73" spans="1:7">
      <c r="A73" s="301"/>
      <c r="B73" s="38"/>
      <c r="C73" s="37"/>
      <c r="D73" s="37"/>
      <c r="E73" s="39">
        <f t="shared" si="2"/>
        <v>408844</v>
      </c>
      <c r="F73" s="30"/>
      <c r="G73" s="2"/>
    </row>
    <row r="74" spans="1:7">
      <c r="A74" s="301"/>
      <c r="B74" s="38"/>
      <c r="C74" s="37"/>
      <c r="D74" s="37"/>
      <c r="E74" s="39">
        <f t="shared" si="2"/>
        <v>408844</v>
      </c>
      <c r="F74" s="30"/>
      <c r="G74" s="2"/>
    </row>
    <row r="75" spans="1:7">
      <c r="A75" s="301"/>
      <c r="B75" s="38"/>
      <c r="C75" s="37"/>
      <c r="D75" s="37"/>
      <c r="E75" s="39">
        <f t="shared" si="2"/>
        <v>408844</v>
      </c>
      <c r="F75" s="32"/>
      <c r="G75" s="2"/>
    </row>
    <row r="76" spans="1:7">
      <c r="A76" s="301"/>
      <c r="B76" s="38"/>
      <c r="C76" s="37"/>
      <c r="D76" s="37"/>
      <c r="E76" s="39">
        <f t="shared" si="2"/>
        <v>408844</v>
      </c>
      <c r="F76" s="30"/>
      <c r="G76" s="2"/>
    </row>
    <row r="77" spans="1:7">
      <c r="A77" s="301"/>
      <c r="B77" s="38"/>
      <c r="C77" s="37"/>
      <c r="D77" s="37"/>
      <c r="E77" s="39">
        <f t="shared" si="2"/>
        <v>408844</v>
      </c>
      <c r="F77" s="30"/>
      <c r="G77" s="2"/>
    </row>
    <row r="78" spans="1:7">
      <c r="A78" s="301"/>
      <c r="B78" s="38"/>
      <c r="C78" s="37"/>
      <c r="D78" s="37"/>
      <c r="E78" s="39">
        <f t="shared" si="2"/>
        <v>408844</v>
      </c>
      <c r="F78" s="30"/>
      <c r="G78" s="2"/>
    </row>
    <row r="79" spans="1:7">
      <c r="A79" s="301"/>
      <c r="B79" s="38"/>
      <c r="C79" s="37"/>
      <c r="D79" s="37"/>
      <c r="E79" s="39">
        <f t="shared" si="2"/>
        <v>408844</v>
      </c>
      <c r="F79" s="30"/>
      <c r="G79" s="2"/>
    </row>
    <row r="80" spans="1:7">
      <c r="A80" s="301"/>
      <c r="B80" s="38"/>
      <c r="C80" s="37"/>
      <c r="D80" s="37"/>
      <c r="E80" s="39">
        <f t="shared" si="2"/>
        <v>408844</v>
      </c>
      <c r="F80" s="30"/>
      <c r="G80" s="2"/>
    </row>
    <row r="81" spans="1:7">
      <c r="A81" s="301"/>
      <c r="B81" s="38"/>
      <c r="C81" s="37"/>
      <c r="D81" s="37"/>
      <c r="E81" s="39">
        <f t="shared" si="2"/>
        <v>408844</v>
      </c>
      <c r="F81" s="30"/>
      <c r="G81" s="2"/>
    </row>
    <row r="82" spans="1:7">
      <c r="A82" s="301"/>
      <c r="B82" s="38"/>
      <c r="C82" s="37"/>
      <c r="D82" s="37"/>
      <c r="E82" s="39">
        <f t="shared" si="2"/>
        <v>408844</v>
      </c>
      <c r="F82" s="30"/>
      <c r="G82" s="2"/>
    </row>
    <row r="83" spans="1:7">
      <c r="A83" s="301"/>
      <c r="B83" s="43"/>
      <c r="C83" s="39">
        <f>SUM(C5:C72)</f>
        <v>1678844</v>
      </c>
      <c r="D83" s="39">
        <f>SUM(D5:D77)</f>
        <v>1270000</v>
      </c>
      <c r="E83" s="63">
        <f>E71</f>
        <v>408844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4" t="s">
        <v>17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24" s="189" customFormat="1" ht="18">
      <c r="A2" s="305" t="s">
        <v>92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24" s="190" customFormat="1" ht="16.5" thickBot="1">
      <c r="A3" s="306" t="s">
        <v>201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8"/>
      <c r="S3" s="105"/>
      <c r="T3" s="8"/>
      <c r="U3" s="8"/>
      <c r="V3" s="8"/>
      <c r="W3" s="8"/>
      <c r="X3" s="28"/>
    </row>
    <row r="4" spans="1:24" s="192" customFormat="1" ht="12.75" customHeight="1">
      <c r="A4" s="309" t="s">
        <v>93</v>
      </c>
      <c r="B4" s="311" t="s">
        <v>94</v>
      </c>
      <c r="C4" s="313" t="s">
        <v>95</v>
      </c>
      <c r="D4" s="313" t="s">
        <v>96</v>
      </c>
      <c r="E4" s="313" t="s">
        <v>97</v>
      </c>
      <c r="F4" s="313" t="s">
        <v>98</v>
      </c>
      <c r="G4" s="313" t="s">
        <v>99</v>
      </c>
      <c r="H4" s="313" t="s">
        <v>100</v>
      </c>
      <c r="I4" s="313" t="s">
        <v>120</v>
      </c>
      <c r="J4" s="313" t="s">
        <v>101</v>
      </c>
      <c r="K4" s="313" t="s">
        <v>102</v>
      </c>
      <c r="L4" s="313" t="s">
        <v>103</v>
      </c>
      <c r="M4" s="313" t="s">
        <v>104</v>
      </c>
      <c r="N4" s="313" t="s">
        <v>105</v>
      </c>
      <c r="O4" s="302" t="s">
        <v>106</v>
      </c>
      <c r="P4" s="315" t="s">
        <v>107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10"/>
      <c r="B5" s="312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03"/>
      <c r="P5" s="316"/>
      <c r="Q5" s="196" t="s">
        <v>108</v>
      </c>
      <c r="S5" s="197"/>
      <c r="T5" s="198"/>
      <c r="U5" s="198"/>
      <c r="V5" s="198"/>
      <c r="W5" s="198"/>
      <c r="X5" s="199"/>
    </row>
    <row r="6" spans="1:24" s="21" customFormat="1">
      <c r="A6" s="200" t="s">
        <v>200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203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209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109</v>
      </c>
      <c r="V8" s="46"/>
      <c r="W8" s="5"/>
    </row>
    <row r="9" spans="1:24" s="21" customFormat="1">
      <c r="A9" s="200" t="s">
        <v>211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213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215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231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234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/>
      <c r="Q13" s="205">
        <f t="shared" si="0"/>
        <v>1980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110</v>
      </c>
      <c r="B37" s="226">
        <f>SUM(B6:B36)</f>
        <v>6300</v>
      </c>
      <c r="C37" s="227">
        <f t="shared" ref="C37:P37" si="1">SUM(C6:C36)</f>
        <v>0</v>
      </c>
      <c r="D37" s="227">
        <f t="shared" si="1"/>
        <v>445</v>
      </c>
      <c r="E37" s="227">
        <f t="shared" si="1"/>
        <v>520</v>
      </c>
      <c r="F37" s="227">
        <f t="shared" si="1"/>
        <v>145</v>
      </c>
      <c r="G37" s="227">
        <f>SUM(G6:G36)</f>
        <v>2910</v>
      </c>
      <c r="H37" s="227">
        <f t="shared" si="1"/>
        <v>145</v>
      </c>
      <c r="I37" s="227">
        <f t="shared" si="1"/>
        <v>0</v>
      </c>
      <c r="J37" s="227">
        <f t="shared" si="1"/>
        <v>510</v>
      </c>
      <c r="K37" s="227">
        <f t="shared" si="1"/>
        <v>3760</v>
      </c>
      <c r="L37" s="227">
        <f t="shared" si="1"/>
        <v>799</v>
      </c>
      <c r="M37" s="227">
        <f t="shared" si="1"/>
        <v>0</v>
      </c>
      <c r="N37" s="245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15534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23" t="s">
        <v>17</v>
      </c>
      <c r="B1" s="323"/>
      <c r="C1" s="323"/>
      <c r="D1" s="323"/>
      <c r="E1" s="323"/>
      <c r="F1" s="323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24" t="s">
        <v>236</v>
      </c>
      <c r="B2" s="324"/>
      <c r="C2" s="324"/>
      <c r="D2" s="324"/>
      <c r="E2" s="324"/>
      <c r="F2" s="324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25" t="s">
        <v>36</v>
      </c>
      <c r="B3" s="325"/>
      <c r="C3" s="325"/>
      <c r="D3" s="325"/>
      <c r="E3" s="325"/>
      <c r="F3" s="325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37</v>
      </c>
      <c r="C4" s="261" t="s">
        <v>38</v>
      </c>
      <c r="D4" s="261" t="s">
        <v>39</v>
      </c>
      <c r="E4" s="261" t="s">
        <v>40</v>
      </c>
      <c r="F4" s="92" t="s">
        <v>1</v>
      </c>
      <c r="G4" s="247"/>
      <c r="H4" s="247"/>
      <c r="I4" s="91" t="s">
        <v>138</v>
      </c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200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41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203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41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209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41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211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41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213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41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215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41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231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41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234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41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41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41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41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41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41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41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41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41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41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41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41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41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41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41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41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41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41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41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41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3136090</v>
      </c>
      <c r="C33" s="99">
        <f>SUM(C5:C32)</f>
        <v>3084083</v>
      </c>
      <c r="D33" s="99">
        <f>SUM(D5:D32)</f>
        <v>14744</v>
      </c>
      <c r="E33" s="99">
        <f>SUM(E5:E32)</f>
        <v>3098827</v>
      </c>
      <c r="F33" s="107">
        <f>B33-E33</f>
        <v>37263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6" t="s">
        <v>42</v>
      </c>
      <c r="B35" s="327"/>
      <c r="C35" s="327"/>
      <c r="D35" s="328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43</v>
      </c>
      <c r="B36" s="126" t="s">
        <v>44</v>
      </c>
      <c r="C36" s="126" t="s">
        <v>45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113</v>
      </c>
      <c r="B37" s="92" t="s">
        <v>118</v>
      </c>
      <c r="C37" s="269">
        <v>20670</v>
      </c>
      <c r="D37" s="92" t="s">
        <v>234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47</v>
      </c>
      <c r="B38" s="92" t="s">
        <v>206</v>
      </c>
      <c r="C38" s="269">
        <v>8325</v>
      </c>
      <c r="D38" s="92" t="s">
        <v>215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205</v>
      </c>
      <c r="B39" s="92" t="s">
        <v>206</v>
      </c>
      <c r="C39" s="269">
        <v>4000</v>
      </c>
      <c r="D39" s="92" t="s">
        <v>203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207</v>
      </c>
      <c r="B40" s="130" t="s">
        <v>206</v>
      </c>
      <c r="C40" s="269">
        <v>1000</v>
      </c>
      <c r="D40" s="92" t="s">
        <v>203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210</v>
      </c>
      <c r="B41" s="92" t="s">
        <v>206</v>
      </c>
      <c r="C41" s="269">
        <v>1000</v>
      </c>
      <c r="D41" s="92" t="s">
        <v>215</v>
      </c>
      <c r="E41" s="133"/>
      <c r="F41" s="100"/>
      <c r="G41" s="134" t="s">
        <v>126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9" t="s">
        <v>51</v>
      </c>
      <c r="G43" s="329"/>
      <c r="H43" s="329"/>
      <c r="I43" s="329"/>
      <c r="J43" s="329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74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5" t="s">
        <v>232</v>
      </c>
      <c r="B47" s="96"/>
      <c r="C47" s="142">
        <v>13780</v>
      </c>
      <c r="D47" s="149" t="s">
        <v>231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115</v>
      </c>
      <c r="B49" s="96"/>
      <c r="C49" s="142">
        <v>110000</v>
      </c>
      <c r="D49" s="149" t="s">
        <v>213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18</v>
      </c>
      <c r="B50" s="96"/>
      <c r="C50" s="142">
        <v>40000</v>
      </c>
      <c r="D50" s="140" t="s">
        <v>149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25</v>
      </c>
      <c r="B51" s="96"/>
      <c r="C51" s="142">
        <v>277515</v>
      </c>
      <c r="D51" s="149" t="s">
        <v>234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 t="s">
        <v>20</v>
      </c>
      <c r="B52" s="143"/>
      <c r="C52" s="142">
        <v>265917</v>
      </c>
      <c r="D52" s="140" t="s">
        <v>203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24</v>
      </c>
      <c r="B53" s="102"/>
      <c r="C53" s="142">
        <v>63285</v>
      </c>
      <c r="D53" s="143" t="s">
        <v>179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52</v>
      </c>
      <c r="B54" s="96"/>
      <c r="C54" s="142">
        <v>54450</v>
      </c>
      <c r="D54" s="274" t="s">
        <v>183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7" t="s">
        <v>53</v>
      </c>
      <c r="B55" s="143"/>
      <c r="C55" s="148">
        <v>216250</v>
      </c>
      <c r="D55" s="143" t="s">
        <v>234</v>
      </c>
      <c r="E55" s="104"/>
      <c r="F55" s="96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1" t="s">
        <v>54</v>
      </c>
      <c r="B56" s="96"/>
      <c r="C56" s="142">
        <v>537065</v>
      </c>
      <c r="D56" s="149" t="s">
        <v>234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55</v>
      </c>
      <c r="B57" s="96"/>
      <c r="C57" s="142">
        <v>188550</v>
      </c>
      <c r="D57" s="143" t="s">
        <v>215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158</v>
      </c>
      <c r="B58" s="143"/>
      <c r="C58" s="142">
        <v>6000</v>
      </c>
      <c r="D58" s="149" t="s">
        <v>209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277" t="s">
        <v>162</v>
      </c>
      <c r="B59" s="277"/>
      <c r="C59" s="142">
        <v>5000</v>
      </c>
      <c r="D59" s="149" t="s">
        <v>213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186</v>
      </c>
      <c r="B60" s="96"/>
      <c r="C60" s="142">
        <v>31375</v>
      </c>
      <c r="D60" s="146" t="s">
        <v>234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214</v>
      </c>
      <c r="B61" s="148"/>
      <c r="C61" s="142">
        <v>5830</v>
      </c>
      <c r="D61" s="146" t="s">
        <v>231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5"/>
      <c r="B62" s="96"/>
      <c r="C62" s="142"/>
      <c r="D62" s="146"/>
      <c r="E62" s="113"/>
      <c r="F62" s="317" t="s">
        <v>136</v>
      </c>
      <c r="G62" s="317"/>
      <c r="H62" s="246"/>
      <c r="I62" s="246"/>
      <c r="J62" s="150" t="s">
        <v>59</v>
      </c>
      <c r="K62" s="151" t="s">
        <v>60</v>
      </c>
      <c r="L62" s="152" t="s">
        <v>61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30" t="s">
        <v>30</v>
      </c>
      <c r="B63" s="331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155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56</v>
      </c>
      <c r="B64" s="96"/>
      <c r="C64" s="142">
        <v>8000</v>
      </c>
      <c r="D64" s="149" t="s">
        <v>129</v>
      </c>
      <c r="E64" s="104"/>
      <c r="F64" s="155"/>
      <c r="G64" s="160" t="s">
        <v>115</v>
      </c>
      <c r="H64" s="160"/>
      <c r="I64" s="97">
        <v>140000</v>
      </c>
      <c r="J64" s="96" t="s">
        <v>193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62</v>
      </c>
      <c r="B65" s="143"/>
      <c r="C65" s="142">
        <v>50888</v>
      </c>
      <c r="D65" s="149" t="s">
        <v>130</v>
      </c>
      <c r="E65" s="104"/>
      <c r="F65" s="153"/>
      <c r="G65" s="154" t="s">
        <v>18</v>
      </c>
      <c r="H65" s="154"/>
      <c r="I65" s="97">
        <v>40000</v>
      </c>
      <c r="J65" s="96" t="s">
        <v>149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63</v>
      </c>
      <c r="B66" s="96"/>
      <c r="C66" s="142">
        <v>30848</v>
      </c>
      <c r="D66" s="143" t="s">
        <v>167</v>
      </c>
      <c r="E66" s="104"/>
      <c r="F66" s="158"/>
      <c r="G66" s="156" t="s">
        <v>25</v>
      </c>
      <c r="H66" s="156"/>
      <c r="I66" s="157">
        <v>325545</v>
      </c>
      <c r="J66" s="159" t="s">
        <v>197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66</v>
      </c>
      <c r="B67" s="143"/>
      <c r="C67" s="142">
        <v>43910</v>
      </c>
      <c r="D67" s="149" t="s">
        <v>161</v>
      </c>
      <c r="E67" s="104"/>
      <c r="F67" s="153"/>
      <c r="G67" s="154" t="s">
        <v>20</v>
      </c>
      <c r="H67" s="154"/>
      <c r="I67" s="97">
        <v>265917</v>
      </c>
      <c r="J67" s="144" t="s">
        <v>170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5" t="s">
        <v>67</v>
      </c>
      <c r="B68" s="96"/>
      <c r="C68" s="142">
        <v>25872</v>
      </c>
      <c r="D68" s="149" t="s">
        <v>131</v>
      </c>
      <c r="E68" s="104"/>
      <c r="F68" s="153"/>
      <c r="G68" s="154" t="s">
        <v>24</v>
      </c>
      <c r="H68" s="154"/>
      <c r="I68" s="97">
        <v>63285</v>
      </c>
      <c r="J68" s="144" t="s">
        <v>179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68</v>
      </c>
      <c r="B69" s="96"/>
      <c r="C69" s="142">
        <v>11920</v>
      </c>
      <c r="D69" s="149" t="s">
        <v>234</v>
      </c>
      <c r="E69" s="247"/>
      <c r="F69" s="153"/>
      <c r="G69" s="154" t="s">
        <v>52</v>
      </c>
      <c r="H69" s="154"/>
      <c r="I69" s="97">
        <v>54450</v>
      </c>
      <c r="J69" s="96" t="s">
        <v>183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1" t="s">
        <v>216</v>
      </c>
      <c r="B70" s="96"/>
      <c r="C70" s="142">
        <v>34585</v>
      </c>
      <c r="D70" s="149" t="s">
        <v>215</v>
      </c>
      <c r="E70" s="104"/>
      <c r="F70" s="158"/>
      <c r="G70" s="154" t="s">
        <v>53</v>
      </c>
      <c r="H70" s="154"/>
      <c r="I70" s="97">
        <v>325620</v>
      </c>
      <c r="J70" s="144" t="s">
        <v>195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70</v>
      </c>
      <c r="B71" s="96"/>
      <c r="C71" s="142">
        <v>22030</v>
      </c>
      <c r="D71" s="143" t="s">
        <v>169</v>
      </c>
      <c r="E71" s="105"/>
      <c r="F71" s="158"/>
      <c r="G71" s="154" t="s">
        <v>54</v>
      </c>
      <c r="H71" s="154"/>
      <c r="I71" s="97">
        <v>299225</v>
      </c>
      <c r="J71" s="144" t="s">
        <v>195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74</v>
      </c>
      <c r="B72" s="96"/>
      <c r="C72" s="142">
        <v>26916</v>
      </c>
      <c r="D72" s="146" t="s">
        <v>177</v>
      </c>
      <c r="E72" s="105"/>
      <c r="F72" s="158"/>
      <c r="G72" s="154" t="s">
        <v>55</v>
      </c>
      <c r="H72" s="154"/>
      <c r="I72" s="97">
        <v>188825</v>
      </c>
      <c r="J72" s="144" t="s">
        <v>195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75</v>
      </c>
      <c r="B73" s="96"/>
      <c r="C73" s="142">
        <v>3500</v>
      </c>
      <c r="D73" s="146" t="s">
        <v>76</v>
      </c>
      <c r="E73" s="105"/>
      <c r="F73" s="158"/>
      <c r="G73" s="154" t="s">
        <v>158</v>
      </c>
      <c r="H73" s="154"/>
      <c r="I73" s="97">
        <v>4000</v>
      </c>
      <c r="J73" s="97" t="s">
        <v>195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171</v>
      </c>
      <c r="B74" s="143"/>
      <c r="C74" s="142">
        <v>2120</v>
      </c>
      <c r="D74" s="143" t="s">
        <v>170</v>
      </c>
      <c r="E74" s="105"/>
      <c r="F74" s="158"/>
      <c r="G74" s="154" t="s">
        <v>186</v>
      </c>
      <c r="H74" s="154"/>
      <c r="I74" s="97">
        <v>32425</v>
      </c>
      <c r="J74" s="144" t="s">
        <v>193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1" t="s">
        <v>77</v>
      </c>
      <c r="B75" s="96"/>
      <c r="C75" s="142">
        <v>14560</v>
      </c>
      <c r="D75" s="146" t="s">
        <v>57</v>
      </c>
      <c r="E75" s="104"/>
      <c r="F75" s="158"/>
      <c r="G75" s="156" t="s">
        <v>165</v>
      </c>
      <c r="H75" s="156"/>
      <c r="I75" s="157">
        <v>10000</v>
      </c>
      <c r="J75" s="159" t="s">
        <v>195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79</v>
      </c>
      <c r="B76" s="96"/>
      <c r="C76" s="142">
        <v>18000</v>
      </c>
      <c r="D76" s="149" t="s">
        <v>150</v>
      </c>
      <c r="E76" s="104"/>
      <c r="F76" s="158"/>
      <c r="G76" s="154" t="s">
        <v>166</v>
      </c>
      <c r="H76" s="154"/>
      <c r="I76" s="97">
        <v>3000</v>
      </c>
      <c r="J76" s="144" t="s">
        <v>195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80</v>
      </c>
      <c r="B77" s="96"/>
      <c r="C77" s="142">
        <v>7240</v>
      </c>
      <c r="D77" s="146" t="s">
        <v>145</v>
      </c>
      <c r="E77" s="104"/>
      <c r="F77" s="153"/>
      <c r="G77" s="154" t="s">
        <v>194</v>
      </c>
      <c r="H77" s="154"/>
      <c r="I77" s="97">
        <v>14500</v>
      </c>
      <c r="J77" s="97" t="s">
        <v>193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81</v>
      </c>
      <c r="B78" s="96"/>
      <c r="C78" s="142">
        <v>5000</v>
      </c>
      <c r="D78" s="146" t="s">
        <v>135</v>
      </c>
      <c r="E78" s="104"/>
      <c r="F78" s="158"/>
      <c r="G78" s="154" t="s">
        <v>162</v>
      </c>
      <c r="H78" s="154"/>
      <c r="I78" s="97">
        <v>8000</v>
      </c>
      <c r="J78" s="144" t="s">
        <v>195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134</v>
      </c>
      <c r="B79" s="96"/>
      <c r="C79" s="142">
        <v>27810</v>
      </c>
      <c r="D79" s="146" t="s">
        <v>211</v>
      </c>
      <c r="E79" s="104"/>
      <c r="F79" s="158"/>
      <c r="G79" s="154" t="s">
        <v>30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174</v>
      </c>
      <c r="B80" s="143"/>
      <c r="C80" s="142">
        <v>8795</v>
      </c>
      <c r="D80" s="143" t="s">
        <v>173</v>
      </c>
      <c r="E80" s="104"/>
      <c r="F80" s="158"/>
      <c r="G80" s="156" t="s">
        <v>56</v>
      </c>
      <c r="H80" s="156"/>
      <c r="I80" s="157">
        <v>8000</v>
      </c>
      <c r="J80" s="159" t="s">
        <v>129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144</v>
      </c>
      <c r="B81" s="96"/>
      <c r="C81" s="142">
        <v>11790</v>
      </c>
      <c r="D81" s="146" t="s">
        <v>187</v>
      </c>
      <c r="E81" s="104"/>
      <c r="F81" s="161"/>
      <c r="G81" s="154" t="s">
        <v>62</v>
      </c>
      <c r="H81" s="154"/>
      <c r="I81" s="97">
        <v>50888</v>
      </c>
      <c r="J81" s="144" t="s">
        <v>130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83</v>
      </c>
      <c r="B82" s="96"/>
      <c r="C82" s="237">
        <v>30000</v>
      </c>
      <c r="D82" s="146" t="s">
        <v>152</v>
      </c>
      <c r="E82" s="105"/>
      <c r="F82" s="162"/>
      <c r="G82" s="154" t="s">
        <v>63</v>
      </c>
      <c r="H82" s="154"/>
      <c r="I82" s="97">
        <v>30848</v>
      </c>
      <c r="J82" s="96" t="s">
        <v>167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1" t="s">
        <v>156</v>
      </c>
      <c r="B83" s="96"/>
      <c r="C83" s="142">
        <v>13045</v>
      </c>
      <c r="D83" s="149" t="s">
        <v>163</v>
      </c>
      <c r="E83" s="105"/>
      <c r="F83" s="162"/>
      <c r="G83" s="154" t="s">
        <v>66</v>
      </c>
      <c r="H83" s="154"/>
      <c r="I83" s="97">
        <v>43910</v>
      </c>
      <c r="J83" s="97" t="s">
        <v>161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84</v>
      </c>
      <c r="B84" s="96"/>
      <c r="C84" s="142">
        <v>5000</v>
      </c>
      <c r="D84" s="146" t="s">
        <v>46</v>
      </c>
      <c r="E84" s="105"/>
      <c r="F84" s="161"/>
      <c r="G84" s="154" t="s">
        <v>67</v>
      </c>
      <c r="H84" s="154"/>
      <c r="I84" s="97">
        <v>25872</v>
      </c>
      <c r="J84" s="144" t="s">
        <v>131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153</v>
      </c>
      <c r="B85" s="143"/>
      <c r="C85" s="142">
        <v>10070</v>
      </c>
      <c r="D85" s="143" t="s">
        <v>231</v>
      </c>
      <c r="E85" s="105"/>
      <c r="F85" s="161"/>
      <c r="G85" s="154" t="s">
        <v>68</v>
      </c>
      <c r="H85" s="154"/>
      <c r="I85" s="97">
        <v>18920</v>
      </c>
      <c r="J85" s="144" t="s">
        <v>195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122</v>
      </c>
      <c r="B86" s="96"/>
      <c r="C86" s="142">
        <v>25000</v>
      </c>
      <c r="D86" s="146" t="s">
        <v>178</v>
      </c>
      <c r="E86" s="105"/>
      <c r="F86" s="158"/>
      <c r="G86" s="154" t="s">
        <v>69</v>
      </c>
      <c r="H86" s="154"/>
      <c r="I86" s="97">
        <v>40540</v>
      </c>
      <c r="J86" s="144" t="s">
        <v>148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114</v>
      </c>
      <c r="B87" s="96"/>
      <c r="C87" s="142">
        <v>27000</v>
      </c>
      <c r="D87" s="146" t="s">
        <v>203</v>
      </c>
      <c r="E87" s="104"/>
      <c r="F87" s="158"/>
      <c r="G87" s="172" t="s">
        <v>70</v>
      </c>
      <c r="H87" s="172"/>
      <c r="I87" s="97">
        <v>22030</v>
      </c>
      <c r="J87" s="144" t="s">
        <v>169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124</v>
      </c>
      <c r="B88" s="149"/>
      <c r="C88" s="142">
        <v>2160</v>
      </c>
      <c r="D88" s="146" t="s">
        <v>128</v>
      </c>
      <c r="E88" s="104"/>
      <c r="F88" s="153"/>
      <c r="G88" s="154" t="s">
        <v>74</v>
      </c>
      <c r="H88" s="154"/>
      <c r="I88" s="97">
        <v>26916</v>
      </c>
      <c r="J88" s="144" t="s">
        <v>177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1" t="s">
        <v>117</v>
      </c>
      <c r="B89" s="96"/>
      <c r="C89" s="142">
        <v>5480</v>
      </c>
      <c r="D89" s="146" t="s">
        <v>133</v>
      </c>
      <c r="E89" s="104"/>
      <c r="F89" s="158"/>
      <c r="G89" s="154" t="s">
        <v>75</v>
      </c>
      <c r="H89" s="154"/>
      <c r="I89" s="97">
        <v>3500</v>
      </c>
      <c r="J89" s="96" t="s">
        <v>76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34</v>
      </c>
      <c r="B90" s="96"/>
      <c r="C90" s="142">
        <v>129613</v>
      </c>
      <c r="D90" s="146" t="s">
        <v>85</v>
      </c>
      <c r="E90" s="104"/>
      <c r="F90" s="158"/>
      <c r="G90" s="154" t="s">
        <v>171</v>
      </c>
      <c r="H90" s="154"/>
      <c r="I90" s="97">
        <v>2120</v>
      </c>
      <c r="J90" s="144" t="s">
        <v>170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86</v>
      </c>
      <c r="B91" s="143"/>
      <c r="C91" s="142">
        <v>36000</v>
      </c>
      <c r="D91" s="143" t="s">
        <v>145</v>
      </c>
      <c r="E91" s="104"/>
      <c r="F91" s="158"/>
      <c r="G91" s="154" t="s">
        <v>77</v>
      </c>
      <c r="H91" s="154"/>
      <c r="I91" s="97">
        <v>14560</v>
      </c>
      <c r="J91" s="144" t="s">
        <v>57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125</v>
      </c>
      <c r="B92" s="96"/>
      <c r="C92" s="142">
        <v>16330</v>
      </c>
      <c r="D92" s="146" t="s">
        <v>200</v>
      </c>
      <c r="F92" s="158"/>
      <c r="G92" s="154" t="s">
        <v>79</v>
      </c>
      <c r="H92" s="154"/>
      <c r="I92" s="97">
        <v>18000</v>
      </c>
      <c r="J92" s="144" t="s">
        <v>150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159</v>
      </c>
      <c r="B93" s="96"/>
      <c r="C93" s="142">
        <v>26970</v>
      </c>
      <c r="D93" s="143" t="s">
        <v>213</v>
      </c>
      <c r="F93" s="158"/>
      <c r="G93" s="156" t="s">
        <v>80</v>
      </c>
      <c r="H93" s="156"/>
      <c r="I93" s="157">
        <v>7240</v>
      </c>
      <c r="J93" s="159" t="s">
        <v>145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233</v>
      </c>
      <c r="B94" s="143"/>
      <c r="C94" s="142">
        <v>2060</v>
      </c>
      <c r="D94" s="143" t="s">
        <v>231</v>
      </c>
      <c r="F94" s="153"/>
      <c r="G94" s="154" t="s">
        <v>81</v>
      </c>
      <c r="H94" s="154"/>
      <c r="I94" s="97">
        <v>5000</v>
      </c>
      <c r="J94" s="144" t="s">
        <v>135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3640</v>
      </c>
      <c r="D95" s="143" t="s">
        <v>187</v>
      </c>
      <c r="F95" s="158"/>
      <c r="G95" s="154" t="s">
        <v>134</v>
      </c>
      <c r="H95" s="154"/>
      <c r="I95" s="97">
        <v>37810</v>
      </c>
      <c r="J95" s="163" t="s">
        <v>193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176</v>
      </c>
      <c r="B96" s="96"/>
      <c r="C96" s="142">
        <v>10345</v>
      </c>
      <c r="D96" s="146" t="s">
        <v>175</v>
      </c>
      <c r="F96" s="162"/>
      <c r="G96" s="156" t="s">
        <v>174</v>
      </c>
      <c r="H96" s="156"/>
      <c r="I96" s="157">
        <v>8795</v>
      </c>
      <c r="J96" s="159" t="s">
        <v>173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111</v>
      </c>
      <c r="B97" s="96"/>
      <c r="C97" s="142">
        <v>44000</v>
      </c>
      <c r="D97" s="149" t="s">
        <v>147</v>
      </c>
      <c r="F97" s="162"/>
      <c r="G97" s="156" t="s">
        <v>144</v>
      </c>
      <c r="H97" s="156"/>
      <c r="I97" s="157">
        <v>11790</v>
      </c>
      <c r="J97" s="159" t="s">
        <v>187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237</v>
      </c>
      <c r="B98" s="143"/>
      <c r="C98" s="142">
        <v>21290</v>
      </c>
      <c r="D98" s="143" t="s">
        <v>234</v>
      </c>
      <c r="F98" s="162"/>
      <c r="G98" s="154" t="s">
        <v>83</v>
      </c>
      <c r="H98" s="154"/>
      <c r="I98" s="97">
        <v>30000</v>
      </c>
      <c r="J98" s="144" t="s">
        <v>152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208</v>
      </c>
      <c r="B99" s="143"/>
      <c r="C99" s="142">
        <v>13000</v>
      </c>
      <c r="D99" s="143" t="s">
        <v>215</v>
      </c>
      <c r="F99" s="162"/>
      <c r="G99" s="154" t="s">
        <v>156</v>
      </c>
      <c r="H99" s="154"/>
      <c r="I99" s="97">
        <v>13045</v>
      </c>
      <c r="J99" s="144" t="s">
        <v>163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9"/>
      <c r="F100" s="162"/>
      <c r="G100" s="154" t="s">
        <v>84</v>
      </c>
      <c r="H100" s="154"/>
      <c r="I100" s="97">
        <v>5000</v>
      </c>
      <c r="J100" s="144" t="s">
        <v>46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153</v>
      </c>
      <c r="H101" s="154"/>
      <c r="I101" s="97">
        <v>20070</v>
      </c>
      <c r="J101" s="96" t="s">
        <v>181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 t="s">
        <v>141</v>
      </c>
      <c r="B102" s="143">
        <v>173992171</v>
      </c>
      <c r="C102" s="142">
        <v>17500</v>
      </c>
      <c r="D102" s="143" t="s">
        <v>146</v>
      </c>
      <c r="F102" s="162"/>
      <c r="G102" s="156" t="s">
        <v>122</v>
      </c>
      <c r="H102" s="156"/>
      <c r="I102" s="157">
        <v>25000</v>
      </c>
      <c r="J102" s="159" t="s">
        <v>178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64</v>
      </c>
      <c r="B103" s="143" t="s">
        <v>58</v>
      </c>
      <c r="C103" s="142">
        <v>1915</v>
      </c>
      <c r="D103" s="143" t="s">
        <v>65</v>
      </c>
      <c r="F103" s="162"/>
      <c r="G103" s="154" t="s">
        <v>114</v>
      </c>
      <c r="H103" s="154"/>
      <c r="I103" s="97">
        <v>28000</v>
      </c>
      <c r="J103" s="144" t="s">
        <v>172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198</v>
      </c>
      <c r="B104" s="143"/>
      <c r="C104" s="142">
        <v>10000</v>
      </c>
      <c r="D104" s="143" t="s">
        <v>234</v>
      </c>
      <c r="F104" s="162"/>
      <c r="G104" s="154" t="s">
        <v>124</v>
      </c>
      <c r="H104" s="154"/>
      <c r="I104" s="97">
        <v>2160</v>
      </c>
      <c r="J104" s="144" t="s">
        <v>128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82</v>
      </c>
      <c r="B105" s="143" t="s">
        <v>58</v>
      </c>
      <c r="C105" s="142">
        <v>1210</v>
      </c>
      <c r="D105" s="143" t="s">
        <v>50</v>
      </c>
      <c r="F105" s="162"/>
      <c r="G105" s="154" t="s">
        <v>117</v>
      </c>
      <c r="H105" s="154"/>
      <c r="I105" s="97">
        <v>5480</v>
      </c>
      <c r="J105" s="144" t="s">
        <v>133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71</v>
      </c>
      <c r="B106" s="96" t="s">
        <v>72</v>
      </c>
      <c r="C106" s="142">
        <v>7000</v>
      </c>
      <c r="D106" s="146" t="s">
        <v>203</v>
      </c>
      <c r="F106" s="162"/>
      <c r="G106" s="154" t="s">
        <v>34</v>
      </c>
      <c r="H106" s="154"/>
      <c r="I106" s="97">
        <v>129725</v>
      </c>
      <c r="J106" s="144" t="s">
        <v>85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73</v>
      </c>
      <c r="B107" s="143"/>
      <c r="C107" s="142">
        <v>800</v>
      </c>
      <c r="D107" s="143" t="s">
        <v>130</v>
      </c>
      <c r="F107" s="162"/>
      <c r="G107" s="154" t="s">
        <v>86</v>
      </c>
      <c r="H107" s="154"/>
      <c r="I107" s="97">
        <v>36000</v>
      </c>
      <c r="J107" s="144" t="s">
        <v>145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202</v>
      </c>
      <c r="B108" s="143"/>
      <c r="C108" s="142">
        <v>1150</v>
      </c>
      <c r="D108" s="143" t="s">
        <v>200</v>
      </c>
      <c r="F108" s="162"/>
      <c r="G108" s="154" t="s">
        <v>125</v>
      </c>
      <c r="H108" s="154"/>
      <c r="I108" s="97">
        <v>19505</v>
      </c>
      <c r="J108" s="144" t="s">
        <v>185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182</v>
      </c>
      <c r="B109" s="143"/>
      <c r="C109" s="142">
        <v>1150</v>
      </c>
      <c r="D109" s="143" t="s">
        <v>181</v>
      </c>
      <c r="F109" s="162"/>
      <c r="G109" s="154" t="s">
        <v>159</v>
      </c>
      <c r="H109" s="154"/>
      <c r="I109" s="97">
        <v>12620</v>
      </c>
      <c r="J109" s="144" t="s">
        <v>157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142</v>
      </c>
      <c r="B110" s="143"/>
      <c r="C110" s="142">
        <v>5000</v>
      </c>
      <c r="D110" s="143" t="s">
        <v>129</v>
      </c>
      <c r="F110" s="162"/>
      <c r="G110" s="156" t="s">
        <v>188</v>
      </c>
      <c r="H110" s="156"/>
      <c r="I110" s="157">
        <v>4230</v>
      </c>
      <c r="J110" s="159" t="s">
        <v>187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1300</v>
      </c>
      <c r="D111" s="143" t="s">
        <v>139</v>
      </c>
      <c r="F111" s="162"/>
      <c r="G111" s="154" t="s">
        <v>164</v>
      </c>
      <c r="H111" s="154"/>
      <c r="I111" s="97">
        <v>3400</v>
      </c>
      <c r="J111" s="144" t="s">
        <v>163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78</v>
      </c>
      <c r="B112" s="143" t="s">
        <v>58</v>
      </c>
      <c r="C112" s="142">
        <v>2340</v>
      </c>
      <c r="D112" s="143" t="s">
        <v>123</v>
      </c>
      <c r="F112" s="162"/>
      <c r="G112" s="156" t="s">
        <v>176</v>
      </c>
      <c r="H112" s="156"/>
      <c r="I112" s="157">
        <v>10345</v>
      </c>
      <c r="J112" s="157" t="s">
        <v>175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112</v>
      </c>
      <c r="B113" s="143"/>
      <c r="C113" s="142">
        <v>17500</v>
      </c>
      <c r="D113" s="143" t="s">
        <v>121</v>
      </c>
      <c r="F113" s="162"/>
      <c r="G113" s="154" t="s">
        <v>111</v>
      </c>
      <c r="H113" s="154"/>
      <c r="I113" s="97">
        <v>44000</v>
      </c>
      <c r="J113" s="97" t="s">
        <v>147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87</v>
      </c>
      <c r="B114" s="143">
        <v>1763999686</v>
      </c>
      <c r="C114" s="142">
        <v>8340</v>
      </c>
      <c r="D114" s="143" t="s">
        <v>215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48</v>
      </c>
      <c r="B115" s="143" t="s">
        <v>49</v>
      </c>
      <c r="C115" s="142">
        <v>1190</v>
      </c>
      <c r="D115" s="143" t="s">
        <v>50</v>
      </c>
      <c r="F115" s="162"/>
      <c r="G115" s="154" t="s">
        <v>189</v>
      </c>
      <c r="H115" s="154"/>
      <c r="I115" s="97">
        <v>3640</v>
      </c>
      <c r="J115" s="144" t="s">
        <v>187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143</v>
      </c>
      <c r="B116" s="143">
        <v>1758900692</v>
      </c>
      <c r="C116" s="142">
        <v>30000</v>
      </c>
      <c r="D116" s="143" t="s">
        <v>119</v>
      </c>
      <c r="F116" s="162"/>
      <c r="G116" s="156" t="s">
        <v>190</v>
      </c>
      <c r="H116" s="156"/>
      <c r="I116" s="157">
        <v>6000</v>
      </c>
      <c r="J116" s="159" t="s">
        <v>187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89</v>
      </c>
      <c r="B117" s="143" t="s">
        <v>58</v>
      </c>
      <c r="C117" s="142">
        <v>6300</v>
      </c>
      <c r="D117" s="143" t="s">
        <v>88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141</v>
      </c>
      <c r="H118" s="154">
        <v>173992171</v>
      </c>
      <c r="I118" s="97">
        <v>17500</v>
      </c>
      <c r="J118" s="96" t="s">
        <v>146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8" t="s">
        <v>90</v>
      </c>
      <c r="B119" s="319"/>
      <c r="C119" s="165">
        <f>SUM(C37:C118)</f>
        <v>2744654</v>
      </c>
      <c r="D119" s="166"/>
      <c r="F119" s="158"/>
      <c r="G119" s="154" t="s">
        <v>64</v>
      </c>
      <c r="H119" s="154" t="s">
        <v>58</v>
      </c>
      <c r="I119" s="97">
        <v>1915</v>
      </c>
      <c r="J119" s="144" t="s">
        <v>65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198</v>
      </c>
      <c r="H120" s="154"/>
      <c r="I120" s="97">
        <v>20000</v>
      </c>
      <c r="J120" s="144" t="s">
        <v>195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20" t="s">
        <v>91</v>
      </c>
      <c r="B121" s="321"/>
      <c r="C121" s="170">
        <f>C119+L142</f>
        <v>2744654</v>
      </c>
      <c r="D121" s="171"/>
      <c r="F121" s="153"/>
      <c r="G121" s="156" t="s">
        <v>82</v>
      </c>
      <c r="H121" s="156" t="s">
        <v>58</v>
      </c>
      <c r="I121" s="157">
        <v>1210</v>
      </c>
      <c r="J121" s="159" t="s">
        <v>50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71</v>
      </c>
      <c r="H122" s="156" t="s">
        <v>72</v>
      </c>
      <c r="I122" s="157">
        <v>7300</v>
      </c>
      <c r="J122" s="159" t="s">
        <v>132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42</v>
      </c>
      <c r="F123" s="158"/>
      <c r="G123" s="156" t="s">
        <v>73</v>
      </c>
      <c r="H123" s="156"/>
      <c r="I123" s="157">
        <v>800</v>
      </c>
      <c r="J123" s="159" t="s">
        <v>130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192</v>
      </c>
      <c r="H124" s="156"/>
      <c r="I124" s="157">
        <v>10000</v>
      </c>
      <c r="J124" s="159" t="s">
        <v>191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182</v>
      </c>
      <c r="H125" s="156"/>
      <c r="I125" s="157">
        <v>1150</v>
      </c>
      <c r="J125" s="159" t="s">
        <v>181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142</v>
      </c>
      <c r="H126" s="156"/>
      <c r="I126" s="157">
        <v>5000</v>
      </c>
      <c r="J126" s="159" t="s">
        <v>129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140</v>
      </c>
      <c r="H127" s="172"/>
      <c r="I127" s="97">
        <v>1300</v>
      </c>
      <c r="J127" s="144" t="s">
        <v>139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78</v>
      </c>
      <c r="H128" s="154" t="s">
        <v>58</v>
      </c>
      <c r="I128" s="97">
        <v>2340</v>
      </c>
      <c r="J128" s="144" t="s">
        <v>123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112</v>
      </c>
      <c r="H129" s="154"/>
      <c r="I129" s="97">
        <v>17500</v>
      </c>
      <c r="J129" s="144" t="s">
        <v>121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87</v>
      </c>
      <c r="H130" s="154">
        <v>1763999686</v>
      </c>
      <c r="I130" s="97">
        <v>5340</v>
      </c>
      <c r="J130" s="97" t="s">
        <v>127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48</v>
      </c>
      <c r="H131" s="154" t="s">
        <v>49</v>
      </c>
      <c r="I131" s="97">
        <v>1190</v>
      </c>
      <c r="J131" s="144" t="s">
        <v>50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143</v>
      </c>
      <c r="H132" s="154">
        <v>1758900692</v>
      </c>
      <c r="I132" s="97">
        <v>30000</v>
      </c>
      <c r="J132" s="144" t="s">
        <v>119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89</v>
      </c>
      <c r="H133" s="156" t="s">
        <v>58</v>
      </c>
      <c r="I133" s="157">
        <v>6300</v>
      </c>
      <c r="J133" s="159" t="s">
        <v>88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184</v>
      </c>
      <c r="H134" s="154"/>
      <c r="I134" s="97">
        <v>500</v>
      </c>
      <c r="J134" s="144" t="s">
        <v>183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113</v>
      </c>
      <c r="H135" s="156" t="s">
        <v>118</v>
      </c>
      <c r="I135" s="157">
        <v>19600</v>
      </c>
      <c r="J135" s="144" t="s">
        <v>155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47</v>
      </c>
      <c r="H136" s="156" t="s">
        <v>137</v>
      </c>
      <c r="I136" s="157">
        <v>1535</v>
      </c>
      <c r="J136" s="144" t="s">
        <v>195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22"/>
      <c r="G176" s="322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4:D99">
    <sortCondition ref="A9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32" t="s">
        <v>160</v>
      </c>
      <c r="B1" s="333"/>
      <c r="C1" s="333"/>
      <c r="D1" s="333"/>
      <c r="E1" s="334"/>
      <c r="F1" s="5"/>
      <c r="G1" s="5"/>
    </row>
    <row r="2" spans="1:29" ht="23.25">
      <c r="A2" s="335" t="s">
        <v>235</v>
      </c>
      <c r="B2" s="336"/>
      <c r="C2" s="336"/>
      <c r="D2" s="336"/>
      <c r="E2" s="33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3832421.4063999997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75313.406399999993</v>
      </c>
      <c r="C5" s="67"/>
      <c r="D5" s="65" t="s">
        <v>23</v>
      </c>
      <c r="E5" s="68">
        <v>408844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370020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15534</v>
      </c>
      <c r="C8" s="66"/>
      <c r="D8" s="65" t="s">
        <v>13</v>
      </c>
      <c r="E8" s="68">
        <v>2744654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59779.406399999993</v>
      </c>
      <c r="C10" s="66"/>
      <c r="D10" s="65" t="s">
        <v>168</v>
      </c>
      <c r="E10" s="69">
        <v>614281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92"/>
      <c r="E12" s="287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8059779.4063999997</v>
      </c>
      <c r="C13" s="66"/>
      <c r="D13" s="66" t="s">
        <v>7</v>
      </c>
      <c r="E13" s="69">
        <f>E4+E5+E6+E7+E8+E9+E10+E11+E12</f>
        <v>8059779.4063999997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8" t="s">
        <v>16</v>
      </c>
      <c r="B15" s="339"/>
      <c r="C15" s="339"/>
      <c r="D15" s="339"/>
      <c r="E15" s="340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116</v>
      </c>
      <c r="B16" s="85">
        <v>44000</v>
      </c>
      <c r="C16" s="65"/>
      <c r="D16" s="278" t="s">
        <v>22</v>
      </c>
      <c r="E16" s="87">
        <v>217960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30848</v>
      </c>
      <c r="C18" s="65"/>
      <c r="D18" s="72" t="s">
        <v>25</v>
      </c>
      <c r="E18" s="88">
        <v>274687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9" t="s">
        <v>154</v>
      </c>
      <c r="B21" s="280">
        <v>35070</v>
      </c>
      <c r="C21" s="281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2" t="s">
        <v>19</v>
      </c>
      <c r="B22" s="280">
        <v>537915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3" t="s">
        <v>20</v>
      </c>
      <c r="B23" s="284">
        <v>265297</v>
      </c>
      <c r="C23" s="285"/>
      <c r="D23" s="275" t="s">
        <v>180</v>
      </c>
      <c r="E23" s="276">
        <v>110000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2"/>
  <sheetViews>
    <sheetView workbookViewId="0">
      <selection activeCell="D29" sqref="D2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8.57031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32" t="s">
        <v>160</v>
      </c>
      <c r="B1" s="333"/>
      <c r="C1" s="333"/>
      <c r="D1" s="333"/>
      <c r="E1" s="334"/>
      <c r="F1" s="5"/>
      <c r="G1" s="5"/>
    </row>
    <row r="2" spans="1:29" ht="23.25">
      <c r="A2" s="335" t="s">
        <v>199</v>
      </c>
      <c r="B2" s="336"/>
      <c r="C2" s="336"/>
      <c r="D2" s="336"/>
      <c r="E2" s="33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5822364.2216999996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0</v>
      </c>
      <c r="C5" s="67"/>
      <c r="D5" s="65" t="s">
        <v>23</v>
      </c>
      <c r="E5" s="68">
        <v>33093</v>
      </c>
      <c r="F5" s="5"/>
      <c r="G5" s="53">
        <v>33093</v>
      </c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6" t="s">
        <v>28</v>
      </c>
      <c r="E6" s="239">
        <v>75128.778300000355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6"/>
      <c r="E7" s="287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0</v>
      </c>
      <c r="C8" s="66"/>
      <c r="D8" s="65" t="s">
        <v>13</v>
      </c>
      <c r="E8" s="68">
        <v>2697391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29</v>
      </c>
      <c r="B9" s="70">
        <v>0</v>
      </c>
      <c r="C9" s="66"/>
      <c r="D9" s="66" t="s">
        <v>31</v>
      </c>
      <c r="E9" s="68">
        <v>89559</v>
      </c>
      <c r="F9" s="5"/>
      <c r="G9" s="53"/>
      <c r="H9" s="27" t="s"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4" t="s">
        <v>8</v>
      </c>
      <c r="B10" s="70">
        <f>B5+B6-B8-B9</f>
        <v>0</v>
      </c>
      <c r="C10" s="66"/>
      <c r="D10" s="65" t="s">
        <v>168</v>
      </c>
      <c r="E10" s="69">
        <v>282464</v>
      </c>
      <c r="F10" s="5" t="s">
        <v>126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196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66"/>
      <c r="E12" s="69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9000000</v>
      </c>
      <c r="C13" s="66"/>
      <c r="D13" s="66" t="s">
        <v>7</v>
      </c>
      <c r="E13" s="69">
        <f>E4+E5+E6+E7+E8+E9+E10+E11</f>
        <v>9000000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2.5" thickBot="1">
      <c r="A14" s="288"/>
      <c r="B14" s="289" t="s">
        <v>14</v>
      </c>
      <c r="C14" s="290"/>
      <c r="D14" s="290"/>
      <c r="E14" s="291"/>
      <c r="F14" s="5"/>
      <c r="G14" s="10"/>
      <c r="H14" s="27"/>
      <c r="I14" s="8" t="s">
        <v>14</v>
      </c>
      <c r="J14" s="238" t="s">
        <v>126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 hidden="1">
      <c r="A15" s="341" t="s">
        <v>16</v>
      </c>
      <c r="B15" s="342"/>
      <c r="C15" s="342"/>
      <c r="D15" s="342"/>
      <c r="E15" s="343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 hidden="1">
      <c r="A16" s="74" t="s">
        <v>116</v>
      </c>
      <c r="B16" s="85">
        <v>44000</v>
      </c>
      <c r="C16" s="65"/>
      <c r="D16" s="278" t="s">
        <v>22</v>
      </c>
      <c r="E16" s="87">
        <v>325620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 hidden="1">
      <c r="A17" s="75" t="s">
        <v>35</v>
      </c>
      <c r="B17" s="86">
        <v>50888</v>
      </c>
      <c r="C17" s="65"/>
      <c r="D17" s="73" t="s">
        <v>18</v>
      </c>
      <c r="E17" s="87">
        <v>40000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 hidden="1">
      <c r="A18" s="74" t="s">
        <v>33</v>
      </c>
      <c r="B18" s="85">
        <v>30848</v>
      </c>
      <c r="C18" s="65"/>
      <c r="D18" s="72" t="s">
        <v>25</v>
      </c>
      <c r="E18" s="88">
        <v>325687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 hidden="1">
      <c r="A19" s="75" t="s">
        <v>32</v>
      </c>
      <c r="B19" s="86">
        <v>43710</v>
      </c>
      <c r="C19" s="65"/>
      <c r="D19" s="73" t="s">
        <v>24</v>
      </c>
      <c r="E19" s="87">
        <v>61560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 hidden="1">
      <c r="A20" s="279" t="s">
        <v>151</v>
      </c>
      <c r="B20" s="280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 hidden="1">
      <c r="A21" s="279" t="s">
        <v>154</v>
      </c>
      <c r="B21" s="280">
        <v>35070</v>
      </c>
      <c r="C21" s="281"/>
      <c r="D21" s="73" t="s">
        <v>21</v>
      </c>
      <c r="E21" s="87">
        <v>191070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 hidden="1">
      <c r="A22" s="282" t="s">
        <v>19</v>
      </c>
      <c r="B22" s="280">
        <v>300000</v>
      </c>
      <c r="C22" s="281"/>
      <c r="D22" s="278" t="s">
        <v>34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hidden="1" thickBot="1">
      <c r="A23" s="283" t="s">
        <v>20</v>
      </c>
      <c r="B23" s="284">
        <v>265297</v>
      </c>
      <c r="C23" s="285"/>
      <c r="D23" s="275" t="s">
        <v>180</v>
      </c>
      <c r="E23" s="276">
        <v>140000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 hidden="1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 hidden="1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 hidden="1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 hidden="1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mergeCells count="3">
    <mergeCell ref="A1:E1"/>
    <mergeCell ref="A2:E2"/>
    <mergeCell ref="A15:E15"/>
  </mergeCells>
  <printOptions horizontalCentered="1"/>
  <pageMargins left="0.19685039370078741" right="0.19685039370078741" top="0.74803149606299213" bottom="0" header="0.31496062992125984" footer="0"/>
  <pageSetup scale="8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2"/>
  <sheetViews>
    <sheetView topLeftCell="A8" workbookViewId="0">
      <selection activeCell="A20" sqref="A20:C29"/>
    </sheetView>
  </sheetViews>
  <sheetFormatPr defaultRowHeight="12.75"/>
  <cols>
    <col min="1" max="1" width="21" bestFit="1" customWidth="1"/>
    <col min="2" max="2" width="9.42578125" bestFit="1" customWidth="1"/>
    <col min="3" max="3" width="9.85546875" bestFit="1" customWidth="1"/>
  </cols>
  <sheetData>
    <row r="1" spans="1:3">
      <c r="A1" s="267"/>
      <c r="B1" s="273"/>
      <c r="C1" s="274"/>
    </row>
    <row r="2" spans="1:3">
      <c r="A2" s="145"/>
      <c r="B2" s="142"/>
      <c r="C2" s="149"/>
    </row>
    <row r="3" spans="1:3">
      <c r="A3" s="145"/>
      <c r="B3" s="237"/>
      <c r="C3" s="268"/>
    </row>
    <row r="4" spans="1:3">
      <c r="A4" s="145"/>
      <c r="B4" s="142"/>
      <c r="C4" s="149"/>
    </row>
    <row r="5" spans="1:3">
      <c r="A5" s="141"/>
      <c r="B5" s="142"/>
      <c r="C5" s="140"/>
    </row>
    <row r="6" spans="1:3">
      <c r="A6" s="141"/>
      <c r="B6" s="142"/>
      <c r="C6" s="149"/>
    </row>
    <row r="7" spans="1:3">
      <c r="A7" s="141"/>
      <c r="B7" s="142"/>
      <c r="C7" s="140"/>
    </row>
    <row r="8" spans="1:3">
      <c r="A8" s="145"/>
      <c r="B8" s="142"/>
      <c r="C8" s="143"/>
    </row>
    <row r="9" spans="1:3">
      <c r="A9" s="145"/>
      <c r="B9" s="142"/>
      <c r="C9" s="274"/>
    </row>
    <row r="10" spans="1:3">
      <c r="A10" s="147"/>
      <c r="B10" s="148"/>
      <c r="C10" s="143"/>
    </row>
    <row r="11" spans="1:3">
      <c r="A11" s="141"/>
      <c r="B11" s="142"/>
      <c r="C11" s="149"/>
    </row>
    <row r="12" spans="1:3">
      <c r="A12" s="141"/>
      <c r="B12" s="142"/>
      <c r="C12" s="143"/>
    </row>
    <row r="13" spans="1:3">
      <c r="A13" s="147"/>
      <c r="B13" s="142"/>
      <c r="C13" s="149"/>
    </row>
    <row r="14" spans="1:3">
      <c r="A14" s="277"/>
      <c r="B14" s="142"/>
      <c r="C14" s="149"/>
    </row>
    <row r="15" spans="1:3">
      <c r="A15" s="145"/>
      <c r="B15" s="142"/>
      <c r="C15" s="146"/>
    </row>
    <row r="16" spans="1:3">
      <c r="A16" s="148"/>
      <c r="B16" s="142"/>
      <c r="C16" s="146"/>
    </row>
    <row r="17" spans="1:3">
      <c r="A17" s="145"/>
      <c r="B17" s="142"/>
      <c r="C17" s="146"/>
    </row>
    <row r="18" spans="1:3">
      <c r="A18" s="293" t="s">
        <v>30</v>
      </c>
      <c r="B18" s="142"/>
      <c r="C18" s="143"/>
    </row>
    <row r="19" spans="1:3">
      <c r="A19" s="145"/>
      <c r="B19" s="142"/>
      <c r="C19" s="149"/>
    </row>
    <row r="20" spans="1:3">
      <c r="A20" s="141" t="s">
        <v>216</v>
      </c>
      <c r="B20" s="142">
        <v>34585</v>
      </c>
      <c r="C20" s="149" t="s">
        <v>215</v>
      </c>
    </row>
    <row r="21" spans="1:3">
      <c r="A21" s="145" t="s">
        <v>62</v>
      </c>
      <c r="B21" s="142">
        <v>50888</v>
      </c>
      <c r="C21" s="149" t="s">
        <v>130</v>
      </c>
    </row>
    <row r="22" spans="1:3">
      <c r="A22" s="145" t="s">
        <v>63</v>
      </c>
      <c r="B22" s="142">
        <v>30848</v>
      </c>
      <c r="C22" s="143" t="s">
        <v>167</v>
      </c>
    </row>
    <row r="23" spans="1:3">
      <c r="A23" s="145" t="s">
        <v>66</v>
      </c>
      <c r="B23" s="142">
        <v>43910</v>
      </c>
      <c r="C23" s="149" t="s">
        <v>161</v>
      </c>
    </row>
    <row r="24" spans="1:3">
      <c r="A24" s="145" t="s">
        <v>67</v>
      </c>
      <c r="B24" s="142">
        <v>25872</v>
      </c>
      <c r="C24" s="149" t="s">
        <v>131</v>
      </c>
    </row>
    <row r="25" spans="1:3">
      <c r="A25" s="141" t="s">
        <v>68</v>
      </c>
      <c r="B25" s="142">
        <v>13920</v>
      </c>
      <c r="C25" s="149" t="s">
        <v>215</v>
      </c>
    </row>
    <row r="26" spans="1:3">
      <c r="A26" s="145" t="s">
        <v>70</v>
      </c>
      <c r="B26" s="142">
        <v>22030</v>
      </c>
      <c r="C26" s="143" t="s">
        <v>169</v>
      </c>
    </row>
    <row r="27" spans="1:3">
      <c r="A27" s="145" t="s">
        <v>74</v>
      </c>
      <c r="B27" s="142">
        <v>26916</v>
      </c>
      <c r="C27" s="146" t="s">
        <v>177</v>
      </c>
    </row>
    <row r="28" spans="1:3">
      <c r="A28" s="145" t="s">
        <v>221</v>
      </c>
      <c r="B28" s="142">
        <v>10915</v>
      </c>
      <c r="C28" s="143" t="s">
        <v>170</v>
      </c>
    </row>
    <row r="29" spans="1:3">
      <c r="A29" s="145" t="s">
        <v>111</v>
      </c>
      <c r="B29" s="142">
        <v>44000</v>
      </c>
      <c r="C29" s="149" t="s">
        <v>147</v>
      </c>
    </row>
    <row r="30" spans="1:3">
      <c r="A30" s="145"/>
      <c r="B30" s="142"/>
      <c r="C30" s="146"/>
    </row>
    <row r="31" spans="1:3">
      <c r="A31" s="141"/>
      <c r="B31" s="142"/>
      <c r="C31" s="146"/>
    </row>
    <row r="32" spans="1:3">
      <c r="A32" s="145"/>
      <c r="B32" s="142"/>
      <c r="C32" s="149"/>
    </row>
    <row r="33" spans="1:3">
      <c r="A33" s="145"/>
      <c r="B33" s="142"/>
      <c r="C33" s="146"/>
    </row>
    <row r="34" spans="1:3">
      <c r="A34" s="145"/>
      <c r="B34" s="142"/>
      <c r="C34" s="146"/>
    </row>
    <row r="35" spans="1:3">
      <c r="A35" s="145"/>
      <c r="B35" s="142"/>
      <c r="C35" s="146"/>
    </row>
    <row r="36" spans="1:3">
      <c r="A36" s="145"/>
      <c r="B36" s="142"/>
      <c r="C36" s="143"/>
    </row>
    <row r="37" spans="1:3">
      <c r="A37" s="145"/>
      <c r="B37" s="142"/>
      <c r="C37" s="146"/>
    </row>
    <row r="38" spans="1:3">
      <c r="A38" s="145"/>
      <c r="B38" s="237"/>
      <c r="C38" s="146"/>
    </row>
    <row r="39" spans="1:3">
      <c r="A39" s="141"/>
      <c r="B39" s="142"/>
      <c r="C39" s="149"/>
    </row>
    <row r="40" spans="1:3">
      <c r="A40" s="145"/>
      <c r="B40" s="142"/>
      <c r="C40" s="146"/>
    </row>
    <row r="41" spans="1:3">
      <c r="A41" s="145"/>
      <c r="B41" s="142"/>
      <c r="C41" s="143"/>
    </row>
    <row r="42" spans="1:3">
      <c r="A42" s="145"/>
      <c r="B42" s="142"/>
      <c r="C42" s="146"/>
    </row>
    <row r="43" spans="1:3">
      <c r="A43" s="145"/>
      <c r="B43" s="142"/>
      <c r="C43" s="146"/>
    </row>
    <row r="44" spans="1:3">
      <c r="A44" s="141"/>
      <c r="B44" s="142"/>
      <c r="C44" s="146"/>
    </row>
    <row r="45" spans="1:3">
      <c r="A45" s="141"/>
      <c r="B45" s="142"/>
      <c r="C45" s="146"/>
    </row>
    <row r="46" spans="1:3">
      <c r="A46" s="145"/>
      <c r="B46" s="142"/>
      <c r="C46" s="146"/>
    </row>
    <row r="47" spans="1:3">
      <c r="A47" s="145"/>
      <c r="B47" s="142"/>
      <c r="C47" s="143"/>
    </row>
    <row r="48" spans="1:3">
      <c r="A48" s="145"/>
      <c r="B48" s="142"/>
      <c r="C48" s="146"/>
    </row>
    <row r="49" spans="1:3">
      <c r="A49" s="145"/>
      <c r="B49" s="142"/>
      <c r="C49" s="143"/>
    </row>
    <row r="50" spans="1:3">
      <c r="A50" s="145"/>
      <c r="B50" s="142"/>
      <c r="C50" s="143"/>
    </row>
    <row r="51" spans="1:3">
      <c r="A51" s="145"/>
      <c r="B51" s="142"/>
      <c r="C51" s="143"/>
    </row>
    <row r="52" spans="1:3">
      <c r="A52" s="145"/>
      <c r="B52" s="142"/>
      <c r="C52" s="146"/>
    </row>
    <row r="53" spans="1:3">
      <c r="A53" s="145"/>
      <c r="B53" s="142"/>
      <c r="C53" s="143"/>
    </row>
    <row r="54" spans="1:3">
      <c r="A54" s="145"/>
      <c r="B54" s="142"/>
      <c r="C54" s="143"/>
    </row>
    <row r="55" spans="1:3">
      <c r="A55" s="145"/>
      <c r="B55" s="142"/>
      <c r="C55" s="149"/>
    </row>
    <row r="56" spans="1:3">
      <c r="A56" s="145"/>
      <c r="B56" s="142"/>
      <c r="C56" s="143"/>
    </row>
    <row r="57" spans="1:3">
      <c r="A57" s="145" t="s">
        <v>141</v>
      </c>
      <c r="B57" s="142">
        <v>17500</v>
      </c>
      <c r="C57" s="143" t="s">
        <v>146</v>
      </c>
    </row>
    <row r="58" spans="1:3">
      <c r="A58" s="145" t="s">
        <v>64</v>
      </c>
      <c r="B58" s="142">
        <v>1915</v>
      </c>
      <c r="C58" s="143" t="s">
        <v>65</v>
      </c>
    </row>
    <row r="59" spans="1:3">
      <c r="A59" s="145" t="s">
        <v>198</v>
      </c>
      <c r="B59" s="142">
        <v>20000</v>
      </c>
      <c r="C59" s="143" t="s">
        <v>195</v>
      </c>
    </row>
    <row r="60" spans="1:3">
      <c r="A60" s="145" t="s">
        <v>82</v>
      </c>
      <c r="B60" s="142">
        <v>1210</v>
      </c>
      <c r="C60" s="143" t="s">
        <v>50</v>
      </c>
    </row>
    <row r="61" spans="1:3">
      <c r="A61" s="145" t="s">
        <v>71</v>
      </c>
      <c r="B61" s="142">
        <v>7000</v>
      </c>
      <c r="C61" s="146" t="s">
        <v>203</v>
      </c>
    </row>
    <row r="62" spans="1:3">
      <c r="A62" s="145" t="s">
        <v>73</v>
      </c>
      <c r="B62" s="142">
        <v>800</v>
      </c>
      <c r="C62" s="143" t="s">
        <v>130</v>
      </c>
    </row>
    <row r="63" spans="1:3">
      <c r="A63" s="145" t="s">
        <v>202</v>
      </c>
      <c r="B63" s="142">
        <v>1150</v>
      </c>
      <c r="C63" s="143" t="s">
        <v>200</v>
      </c>
    </row>
    <row r="64" spans="1:3">
      <c r="A64" s="145" t="s">
        <v>182</v>
      </c>
      <c r="B64" s="142">
        <v>1150</v>
      </c>
      <c r="C64" s="143" t="s">
        <v>181</v>
      </c>
    </row>
    <row r="65" spans="1:3">
      <c r="A65" s="145" t="s">
        <v>142</v>
      </c>
      <c r="B65" s="142">
        <v>5000</v>
      </c>
      <c r="C65" s="143" t="s">
        <v>129</v>
      </c>
    </row>
    <row r="66" spans="1:3">
      <c r="A66" s="141" t="s">
        <v>140</v>
      </c>
      <c r="B66" s="142">
        <v>1300</v>
      </c>
      <c r="C66" s="143" t="s">
        <v>139</v>
      </c>
    </row>
    <row r="67" spans="1:3">
      <c r="A67" s="145" t="s">
        <v>78</v>
      </c>
      <c r="B67" s="142">
        <v>2340</v>
      </c>
      <c r="C67" s="143" t="s">
        <v>123</v>
      </c>
    </row>
    <row r="68" spans="1:3">
      <c r="A68" s="145" t="s">
        <v>112</v>
      </c>
      <c r="B68" s="142">
        <v>17500</v>
      </c>
      <c r="C68" s="143" t="s">
        <v>121</v>
      </c>
    </row>
    <row r="69" spans="1:3">
      <c r="A69" s="145" t="s">
        <v>87</v>
      </c>
      <c r="B69" s="142">
        <v>8340</v>
      </c>
      <c r="C69" s="143" t="s">
        <v>215</v>
      </c>
    </row>
    <row r="70" spans="1:3">
      <c r="A70" s="145" t="s">
        <v>48</v>
      </c>
      <c r="B70" s="142">
        <v>1190</v>
      </c>
      <c r="C70" s="143" t="s">
        <v>50</v>
      </c>
    </row>
    <row r="71" spans="1:3">
      <c r="A71" s="145" t="s">
        <v>143</v>
      </c>
      <c r="B71" s="142">
        <v>30000</v>
      </c>
      <c r="C71" s="143" t="s">
        <v>119</v>
      </c>
    </row>
    <row r="72" spans="1:3">
      <c r="A72" s="145" t="s">
        <v>89</v>
      </c>
      <c r="B72" s="142">
        <v>6300</v>
      </c>
      <c r="C72" s="143" t="s">
        <v>88</v>
      </c>
    </row>
  </sheetData>
  <sortState ref="A20:D52">
    <sortCondition ref="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6"/>
  <sheetViews>
    <sheetView workbookViewId="0">
      <selection activeCell="X13" sqref="X13"/>
    </sheetView>
  </sheetViews>
  <sheetFormatPr defaultRowHeight="12.75"/>
  <cols>
    <col min="1" max="1" width="14.28515625" bestFit="1" customWidth="1"/>
    <col min="2" max="2" width="11.28515625" bestFit="1" customWidth="1"/>
    <col min="3" max="3" width="3" customWidth="1"/>
    <col min="4" max="22" width="3" bestFit="1" customWidth="1"/>
  </cols>
  <sheetData>
    <row r="1" spans="1:22" ht="18.75">
      <c r="A1" s="344" t="s">
        <v>219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</row>
    <row r="2" spans="1:22" ht="15">
      <c r="A2" s="345" t="s">
        <v>220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</row>
    <row r="3" spans="1:22">
      <c r="A3" s="295" t="s">
        <v>217</v>
      </c>
      <c r="B3" s="295" t="s">
        <v>218</v>
      </c>
      <c r="C3" s="295">
        <v>9</v>
      </c>
      <c r="D3" s="295">
        <v>10</v>
      </c>
      <c r="E3" s="295">
        <v>11</v>
      </c>
      <c r="F3" s="295">
        <v>13</v>
      </c>
      <c r="G3" s="295">
        <v>14</v>
      </c>
      <c r="H3" s="295">
        <v>15</v>
      </c>
      <c r="I3" s="295">
        <v>16</v>
      </c>
      <c r="J3" s="295">
        <v>17</v>
      </c>
      <c r="K3" s="295">
        <v>19</v>
      </c>
      <c r="L3" s="295">
        <v>20</v>
      </c>
      <c r="M3" s="295">
        <v>21</v>
      </c>
      <c r="N3" s="295">
        <v>22</v>
      </c>
      <c r="O3" s="295">
        <v>23</v>
      </c>
      <c r="P3" s="295">
        <v>24</v>
      </c>
      <c r="Q3" s="295">
        <v>26</v>
      </c>
      <c r="R3" s="295">
        <v>27</v>
      </c>
      <c r="S3" s="295">
        <v>28</v>
      </c>
      <c r="T3" s="295">
        <v>29</v>
      </c>
      <c r="U3" s="295">
        <v>30</v>
      </c>
      <c r="V3" s="295">
        <v>31</v>
      </c>
    </row>
    <row r="4" spans="1:22" ht="21.95" customHeight="1">
      <c r="A4" s="158" t="s">
        <v>223</v>
      </c>
      <c r="B4" s="97">
        <f>'Balance Transfer'!C70</f>
        <v>34585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21.95" customHeight="1">
      <c r="A5" s="158" t="s">
        <v>224</v>
      </c>
      <c r="B5" s="97">
        <f>'Balance Transfer'!C65</f>
        <v>50888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ht="21.95" customHeight="1">
      <c r="A6" s="153" t="s">
        <v>225</v>
      </c>
      <c r="B6" s="97">
        <f>'Balance Transfer'!C66</f>
        <v>30848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ht="21.95" customHeight="1">
      <c r="A7" s="158" t="s">
        <v>226</v>
      </c>
      <c r="B7" s="97">
        <f>'Balance Transfer'!C67</f>
        <v>43910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ht="21.95" customHeight="1">
      <c r="A8" s="158" t="s">
        <v>227</v>
      </c>
      <c r="B8" s="97">
        <f>'Balance Transfer'!C68</f>
        <v>25872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ht="21.95" customHeight="1">
      <c r="A9" s="158" t="s">
        <v>228</v>
      </c>
      <c r="B9" s="97">
        <f>'Balance Transfer'!C69</f>
        <v>11920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ht="21.95" customHeight="1">
      <c r="A10" s="158" t="s">
        <v>229</v>
      </c>
      <c r="B10" s="97">
        <f>'Balance Transfer'!C71</f>
        <v>22030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ht="21.95" customHeight="1">
      <c r="A11" s="153" t="s">
        <v>230</v>
      </c>
      <c r="B11" s="97">
        <f>'Balance Transfer'!C72</f>
        <v>26916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ht="21.95" customHeight="1">
      <c r="A12" s="153" t="s">
        <v>222</v>
      </c>
      <c r="B12" s="97">
        <f>CAPITAL!D3</f>
        <v>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ht="21.95" customHeight="1">
      <c r="A13" s="158" t="s">
        <v>111</v>
      </c>
      <c r="B13" s="97">
        <v>44000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21.95" customHeight="1">
      <c r="A14" s="294"/>
      <c r="B14" s="296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</row>
    <row r="15" spans="1:22" ht="21.95" customHeight="1">
      <c r="A15" s="294"/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</row>
    <row r="16" spans="1:22" ht="24.75" customHeight="1">
      <c r="A16" s="294"/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</row>
  </sheetData>
  <mergeCells count="2">
    <mergeCell ref="A1:V1"/>
    <mergeCell ref="A2:V2"/>
  </mergeCells>
  <pageMargins left="0" right="0" top="0.39370078740157483" bottom="0" header="0" footer="0"/>
  <pageSetup scale="1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Expence</vt:lpstr>
      <vt:lpstr>Balance Transfer</vt:lpstr>
      <vt:lpstr>CAPITAL</vt:lpstr>
      <vt:lpstr>Sheet1</vt:lpstr>
      <vt:lpstr>Sheet2</vt:lpstr>
      <vt:lpstr>Bagha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2021-03-09T16:03:50Z</dcterms:modified>
</cp:coreProperties>
</file>