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firstSheet="1" activeTab="4"/>
  </bookViews>
  <sheets>
    <sheet name="March 2021" sheetId="7" r:id="rId1"/>
    <sheet name="March" sheetId="16" r:id="rId2"/>
    <sheet name="Expence" sheetId="15" r:id="rId3"/>
    <sheet name="Balance Transfer" sheetId="14" r:id="rId4"/>
    <sheet name="CAPITAL" sheetId="10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3" i="16"/>
  <c r="C83"/>
  <c r="E5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l="1"/>
  <c r="E73" s="1"/>
  <c r="E74" s="1"/>
  <c r="E75" s="1"/>
  <c r="E76" s="1"/>
  <c r="E77" s="1"/>
  <c r="E78" s="1"/>
  <c r="E79" s="1"/>
  <c r="E80" s="1"/>
  <c r="E81" s="1"/>
  <c r="E82" s="1"/>
  <c r="E83"/>
  <c r="E13" i="10" l="1"/>
  <c r="B13" l="1"/>
  <c r="P37" i="15"/>
  <c r="O37"/>
  <c r="N37"/>
  <c r="M37"/>
  <c r="L37"/>
  <c r="K37"/>
  <c r="J37"/>
  <c r="I37"/>
  <c r="H37"/>
  <c r="G37"/>
  <c r="F37"/>
  <c r="E37"/>
  <c r="D37"/>
  <c r="C37"/>
  <c r="B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37" l="1"/>
  <c r="B10" i="10"/>
  <c r="C119" i="14" l="1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K142"/>
  <c r="I142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42" l="1"/>
  <c r="C121" s="1"/>
  <c r="E33"/>
  <c r="F33" s="1"/>
  <c r="E36" s="1"/>
  <c r="F36" l="1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83" s="1"/>
  <c r="D83"/>
  <c r="C83"/>
  <c r="G13" i="10" l="1"/>
  <c r="E72" i="7"/>
  <c r="E73" s="1"/>
  <c r="E74" s="1"/>
  <c r="E75" s="1"/>
  <c r="E76" s="1"/>
  <c r="E77" s="1"/>
  <c r="E78" s="1"/>
  <c r="E79" s="1"/>
  <c r="E80" s="1"/>
  <c r="E81" s="1"/>
  <c r="E82" s="1"/>
</calcChain>
</file>

<file path=xl/comments1.xml><?xml version="1.0" encoding="utf-8"?>
<comments xmlns="http://schemas.openxmlformats.org/spreadsheetml/2006/main">
  <authors>
    <author>LENOVO</author>
  </authors>
  <commentList>
    <comment ref="L6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February wifi bill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Parachut Dori 10 Packet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Vivo Officer Appayon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Tep =2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D113" authorId="0">
      <text>
        <r>
          <rPr>
            <b/>
            <sz val="9"/>
            <color indexed="81"/>
            <rFont val="Tahoma"/>
            <charset val="1"/>
          </rPr>
          <t>April Maser 1 tarik dibe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17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April Maser 15 tarik dibe</t>
        </r>
      </text>
    </comment>
  </commentList>
</comments>
</file>

<file path=xl/sharedStrings.xml><?xml version="1.0" encoding="utf-8"?>
<sst xmlns="http://schemas.openxmlformats.org/spreadsheetml/2006/main" count="503" uniqueCount="255">
  <si>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</si>
  <si>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</si>
  <si>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</si>
  <si>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</si>
  <si>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</si>
  <si>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</si>
  <si>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</si>
  <si>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</si>
  <si>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</si>
  <si>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</si>
  <si>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</si>
  <si>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</si>
  <si>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</si>
  <si>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</si>
  <si>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</si>
  <si>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</si>
  <si>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</si>
  <si>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</si>
  <si>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</si>
  <si>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</si>
  <si>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</si>
  <si>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</si>
  <si>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</si>
  <si>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</si>
  <si>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</si>
  <si>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</si>
  <si>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</si>
  <si>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</si>
  <si>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</si>
  <si>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Salary</t>
  </si>
  <si>
    <t>Tulip-2</t>
  </si>
  <si>
    <t>Symphony Adjust: Due (+)</t>
  </si>
  <si>
    <t>B=Hossain Telecom</t>
  </si>
  <si>
    <t>B=Hiron Mobile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</si>
  <si>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</si>
  <si>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</si>
  <si>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</si>
  <si>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</si>
  <si>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</si>
  <si>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</si>
  <si>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</si>
  <si>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</si>
  <si>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</si>
  <si>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</si>
  <si>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</si>
  <si>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</si>
  <si>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27.08.2020</t>
  </si>
  <si>
    <t>Shafiul</t>
  </si>
  <si>
    <t>Sarthok S40</t>
  </si>
  <si>
    <t>G.M</t>
  </si>
  <si>
    <t>10.11.2019</t>
  </si>
  <si>
    <t>Price Adjustment+Price Complance</t>
  </si>
  <si>
    <t xml:space="preserve">N=Mondol Mobile </t>
  </si>
  <si>
    <t>N=Natore Telecom</t>
  </si>
  <si>
    <t>N=Rose Mobile</t>
  </si>
  <si>
    <t>N=Tuhin Mobile</t>
  </si>
  <si>
    <t>AFJUL telecom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</si>
  <si>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</si>
  <si>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</si>
  <si>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</si>
  <si>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</si>
  <si>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</si>
  <si>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</si>
  <si>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</si>
  <si>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</si>
  <si>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</si>
  <si>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</si>
  <si>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</si>
  <si>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</si>
  <si>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B=Mollah Enterprise</t>
  </si>
  <si>
    <t>B=Ratri</t>
  </si>
  <si>
    <t>Harun Bariola</t>
  </si>
  <si>
    <t>Z30</t>
  </si>
  <si>
    <t xml:space="preserve">Hasan Kurier </t>
  </si>
  <si>
    <t>B=Sufia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</si>
  <si>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</si>
  <si>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</si>
  <si>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</si>
  <si>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</si>
  <si>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</si>
  <si>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</si>
  <si>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</si>
  <si>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</si>
  <si>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</si>
  <si>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Mahim Telecom</t>
  </si>
  <si>
    <t>11.08.2020</t>
  </si>
  <si>
    <t>P=Amir Mob</t>
  </si>
  <si>
    <t>Najim Mama(Z50)</t>
  </si>
  <si>
    <t>19.08.2020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</si>
  <si>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</si>
  <si>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</si>
  <si>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</si>
  <si>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</si>
  <si>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</si>
  <si>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</si>
  <si>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</si>
  <si>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</si>
  <si>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</si>
  <si>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</si>
  <si>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</si>
  <si>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</si>
  <si>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</si>
  <si>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</si>
  <si>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</si>
  <si>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</si>
  <si>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</si>
  <si>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House Rent</t>
  </si>
  <si>
    <t>Etc</t>
  </si>
  <si>
    <t>Amount</t>
  </si>
  <si>
    <t xml:space="preserve">           </t>
  </si>
  <si>
    <t>TOTAL</t>
  </si>
  <si>
    <t>Sweet Tel</t>
  </si>
  <si>
    <t>Naimul ZSM</t>
  </si>
  <si>
    <t xml:space="preserve">Aliul </t>
  </si>
  <si>
    <t>N.K Tel</t>
  </si>
  <si>
    <t>Dighi Tel</t>
  </si>
  <si>
    <t>A=Sweet Telecom</t>
  </si>
  <si>
    <t>Noyon Telecom</t>
  </si>
  <si>
    <t>SS</t>
  </si>
  <si>
    <t>22.10.2020</t>
  </si>
  <si>
    <t>Mobile Care</t>
  </si>
  <si>
    <t>15.10.2020</t>
  </si>
  <si>
    <t>Multi Tec</t>
  </si>
  <si>
    <t>18.10.2020</t>
  </si>
  <si>
    <t>Noman Tel</t>
  </si>
  <si>
    <t>Sabbir Mob Bazar</t>
  </si>
  <si>
    <t xml:space="preserve">  </t>
  </si>
  <si>
    <t>01.11.2020</t>
  </si>
  <si>
    <t>03.11.2020</t>
  </si>
  <si>
    <t>08.11.2020</t>
  </si>
  <si>
    <t>11.11.2020</t>
  </si>
  <si>
    <t>15.11.2020</t>
  </si>
  <si>
    <t>19.11.2020</t>
  </si>
  <si>
    <t>23.11.2020</t>
  </si>
  <si>
    <t>Friends Elec bil</t>
  </si>
  <si>
    <t>29.11.2020</t>
  </si>
  <si>
    <t>November 2020 Due</t>
  </si>
  <si>
    <t>ADSR</t>
  </si>
  <si>
    <t>02.12.2020</t>
  </si>
  <si>
    <t>Jony Coto</t>
  </si>
  <si>
    <t>Alomgir Tel</t>
  </si>
  <si>
    <t>Jamil Tel</t>
  </si>
  <si>
    <t>Sujon Tel</t>
  </si>
  <si>
    <t>Khondokar</t>
  </si>
  <si>
    <t>24.12.2020</t>
  </si>
  <si>
    <t>27.12.2020</t>
  </si>
  <si>
    <t>30.12.2020</t>
  </si>
  <si>
    <t>31.12.2020</t>
  </si>
  <si>
    <t>04.01.2021</t>
  </si>
  <si>
    <t>10.01.2021</t>
  </si>
  <si>
    <t>B=Molla Enterprise</t>
  </si>
  <si>
    <t>11.01.2021</t>
  </si>
  <si>
    <t>Mimi Elec</t>
  </si>
  <si>
    <t>L=Mimi Electronics</t>
  </si>
  <si>
    <t>12.01.2021</t>
  </si>
  <si>
    <t>M/S Vai Vai Lal</t>
  </si>
  <si>
    <t>20.01.2021</t>
  </si>
  <si>
    <t xml:space="preserve">Nal=Ma MoB </t>
  </si>
  <si>
    <t>Satata Arbab</t>
  </si>
  <si>
    <t>Mugdho Corporation-1</t>
  </si>
  <si>
    <t>28.01.2021</t>
  </si>
  <si>
    <t>S.A Mob</t>
  </si>
  <si>
    <t>30.01.2021</t>
  </si>
  <si>
    <t xml:space="preserve">Sinza </t>
  </si>
  <si>
    <t>Sohel Store</t>
  </si>
  <si>
    <t>Boishakhi</t>
  </si>
  <si>
    <t>01.02.2021</t>
  </si>
  <si>
    <t>Symphony  Balance(+)</t>
  </si>
  <si>
    <t>06.02.2021</t>
  </si>
  <si>
    <t>07.02.2021</t>
  </si>
  <si>
    <t>Bismillah Shop</t>
  </si>
  <si>
    <t>08.02.2021</t>
  </si>
  <si>
    <t>09.02.2021</t>
  </si>
  <si>
    <t>Khalifa</t>
  </si>
  <si>
    <t>10.02.2021</t>
  </si>
  <si>
    <t>Somobai</t>
  </si>
  <si>
    <t>11.02.2021</t>
  </si>
  <si>
    <t>16.02.2021</t>
  </si>
  <si>
    <t>18.02.2021</t>
  </si>
  <si>
    <t>S=Dighi Telecom</t>
  </si>
  <si>
    <t>20.02.2021</t>
  </si>
  <si>
    <t>Mejo Mama L135</t>
  </si>
  <si>
    <t>21.02.2021</t>
  </si>
  <si>
    <t>Sohan DSR realme</t>
  </si>
  <si>
    <t>22.02.2021</t>
  </si>
  <si>
    <t>Sohag Telecom M.M</t>
  </si>
  <si>
    <t>23.02.2021</t>
  </si>
  <si>
    <t>A.M Computer</t>
  </si>
  <si>
    <t>Motiur Tel</t>
  </si>
  <si>
    <t>Fahad elec</t>
  </si>
  <si>
    <t>24.02.2021</t>
  </si>
  <si>
    <t>Hasan Nan</t>
  </si>
  <si>
    <t>27.02.2021</t>
  </si>
  <si>
    <t>Biswas tel</t>
  </si>
  <si>
    <t>28.02.2021</t>
  </si>
  <si>
    <t>2.02.2021</t>
  </si>
  <si>
    <t>Bariola dhar</t>
  </si>
  <si>
    <t>01.03.2021</t>
  </si>
  <si>
    <t>Month : March-2021</t>
  </si>
  <si>
    <t>02.03.2021</t>
  </si>
  <si>
    <t>Bank Statement March 2021</t>
  </si>
  <si>
    <t>Masud Rana Jony</t>
  </si>
  <si>
    <t>DSR</t>
  </si>
  <si>
    <t xml:space="preserve">Kamrul </t>
  </si>
  <si>
    <t>03.03.2021</t>
  </si>
  <si>
    <t>04.03.2021</t>
  </si>
  <si>
    <t>04.04.2021</t>
  </si>
  <si>
    <t>06.03.2021</t>
  </si>
  <si>
    <t>07.03.2021</t>
  </si>
  <si>
    <t>B= Molla Enterprise</t>
  </si>
  <si>
    <t>08.03.2021</t>
  </si>
  <si>
    <t>09.03.2021</t>
  </si>
  <si>
    <t>Balance Statement March-2021</t>
  </si>
  <si>
    <t>10.03.2021</t>
  </si>
  <si>
    <t>S=Dighi Tel</t>
  </si>
  <si>
    <t>C=Galaxy Mobile</t>
  </si>
  <si>
    <t>N=Sohag Telecom M.M</t>
  </si>
  <si>
    <t>C=AFJUL telecom</t>
  </si>
  <si>
    <t>A=Bismillah Mobile Shop</t>
  </si>
  <si>
    <t>Bi=Friends Elec bil</t>
  </si>
  <si>
    <t>Bi=Khondokar</t>
  </si>
  <si>
    <t>L=M/S Vai Vai Lal</t>
  </si>
  <si>
    <t>AB=Mahim Telecom</t>
  </si>
  <si>
    <t>L=Mimi Elec</t>
  </si>
  <si>
    <t>G=Multi Tec</t>
  </si>
  <si>
    <t>L=Motiur Tel</t>
  </si>
  <si>
    <t>C=N.K Tel</t>
  </si>
  <si>
    <t>AB=Noyon Telecom</t>
  </si>
  <si>
    <t>L=Sabbir Mob Bazar</t>
  </si>
  <si>
    <t>L=Satata Arbab</t>
  </si>
  <si>
    <t>L=Somobai Nabinogor</t>
  </si>
  <si>
    <t>A=Sweet Tel</t>
  </si>
  <si>
    <t>11.03.2021</t>
  </si>
  <si>
    <t>Imran Tel</t>
  </si>
  <si>
    <t>13.03.2021</t>
  </si>
  <si>
    <t>14.03.2021</t>
  </si>
  <si>
    <t>S.A Mobile</t>
  </si>
  <si>
    <t xml:space="preserve">Nan= Satata </t>
  </si>
  <si>
    <t>15.03.2021</t>
  </si>
  <si>
    <t>16.03.2021</t>
  </si>
  <si>
    <t>Date: 16.03.2021</t>
  </si>
  <si>
    <t>Ma Telecom</t>
  </si>
  <si>
    <t>Lalpur</t>
  </si>
  <si>
    <t>Ashik Telecom</t>
  </si>
  <si>
    <t>Salampur</t>
  </si>
  <si>
    <t>Khalifa Telecom</t>
  </si>
  <si>
    <t>Arani</t>
  </si>
  <si>
    <t>Babu Computer Najirpur</t>
  </si>
  <si>
    <t>Mondol Najirpur</t>
  </si>
  <si>
    <t>Sarkar Tel</t>
  </si>
  <si>
    <t>Boishakhi Tel</t>
  </si>
  <si>
    <t>Doyarampur</t>
  </si>
  <si>
    <t xml:space="preserve">Sujon Store </t>
  </si>
  <si>
    <t xml:space="preserve"> Bonpara</t>
  </si>
  <si>
    <t xml:space="preserve">Murad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</si>
</sst>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9" xfId="0" applyFont="1" applyFill="1" applyBorder="1" applyAlignment="1">
      <alignment horizontal="center" vertical="center"/>
    </xf>
    <xf numFmtId="0" fontId="41" fillId="38" borderId="30" xfId="0" applyFont="1" applyFill="1" applyBorder="1" applyAlignment="1">
      <alignment horizontal="center"/>
    </xf>
    <xf numFmtId="0" fontId="41" fillId="38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36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1" borderId="43" xfId="0" applyNumberFormat="1" applyFont="1" applyFill="1" applyBorder="1" applyAlignment="1">
      <alignment horizontal="center" vertical="center"/>
    </xf>
    <xf numFmtId="0" fontId="41" fillId="41" borderId="44" xfId="0" applyFont="1" applyFill="1" applyBorder="1" applyAlignment="1">
      <alignment horizontal="center" vertical="center"/>
    </xf>
    <xf numFmtId="0" fontId="41" fillId="41" borderId="45" xfId="0" applyFont="1" applyFill="1" applyBorder="1" applyAlignment="1">
      <alignment horizontal="center" vertical="center"/>
    </xf>
    <xf numFmtId="2" fontId="41" fillId="42" borderId="22" xfId="0" applyNumberFormat="1" applyFont="1" applyFill="1" applyBorder="1" applyAlignment="1">
      <alignment horizontal="right"/>
    </xf>
    <xf numFmtId="2" fontId="41" fillId="0" borderId="46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1" borderId="44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1" fillId="35" borderId="34" xfId="0" applyNumberFormat="1" applyFont="1" applyFill="1" applyBorder="1" applyAlignment="1">
      <alignment horizontal="center"/>
    </xf>
    <xf numFmtId="21" fontId="41" fillId="35" borderId="34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36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4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left"/>
    </xf>
    <xf numFmtId="2" fontId="39" fillId="0" borderId="3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right"/>
    </xf>
    <xf numFmtId="2" fontId="43" fillId="0" borderId="2" xfId="0" applyNumberFormat="1" applyFont="1" applyFill="1" applyBorder="1" applyAlignment="1">
      <alignment horizontal="right" vertical="center" wrapText="1"/>
    </xf>
    <xf numFmtId="9" fontId="39" fillId="0" borderId="2" xfId="0" applyNumberFormat="1" applyFont="1" applyFill="1" applyBorder="1" applyAlignment="1">
      <alignment horizontal="left" vertical="center"/>
    </xf>
    <xf numFmtId="0" fontId="39" fillId="0" borderId="3" xfId="0" applyFont="1" applyFill="1" applyBorder="1" applyAlignment="1">
      <alignment horizontal="center" vertical="center"/>
    </xf>
    <xf numFmtId="2" fontId="39" fillId="0" borderId="3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left" vertical="center"/>
    </xf>
    <xf numFmtId="1" fontId="35" fillId="0" borderId="7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/>
    <xf numFmtId="0" fontId="35" fillId="34" borderId="2" xfId="0" applyFont="1" applyFill="1" applyBorder="1" applyAlignment="1"/>
    <xf numFmtId="0" fontId="35" fillId="34" borderId="4" xfId="0" applyFont="1" applyFill="1" applyBorder="1" applyAlignment="1">
      <alignment horizontal="left"/>
    </xf>
    <xf numFmtId="1" fontId="35" fillId="0" borderId="2" xfId="0" applyNumberFormat="1" applyFont="1" applyFill="1" applyBorder="1" applyAlignment="1">
      <alignment horizontal="right"/>
    </xf>
    <xf numFmtId="0" fontId="35" fillId="0" borderId="2" xfId="0" applyFont="1" applyFill="1" applyBorder="1" applyAlignment="1">
      <alignment horizontal="center"/>
    </xf>
    <xf numFmtId="2" fontId="35" fillId="34" borderId="4" xfId="0" applyNumberFormat="1" applyFont="1" applyFill="1" applyBorder="1" applyAlignment="1">
      <alignment horizontal="left"/>
    </xf>
    <xf numFmtId="0" fontId="35" fillId="34" borderId="5" xfId="0" applyFont="1" applyFill="1" applyBorder="1" applyAlignment="1">
      <alignment horizontal="left"/>
    </xf>
    <xf numFmtId="1" fontId="35" fillId="0" borderId="6" xfId="0" applyNumberFormat="1" applyFont="1" applyFill="1" applyBorder="1" applyAlignment="1">
      <alignment horizontal="right"/>
    </xf>
    <xf numFmtId="0" fontId="35" fillId="0" borderId="6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1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38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3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37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38" xfId="0" applyNumberFormat="1" applyFont="1" applyFill="1" applyBorder="1" applyAlignment="1">
      <alignment horizontal="center" vertical="center" wrapText="1"/>
    </xf>
    <xf numFmtId="0" fontId="39" fillId="35" borderId="35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774349</xdr:colOff>
      <xdr:row>0</xdr:row>
      <xdr:rowOff>238126</xdr:rowOff>
    </xdr:from>
    <xdr:to>
      <xdr:col>2</xdr:col>
      <xdr:colOff>19051</xdr:colOff>
      <xdr:row>2</xdr:row>
      <xdr:rowOff>14654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24" y="238126"/>
          <a:ext cx="140052" cy="290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28576</xdr:rowOff>
    </xdr:from>
    <xdr:to>
      <xdr:col>6</xdr:col>
      <xdr:colOff>362720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1387485</xdr:colOff>
      <xdr:row>0</xdr:row>
      <xdr:rowOff>17462</xdr:rowOff>
    </xdr:from>
    <xdr:to>
      <xdr:col>0</xdr:col>
      <xdr:colOff>1577985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87485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200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293"/>
      <c r="B6" s="38"/>
      <c r="C6" s="37"/>
      <c r="D6" s="37"/>
      <c r="E6" s="39">
        <f t="shared" ref="E6:E37" si="0">E5+C6-D6</f>
        <v>33844</v>
      </c>
      <c r="F6" s="30"/>
      <c r="G6" s="31"/>
    </row>
    <row r="7" spans="1:8">
      <c r="A7" s="293"/>
      <c r="B7" s="38" t="s">
        <v>197</v>
      </c>
      <c r="C7" s="37">
        <v>245000</v>
      </c>
      <c r="D7" s="240">
        <v>270000</v>
      </c>
      <c r="E7" s="39">
        <f t="shared" si="0"/>
        <v>8844</v>
      </c>
      <c r="F7" s="30"/>
      <c r="G7" s="2"/>
      <c r="H7" s="2"/>
    </row>
    <row r="8" spans="1:8">
      <c r="A8" s="293"/>
      <c r="B8" s="38" t="s">
        <v>199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293"/>
      <c r="B9" s="38" t="s">
        <v>204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293"/>
      <c r="B10" s="38" t="s">
        <v>206</v>
      </c>
      <c r="C10" s="40">
        <v>400000</v>
      </c>
      <c r="D10" s="288">
        <v>400000</v>
      </c>
      <c r="E10" s="39">
        <f t="shared" si="0"/>
        <v>8844</v>
      </c>
      <c r="F10" s="30"/>
      <c r="G10" s="2"/>
      <c r="H10" s="2"/>
    </row>
    <row r="11" spans="1:8">
      <c r="A11" s="293"/>
      <c r="B11" s="38" t="s">
        <v>207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293"/>
      <c r="B12" s="38" t="s">
        <v>208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293"/>
      <c r="B13" s="38" t="s">
        <v>210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293"/>
      <c r="B14" s="38" t="s">
        <v>211</v>
      </c>
      <c r="C14" s="37">
        <v>300000</v>
      </c>
      <c r="D14" s="240">
        <v>600000</v>
      </c>
      <c r="E14" s="39">
        <f t="shared" si="0"/>
        <v>408844</v>
      </c>
      <c r="F14" s="30"/>
      <c r="G14" s="2"/>
      <c r="H14" s="2"/>
    </row>
    <row r="15" spans="1:8">
      <c r="A15" s="293"/>
      <c r="B15" s="38" t="s">
        <v>213</v>
      </c>
      <c r="C15" s="37">
        <v>370000</v>
      </c>
      <c r="D15" s="240">
        <v>400000</v>
      </c>
      <c r="E15" s="39">
        <f t="shared" si="0"/>
        <v>378844</v>
      </c>
      <c r="F15" s="30"/>
      <c r="G15" s="2"/>
      <c r="H15" s="12"/>
    </row>
    <row r="16" spans="1:8">
      <c r="A16" s="293"/>
      <c r="B16" s="38"/>
      <c r="C16" s="37"/>
      <c r="D16" s="37"/>
      <c r="E16" s="39">
        <f t="shared" si="0"/>
        <v>378844</v>
      </c>
      <c r="F16" s="30"/>
      <c r="G16" s="32"/>
      <c r="H16" s="2"/>
    </row>
    <row r="17" spans="1:8">
      <c r="A17" s="293"/>
      <c r="B17" s="38"/>
      <c r="C17" s="37"/>
      <c r="D17" s="37"/>
      <c r="E17" s="39">
        <f t="shared" si="0"/>
        <v>378844</v>
      </c>
      <c r="F17" s="32"/>
      <c r="G17" s="13"/>
      <c r="H17" s="2"/>
    </row>
    <row r="18" spans="1:8">
      <c r="A18" s="293"/>
      <c r="B18" s="38"/>
      <c r="C18" s="37"/>
      <c r="D18" s="37"/>
      <c r="E18" s="39">
        <f>E17+C18-D18</f>
        <v>378844</v>
      </c>
      <c r="F18" s="30"/>
      <c r="G18" s="41"/>
      <c r="H18" s="2"/>
    </row>
    <row r="19" spans="1:8" ht="12.75" customHeight="1">
      <c r="A19" s="293"/>
      <c r="B19" s="38"/>
      <c r="C19" s="37"/>
      <c r="D19" s="37"/>
      <c r="E19" s="39">
        <f t="shared" si="0"/>
        <v>378844</v>
      </c>
      <c r="F19" s="30"/>
      <c r="G19" s="41"/>
      <c r="H19" s="2"/>
    </row>
    <row r="20" spans="1:8">
      <c r="A20" s="293"/>
      <c r="B20" s="38"/>
      <c r="C20" s="37"/>
      <c r="D20" s="37"/>
      <c r="E20" s="39">
        <f t="shared" si="0"/>
        <v>378844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378844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378844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378844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378844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378844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378844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378844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378844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378844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378844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378844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378844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378844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378844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378844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378844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378844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ref="E38:E69" si="1">E37+C38-D38</f>
        <v>378844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1"/>
        <v>378844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1"/>
        <v>378844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1"/>
        <v>378844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1"/>
        <v>378844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1"/>
        <v>378844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1"/>
        <v>378844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1"/>
        <v>378844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1"/>
        <v>378844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1"/>
        <v>378844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1"/>
        <v>378844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1"/>
        <v>378844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1"/>
        <v>378844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1"/>
        <v>378844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1"/>
        <v>378844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1"/>
        <v>378844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1"/>
        <v>378844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1"/>
        <v>378844</v>
      </c>
      <c r="F55" s="30"/>
      <c r="G55" s="2"/>
    </row>
    <row r="56" spans="1:8">
      <c r="A56" s="293"/>
      <c r="B56" s="38"/>
      <c r="C56" s="37"/>
      <c r="D56" s="37"/>
      <c r="E56" s="39">
        <f t="shared" si="1"/>
        <v>378844</v>
      </c>
      <c r="F56" s="30"/>
      <c r="G56" s="2"/>
    </row>
    <row r="57" spans="1:8">
      <c r="A57" s="293"/>
      <c r="B57" s="38"/>
      <c r="C57" s="37"/>
      <c r="D57" s="37"/>
      <c r="E57" s="39">
        <f t="shared" si="1"/>
        <v>378844</v>
      </c>
      <c r="F57" s="30"/>
      <c r="G57" s="2"/>
    </row>
    <row r="58" spans="1:8">
      <c r="A58" s="293"/>
      <c r="B58" s="38"/>
      <c r="C58" s="37"/>
      <c r="D58" s="37"/>
      <c r="E58" s="39">
        <f t="shared" si="1"/>
        <v>378844</v>
      </c>
      <c r="F58" s="30"/>
      <c r="G58" s="2"/>
    </row>
    <row r="59" spans="1:8">
      <c r="A59" s="293"/>
      <c r="B59" s="38"/>
      <c r="C59" s="37"/>
      <c r="D59" s="37"/>
      <c r="E59" s="39">
        <f t="shared" si="1"/>
        <v>378844</v>
      </c>
      <c r="F59" s="30"/>
      <c r="G59" s="2"/>
    </row>
    <row r="60" spans="1:8">
      <c r="A60" s="293"/>
      <c r="B60" s="38"/>
      <c r="C60" s="37"/>
      <c r="D60" s="37"/>
      <c r="E60" s="39">
        <f t="shared" si="1"/>
        <v>378844</v>
      </c>
      <c r="F60" s="30"/>
      <c r="G60" s="2"/>
    </row>
    <row r="61" spans="1:8">
      <c r="A61" s="293"/>
      <c r="B61" s="38"/>
      <c r="C61" s="37"/>
      <c r="D61" s="37"/>
      <c r="E61" s="39">
        <f t="shared" si="1"/>
        <v>378844</v>
      </c>
      <c r="F61" s="30"/>
      <c r="G61" s="2"/>
    </row>
    <row r="62" spans="1:8">
      <c r="A62" s="293"/>
      <c r="B62" s="38"/>
      <c r="C62" s="37"/>
      <c r="D62" s="37"/>
      <c r="E62" s="39">
        <f t="shared" si="1"/>
        <v>378844</v>
      </c>
      <c r="F62" s="30"/>
      <c r="G62" s="2"/>
    </row>
    <row r="63" spans="1:8">
      <c r="A63" s="293"/>
      <c r="B63" s="38"/>
      <c r="C63" s="37"/>
      <c r="D63" s="37"/>
      <c r="E63" s="39">
        <f t="shared" si="1"/>
        <v>378844</v>
      </c>
      <c r="F63" s="30"/>
      <c r="G63" s="2"/>
    </row>
    <row r="64" spans="1:8">
      <c r="A64" s="293"/>
      <c r="B64" s="38"/>
      <c r="C64" s="37"/>
      <c r="D64" s="37"/>
      <c r="E64" s="39">
        <f t="shared" si="1"/>
        <v>378844</v>
      </c>
      <c r="F64" s="30"/>
      <c r="G64" s="2"/>
    </row>
    <row r="65" spans="1:7">
      <c r="A65" s="293"/>
      <c r="B65" s="38"/>
      <c r="C65" s="37"/>
      <c r="D65" s="37"/>
      <c r="E65" s="39">
        <f t="shared" si="1"/>
        <v>378844</v>
      </c>
      <c r="F65" s="30"/>
      <c r="G65" s="2"/>
    </row>
    <row r="66" spans="1:7">
      <c r="A66" s="293"/>
      <c r="B66" s="38"/>
      <c r="C66" s="37"/>
      <c r="D66" s="37"/>
      <c r="E66" s="39">
        <f t="shared" si="1"/>
        <v>378844</v>
      </c>
      <c r="F66" s="30"/>
      <c r="G66" s="2"/>
    </row>
    <row r="67" spans="1:7">
      <c r="A67" s="293"/>
      <c r="B67" s="38"/>
      <c r="C67" s="37"/>
      <c r="D67" s="37"/>
      <c r="E67" s="39">
        <f t="shared" si="1"/>
        <v>378844</v>
      </c>
      <c r="F67" s="30"/>
      <c r="G67" s="2"/>
    </row>
    <row r="68" spans="1:7">
      <c r="A68" s="293"/>
      <c r="B68" s="38"/>
      <c r="C68" s="37"/>
      <c r="D68" s="37"/>
      <c r="E68" s="39">
        <f t="shared" si="1"/>
        <v>378844</v>
      </c>
      <c r="F68" s="30"/>
      <c r="G68" s="2"/>
    </row>
    <row r="69" spans="1:7">
      <c r="A69" s="293"/>
      <c r="B69" s="38"/>
      <c r="C69" s="37"/>
      <c r="D69" s="37"/>
      <c r="E69" s="39">
        <f t="shared" si="1"/>
        <v>378844</v>
      </c>
      <c r="F69" s="30"/>
      <c r="G69" s="2"/>
    </row>
    <row r="70" spans="1:7">
      <c r="A70" s="293"/>
      <c r="B70" s="38"/>
      <c r="C70" s="37"/>
      <c r="D70" s="37"/>
      <c r="E70" s="39">
        <f t="shared" ref="E70:E82" si="2">E69+C70-D70</f>
        <v>378844</v>
      </c>
      <c r="F70" s="30"/>
      <c r="G70" s="2"/>
    </row>
    <row r="71" spans="1:7">
      <c r="A71" s="293"/>
      <c r="B71" s="38"/>
      <c r="C71" s="37"/>
      <c r="D71" s="37"/>
      <c r="E71" s="39">
        <f t="shared" si="2"/>
        <v>378844</v>
      </c>
      <c r="F71" s="30"/>
      <c r="G71" s="2"/>
    </row>
    <row r="72" spans="1:7">
      <c r="A72" s="293"/>
      <c r="B72" s="38"/>
      <c r="C72" s="37"/>
      <c r="D72" s="37"/>
      <c r="E72" s="39">
        <f t="shared" si="2"/>
        <v>378844</v>
      </c>
      <c r="F72" s="30"/>
      <c r="G72" s="2"/>
    </row>
    <row r="73" spans="1:7">
      <c r="A73" s="293"/>
      <c r="B73" s="38"/>
      <c r="C73" s="37"/>
      <c r="D73" s="37"/>
      <c r="E73" s="39">
        <f t="shared" si="2"/>
        <v>378844</v>
      </c>
      <c r="F73" s="30"/>
      <c r="G73" s="2"/>
    </row>
    <row r="74" spans="1:7">
      <c r="A74" s="293"/>
      <c r="B74" s="38"/>
      <c r="C74" s="37"/>
      <c r="D74" s="37"/>
      <c r="E74" s="39">
        <f t="shared" si="2"/>
        <v>378844</v>
      </c>
      <c r="F74" s="30"/>
      <c r="G74" s="2"/>
    </row>
    <row r="75" spans="1:7">
      <c r="A75" s="293"/>
      <c r="B75" s="38"/>
      <c r="C75" s="37"/>
      <c r="D75" s="37"/>
      <c r="E75" s="39">
        <f t="shared" si="2"/>
        <v>378844</v>
      </c>
      <c r="F75" s="32"/>
      <c r="G75" s="2"/>
    </row>
    <row r="76" spans="1:7">
      <c r="A76" s="293"/>
      <c r="B76" s="38"/>
      <c r="C76" s="37"/>
      <c r="D76" s="37"/>
      <c r="E76" s="39">
        <f t="shared" si="2"/>
        <v>378844</v>
      </c>
      <c r="F76" s="30"/>
      <c r="G76" s="2"/>
    </row>
    <row r="77" spans="1:7">
      <c r="A77" s="293"/>
      <c r="B77" s="38"/>
      <c r="C77" s="37"/>
      <c r="D77" s="37"/>
      <c r="E77" s="39">
        <f t="shared" si="2"/>
        <v>378844</v>
      </c>
      <c r="F77" s="30"/>
      <c r="G77" s="2"/>
    </row>
    <row r="78" spans="1:7">
      <c r="A78" s="293"/>
      <c r="B78" s="38"/>
      <c r="C78" s="37"/>
      <c r="D78" s="37"/>
      <c r="E78" s="39">
        <f t="shared" si="2"/>
        <v>378844</v>
      </c>
      <c r="F78" s="30"/>
      <c r="G78" s="2"/>
    </row>
    <row r="79" spans="1:7">
      <c r="A79" s="293"/>
      <c r="B79" s="38"/>
      <c r="C79" s="37"/>
      <c r="D79" s="37"/>
      <c r="E79" s="39">
        <f t="shared" si="2"/>
        <v>378844</v>
      </c>
      <c r="F79" s="30"/>
      <c r="G79" s="2"/>
    </row>
    <row r="80" spans="1:7">
      <c r="A80" s="293"/>
      <c r="B80" s="38"/>
      <c r="C80" s="37"/>
      <c r="D80" s="37"/>
      <c r="E80" s="39">
        <f t="shared" si="2"/>
        <v>378844</v>
      </c>
      <c r="F80" s="30"/>
      <c r="G80" s="2"/>
    </row>
    <row r="81" spans="1:7">
      <c r="A81" s="293"/>
      <c r="B81" s="38"/>
      <c r="C81" s="37"/>
      <c r="D81" s="37"/>
      <c r="E81" s="39">
        <f t="shared" si="2"/>
        <v>378844</v>
      </c>
      <c r="F81" s="30"/>
      <c r="G81" s="2"/>
    </row>
    <row r="82" spans="1:7">
      <c r="A82" s="293"/>
      <c r="B82" s="38"/>
      <c r="C82" s="37"/>
      <c r="D82" s="37"/>
      <c r="E82" s="39">
        <f t="shared" si="2"/>
        <v>378844</v>
      </c>
      <c r="F82" s="30"/>
      <c r="G82" s="2"/>
    </row>
    <row r="83" spans="1:7">
      <c r="A83" s="293"/>
      <c r="B83" s="43"/>
      <c r="C83" s="39">
        <f>SUM(C5:C72)</f>
        <v>2048844</v>
      </c>
      <c r="D83" s="39">
        <f>SUM(D5:D77)</f>
        <v>1670000</v>
      </c>
      <c r="E83" s="63">
        <f>E71</f>
        <v>378844</v>
      </c>
      <c r="F83" s="31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0" sqref="E20"/>
    </sheetView>
  </sheetViews>
  <sheetFormatPr defaultColWidth="9.140625" defaultRowHeight="12.75"/>
  <cols>
    <col min="1" max="1" width="3.85546875" style="289" customWidth="1"/>
    <col min="2" max="2" width="13.42578125" style="289" customWidth="1"/>
    <col min="3" max="3" width="12.42578125" style="289" customWidth="1"/>
    <col min="4" max="4" width="15.85546875" style="289" customWidth="1"/>
    <col min="5" max="5" width="13.85546875" style="289" customWidth="1"/>
    <col min="6" max="6" width="25.85546875" style="289" customWidth="1"/>
    <col min="7" max="7" width="22.140625" style="289" customWidth="1"/>
    <col min="8" max="8" width="17.42578125" style="289" customWidth="1"/>
    <col min="9" max="16384" width="9.140625" style="289"/>
  </cols>
  <sheetData>
    <row r="1" spans="1:8" ht="20.25" customHeight="1">
      <c r="A1" s="292"/>
      <c r="B1" s="292"/>
      <c r="C1" s="292"/>
      <c r="D1" s="292"/>
      <c r="E1" s="292"/>
      <c r="F1" s="292"/>
    </row>
    <row r="2" spans="1:8" ht="20.25">
      <c r="A2" s="293"/>
      <c r="B2" s="290" t="s">
        <v>17</v>
      </c>
      <c r="C2" s="290"/>
      <c r="D2" s="290"/>
      <c r="E2" s="290"/>
    </row>
    <row r="3" spans="1:8" ht="16.5" customHeight="1">
      <c r="A3" s="293"/>
      <c r="B3" s="291" t="s">
        <v>200</v>
      </c>
      <c r="C3" s="291"/>
      <c r="D3" s="291"/>
      <c r="E3" s="291"/>
    </row>
    <row r="4" spans="1:8" ht="15.75" customHeight="1">
      <c r="A4" s="293"/>
      <c r="B4" s="34" t="s">
        <v>0</v>
      </c>
      <c r="C4" s="34" t="s">
        <v>10</v>
      </c>
      <c r="D4" s="34" t="s">
        <v>2</v>
      </c>
      <c r="E4" s="35" t="s">
        <v>1</v>
      </c>
      <c r="F4" s="61" t="s">
        <v>11</v>
      </c>
    </row>
    <row r="5" spans="1:8">
      <c r="A5" s="293"/>
      <c r="B5" s="36" t="s">
        <v>3</v>
      </c>
      <c r="C5" s="37">
        <v>33844</v>
      </c>
      <c r="D5" s="37">
        <v>0</v>
      </c>
      <c r="E5" s="62">
        <f>C5-D5</f>
        <v>33844</v>
      </c>
      <c r="F5" s="30"/>
      <c r="G5" s="2"/>
    </row>
    <row r="6" spans="1:8">
      <c r="A6" s="293"/>
      <c r="B6" s="38"/>
      <c r="C6" s="37"/>
      <c r="D6" s="37"/>
      <c r="E6" s="39">
        <f t="shared" ref="E6:E69" si="0">E5+C6-D6</f>
        <v>33844</v>
      </c>
      <c r="F6" s="30"/>
      <c r="G6" s="31"/>
    </row>
    <row r="7" spans="1:8">
      <c r="A7" s="293"/>
      <c r="B7" s="38" t="s">
        <v>197</v>
      </c>
      <c r="C7" s="37">
        <v>245000</v>
      </c>
      <c r="D7" s="240">
        <v>270000</v>
      </c>
      <c r="E7" s="39">
        <f t="shared" si="0"/>
        <v>8844</v>
      </c>
      <c r="F7" s="30"/>
      <c r="G7" s="2"/>
      <c r="H7" s="2"/>
    </row>
    <row r="8" spans="1:8">
      <c r="A8" s="293"/>
      <c r="B8" s="38" t="s">
        <v>199</v>
      </c>
      <c r="C8" s="37">
        <v>0</v>
      </c>
      <c r="D8" s="37">
        <v>0</v>
      </c>
      <c r="E8" s="39">
        <f t="shared" si="0"/>
        <v>8844</v>
      </c>
      <c r="F8" s="30"/>
      <c r="G8" s="2"/>
      <c r="H8" s="2"/>
    </row>
    <row r="9" spans="1:8">
      <c r="A9" s="293"/>
      <c r="B9" s="38" t="s">
        <v>204</v>
      </c>
      <c r="C9" s="37">
        <v>0</v>
      </c>
      <c r="D9" s="37">
        <v>0</v>
      </c>
      <c r="E9" s="39">
        <f t="shared" si="0"/>
        <v>8844</v>
      </c>
      <c r="F9" s="30"/>
      <c r="G9" s="2"/>
      <c r="H9" s="2"/>
    </row>
    <row r="10" spans="1:8">
      <c r="A10" s="293"/>
      <c r="B10" s="38" t="s">
        <v>206</v>
      </c>
      <c r="C10" s="40">
        <v>400000</v>
      </c>
      <c r="D10" s="288">
        <v>400000</v>
      </c>
      <c r="E10" s="39">
        <f t="shared" si="0"/>
        <v>8844</v>
      </c>
      <c r="F10" s="30"/>
      <c r="G10" s="2"/>
      <c r="H10" s="2"/>
    </row>
    <row r="11" spans="1:8">
      <c r="A11" s="293"/>
      <c r="B11" s="38" t="s">
        <v>207</v>
      </c>
      <c r="C11" s="37">
        <v>0</v>
      </c>
      <c r="D11" s="37">
        <v>0</v>
      </c>
      <c r="E11" s="39">
        <f t="shared" si="0"/>
        <v>8844</v>
      </c>
      <c r="F11" s="30"/>
      <c r="G11" s="2"/>
      <c r="H11" s="2"/>
    </row>
    <row r="12" spans="1:8">
      <c r="A12" s="293"/>
      <c r="B12" s="38" t="s">
        <v>208</v>
      </c>
      <c r="C12" s="37">
        <v>250000</v>
      </c>
      <c r="D12" s="37">
        <v>0</v>
      </c>
      <c r="E12" s="39">
        <f t="shared" si="0"/>
        <v>258844</v>
      </c>
      <c r="F12" s="30"/>
      <c r="G12" s="41"/>
      <c r="H12" s="2"/>
    </row>
    <row r="13" spans="1:8">
      <c r="A13" s="293"/>
      <c r="B13" s="38" t="s">
        <v>210</v>
      </c>
      <c r="C13" s="37">
        <v>450000</v>
      </c>
      <c r="D13" s="37">
        <v>0</v>
      </c>
      <c r="E13" s="39">
        <f t="shared" si="0"/>
        <v>708844</v>
      </c>
      <c r="F13" s="30"/>
      <c r="G13" s="2"/>
      <c r="H13" s="42"/>
    </row>
    <row r="14" spans="1:8">
      <c r="A14" s="293"/>
      <c r="B14" s="38" t="s">
        <v>211</v>
      </c>
      <c r="C14" s="37">
        <v>300000</v>
      </c>
      <c r="D14" s="240">
        <v>600000</v>
      </c>
      <c r="E14" s="39">
        <f t="shared" si="0"/>
        <v>408844</v>
      </c>
      <c r="F14" s="30"/>
      <c r="G14" s="2"/>
      <c r="H14" s="2"/>
    </row>
    <row r="15" spans="1:8">
      <c r="A15" s="293"/>
      <c r="B15" s="38" t="s">
        <v>213</v>
      </c>
      <c r="C15" s="37">
        <v>370000</v>
      </c>
      <c r="D15" s="240">
        <v>400000</v>
      </c>
      <c r="E15" s="39">
        <f t="shared" si="0"/>
        <v>378844</v>
      </c>
      <c r="F15" s="30"/>
      <c r="G15" s="2"/>
      <c r="H15" s="12"/>
    </row>
    <row r="16" spans="1:8">
      <c r="A16" s="293"/>
      <c r="B16" s="38" t="s">
        <v>232</v>
      </c>
      <c r="C16" s="37">
        <v>300000</v>
      </c>
      <c r="D16" s="240">
        <v>500000</v>
      </c>
      <c r="E16" s="39">
        <f t="shared" si="0"/>
        <v>178844</v>
      </c>
      <c r="F16" s="30"/>
      <c r="G16" s="32"/>
      <c r="H16" s="2"/>
    </row>
    <row r="17" spans="1:8">
      <c r="A17" s="293"/>
      <c r="B17" s="38" t="s">
        <v>234</v>
      </c>
      <c r="C17" s="37">
        <v>0</v>
      </c>
      <c r="D17" s="37">
        <v>0</v>
      </c>
      <c r="E17" s="39">
        <f t="shared" si="0"/>
        <v>178844</v>
      </c>
      <c r="F17" s="32"/>
      <c r="G17" s="13"/>
      <c r="H17" s="2"/>
    </row>
    <row r="18" spans="1:8">
      <c r="A18" s="293"/>
      <c r="B18" s="38" t="s">
        <v>235</v>
      </c>
      <c r="C18" s="37">
        <v>900000</v>
      </c>
      <c r="D18" s="240">
        <v>400000</v>
      </c>
      <c r="E18" s="39">
        <f>E17+C18-D18</f>
        <v>678844</v>
      </c>
      <c r="F18" s="30"/>
      <c r="G18" s="41"/>
      <c r="H18" s="2"/>
    </row>
    <row r="19" spans="1:8" ht="12.75" customHeight="1">
      <c r="A19" s="293"/>
      <c r="B19" s="38" t="s">
        <v>238</v>
      </c>
      <c r="C19" s="37">
        <v>400000</v>
      </c>
      <c r="D19" s="240">
        <v>1000000</v>
      </c>
      <c r="E19" s="39">
        <f t="shared" si="0"/>
        <v>78844</v>
      </c>
      <c r="F19" s="30"/>
      <c r="G19" s="41"/>
      <c r="H19" s="2"/>
    </row>
    <row r="20" spans="1:8">
      <c r="A20" s="293"/>
      <c r="B20" s="38" t="s">
        <v>239</v>
      </c>
      <c r="C20" s="37">
        <v>725000</v>
      </c>
      <c r="D20" s="240">
        <v>800000</v>
      </c>
      <c r="E20" s="39">
        <f t="shared" si="0"/>
        <v>3844</v>
      </c>
      <c r="F20" s="32"/>
      <c r="G20" s="41"/>
      <c r="H20" s="2"/>
    </row>
    <row r="21" spans="1:8">
      <c r="A21" s="293"/>
      <c r="B21" s="38"/>
      <c r="C21" s="37"/>
      <c r="D21" s="37"/>
      <c r="E21" s="39">
        <f>E20+C21-D21</f>
        <v>3844</v>
      </c>
      <c r="F21" s="30"/>
      <c r="G21" s="2"/>
      <c r="H21" s="2"/>
    </row>
    <row r="22" spans="1:8">
      <c r="A22" s="293"/>
      <c r="B22" s="38"/>
      <c r="C22" s="37"/>
      <c r="D22" s="37"/>
      <c r="E22" s="39">
        <f t="shared" si="0"/>
        <v>3844</v>
      </c>
      <c r="F22" s="32"/>
      <c r="G22" s="2"/>
      <c r="H22" s="2"/>
    </row>
    <row r="23" spans="1:8">
      <c r="A23" s="293"/>
      <c r="B23" s="38"/>
      <c r="C23" s="37"/>
      <c r="D23" s="37"/>
      <c r="E23" s="39">
        <f>E22+C23-D23</f>
        <v>3844</v>
      </c>
      <c r="F23" s="30"/>
      <c r="G23" s="2"/>
      <c r="H23" s="2"/>
    </row>
    <row r="24" spans="1:8">
      <c r="A24" s="293"/>
      <c r="B24" s="38"/>
      <c r="C24" s="37"/>
      <c r="D24" s="37"/>
      <c r="E24" s="39">
        <f t="shared" si="0"/>
        <v>3844</v>
      </c>
      <c r="F24" s="30"/>
      <c r="G24" s="2"/>
      <c r="H24" s="2"/>
    </row>
    <row r="25" spans="1:8">
      <c r="A25" s="293"/>
      <c r="B25" s="38"/>
      <c r="C25" s="37"/>
      <c r="D25" s="37"/>
      <c r="E25" s="39">
        <f t="shared" si="0"/>
        <v>3844</v>
      </c>
      <c r="F25" s="30"/>
      <c r="G25" s="2"/>
      <c r="H25" s="2"/>
    </row>
    <row r="26" spans="1:8">
      <c r="A26" s="293"/>
      <c r="B26" s="38"/>
      <c r="C26" s="37"/>
      <c r="D26" s="37"/>
      <c r="E26" s="39">
        <f t="shared" si="0"/>
        <v>3844</v>
      </c>
      <c r="F26" s="30"/>
      <c r="G26" s="2"/>
      <c r="H26" s="2"/>
    </row>
    <row r="27" spans="1:8">
      <c r="A27" s="293"/>
      <c r="B27" s="38"/>
      <c r="C27" s="37"/>
      <c r="D27" s="37"/>
      <c r="E27" s="39">
        <f t="shared" si="0"/>
        <v>3844</v>
      </c>
      <c r="F27" s="30"/>
      <c r="G27" s="2"/>
      <c r="H27" s="33"/>
    </row>
    <row r="28" spans="1:8">
      <c r="A28" s="293"/>
      <c r="B28" s="38"/>
      <c r="C28" s="37"/>
      <c r="D28" s="37"/>
      <c r="E28" s="39">
        <f t="shared" si="0"/>
        <v>3844</v>
      </c>
      <c r="F28" s="30"/>
      <c r="G28" s="2"/>
      <c r="H28" s="33"/>
    </row>
    <row r="29" spans="1:8">
      <c r="A29" s="293"/>
      <c r="B29" s="38"/>
      <c r="C29" s="37"/>
      <c r="D29" s="37"/>
      <c r="E29" s="39">
        <f t="shared" si="0"/>
        <v>3844</v>
      </c>
      <c r="F29" s="30"/>
      <c r="G29" s="2"/>
      <c r="H29" s="33"/>
    </row>
    <row r="30" spans="1:8">
      <c r="A30" s="293"/>
      <c r="B30" s="38"/>
      <c r="C30" s="37"/>
      <c r="D30" s="37"/>
      <c r="E30" s="39">
        <f t="shared" si="0"/>
        <v>3844</v>
      </c>
      <c r="F30" s="30"/>
      <c r="G30" s="2"/>
      <c r="H30" s="33"/>
    </row>
    <row r="31" spans="1:8">
      <c r="A31" s="293"/>
      <c r="B31" s="38"/>
      <c r="C31" s="37"/>
      <c r="D31" s="37"/>
      <c r="E31" s="39">
        <f t="shared" si="0"/>
        <v>3844</v>
      </c>
      <c r="F31" s="30"/>
      <c r="G31" s="2"/>
      <c r="H31" s="33"/>
    </row>
    <row r="32" spans="1:8">
      <c r="A32" s="293"/>
      <c r="B32" s="38"/>
      <c r="C32" s="37"/>
      <c r="D32" s="37"/>
      <c r="E32" s="39">
        <f t="shared" si="0"/>
        <v>3844</v>
      </c>
      <c r="F32" s="30"/>
      <c r="G32" s="2"/>
      <c r="H32" s="33"/>
    </row>
    <row r="33" spans="1:8">
      <c r="A33" s="293"/>
      <c r="B33" s="38"/>
      <c r="C33" s="37"/>
      <c r="D33" s="40"/>
      <c r="E33" s="39">
        <f t="shared" si="0"/>
        <v>3844</v>
      </c>
      <c r="F33" s="30"/>
      <c r="G33" s="2"/>
      <c r="H33" s="33"/>
    </row>
    <row r="34" spans="1:8">
      <c r="A34" s="293"/>
      <c r="B34" s="38"/>
      <c r="C34" s="37"/>
      <c r="D34" s="37"/>
      <c r="E34" s="39">
        <f t="shared" si="0"/>
        <v>3844</v>
      </c>
      <c r="F34" s="30"/>
      <c r="G34" s="2"/>
      <c r="H34" s="33"/>
    </row>
    <row r="35" spans="1:8">
      <c r="A35" s="293"/>
      <c r="B35" s="38"/>
      <c r="C35" s="37"/>
      <c r="D35" s="37"/>
      <c r="E35" s="39">
        <f t="shared" si="0"/>
        <v>3844</v>
      </c>
      <c r="F35" s="30"/>
      <c r="G35" s="2"/>
      <c r="H35" s="33"/>
    </row>
    <row r="36" spans="1:8">
      <c r="A36" s="293"/>
      <c r="B36" s="38"/>
      <c r="C36" s="37"/>
      <c r="D36" s="37"/>
      <c r="E36" s="39">
        <f t="shared" si="0"/>
        <v>3844</v>
      </c>
      <c r="F36" s="30"/>
      <c r="G36" s="2"/>
      <c r="H36" s="33"/>
    </row>
    <row r="37" spans="1:8">
      <c r="A37" s="293"/>
      <c r="B37" s="38"/>
      <c r="C37" s="37"/>
      <c r="D37" s="37"/>
      <c r="E37" s="39">
        <f t="shared" si="0"/>
        <v>3844</v>
      </c>
      <c r="F37" s="30"/>
      <c r="G37" s="2"/>
      <c r="H37" s="33"/>
    </row>
    <row r="38" spans="1:8">
      <c r="A38" s="293"/>
      <c r="B38" s="38"/>
      <c r="C38" s="37"/>
      <c r="D38" s="37"/>
      <c r="E38" s="39">
        <f t="shared" si="0"/>
        <v>3844</v>
      </c>
      <c r="F38" s="30"/>
      <c r="G38" s="2"/>
      <c r="H38" s="33"/>
    </row>
    <row r="39" spans="1:8">
      <c r="A39" s="293"/>
      <c r="B39" s="38"/>
      <c r="C39" s="37"/>
      <c r="D39" s="37"/>
      <c r="E39" s="39">
        <f t="shared" si="0"/>
        <v>3844</v>
      </c>
      <c r="F39" s="30"/>
      <c r="G39" s="2"/>
      <c r="H39" s="33"/>
    </row>
    <row r="40" spans="1:8">
      <c r="A40" s="293"/>
      <c r="B40" s="38"/>
      <c r="C40" s="37"/>
      <c r="D40" s="37"/>
      <c r="E40" s="39">
        <f t="shared" si="0"/>
        <v>3844</v>
      </c>
      <c r="F40" s="30"/>
      <c r="G40" s="2"/>
      <c r="H40" s="33"/>
    </row>
    <row r="41" spans="1:8">
      <c r="A41" s="293"/>
      <c r="B41" s="38"/>
      <c r="C41" s="37"/>
      <c r="D41" s="37"/>
      <c r="E41" s="39">
        <f t="shared" si="0"/>
        <v>3844</v>
      </c>
      <c r="F41" s="30"/>
      <c r="G41" s="2"/>
      <c r="H41" s="33"/>
    </row>
    <row r="42" spans="1:8">
      <c r="A42" s="293"/>
      <c r="B42" s="38"/>
      <c r="C42" s="37"/>
      <c r="D42" s="37"/>
      <c r="E42" s="39">
        <f t="shared" si="0"/>
        <v>3844</v>
      </c>
      <c r="F42" s="30"/>
      <c r="G42" s="2"/>
      <c r="H42" s="33"/>
    </row>
    <row r="43" spans="1:8">
      <c r="A43" s="293"/>
      <c r="B43" s="38"/>
      <c r="C43" s="37"/>
      <c r="D43" s="37"/>
      <c r="E43" s="39">
        <f t="shared" si="0"/>
        <v>3844</v>
      </c>
      <c r="F43" s="30"/>
      <c r="G43" s="2"/>
      <c r="H43" s="33"/>
    </row>
    <row r="44" spans="1:8">
      <c r="A44" s="293"/>
      <c r="B44" s="38"/>
      <c r="C44" s="37"/>
      <c r="D44" s="37"/>
      <c r="E44" s="39">
        <f t="shared" si="0"/>
        <v>3844</v>
      </c>
      <c r="F44" s="30"/>
      <c r="G44" s="2"/>
      <c r="H44" s="33"/>
    </row>
    <row r="45" spans="1:8">
      <c r="A45" s="293"/>
      <c r="B45" s="38"/>
      <c r="C45" s="37"/>
      <c r="D45" s="37"/>
      <c r="E45" s="39">
        <f t="shared" si="0"/>
        <v>3844</v>
      </c>
      <c r="F45" s="30"/>
      <c r="G45" s="2"/>
      <c r="H45" s="33"/>
    </row>
    <row r="46" spans="1:8">
      <c r="A46" s="293"/>
      <c r="B46" s="38"/>
      <c r="C46" s="37"/>
      <c r="D46" s="37"/>
      <c r="E46" s="39">
        <f t="shared" si="0"/>
        <v>3844</v>
      </c>
      <c r="F46" s="30"/>
      <c r="G46" s="2"/>
      <c r="H46" s="33"/>
    </row>
    <row r="47" spans="1:8">
      <c r="A47" s="293"/>
      <c r="B47" s="38"/>
      <c r="C47" s="37"/>
      <c r="D47" s="37"/>
      <c r="E47" s="39">
        <f t="shared" si="0"/>
        <v>3844</v>
      </c>
      <c r="F47" s="30"/>
      <c r="G47" s="2"/>
      <c r="H47" s="33"/>
    </row>
    <row r="48" spans="1:8">
      <c r="A48" s="293"/>
      <c r="B48" s="38"/>
      <c r="C48" s="37"/>
      <c r="D48" s="37"/>
      <c r="E48" s="39">
        <f t="shared" si="0"/>
        <v>3844</v>
      </c>
      <c r="F48" s="30"/>
      <c r="G48" s="2"/>
      <c r="H48" s="33"/>
    </row>
    <row r="49" spans="1:8">
      <c r="A49" s="293"/>
      <c r="B49" s="38"/>
      <c r="C49" s="37"/>
      <c r="D49" s="37"/>
      <c r="E49" s="39">
        <f t="shared" si="0"/>
        <v>3844</v>
      </c>
      <c r="F49" s="30"/>
      <c r="G49" s="2"/>
      <c r="H49" s="33"/>
    </row>
    <row r="50" spans="1:8">
      <c r="A50" s="293"/>
      <c r="B50" s="38"/>
      <c r="C50" s="37"/>
      <c r="D50" s="37"/>
      <c r="E50" s="39">
        <f t="shared" si="0"/>
        <v>3844</v>
      </c>
      <c r="F50" s="30"/>
      <c r="G50" s="2"/>
      <c r="H50" s="33"/>
    </row>
    <row r="51" spans="1:8">
      <c r="A51" s="293"/>
      <c r="B51" s="38"/>
      <c r="C51" s="37"/>
      <c r="D51" s="37"/>
      <c r="E51" s="39">
        <f t="shared" si="0"/>
        <v>3844</v>
      </c>
      <c r="F51" s="30"/>
      <c r="G51" s="2"/>
      <c r="H51" s="33"/>
    </row>
    <row r="52" spans="1:8">
      <c r="A52" s="293"/>
      <c r="B52" s="38"/>
      <c r="C52" s="37"/>
      <c r="D52" s="37"/>
      <c r="E52" s="39">
        <f t="shared" si="0"/>
        <v>3844</v>
      </c>
      <c r="F52" s="30"/>
      <c r="G52" s="2"/>
      <c r="H52" s="33"/>
    </row>
    <row r="53" spans="1:8">
      <c r="A53" s="293"/>
      <c r="B53" s="38"/>
      <c r="C53" s="37"/>
      <c r="D53" s="37"/>
      <c r="E53" s="39">
        <f t="shared" si="0"/>
        <v>3844</v>
      </c>
      <c r="F53" s="30"/>
      <c r="G53" s="2"/>
      <c r="H53" s="33"/>
    </row>
    <row r="54" spans="1:8">
      <c r="A54" s="293"/>
      <c r="B54" s="38"/>
      <c r="C54" s="37"/>
      <c r="D54" s="37"/>
      <c r="E54" s="39">
        <f t="shared" si="0"/>
        <v>3844</v>
      </c>
      <c r="F54" s="30"/>
      <c r="G54" s="2"/>
      <c r="H54" s="33"/>
    </row>
    <row r="55" spans="1:8">
      <c r="A55" s="293"/>
      <c r="B55" s="38"/>
      <c r="C55" s="37"/>
      <c r="D55" s="37"/>
      <c r="E55" s="39">
        <f t="shared" si="0"/>
        <v>3844</v>
      </c>
      <c r="F55" s="30"/>
      <c r="G55" s="2"/>
    </row>
    <row r="56" spans="1:8">
      <c r="A56" s="293"/>
      <c r="B56" s="38"/>
      <c r="C56" s="37"/>
      <c r="D56" s="37"/>
      <c r="E56" s="39">
        <f t="shared" si="0"/>
        <v>3844</v>
      </c>
      <c r="F56" s="30"/>
      <c r="G56" s="2"/>
    </row>
    <row r="57" spans="1:8">
      <c r="A57" s="293"/>
      <c r="B57" s="38"/>
      <c r="C57" s="37"/>
      <c r="D57" s="37"/>
      <c r="E57" s="39">
        <f t="shared" si="0"/>
        <v>3844</v>
      </c>
      <c r="F57" s="30"/>
      <c r="G57" s="2"/>
    </row>
    <row r="58" spans="1:8">
      <c r="A58" s="293"/>
      <c r="B58" s="38"/>
      <c r="C58" s="37"/>
      <c r="D58" s="37"/>
      <c r="E58" s="39">
        <f t="shared" si="0"/>
        <v>3844</v>
      </c>
      <c r="F58" s="30"/>
      <c r="G58" s="2"/>
    </row>
    <row r="59" spans="1:8">
      <c r="A59" s="293"/>
      <c r="B59" s="38"/>
      <c r="C59" s="37"/>
      <c r="D59" s="37"/>
      <c r="E59" s="39">
        <f t="shared" si="0"/>
        <v>3844</v>
      </c>
      <c r="F59" s="30"/>
      <c r="G59" s="2"/>
    </row>
    <row r="60" spans="1:8">
      <c r="A60" s="293"/>
      <c r="B60" s="38"/>
      <c r="C60" s="37"/>
      <c r="D60" s="37"/>
      <c r="E60" s="39">
        <f t="shared" si="0"/>
        <v>3844</v>
      </c>
      <c r="F60" s="30"/>
      <c r="G60" s="2"/>
    </row>
    <row r="61" spans="1:8">
      <c r="A61" s="293"/>
      <c r="B61" s="38"/>
      <c r="C61" s="37"/>
      <c r="D61" s="37"/>
      <c r="E61" s="39">
        <f t="shared" si="0"/>
        <v>3844</v>
      </c>
      <c r="F61" s="30"/>
      <c r="G61" s="2"/>
    </row>
    <row r="62" spans="1:8">
      <c r="A62" s="293"/>
      <c r="B62" s="38"/>
      <c r="C62" s="37"/>
      <c r="D62" s="37"/>
      <c r="E62" s="39">
        <f t="shared" si="0"/>
        <v>3844</v>
      </c>
      <c r="F62" s="30"/>
      <c r="G62" s="2"/>
    </row>
    <row r="63" spans="1:8">
      <c r="A63" s="293"/>
      <c r="B63" s="38"/>
      <c r="C63" s="37"/>
      <c r="D63" s="37"/>
      <c r="E63" s="39">
        <f t="shared" si="0"/>
        <v>3844</v>
      </c>
      <c r="F63" s="30"/>
      <c r="G63" s="2"/>
    </row>
    <row r="64" spans="1:8">
      <c r="A64" s="293"/>
      <c r="B64" s="38"/>
      <c r="C64" s="37"/>
      <c r="D64" s="37"/>
      <c r="E64" s="39">
        <f t="shared" si="0"/>
        <v>3844</v>
      </c>
      <c r="F64" s="30"/>
      <c r="G64" s="2"/>
    </row>
    <row r="65" spans="1:7">
      <c r="A65" s="293"/>
      <c r="B65" s="38"/>
      <c r="C65" s="37"/>
      <c r="D65" s="37"/>
      <c r="E65" s="39">
        <f t="shared" si="0"/>
        <v>3844</v>
      </c>
      <c r="F65" s="30"/>
      <c r="G65" s="2"/>
    </row>
    <row r="66" spans="1:7">
      <c r="A66" s="293"/>
      <c r="B66" s="38"/>
      <c r="C66" s="37"/>
      <c r="D66" s="37"/>
      <c r="E66" s="39">
        <f t="shared" si="0"/>
        <v>3844</v>
      </c>
      <c r="F66" s="30"/>
      <c r="G66" s="2"/>
    </row>
    <row r="67" spans="1:7">
      <c r="A67" s="293"/>
      <c r="B67" s="38"/>
      <c r="C67" s="37"/>
      <c r="D67" s="37"/>
      <c r="E67" s="39">
        <f t="shared" si="0"/>
        <v>3844</v>
      </c>
      <c r="F67" s="30"/>
      <c r="G67" s="2"/>
    </row>
    <row r="68" spans="1:7">
      <c r="A68" s="293"/>
      <c r="B68" s="38"/>
      <c r="C68" s="37"/>
      <c r="D68" s="37"/>
      <c r="E68" s="39">
        <f t="shared" si="0"/>
        <v>3844</v>
      </c>
      <c r="F68" s="30"/>
      <c r="G68" s="2"/>
    </row>
    <row r="69" spans="1:7">
      <c r="A69" s="293"/>
      <c r="B69" s="38"/>
      <c r="C69" s="37"/>
      <c r="D69" s="37"/>
      <c r="E69" s="39">
        <f t="shared" si="0"/>
        <v>3844</v>
      </c>
      <c r="F69" s="30"/>
      <c r="G69" s="2"/>
    </row>
    <row r="70" spans="1:7">
      <c r="A70" s="293"/>
      <c r="B70" s="38"/>
      <c r="C70" s="37"/>
      <c r="D70" s="37"/>
      <c r="E70" s="39">
        <f t="shared" ref="E70:E82" si="1">E69+C70-D70</f>
        <v>3844</v>
      </c>
      <c r="F70" s="30"/>
      <c r="G70" s="2"/>
    </row>
    <row r="71" spans="1:7">
      <c r="A71" s="293"/>
      <c r="B71" s="38"/>
      <c r="C71" s="37"/>
      <c r="D71" s="37"/>
      <c r="E71" s="39">
        <f t="shared" si="1"/>
        <v>3844</v>
      </c>
      <c r="F71" s="30"/>
      <c r="G71" s="2"/>
    </row>
    <row r="72" spans="1:7">
      <c r="A72" s="293"/>
      <c r="B72" s="38"/>
      <c r="C72" s="37"/>
      <c r="D72" s="37"/>
      <c r="E72" s="39">
        <f t="shared" si="1"/>
        <v>3844</v>
      </c>
      <c r="F72" s="30"/>
      <c r="G72" s="2"/>
    </row>
    <row r="73" spans="1:7">
      <c r="A73" s="293"/>
      <c r="B73" s="38"/>
      <c r="C73" s="37"/>
      <c r="D73" s="37"/>
      <c r="E73" s="39">
        <f t="shared" si="1"/>
        <v>3844</v>
      </c>
      <c r="F73" s="30"/>
      <c r="G73" s="2"/>
    </row>
    <row r="74" spans="1:7">
      <c r="A74" s="293"/>
      <c r="B74" s="38"/>
      <c r="C74" s="37"/>
      <c r="D74" s="37"/>
      <c r="E74" s="39">
        <f t="shared" si="1"/>
        <v>3844</v>
      </c>
      <c r="F74" s="30"/>
      <c r="G74" s="2"/>
    </row>
    <row r="75" spans="1:7">
      <c r="A75" s="293"/>
      <c r="B75" s="38"/>
      <c r="C75" s="37"/>
      <c r="D75" s="37"/>
      <c r="E75" s="39">
        <f t="shared" si="1"/>
        <v>3844</v>
      </c>
      <c r="F75" s="32"/>
      <c r="G75" s="2"/>
    </row>
    <row r="76" spans="1:7">
      <c r="A76" s="293"/>
      <c r="B76" s="38"/>
      <c r="C76" s="37"/>
      <c r="D76" s="37"/>
      <c r="E76" s="39">
        <f t="shared" si="1"/>
        <v>3844</v>
      </c>
      <c r="F76" s="30"/>
      <c r="G76" s="2"/>
    </row>
    <row r="77" spans="1:7">
      <c r="A77" s="293"/>
      <c r="B77" s="38"/>
      <c r="C77" s="37"/>
      <c r="D77" s="37"/>
      <c r="E77" s="39">
        <f t="shared" si="1"/>
        <v>3844</v>
      </c>
      <c r="F77" s="30"/>
      <c r="G77" s="2"/>
    </row>
    <row r="78" spans="1:7">
      <c r="A78" s="293"/>
      <c r="B78" s="38"/>
      <c r="C78" s="37"/>
      <c r="D78" s="37"/>
      <c r="E78" s="39">
        <f t="shared" si="1"/>
        <v>3844</v>
      </c>
      <c r="F78" s="30"/>
      <c r="G78" s="2"/>
    </row>
    <row r="79" spans="1:7">
      <c r="A79" s="293"/>
      <c r="B79" s="38"/>
      <c r="C79" s="37"/>
      <c r="D79" s="37"/>
      <c r="E79" s="39">
        <f t="shared" si="1"/>
        <v>3844</v>
      </c>
      <c r="F79" s="30"/>
      <c r="G79" s="2"/>
    </row>
    <row r="80" spans="1:7">
      <c r="A80" s="293"/>
      <c r="B80" s="38"/>
      <c r="C80" s="37"/>
      <c r="D80" s="37"/>
      <c r="E80" s="39">
        <f t="shared" si="1"/>
        <v>3844</v>
      </c>
      <c r="F80" s="30"/>
      <c r="G80" s="2"/>
    </row>
    <row r="81" spans="1:7">
      <c r="A81" s="293"/>
      <c r="B81" s="38"/>
      <c r="C81" s="37"/>
      <c r="D81" s="37"/>
      <c r="E81" s="39">
        <f t="shared" si="1"/>
        <v>3844</v>
      </c>
      <c r="F81" s="30"/>
      <c r="G81" s="2"/>
    </row>
    <row r="82" spans="1:7">
      <c r="A82" s="293"/>
      <c r="B82" s="38"/>
      <c r="C82" s="37"/>
      <c r="D82" s="37"/>
      <c r="E82" s="39">
        <f t="shared" si="1"/>
        <v>3844</v>
      </c>
      <c r="F82" s="30"/>
      <c r="G82" s="2"/>
    </row>
    <row r="83" spans="1:7">
      <c r="A83" s="293"/>
      <c r="B83" s="43"/>
      <c r="C83" s="39">
        <f>SUM(C5:C72)</f>
        <v>4373844</v>
      </c>
      <c r="D83" s="39">
        <f>SUM(D5:D77)</f>
        <v>4370000</v>
      </c>
      <c r="E83" s="63">
        <f>E71</f>
        <v>3844</v>
      </c>
      <c r="F83" s="31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0"/>
  <sheetViews>
    <sheetView workbookViewId="0">
      <pane xSplit="10" ySplit="13" topLeftCell="K14" activePane="bottomRight" state="frozen"/>
      <selection pane="topRight" activeCell="K1" sqref="K1"/>
      <selection pane="bottomLeft" activeCell="A15" sqref="A15"/>
      <selection pane="bottomRight" activeCell="Q37" sqref="Q37"/>
    </sheetView>
  </sheetViews>
  <sheetFormatPr defaultRowHeight="12.75"/>
  <cols>
    <col min="1" max="1" width="9.140625" style="187"/>
    <col min="2" max="2" width="9.140625" style="77"/>
    <col min="17" max="17" width="9.140625" style="188"/>
  </cols>
  <sheetData>
    <row r="1" spans="1:24" ht="23.25">
      <c r="A1" s="298" t="s">
        <v>17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</row>
    <row r="2" spans="1:24" s="189" customFormat="1" ht="18">
      <c r="A2" s="299" t="s">
        <v>92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</row>
    <row r="3" spans="1:24" s="190" customFormat="1" ht="16.5" thickBot="1">
      <c r="A3" s="300" t="s">
        <v>198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2"/>
      <c r="S3" s="105"/>
      <c r="T3" s="8"/>
      <c r="U3" s="8"/>
      <c r="V3" s="8"/>
      <c r="W3" s="8"/>
      <c r="X3" s="28"/>
    </row>
    <row r="4" spans="1:24" s="192" customFormat="1" ht="12.75" customHeight="1">
      <c r="A4" s="303" t="s">
        <v>93</v>
      </c>
      <c r="B4" s="305" t="s">
        <v>94</v>
      </c>
      <c r="C4" s="294" t="s">
        <v>95</v>
      </c>
      <c r="D4" s="294" t="s">
        <v>96</v>
      </c>
      <c r="E4" s="294" t="s">
        <v>97</v>
      </c>
      <c r="F4" s="294" t="s">
        <v>98</v>
      </c>
      <c r="G4" s="294" t="s">
        <v>99</v>
      </c>
      <c r="H4" s="294" t="s">
        <v>100</v>
      </c>
      <c r="I4" s="294" t="s">
        <v>120</v>
      </c>
      <c r="J4" s="294" t="s">
        <v>101</v>
      </c>
      <c r="K4" s="294" t="s">
        <v>102</v>
      </c>
      <c r="L4" s="294" t="s">
        <v>103</v>
      </c>
      <c r="M4" s="294" t="s">
        <v>104</v>
      </c>
      <c r="N4" s="294" t="s">
        <v>105</v>
      </c>
      <c r="O4" s="296" t="s">
        <v>106</v>
      </c>
      <c r="P4" s="307" t="s">
        <v>107</v>
      </c>
      <c r="Q4" s="191" t="s">
        <v>4</v>
      </c>
      <c r="S4" s="193"/>
      <c r="T4" s="194"/>
      <c r="U4" s="195"/>
      <c r="V4" s="194"/>
      <c r="W4" s="194"/>
    </row>
    <row r="5" spans="1:24" s="192" customFormat="1" ht="13.5" thickBot="1">
      <c r="A5" s="304"/>
      <c r="B5" s="306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7"/>
      <c r="P5" s="308"/>
      <c r="Q5" s="196" t="s">
        <v>108</v>
      </c>
      <c r="S5" s="197"/>
      <c r="T5" s="198"/>
      <c r="U5" s="198"/>
      <c r="V5" s="198"/>
      <c r="W5" s="198"/>
      <c r="X5" s="199"/>
    </row>
    <row r="6" spans="1:24" s="21" customFormat="1">
      <c r="A6" s="200" t="s">
        <v>197</v>
      </c>
      <c r="B6" s="201">
        <v>300</v>
      </c>
      <c r="C6" s="201"/>
      <c r="D6" s="202"/>
      <c r="E6" s="202"/>
      <c r="F6" s="202"/>
      <c r="G6" s="202">
        <v>710</v>
      </c>
      <c r="H6" s="202">
        <v>145</v>
      </c>
      <c r="I6" s="202"/>
      <c r="J6" s="203">
        <v>145</v>
      </c>
      <c r="K6" s="202">
        <v>480</v>
      </c>
      <c r="L6" s="202">
        <v>799</v>
      </c>
      <c r="M6" s="202"/>
      <c r="N6" s="241"/>
      <c r="O6" s="202"/>
      <c r="P6" s="204"/>
      <c r="Q6" s="205">
        <f t="shared" ref="Q6:Q36" si="0">SUM(B6:P6)</f>
        <v>2579</v>
      </c>
      <c r="R6" s="206"/>
      <c r="S6" s="207"/>
      <c r="T6" s="46"/>
      <c r="U6" s="5"/>
      <c r="V6" s="46"/>
      <c r="W6" s="5"/>
    </row>
    <row r="7" spans="1:24" s="21" customFormat="1">
      <c r="A7" s="200" t="s">
        <v>199</v>
      </c>
      <c r="B7" s="201">
        <v>1500</v>
      </c>
      <c r="C7" s="201"/>
      <c r="D7" s="202">
        <v>300</v>
      </c>
      <c r="E7" s="202"/>
      <c r="F7" s="202"/>
      <c r="G7" s="202">
        <v>370</v>
      </c>
      <c r="H7" s="202"/>
      <c r="I7" s="202"/>
      <c r="J7" s="203">
        <v>20</v>
      </c>
      <c r="K7" s="202">
        <v>400</v>
      </c>
      <c r="L7" s="202"/>
      <c r="M7" s="202"/>
      <c r="N7" s="241"/>
      <c r="O7" s="202"/>
      <c r="P7" s="204"/>
      <c r="Q7" s="205">
        <f t="shared" si="0"/>
        <v>2590</v>
      </c>
      <c r="R7" s="206"/>
      <c r="S7" s="46"/>
      <c r="T7" s="46"/>
      <c r="U7" s="46"/>
      <c r="V7" s="46"/>
      <c r="W7" s="46"/>
    </row>
    <row r="8" spans="1:24" s="21" customFormat="1">
      <c r="A8" s="200" t="s">
        <v>204</v>
      </c>
      <c r="B8" s="208">
        <v>500</v>
      </c>
      <c r="C8" s="201"/>
      <c r="D8" s="209">
        <v>45</v>
      </c>
      <c r="E8" s="209"/>
      <c r="F8" s="209">
        <v>145</v>
      </c>
      <c r="G8" s="209">
        <v>180</v>
      </c>
      <c r="H8" s="209"/>
      <c r="I8" s="209"/>
      <c r="J8" s="210">
        <v>195</v>
      </c>
      <c r="K8" s="209">
        <v>400</v>
      </c>
      <c r="L8" s="209"/>
      <c r="M8" s="209"/>
      <c r="N8" s="242"/>
      <c r="O8" s="209"/>
      <c r="P8" s="211"/>
      <c r="Q8" s="205">
        <f>SUM(B8:P8)</f>
        <v>1465</v>
      </c>
      <c r="R8" s="206"/>
      <c r="S8" s="10"/>
      <c r="T8" s="10"/>
      <c r="U8" s="5" t="s">
        <v>109</v>
      </c>
      <c r="V8" s="46"/>
      <c r="W8" s="5"/>
    </row>
    <row r="9" spans="1:24" s="21" customFormat="1">
      <c r="A9" s="200" t="s">
        <v>205</v>
      </c>
      <c r="B9" s="208">
        <v>100</v>
      </c>
      <c r="C9" s="201"/>
      <c r="D9" s="209"/>
      <c r="E9" s="209"/>
      <c r="F9" s="209"/>
      <c r="G9" s="209">
        <v>580</v>
      </c>
      <c r="H9" s="209"/>
      <c r="I9" s="209"/>
      <c r="J9" s="210">
        <v>40</v>
      </c>
      <c r="K9" s="209">
        <v>400</v>
      </c>
      <c r="L9" s="209"/>
      <c r="M9" s="209"/>
      <c r="N9" s="242"/>
      <c r="O9" s="209"/>
      <c r="P9" s="211"/>
      <c r="Q9" s="205">
        <f t="shared" si="0"/>
        <v>1120</v>
      </c>
      <c r="R9" s="206"/>
      <c r="S9" s="10"/>
      <c r="T9" s="10"/>
      <c r="U9" s="46"/>
      <c r="V9" s="46"/>
      <c r="W9" s="46"/>
    </row>
    <row r="10" spans="1:24" s="21" customFormat="1">
      <c r="A10" s="200" t="s">
        <v>207</v>
      </c>
      <c r="B10" s="208">
        <v>1400</v>
      </c>
      <c r="C10" s="201"/>
      <c r="D10" s="209"/>
      <c r="E10" s="209">
        <v>40</v>
      </c>
      <c r="F10" s="209"/>
      <c r="G10" s="209">
        <v>420</v>
      </c>
      <c r="H10" s="209"/>
      <c r="I10" s="209"/>
      <c r="J10" s="209">
        <v>30</v>
      </c>
      <c r="K10" s="209">
        <v>480</v>
      </c>
      <c r="L10" s="209"/>
      <c r="M10" s="209"/>
      <c r="N10" s="242"/>
      <c r="O10" s="209"/>
      <c r="P10" s="211"/>
      <c r="Q10" s="205">
        <f t="shared" si="0"/>
        <v>2370</v>
      </c>
      <c r="R10" s="206"/>
      <c r="S10" s="46"/>
      <c r="T10" s="46"/>
      <c r="U10" s="5"/>
      <c r="V10" s="46"/>
      <c r="W10" s="5"/>
    </row>
    <row r="11" spans="1:24" s="21" customFormat="1">
      <c r="A11" s="200" t="s">
        <v>208</v>
      </c>
      <c r="B11" s="208">
        <v>1200</v>
      </c>
      <c r="C11" s="201"/>
      <c r="D11" s="209"/>
      <c r="E11" s="209"/>
      <c r="F11" s="209"/>
      <c r="G11" s="209">
        <v>460</v>
      </c>
      <c r="H11" s="209"/>
      <c r="I11" s="209"/>
      <c r="J11" s="209">
        <v>20</v>
      </c>
      <c r="K11" s="209">
        <v>560</v>
      </c>
      <c r="L11" s="209"/>
      <c r="M11" s="209"/>
      <c r="N11" s="242"/>
      <c r="O11" s="209"/>
      <c r="P11" s="211"/>
      <c r="Q11" s="205">
        <f t="shared" si="0"/>
        <v>2240</v>
      </c>
      <c r="R11" s="206"/>
      <c r="S11" s="46"/>
      <c r="T11" s="46"/>
      <c r="U11" s="46"/>
      <c r="V11" s="46"/>
      <c r="W11" s="46"/>
    </row>
    <row r="12" spans="1:24" s="21" customFormat="1">
      <c r="A12" s="200" t="s">
        <v>210</v>
      </c>
      <c r="B12" s="208">
        <v>500</v>
      </c>
      <c r="C12" s="201"/>
      <c r="D12" s="209"/>
      <c r="E12" s="209"/>
      <c r="F12" s="209"/>
      <c r="G12" s="209">
        <v>100</v>
      </c>
      <c r="H12" s="209"/>
      <c r="I12" s="209"/>
      <c r="J12" s="209">
        <v>30</v>
      </c>
      <c r="K12" s="209">
        <v>560</v>
      </c>
      <c r="L12" s="209"/>
      <c r="M12" s="209"/>
      <c r="N12" s="242"/>
      <c r="O12" s="209"/>
      <c r="P12" s="211"/>
      <c r="Q12" s="205">
        <f t="shared" si="0"/>
        <v>1190</v>
      </c>
      <c r="R12" s="206"/>
      <c r="S12" s="46"/>
      <c r="T12" s="46"/>
      <c r="U12" s="5"/>
      <c r="V12" s="46"/>
      <c r="W12" s="5"/>
    </row>
    <row r="13" spans="1:24" s="21" customFormat="1">
      <c r="A13" s="200" t="s">
        <v>211</v>
      </c>
      <c r="B13" s="208">
        <v>800</v>
      </c>
      <c r="C13" s="201"/>
      <c r="D13" s="209">
        <v>100</v>
      </c>
      <c r="E13" s="209">
        <v>480</v>
      </c>
      <c r="F13" s="209"/>
      <c r="G13" s="209">
        <v>90</v>
      </c>
      <c r="H13" s="209"/>
      <c r="I13" s="209"/>
      <c r="J13" s="209">
        <v>30</v>
      </c>
      <c r="K13" s="209">
        <v>480</v>
      </c>
      <c r="L13" s="212"/>
      <c r="M13" s="209"/>
      <c r="N13" s="242"/>
      <c r="O13" s="209"/>
      <c r="P13" s="211">
        <v>50</v>
      </c>
      <c r="Q13" s="205">
        <f t="shared" si="0"/>
        <v>2030</v>
      </c>
      <c r="R13" s="206"/>
      <c r="S13" s="207"/>
      <c r="T13" s="46"/>
      <c r="U13" s="46"/>
      <c r="V13" s="46"/>
      <c r="W13" s="46"/>
    </row>
    <row r="14" spans="1:24" s="21" customFormat="1">
      <c r="A14" s="200" t="s">
        <v>213</v>
      </c>
      <c r="B14" s="208">
        <v>1500</v>
      </c>
      <c r="C14" s="201"/>
      <c r="D14" s="209"/>
      <c r="E14" s="209"/>
      <c r="F14" s="209"/>
      <c r="G14" s="209">
        <v>140</v>
      </c>
      <c r="H14" s="209"/>
      <c r="I14" s="209"/>
      <c r="J14" s="209">
        <v>180</v>
      </c>
      <c r="K14" s="209">
        <v>480</v>
      </c>
      <c r="L14" s="213"/>
      <c r="M14" s="209"/>
      <c r="N14" s="242">
        <v>70</v>
      </c>
      <c r="O14" s="209"/>
      <c r="P14" s="211"/>
      <c r="Q14" s="205">
        <f t="shared" si="0"/>
        <v>2370</v>
      </c>
      <c r="R14" s="206"/>
      <c r="S14" s="214"/>
      <c r="T14" s="46"/>
      <c r="U14" s="5"/>
      <c r="V14" s="46"/>
      <c r="W14" s="5"/>
    </row>
    <row r="15" spans="1:24" s="21" customFormat="1">
      <c r="A15" s="200" t="s">
        <v>232</v>
      </c>
      <c r="B15" s="208">
        <v>300</v>
      </c>
      <c r="C15" s="201"/>
      <c r="D15" s="209"/>
      <c r="E15" s="209"/>
      <c r="F15" s="209"/>
      <c r="G15" s="209">
        <v>170</v>
      </c>
      <c r="H15" s="209"/>
      <c r="I15" s="209"/>
      <c r="J15" s="209">
        <v>30</v>
      </c>
      <c r="K15" s="209">
        <v>400</v>
      </c>
      <c r="L15" s="202"/>
      <c r="M15" s="209">
        <v>752</v>
      </c>
      <c r="N15" s="242">
        <v>20</v>
      </c>
      <c r="O15" s="209"/>
      <c r="P15" s="211">
        <v>50</v>
      </c>
      <c r="Q15" s="205">
        <f t="shared" si="0"/>
        <v>1722</v>
      </c>
      <c r="R15" s="206"/>
      <c r="S15" s="7"/>
      <c r="T15" s="46"/>
      <c r="U15" s="46"/>
      <c r="V15" s="46"/>
      <c r="W15" s="46"/>
    </row>
    <row r="16" spans="1:24" s="21" customFormat="1">
      <c r="A16" s="200" t="s">
        <v>234</v>
      </c>
      <c r="B16" s="208">
        <v>600</v>
      </c>
      <c r="C16" s="201"/>
      <c r="D16" s="209"/>
      <c r="E16" s="209"/>
      <c r="F16" s="209"/>
      <c r="G16" s="209">
        <v>180</v>
      </c>
      <c r="H16" s="209"/>
      <c r="I16" s="209"/>
      <c r="J16" s="209">
        <v>30</v>
      </c>
      <c r="K16" s="209">
        <v>480</v>
      </c>
      <c r="L16" s="209"/>
      <c r="M16" s="209"/>
      <c r="N16" s="242">
        <v>40</v>
      </c>
      <c r="O16" s="209"/>
      <c r="P16" s="211"/>
      <c r="Q16" s="205">
        <f t="shared" si="0"/>
        <v>1330</v>
      </c>
      <c r="R16" s="206"/>
      <c r="S16" s="7"/>
      <c r="T16" s="46"/>
      <c r="U16" s="5"/>
      <c r="V16" s="46"/>
      <c r="W16" s="5"/>
    </row>
    <row r="17" spans="1:23" s="21" customFormat="1">
      <c r="A17" s="200" t="s">
        <v>235</v>
      </c>
      <c r="B17" s="208">
        <v>1300</v>
      </c>
      <c r="C17" s="201">
        <v>400</v>
      </c>
      <c r="D17" s="209"/>
      <c r="E17" s="209"/>
      <c r="F17" s="209"/>
      <c r="G17" s="209">
        <v>200</v>
      </c>
      <c r="H17" s="209"/>
      <c r="I17" s="209"/>
      <c r="J17" s="209">
        <v>210</v>
      </c>
      <c r="K17" s="209">
        <v>480</v>
      </c>
      <c r="L17" s="209"/>
      <c r="M17" s="209"/>
      <c r="N17" s="242"/>
      <c r="O17" s="211"/>
      <c r="P17" s="211"/>
      <c r="Q17" s="205">
        <f t="shared" si="0"/>
        <v>2590</v>
      </c>
      <c r="R17" s="206"/>
      <c r="S17" s="7"/>
      <c r="T17" s="46"/>
      <c r="U17" s="46"/>
      <c r="V17" s="46"/>
      <c r="W17" s="46"/>
    </row>
    <row r="18" spans="1:23" s="21" customFormat="1">
      <c r="A18" s="200" t="s">
        <v>238</v>
      </c>
      <c r="B18" s="208">
        <v>500</v>
      </c>
      <c r="C18" s="201">
        <v>800</v>
      </c>
      <c r="D18" s="209"/>
      <c r="E18" s="209">
        <v>50</v>
      </c>
      <c r="F18" s="209"/>
      <c r="G18" s="209">
        <v>200</v>
      </c>
      <c r="H18" s="209"/>
      <c r="I18" s="209"/>
      <c r="J18" s="209">
        <v>195</v>
      </c>
      <c r="K18" s="209">
        <v>540</v>
      </c>
      <c r="L18" s="209"/>
      <c r="M18" s="209"/>
      <c r="N18" s="242">
        <v>20</v>
      </c>
      <c r="O18" s="211"/>
      <c r="P18" s="211"/>
      <c r="Q18" s="205">
        <f t="shared" si="0"/>
        <v>2305</v>
      </c>
      <c r="R18" s="206"/>
      <c r="S18" s="7"/>
      <c r="T18" s="46"/>
      <c r="U18" s="5"/>
      <c r="V18" s="46"/>
      <c r="W18" s="5"/>
    </row>
    <row r="19" spans="1:23" s="21" customFormat="1">
      <c r="A19" s="200" t="s">
        <v>239</v>
      </c>
      <c r="B19" s="208">
        <v>500</v>
      </c>
      <c r="C19" s="201"/>
      <c r="D19" s="209"/>
      <c r="E19" s="209"/>
      <c r="F19" s="209"/>
      <c r="G19" s="209">
        <v>200</v>
      </c>
      <c r="H19" s="209"/>
      <c r="I19" s="209"/>
      <c r="J19" s="209">
        <v>210</v>
      </c>
      <c r="K19" s="209">
        <v>480</v>
      </c>
      <c r="L19" s="209"/>
      <c r="M19" s="209"/>
      <c r="N19" s="243">
        <v>20</v>
      </c>
      <c r="O19" s="211"/>
      <c r="P19" s="211"/>
      <c r="Q19" s="205">
        <f t="shared" si="0"/>
        <v>1410</v>
      </c>
      <c r="R19" s="206"/>
      <c r="S19" s="7"/>
      <c r="T19" s="46"/>
      <c r="U19" s="46"/>
      <c r="V19" s="46"/>
      <c r="W19" s="46"/>
    </row>
    <row r="20" spans="1:23" s="21" customFormat="1">
      <c r="A20" s="200"/>
      <c r="B20" s="208"/>
      <c r="C20" s="201"/>
      <c r="D20" s="209"/>
      <c r="E20" s="209"/>
      <c r="F20" s="242"/>
      <c r="G20" s="209"/>
      <c r="H20" s="209"/>
      <c r="I20" s="209"/>
      <c r="J20" s="209"/>
      <c r="K20" s="209"/>
      <c r="L20" s="209"/>
      <c r="M20" s="209"/>
      <c r="N20" s="242"/>
      <c r="O20" s="209"/>
      <c r="P20" s="211"/>
      <c r="Q20" s="205">
        <f t="shared" si="0"/>
        <v>0</v>
      </c>
      <c r="R20" s="206"/>
      <c r="S20" s="7"/>
      <c r="T20" s="46"/>
      <c r="U20" s="5"/>
      <c r="V20" s="46"/>
      <c r="W20" s="5"/>
    </row>
    <row r="21" spans="1:23" s="21" customFormat="1">
      <c r="A21" s="200"/>
      <c r="B21" s="208"/>
      <c r="C21" s="201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42"/>
      <c r="O21" s="209"/>
      <c r="P21" s="211"/>
      <c r="Q21" s="205">
        <f t="shared" si="0"/>
        <v>0</v>
      </c>
      <c r="R21" s="206"/>
      <c r="S21" s="7"/>
    </row>
    <row r="22" spans="1:23" s="21" customFormat="1">
      <c r="A22" s="200"/>
      <c r="B22" s="208"/>
      <c r="C22" s="201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42"/>
      <c r="O22" s="209"/>
      <c r="P22" s="211"/>
      <c r="Q22" s="205">
        <f t="shared" si="0"/>
        <v>0</v>
      </c>
      <c r="R22" s="206"/>
      <c r="S22" s="7"/>
    </row>
    <row r="23" spans="1:23" s="216" customFormat="1">
      <c r="A23" s="200"/>
      <c r="B23" s="208"/>
      <c r="C23" s="201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42"/>
      <c r="O23" s="209"/>
      <c r="P23" s="211"/>
      <c r="Q23" s="205">
        <f t="shared" si="0"/>
        <v>0</v>
      </c>
      <c r="R23" s="215"/>
      <c r="S23" s="7"/>
    </row>
    <row r="24" spans="1:23" s="21" customFormat="1">
      <c r="A24" s="200"/>
      <c r="B24" s="208"/>
      <c r="C24" s="201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42"/>
      <c r="O24" s="209"/>
      <c r="P24" s="211"/>
      <c r="Q24" s="205">
        <f t="shared" si="0"/>
        <v>0</v>
      </c>
      <c r="R24" s="206"/>
      <c r="S24" s="7"/>
      <c r="U24" s="217"/>
      <c r="V24" s="217"/>
      <c r="W24" s="217"/>
    </row>
    <row r="25" spans="1:23" s="216" customFormat="1">
      <c r="A25" s="200"/>
      <c r="B25" s="208"/>
      <c r="C25" s="201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42"/>
      <c r="O25" s="209"/>
      <c r="P25" s="211"/>
      <c r="Q25" s="205">
        <f t="shared" si="0"/>
        <v>0</v>
      </c>
      <c r="R25" s="215"/>
      <c r="S25" s="7"/>
    </row>
    <row r="26" spans="1:23" s="21" customFormat="1">
      <c r="A26" s="200"/>
      <c r="B26" s="208"/>
      <c r="C26" s="201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42"/>
      <c r="O26" s="209"/>
      <c r="P26" s="211"/>
      <c r="Q26" s="205">
        <f t="shared" si="0"/>
        <v>0</v>
      </c>
      <c r="R26" s="206"/>
      <c r="S26" s="7"/>
    </row>
    <row r="27" spans="1:23" s="21" customFormat="1">
      <c r="A27" s="200"/>
      <c r="B27" s="208"/>
      <c r="C27" s="201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42"/>
      <c r="O27" s="209"/>
      <c r="P27" s="211"/>
      <c r="Q27" s="205">
        <f t="shared" si="0"/>
        <v>0</v>
      </c>
      <c r="R27" s="206"/>
      <c r="S27" s="7"/>
    </row>
    <row r="28" spans="1:23" s="21" customFormat="1">
      <c r="A28" s="200"/>
      <c r="B28" s="208"/>
      <c r="C28" s="201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42"/>
      <c r="O28" s="209"/>
      <c r="P28" s="211"/>
      <c r="Q28" s="205">
        <f t="shared" si="0"/>
        <v>0</v>
      </c>
      <c r="R28" s="206"/>
      <c r="S28" s="7"/>
      <c r="T28" s="218"/>
      <c r="U28" s="218"/>
    </row>
    <row r="29" spans="1:23" s="21" customFormat="1">
      <c r="A29" s="200"/>
      <c r="B29" s="208"/>
      <c r="C29" s="201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42"/>
      <c r="O29" s="209"/>
      <c r="P29" s="211"/>
      <c r="Q29" s="205">
        <f t="shared" si="0"/>
        <v>0</v>
      </c>
      <c r="R29" s="206"/>
      <c r="S29" s="218"/>
      <c r="T29" s="219"/>
      <c r="U29" s="219"/>
    </row>
    <row r="30" spans="1:23" s="21" customFormat="1">
      <c r="A30" s="200"/>
      <c r="B30" s="208"/>
      <c r="C30" s="201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42"/>
      <c r="O30" s="209"/>
      <c r="P30" s="211"/>
      <c r="Q30" s="205">
        <f t="shared" si="0"/>
        <v>0</v>
      </c>
      <c r="R30" s="206"/>
      <c r="S30" s="218"/>
      <c r="T30" s="218"/>
      <c r="U30" s="218"/>
    </row>
    <row r="31" spans="1:23" s="21" customFormat="1">
      <c r="A31" s="200"/>
      <c r="B31" s="208"/>
      <c r="C31" s="201"/>
      <c r="D31" s="209"/>
      <c r="E31" s="209"/>
      <c r="F31" s="209"/>
      <c r="G31" s="209"/>
      <c r="H31" s="209"/>
      <c r="I31" s="209"/>
      <c r="J31" s="220"/>
      <c r="K31" s="209"/>
      <c r="L31" s="209"/>
      <c r="M31" s="209"/>
      <c r="N31" s="242"/>
      <c r="O31" s="209"/>
      <c r="P31" s="211"/>
      <c r="Q31" s="205">
        <f t="shared" si="0"/>
        <v>0</v>
      </c>
      <c r="R31" s="206"/>
    </row>
    <row r="32" spans="1:23" s="216" customFormat="1">
      <c r="A32" s="200"/>
      <c r="B32" s="208"/>
      <c r="C32" s="201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42"/>
      <c r="O32" s="209"/>
      <c r="P32" s="211"/>
      <c r="Q32" s="205">
        <f t="shared" si="0"/>
        <v>0</v>
      </c>
      <c r="R32" s="215"/>
    </row>
    <row r="33" spans="1:18" s="21" customFormat="1">
      <c r="A33" s="200"/>
      <c r="B33" s="208"/>
      <c r="C33" s="201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42"/>
      <c r="O33" s="209"/>
      <c r="P33" s="211"/>
      <c r="Q33" s="205">
        <f t="shared" si="0"/>
        <v>0</v>
      </c>
      <c r="R33" s="206"/>
    </row>
    <row r="34" spans="1:18" s="21" customFormat="1">
      <c r="A34" s="200"/>
      <c r="B34" s="208"/>
      <c r="C34" s="201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42"/>
      <c r="O34" s="209"/>
      <c r="P34" s="211"/>
      <c r="Q34" s="205">
        <f t="shared" si="0"/>
        <v>0</v>
      </c>
      <c r="R34" s="206"/>
    </row>
    <row r="35" spans="1:18" s="21" customFormat="1">
      <c r="A35" s="200"/>
      <c r="B35" s="208"/>
      <c r="C35" s="201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42"/>
      <c r="O35" s="209"/>
      <c r="P35" s="211"/>
      <c r="Q35" s="205">
        <f t="shared" si="0"/>
        <v>0</v>
      </c>
      <c r="R35" s="206"/>
    </row>
    <row r="36" spans="1:18" s="21" customFormat="1" ht="13.5" thickBot="1">
      <c r="A36" s="200"/>
      <c r="B36" s="221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44"/>
      <c r="O36" s="223"/>
      <c r="P36" s="224"/>
      <c r="Q36" s="205">
        <f t="shared" si="0"/>
        <v>0</v>
      </c>
      <c r="R36" s="206"/>
    </row>
    <row r="37" spans="1:18" s="189" customFormat="1" ht="13.5" thickBot="1">
      <c r="A37" s="225" t="s">
        <v>110</v>
      </c>
      <c r="B37" s="226">
        <f>SUM(B6:B36)</f>
        <v>11000</v>
      </c>
      <c r="C37" s="227">
        <f t="shared" ref="C37:P37" si="1">SUM(C6:C36)</f>
        <v>1200</v>
      </c>
      <c r="D37" s="227">
        <f t="shared" si="1"/>
        <v>445</v>
      </c>
      <c r="E37" s="227">
        <f t="shared" si="1"/>
        <v>570</v>
      </c>
      <c r="F37" s="227">
        <f t="shared" si="1"/>
        <v>145</v>
      </c>
      <c r="G37" s="227">
        <f>SUM(G6:G36)</f>
        <v>4000</v>
      </c>
      <c r="H37" s="227">
        <f t="shared" si="1"/>
        <v>145</v>
      </c>
      <c r="I37" s="227">
        <f t="shared" si="1"/>
        <v>0</v>
      </c>
      <c r="J37" s="227">
        <f t="shared" si="1"/>
        <v>1365</v>
      </c>
      <c r="K37" s="227">
        <f t="shared" si="1"/>
        <v>6620</v>
      </c>
      <c r="L37" s="227">
        <f t="shared" si="1"/>
        <v>799</v>
      </c>
      <c r="M37" s="227">
        <f t="shared" si="1"/>
        <v>752</v>
      </c>
      <c r="N37" s="245">
        <f t="shared" si="1"/>
        <v>170</v>
      </c>
      <c r="O37" s="227">
        <f t="shared" si="1"/>
        <v>0</v>
      </c>
      <c r="P37" s="228">
        <f t="shared" si="1"/>
        <v>100</v>
      </c>
      <c r="Q37" s="229">
        <f>SUM(Q6:Q36)</f>
        <v>27311</v>
      </c>
    </row>
    <row r="38" spans="1:18">
      <c r="A38" s="230" t="s">
        <v>14</v>
      </c>
      <c r="B38" s="231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3"/>
      <c r="P38" s="233"/>
      <c r="Q38" s="234"/>
    </row>
    <row r="39" spans="1:18">
      <c r="F39" s="235"/>
      <c r="G39" s="235"/>
      <c r="H39" s="235"/>
      <c r="I39" s="235"/>
      <c r="J39" s="235"/>
      <c r="R39" t="s">
        <v>14</v>
      </c>
    </row>
    <row r="40" spans="1:18">
      <c r="A40" s="24"/>
      <c r="B40" s="236"/>
      <c r="C40" s="235"/>
      <c r="D40" s="235"/>
      <c r="E40" s="235"/>
    </row>
    <row r="41" spans="1:18">
      <c r="A41" s="24"/>
      <c r="B41" s="236"/>
      <c r="C41" s="235"/>
      <c r="D41" s="235"/>
      <c r="E41" s="235"/>
    </row>
    <row r="42" spans="1:18">
      <c r="A42" s="24"/>
      <c r="B42" s="236"/>
      <c r="C42" s="235"/>
      <c r="D42" s="235"/>
      <c r="E42" s="235"/>
    </row>
    <row r="43" spans="1:18">
      <c r="A43" s="24"/>
      <c r="B43" s="236"/>
      <c r="C43" s="235"/>
      <c r="D43" s="235"/>
      <c r="E43" s="235"/>
    </row>
    <row r="44" spans="1:18">
      <c r="A44" s="24"/>
      <c r="B44" s="236"/>
      <c r="C44" s="235"/>
      <c r="D44" s="235"/>
      <c r="E44" s="235"/>
    </row>
    <row r="45" spans="1:18">
      <c r="A45" s="24"/>
      <c r="B45" s="236"/>
      <c r="C45" s="235"/>
      <c r="D45" s="235"/>
      <c r="E45" s="235"/>
    </row>
    <row r="46" spans="1:18">
      <c r="A46" s="24"/>
      <c r="B46" s="236"/>
      <c r="C46" s="235"/>
      <c r="D46" s="235"/>
      <c r="E46" s="235"/>
    </row>
    <row r="47" spans="1:18">
      <c r="A47" s="24"/>
      <c r="B47" s="236"/>
      <c r="C47" s="235"/>
      <c r="D47" s="235"/>
      <c r="E47" s="235"/>
    </row>
    <row r="48" spans="1:18">
      <c r="A48" s="24"/>
      <c r="B48" s="236"/>
      <c r="C48" s="235"/>
      <c r="D48" s="235"/>
      <c r="E48" s="235"/>
    </row>
    <row r="49" spans="1:5">
      <c r="A49" s="24"/>
      <c r="B49" s="236"/>
      <c r="C49" s="235"/>
      <c r="D49" s="235"/>
      <c r="E49" s="235"/>
    </row>
    <row r="50" spans="1:5">
      <c r="A50" s="24"/>
      <c r="B50" s="236"/>
      <c r="C50" s="235"/>
      <c r="D50" s="235"/>
      <c r="E50" s="235"/>
    </row>
    <row r="51" spans="1:5">
      <c r="A51" s="24"/>
      <c r="B51" s="236"/>
      <c r="C51" s="235"/>
      <c r="D51" s="235"/>
      <c r="E51" s="235"/>
    </row>
    <row r="52" spans="1:5">
      <c r="A52" s="24"/>
      <c r="B52" s="236"/>
      <c r="C52" s="235"/>
      <c r="D52" s="235"/>
      <c r="E52" s="235"/>
    </row>
    <row r="53" spans="1:5">
      <c r="A53" s="24"/>
      <c r="B53" s="236"/>
      <c r="C53" s="235"/>
      <c r="D53" s="235"/>
      <c r="E53" s="235"/>
    </row>
    <row r="54" spans="1:5">
      <c r="A54" s="24"/>
      <c r="B54" s="236"/>
      <c r="C54" s="235"/>
      <c r="D54" s="235"/>
      <c r="E54" s="235"/>
    </row>
    <row r="55" spans="1:5">
      <c r="A55" s="24"/>
      <c r="B55" s="236"/>
      <c r="C55" s="235"/>
      <c r="D55" s="235"/>
      <c r="E55" s="235"/>
    </row>
    <row r="56" spans="1:5">
      <c r="A56" s="24"/>
      <c r="B56" s="236"/>
      <c r="C56" s="235"/>
      <c r="D56" s="235"/>
      <c r="E56" s="235"/>
    </row>
    <row r="57" spans="1:5">
      <c r="A57" s="24"/>
      <c r="B57" s="236"/>
      <c r="C57" s="235"/>
      <c r="D57" s="235"/>
      <c r="E57" s="235"/>
    </row>
    <row r="58" spans="1:5">
      <c r="A58" s="24"/>
      <c r="B58" s="236"/>
      <c r="C58" s="235"/>
      <c r="D58" s="235"/>
      <c r="E58" s="235"/>
    </row>
    <row r="59" spans="1:5">
      <c r="A59" s="24"/>
      <c r="B59" s="236"/>
      <c r="C59" s="235"/>
      <c r="D59" s="235"/>
      <c r="E59" s="235"/>
    </row>
    <row r="60" spans="1:5">
      <c r="A60" s="24"/>
      <c r="B60" s="236"/>
      <c r="C60" s="235"/>
      <c r="D60" s="235"/>
      <c r="E60" s="235"/>
    </row>
    <row r="61" spans="1:5">
      <c r="A61" s="24"/>
      <c r="B61" s="236"/>
      <c r="C61" s="235"/>
      <c r="D61" s="235"/>
      <c r="E61" s="235"/>
    </row>
    <row r="62" spans="1:5">
      <c r="A62" s="24"/>
      <c r="B62" s="236"/>
      <c r="C62" s="235"/>
      <c r="D62" s="235"/>
      <c r="E62" s="235"/>
    </row>
    <row r="63" spans="1:5">
      <c r="A63" s="24"/>
      <c r="B63" s="236"/>
      <c r="C63" s="235"/>
      <c r="D63" s="235"/>
      <c r="E63" s="235"/>
    </row>
    <row r="64" spans="1:5">
      <c r="A64" s="24"/>
      <c r="B64" s="236"/>
      <c r="C64" s="235"/>
      <c r="D64" s="235"/>
      <c r="E64" s="235"/>
    </row>
    <row r="65" spans="1:5">
      <c r="A65" s="24"/>
      <c r="B65" s="236"/>
      <c r="C65" s="235"/>
      <c r="D65" s="235"/>
      <c r="E65" s="235"/>
    </row>
    <row r="66" spans="1:5">
      <c r="A66" s="24"/>
      <c r="B66" s="236"/>
      <c r="C66" s="235"/>
      <c r="D66" s="235"/>
      <c r="E66" s="235"/>
    </row>
    <row r="67" spans="1:5">
      <c r="A67" s="24"/>
      <c r="B67" s="236"/>
      <c r="C67" s="235"/>
      <c r="D67" s="235"/>
      <c r="E67" s="235"/>
    </row>
    <row r="68" spans="1:5">
      <c r="A68" s="24"/>
      <c r="B68" s="236"/>
      <c r="C68" s="235"/>
      <c r="D68" s="235"/>
      <c r="E68" s="235"/>
    </row>
    <row r="69" spans="1:5">
      <c r="A69" s="24"/>
      <c r="B69" s="236"/>
      <c r="C69" s="235"/>
      <c r="D69" s="235"/>
      <c r="E69" s="235"/>
    </row>
    <row r="70" spans="1:5">
      <c r="A70" s="24"/>
      <c r="B70" s="236"/>
      <c r="C70" s="235"/>
      <c r="D70" s="235"/>
      <c r="E70" s="235"/>
    </row>
    <row r="71" spans="1:5">
      <c r="A71" s="24"/>
      <c r="B71" s="236"/>
      <c r="C71" s="235"/>
      <c r="D71" s="235"/>
      <c r="E71" s="235"/>
    </row>
    <row r="72" spans="1:5">
      <c r="A72" s="24"/>
      <c r="B72" s="236"/>
      <c r="C72" s="235"/>
      <c r="D72" s="235"/>
      <c r="E72" s="235"/>
    </row>
    <row r="73" spans="1:5">
      <c r="A73" s="24"/>
      <c r="B73" s="236"/>
      <c r="C73" s="235"/>
      <c r="D73" s="235"/>
      <c r="E73" s="235"/>
    </row>
    <row r="74" spans="1:5">
      <c r="A74" s="24"/>
      <c r="B74" s="236"/>
      <c r="C74" s="235"/>
      <c r="D74" s="235"/>
      <c r="E74" s="235"/>
    </row>
    <row r="75" spans="1:5">
      <c r="A75" s="24"/>
      <c r="B75" s="236"/>
      <c r="C75" s="235"/>
      <c r="D75" s="235"/>
      <c r="E75" s="235"/>
    </row>
    <row r="76" spans="1:5">
      <c r="A76" s="24"/>
      <c r="B76" s="236"/>
      <c r="C76" s="235"/>
      <c r="D76" s="235"/>
      <c r="E76" s="235"/>
    </row>
    <row r="77" spans="1:5">
      <c r="A77" s="24"/>
      <c r="B77" s="236"/>
      <c r="C77" s="235"/>
      <c r="D77" s="235"/>
      <c r="E77" s="235"/>
    </row>
    <row r="78" spans="1:5">
      <c r="A78" s="24"/>
      <c r="B78" s="236"/>
      <c r="C78" s="235"/>
      <c r="D78" s="235"/>
      <c r="E78" s="235"/>
    </row>
    <row r="79" spans="1:5">
      <c r="A79" s="24"/>
      <c r="B79" s="236"/>
      <c r="C79" s="235"/>
      <c r="D79" s="235"/>
      <c r="E79" s="235"/>
    </row>
    <row r="80" spans="1:5">
      <c r="A80" s="24"/>
      <c r="B80" s="236"/>
      <c r="C80" s="235"/>
      <c r="D80" s="235"/>
      <c r="E80" s="235"/>
    </row>
    <row r="81" spans="1:5">
      <c r="A81" s="24"/>
      <c r="B81" s="236"/>
      <c r="C81" s="235"/>
      <c r="D81" s="235"/>
      <c r="E81" s="235"/>
    </row>
    <row r="82" spans="1:5">
      <c r="A82" s="24"/>
      <c r="B82" s="236"/>
      <c r="C82" s="235"/>
      <c r="D82" s="235"/>
      <c r="E82" s="235"/>
    </row>
    <row r="83" spans="1:5">
      <c r="A83" s="24"/>
      <c r="B83" s="236"/>
      <c r="C83" s="235"/>
      <c r="D83" s="235"/>
      <c r="E83" s="235"/>
    </row>
    <row r="84" spans="1:5">
      <c r="A84" s="24"/>
      <c r="B84" s="236"/>
      <c r="C84" s="235"/>
      <c r="D84" s="235"/>
      <c r="E84" s="235"/>
    </row>
    <row r="85" spans="1:5">
      <c r="A85" s="24"/>
      <c r="B85" s="236"/>
      <c r="C85" s="235"/>
      <c r="D85" s="235"/>
      <c r="E85" s="235"/>
    </row>
    <row r="86" spans="1:5">
      <c r="A86" s="24"/>
      <c r="B86" s="236"/>
      <c r="C86" s="235"/>
      <c r="D86" s="235"/>
      <c r="E86" s="235"/>
    </row>
    <row r="87" spans="1:5">
      <c r="A87" s="24"/>
      <c r="B87" s="236"/>
      <c r="C87" s="235"/>
      <c r="D87" s="235"/>
      <c r="E87" s="235"/>
    </row>
    <row r="88" spans="1:5">
      <c r="A88" s="24"/>
      <c r="B88" s="236"/>
      <c r="C88" s="235"/>
      <c r="D88" s="235"/>
      <c r="E88" s="235"/>
    </row>
    <row r="89" spans="1:5">
      <c r="A89" s="24"/>
      <c r="B89" s="236"/>
      <c r="C89" s="235"/>
      <c r="D89" s="235"/>
      <c r="E89" s="235"/>
    </row>
    <row r="90" spans="1:5">
      <c r="A90" s="24"/>
      <c r="B90" s="236"/>
      <c r="C90" s="235"/>
      <c r="D90" s="235"/>
      <c r="E90" s="235"/>
    </row>
    <row r="91" spans="1:5">
      <c r="A91" s="24"/>
      <c r="B91" s="236"/>
      <c r="C91" s="235"/>
      <c r="D91" s="235"/>
      <c r="E91" s="235"/>
    </row>
    <row r="92" spans="1:5">
      <c r="A92" s="24"/>
      <c r="B92" s="236"/>
      <c r="C92" s="235"/>
      <c r="D92" s="235"/>
      <c r="E92" s="235"/>
    </row>
    <row r="93" spans="1:5">
      <c r="A93" s="24"/>
      <c r="B93" s="236"/>
      <c r="C93" s="235"/>
      <c r="D93" s="235"/>
      <c r="E93" s="235"/>
    </row>
    <row r="94" spans="1:5">
      <c r="A94" s="24"/>
      <c r="B94" s="236"/>
      <c r="C94" s="235"/>
      <c r="D94" s="235"/>
      <c r="E94" s="235"/>
    </row>
    <row r="95" spans="1:5">
      <c r="A95" s="24"/>
      <c r="B95" s="236"/>
      <c r="C95" s="235"/>
      <c r="D95" s="235"/>
      <c r="E95" s="235"/>
    </row>
    <row r="96" spans="1:5">
      <c r="A96" s="24"/>
      <c r="B96" s="236"/>
      <c r="C96" s="235"/>
      <c r="D96" s="235"/>
      <c r="E96" s="235"/>
    </row>
    <row r="97" spans="1:5">
      <c r="A97" s="24"/>
      <c r="B97" s="236"/>
      <c r="C97" s="235"/>
      <c r="D97" s="235"/>
      <c r="E97" s="235"/>
    </row>
    <row r="98" spans="1:5">
      <c r="A98" s="24"/>
      <c r="B98" s="236"/>
      <c r="C98" s="235"/>
      <c r="D98" s="235"/>
      <c r="E98" s="235"/>
    </row>
    <row r="99" spans="1:5">
      <c r="A99" s="24"/>
      <c r="B99" s="236"/>
      <c r="C99" s="235"/>
      <c r="D99" s="235"/>
      <c r="E99" s="235"/>
    </row>
    <row r="100" spans="1:5">
      <c r="A100" s="24"/>
      <c r="B100" s="236"/>
      <c r="C100" s="235"/>
      <c r="D100" s="235"/>
      <c r="E100" s="235"/>
    </row>
    <row r="101" spans="1:5">
      <c r="A101" s="24"/>
      <c r="B101" s="236"/>
      <c r="C101" s="235"/>
      <c r="D101" s="235"/>
      <c r="E101" s="235"/>
    </row>
    <row r="102" spans="1:5">
      <c r="A102" s="24"/>
      <c r="B102" s="236"/>
      <c r="C102" s="235"/>
      <c r="D102" s="235"/>
      <c r="E102" s="235"/>
    </row>
    <row r="103" spans="1:5">
      <c r="A103" s="24"/>
      <c r="B103" s="236"/>
      <c r="C103" s="235"/>
      <c r="D103" s="235"/>
      <c r="E103" s="235"/>
    </row>
    <row r="104" spans="1:5">
      <c r="A104" s="24"/>
      <c r="B104" s="236"/>
      <c r="C104" s="235"/>
      <c r="D104" s="235"/>
      <c r="E104" s="235"/>
    </row>
    <row r="105" spans="1:5">
      <c r="A105" s="24"/>
      <c r="B105" s="236"/>
      <c r="C105" s="235"/>
      <c r="D105" s="235"/>
      <c r="E105" s="235"/>
    </row>
    <row r="106" spans="1:5">
      <c r="A106" s="24"/>
      <c r="B106" s="236"/>
      <c r="C106" s="235"/>
      <c r="D106" s="235"/>
      <c r="E106" s="235"/>
    </row>
    <row r="107" spans="1:5">
      <c r="A107" s="24"/>
      <c r="B107" s="236"/>
      <c r="C107" s="235"/>
      <c r="D107" s="235"/>
      <c r="E107" s="235"/>
    </row>
    <row r="108" spans="1:5">
      <c r="A108" s="24"/>
      <c r="B108" s="236"/>
      <c r="C108" s="235"/>
      <c r="D108" s="235"/>
      <c r="E108" s="235"/>
    </row>
    <row r="109" spans="1:5">
      <c r="A109" s="24"/>
      <c r="B109" s="236"/>
      <c r="C109" s="235"/>
      <c r="D109" s="235"/>
      <c r="E109" s="235"/>
    </row>
    <row r="110" spans="1:5">
      <c r="A110" s="24"/>
      <c r="B110" s="236"/>
      <c r="C110" s="235"/>
      <c r="D110" s="235"/>
      <c r="E110" s="235"/>
    </row>
    <row r="111" spans="1:5">
      <c r="A111" s="24"/>
      <c r="B111" s="236"/>
      <c r="C111" s="235"/>
      <c r="D111" s="235"/>
      <c r="E111" s="235"/>
    </row>
    <row r="112" spans="1:5">
      <c r="A112" s="24"/>
      <c r="B112" s="236"/>
      <c r="C112" s="235"/>
      <c r="D112" s="235"/>
      <c r="E112" s="235"/>
    </row>
    <row r="113" spans="1:5">
      <c r="A113" s="24"/>
      <c r="B113" s="236"/>
      <c r="C113" s="235"/>
      <c r="D113" s="235"/>
      <c r="E113" s="235"/>
    </row>
    <row r="114" spans="1:5">
      <c r="A114" s="24"/>
      <c r="B114" s="236"/>
      <c r="C114" s="235"/>
      <c r="D114" s="235"/>
      <c r="E114" s="235"/>
    </row>
    <row r="115" spans="1:5">
      <c r="A115" s="24"/>
      <c r="B115" s="236"/>
      <c r="C115" s="235"/>
      <c r="D115" s="235"/>
      <c r="E115" s="235"/>
    </row>
    <row r="116" spans="1:5">
      <c r="A116" s="24"/>
      <c r="B116" s="236"/>
      <c r="C116" s="235"/>
      <c r="D116" s="235"/>
      <c r="E116" s="235"/>
    </row>
    <row r="117" spans="1:5">
      <c r="A117" s="24"/>
      <c r="B117" s="236"/>
      <c r="C117" s="235"/>
      <c r="D117" s="235"/>
      <c r="E117" s="235"/>
    </row>
    <row r="118" spans="1:5">
      <c r="A118" s="24"/>
      <c r="B118" s="236"/>
      <c r="C118" s="235"/>
      <c r="D118" s="235"/>
      <c r="E118" s="235"/>
    </row>
    <row r="119" spans="1:5">
      <c r="A119" s="24"/>
      <c r="B119" s="236"/>
      <c r="C119" s="235"/>
      <c r="D119" s="235"/>
      <c r="E119" s="235"/>
    </row>
    <row r="120" spans="1:5">
      <c r="A120" s="24"/>
      <c r="B120" s="236"/>
      <c r="C120" s="235"/>
      <c r="D120" s="235"/>
      <c r="E120" s="235"/>
    </row>
    <row r="121" spans="1:5">
      <c r="A121" s="24"/>
      <c r="B121" s="236"/>
      <c r="C121" s="235"/>
      <c r="D121" s="235"/>
      <c r="E121" s="235"/>
    </row>
    <row r="122" spans="1:5">
      <c r="A122" s="24"/>
      <c r="B122" s="236"/>
      <c r="C122" s="235"/>
      <c r="D122" s="235"/>
      <c r="E122" s="235"/>
    </row>
    <row r="123" spans="1:5">
      <c r="A123" s="24"/>
      <c r="B123" s="236"/>
      <c r="C123" s="235"/>
      <c r="D123" s="235"/>
      <c r="E123" s="235"/>
    </row>
    <row r="124" spans="1:5">
      <c r="A124" s="24"/>
      <c r="B124" s="236"/>
      <c r="C124" s="235"/>
      <c r="D124" s="235"/>
      <c r="E124" s="235"/>
    </row>
    <row r="125" spans="1:5">
      <c r="A125" s="24"/>
      <c r="B125" s="236"/>
      <c r="C125" s="235"/>
      <c r="D125" s="235"/>
      <c r="E125" s="235"/>
    </row>
    <row r="126" spans="1:5">
      <c r="A126" s="24"/>
      <c r="B126" s="236"/>
      <c r="C126" s="235"/>
      <c r="D126" s="235"/>
      <c r="E126" s="235"/>
    </row>
    <row r="127" spans="1:5">
      <c r="A127" s="24"/>
      <c r="B127" s="236"/>
      <c r="C127" s="235"/>
      <c r="D127" s="235"/>
      <c r="E127" s="235"/>
    </row>
    <row r="128" spans="1:5">
      <c r="A128" s="24"/>
      <c r="B128" s="236"/>
      <c r="C128" s="235"/>
      <c r="D128" s="235"/>
      <c r="E128" s="235"/>
    </row>
    <row r="129" spans="1:5">
      <c r="A129" s="24"/>
      <c r="B129" s="236"/>
      <c r="C129" s="235"/>
      <c r="D129" s="235"/>
      <c r="E129" s="235"/>
    </row>
    <row r="130" spans="1:5">
      <c r="A130" s="24"/>
      <c r="B130" s="236"/>
      <c r="C130" s="235"/>
      <c r="D130" s="235"/>
      <c r="E130" s="235"/>
    </row>
    <row r="131" spans="1:5">
      <c r="A131" s="24"/>
      <c r="B131" s="236"/>
      <c r="C131" s="235"/>
      <c r="D131" s="235"/>
      <c r="E131" s="235"/>
    </row>
    <row r="132" spans="1:5">
      <c r="A132" s="24"/>
      <c r="B132" s="236"/>
      <c r="C132" s="235"/>
      <c r="D132" s="235"/>
      <c r="E132" s="235"/>
    </row>
    <row r="133" spans="1:5">
      <c r="A133" s="24"/>
      <c r="B133" s="236"/>
      <c r="C133" s="235"/>
      <c r="D133" s="235"/>
      <c r="E133" s="235"/>
    </row>
    <row r="134" spans="1:5">
      <c r="A134" s="24"/>
      <c r="B134" s="236"/>
      <c r="C134" s="235"/>
      <c r="D134" s="235"/>
      <c r="E134" s="235"/>
    </row>
    <row r="135" spans="1:5">
      <c r="A135" s="24"/>
      <c r="B135" s="236"/>
      <c r="C135" s="235"/>
      <c r="D135" s="235"/>
      <c r="E135" s="235"/>
    </row>
    <row r="136" spans="1:5">
      <c r="A136" s="24"/>
      <c r="B136" s="236"/>
      <c r="C136" s="235"/>
      <c r="D136" s="235"/>
      <c r="E136" s="235"/>
    </row>
    <row r="137" spans="1:5">
      <c r="A137" s="24"/>
      <c r="B137" s="236"/>
      <c r="C137" s="235"/>
      <c r="D137" s="235"/>
      <c r="E137" s="235"/>
    </row>
    <row r="138" spans="1:5">
      <c r="A138" s="24"/>
      <c r="B138" s="236"/>
      <c r="C138" s="235"/>
      <c r="D138" s="235"/>
      <c r="E138" s="235"/>
    </row>
    <row r="139" spans="1:5">
      <c r="A139" s="24"/>
      <c r="B139" s="236"/>
      <c r="C139" s="235"/>
      <c r="D139" s="235"/>
      <c r="E139" s="235"/>
    </row>
    <row r="140" spans="1:5">
      <c r="A140" s="24"/>
      <c r="B140" s="236"/>
      <c r="C140" s="235"/>
      <c r="D140" s="235"/>
      <c r="E140" s="235"/>
    </row>
    <row r="141" spans="1:5">
      <c r="A141" s="24"/>
      <c r="B141" s="236"/>
      <c r="C141" s="235"/>
      <c r="D141" s="235"/>
      <c r="E141" s="235"/>
    </row>
    <row r="142" spans="1:5">
      <c r="A142" s="24"/>
      <c r="B142" s="236"/>
      <c r="C142" s="235"/>
      <c r="D142" s="235"/>
      <c r="E142" s="235"/>
    </row>
    <row r="143" spans="1:5">
      <c r="A143" s="24"/>
      <c r="B143" s="236"/>
      <c r="C143" s="235"/>
      <c r="D143" s="235"/>
      <c r="E143" s="235"/>
    </row>
    <row r="144" spans="1:5">
      <c r="A144" s="24"/>
      <c r="B144" s="236"/>
      <c r="C144" s="235"/>
      <c r="D144" s="235"/>
      <c r="E144" s="235"/>
    </row>
    <row r="145" spans="1:5">
      <c r="A145" s="24"/>
      <c r="B145" s="236"/>
      <c r="C145" s="235"/>
      <c r="D145" s="235"/>
      <c r="E145" s="235"/>
    </row>
    <row r="146" spans="1:5">
      <c r="A146" s="24"/>
      <c r="B146" s="236"/>
      <c r="C146" s="235"/>
      <c r="D146" s="235"/>
      <c r="E146" s="235"/>
    </row>
    <row r="147" spans="1:5">
      <c r="A147" s="24"/>
      <c r="B147" s="236"/>
      <c r="C147" s="235"/>
      <c r="D147" s="235"/>
      <c r="E147" s="235"/>
    </row>
    <row r="148" spans="1:5">
      <c r="A148" s="24"/>
      <c r="B148" s="236"/>
      <c r="C148" s="235"/>
      <c r="D148" s="235"/>
      <c r="E148" s="235"/>
    </row>
    <row r="149" spans="1:5">
      <c r="A149" s="24"/>
      <c r="B149" s="236"/>
      <c r="C149" s="235"/>
      <c r="D149" s="235"/>
      <c r="E149" s="235"/>
    </row>
    <row r="150" spans="1:5">
      <c r="A150" s="24"/>
      <c r="B150" s="236"/>
      <c r="C150" s="235"/>
      <c r="D150" s="235"/>
      <c r="E150" s="235"/>
    </row>
    <row r="151" spans="1:5">
      <c r="A151" s="24"/>
      <c r="B151" s="236"/>
      <c r="C151" s="235"/>
      <c r="D151" s="235"/>
      <c r="E151" s="235"/>
    </row>
    <row r="152" spans="1:5">
      <c r="A152" s="24"/>
      <c r="B152" s="236"/>
      <c r="C152" s="235"/>
      <c r="D152" s="235"/>
      <c r="E152" s="235"/>
    </row>
    <row r="153" spans="1:5">
      <c r="A153" s="24"/>
      <c r="B153" s="236"/>
      <c r="C153" s="235"/>
      <c r="D153" s="235"/>
      <c r="E153" s="235"/>
    </row>
    <row r="154" spans="1:5">
      <c r="A154" s="24"/>
      <c r="B154" s="236"/>
      <c r="C154" s="235"/>
      <c r="D154" s="235"/>
      <c r="E154" s="235"/>
    </row>
    <row r="155" spans="1:5">
      <c r="A155" s="24"/>
      <c r="B155" s="236"/>
      <c r="C155" s="235"/>
      <c r="D155" s="235"/>
      <c r="E155" s="235"/>
    </row>
    <row r="156" spans="1:5">
      <c r="A156" s="24"/>
      <c r="B156" s="236"/>
      <c r="C156" s="235"/>
      <c r="D156" s="235"/>
      <c r="E156" s="235"/>
    </row>
    <row r="157" spans="1:5">
      <c r="A157" s="24"/>
      <c r="B157" s="236"/>
      <c r="C157" s="235"/>
      <c r="D157" s="235"/>
      <c r="E157" s="235"/>
    </row>
    <row r="158" spans="1:5">
      <c r="A158" s="24"/>
      <c r="B158" s="236"/>
      <c r="C158" s="235"/>
      <c r="D158" s="235"/>
      <c r="E158" s="235"/>
    </row>
    <row r="159" spans="1:5">
      <c r="A159" s="24"/>
      <c r="B159" s="236"/>
      <c r="C159" s="235"/>
      <c r="D159" s="235"/>
      <c r="E159" s="235"/>
    </row>
    <row r="160" spans="1:5">
      <c r="A160" s="24"/>
      <c r="B160" s="236"/>
      <c r="C160" s="235"/>
      <c r="D160" s="235"/>
      <c r="E160" s="235"/>
    </row>
    <row r="161" spans="1:5">
      <c r="A161" s="24"/>
      <c r="B161" s="236"/>
      <c r="C161" s="235"/>
      <c r="D161" s="235"/>
      <c r="E161" s="235"/>
    </row>
    <row r="162" spans="1:5">
      <c r="A162" s="24"/>
      <c r="B162" s="236"/>
      <c r="C162" s="235"/>
      <c r="D162" s="235"/>
      <c r="E162" s="235"/>
    </row>
    <row r="163" spans="1:5">
      <c r="A163" s="24"/>
      <c r="B163" s="236"/>
      <c r="C163" s="235"/>
      <c r="D163" s="235"/>
      <c r="E163" s="235"/>
    </row>
    <row r="164" spans="1:5">
      <c r="A164" s="24"/>
      <c r="B164" s="236"/>
      <c r="C164" s="235"/>
      <c r="D164" s="235"/>
      <c r="E164" s="235"/>
    </row>
    <row r="165" spans="1:5">
      <c r="A165" s="24"/>
      <c r="B165" s="236"/>
      <c r="C165" s="235"/>
      <c r="D165" s="235"/>
      <c r="E165" s="235"/>
    </row>
    <row r="166" spans="1:5">
      <c r="A166" s="24"/>
      <c r="B166" s="236"/>
      <c r="C166" s="235"/>
      <c r="D166" s="235"/>
      <c r="E166" s="235"/>
    </row>
    <row r="167" spans="1:5">
      <c r="A167" s="24"/>
      <c r="B167" s="236"/>
      <c r="C167" s="235"/>
      <c r="D167" s="235"/>
      <c r="E167" s="235"/>
    </row>
    <row r="168" spans="1:5">
      <c r="A168" s="24"/>
      <c r="B168" s="236"/>
      <c r="C168" s="235"/>
      <c r="D168" s="235"/>
      <c r="E168" s="235"/>
    </row>
    <row r="169" spans="1:5">
      <c r="A169" s="24"/>
      <c r="B169" s="236"/>
      <c r="C169" s="235"/>
      <c r="D169" s="235"/>
      <c r="E169" s="235"/>
    </row>
    <row r="170" spans="1:5">
      <c r="A170" s="24"/>
      <c r="B170" s="236"/>
      <c r="C170" s="235"/>
      <c r="D170" s="235"/>
      <c r="E170" s="235"/>
    </row>
    <row r="171" spans="1:5">
      <c r="A171" s="24"/>
      <c r="B171" s="236"/>
      <c r="C171" s="235"/>
      <c r="D171" s="235"/>
      <c r="E171" s="235"/>
    </row>
    <row r="172" spans="1:5">
      <c r="A172" s="24"/>
      <c r="B172" s="236"/>
      <c r="C172" s="235"/>
      <c r="D172" s="235"/>
      <c r="E172" s="235"/>
    </row>
    <row r="173" spans="1:5">
      <c r="A173" s="24"/>
      <c r="B173" s="236"/>
      <c r="C173" s="235"/>
      <c r="D173" s="235"/>
      <c r="E173" s="235"/>
    </row>
    <row r="174" spans="1:5">
      <c r="A174" s="24"/>
      <c r="B174" s="236"/>
      <c r="C174" s="235"/>
      <c r="D174" s="235"/>
      <c r="E174" s="235"/>
    </row>
    <row r="175" spans="1:5">
      <c r="A175" s="24"/>
      <c r="B175" s="236"/>
      <c r="C175" s="235"/>
      <c r="D175" s="235"/>
      <c r="E175" s="235"/>
    </row>
    <row r="176" spans="1:5">
      <c r="A176" s="24"/>
      <c r="B176" s="236"/>
      <c r="C176" s="235"/>
      <c r="D176" s="235"/>
      <c r="E176" s="235"/>
    </row>
    <row r="177" spans="1:5">
      <c r="A177" s="24"/>
      <c r="B177" s="236"/>
      <c r="C177" s="235"/>
      <c r="D177" s="235"/>
      <c r="E177" s="235"/>
    </row>
    <row r="178" spans="1:5">
      <c r="A178" s="24"/>
      <c r="B178" s="236"/>
      <c r="C178" s="235"/>
      <c r="D178" s="235"/>
      <c r="E178" s="235"/>
    </row>
    <row r="179" spans="1:5">
      <c r="A179" s="24"/>
      <c r="B179" s="236"/>
      <c r="C179" s="235"/>
      <c r="D179" s="235"/>
      <c r="E179" s="235"/>
    </row>
    <row r="180" spans="1:5">
      <c r="A180" s="24"/>
      <c r="B180" s="236"/>
      <c r="C180" s="235"/>
      <c r="D180" s="235"/>
      <c r="E180" s="235"/>
    </row>
    <row r="181" spans="1:5">
      <c r="A181" s="24"/>
      <c r="B181" s="236"/>
      <c r="C181" s="235"/>
      <c r="D181" s="235"/>
      <c r="E181" s="235"/>
    </row>
    <row r="182" spans="1:5">
      <c r="A182" s="24"/>
      <c r="B182" s="236"/>
      <c r="C182" s="235"/>
      <c r="D182" s="235"/>
      <c r="E182" s="235"/>
    </row>
    <row r="183" spans="1:5">
      <c r="A183" s="24"/>
      <c r="B183" s="236"/>
      <c r="C183" s="235"/>
      <c r="D183" s="235"/>
      <c r="E183" s="235"/>
    </row>
    <row r="184" spans="1:5">
      <c r="A184" s="24"/>
      <c r="B184" s="236"/>
      <c r="C184" s="235"/>
      <c r="D184" s="235"/>
      <c r="E184" s="235"/>
    </row>
    <row r="185" spans="1:5">
      <c r="A185" s="24"/>
      <c r="B185" s="236"/>
      <c r="C185" s="235"/>
      <c r="D185" s="235"/>
      <c r="E185" s="235"/>
    </row>
    <row r="186" spans="1:5">
      <c r="A186" s="24"/>
      <c r="B186" s="236"/>
      <c r="C186" s="235"/>
      <c r="D186" s="235"/>
      <c r="E186" s="235"/>
    </row>
    <row r="187" spans="1:5">
      <c r="A187" s="24"/>
      <c r="B187" s="236"/>
      <c r="C187" s="235"/>
      <c r="D187" s="235"/>
      <c r="E187" s="235"/>
    </row>
    <row r="188" spans="1:5">
      <c r="A188" s="24"/>
      <c r="B188" s="236"/>
      <c r="C188" s="235"/>
      <c r="D188" s="235"/>
      <c r="E188" s="235"/>
    </row>
    <row r="189" spans="1:5">
      <c r="A189" s="24"/>
      <c r="B189" s="236"/>
      <c r="C189" s="235"/>
      <c r="D189" s="235"/>
      <c r="E189" s="235"/>
    </row>
    <row r="190" spans="1:5">
      <c r="A190" s="24"/>
      <c r="B190" s="236"/>
      <c r="C190" s="235"/>
      <c r="D190" s="235"/>
      <c r="E190" s="235"/>
    </row>
    <row r="191" spans="1:5">
      <c r="A191" s="24"/>
      <c r="B191" s="236"/>
      <c r="C191" s="235"/>
      <c r="D191" s="235"/>
      <c r="E191" s="235"/>
    </row>
    <row r="192" spans="1:5">
      <c r="A192" s="24"/>
      <c r="B192" s="236"/>
      <c r="C192" s="235"/>
      <c r="D192" s="235"/>
      <c r="E192" s="235"/>
    </row>
    <row r="193" spans="1:5">
      <c r="A193" s="24"/>
      <c r="B193" s="236"/>
      <c r="C193" s="235"/>
      <c r="D193" s="235"/>
      <c r="E193" s="235"/>
    </row>
    <row r="194" spans="1:5">
      <c r="A194" s="24"/>
      <c r="B194" s="236"/>
      <c r="C194" s="235"/>
      <c r="D194" s="235"/>
      <c r="E194" s="235"/>
    </row>
    <row r="195" spans="1:5">
      <c r="A195" s="24"/>
      <c r="B195" s="236"/>
      <c r="C195" s="235"/>
      <c r="D195" s="235"/>
      <c r="E195" s="235"/>
    </row>
    <row r="196" spans="1:5">
      <c r="A196" s="24"/>
      <c r="B196" s="236"/>
      <c r="C196" s="235"/>
      <c r="D196" s="235"/>
      <c r="E196" s="235"/>
    </row>
    <row r="197" spans="1:5">
      <c r="A197" s="24"/>
      <c r="B197" s="236"/>
      <c r="C197" s="235"/>
      <c r="D197" s="235"/>
      <c r="E197" s="235"/>
    </row>
    <row r="198" spans="1:5">
      <c r="A198" s="24"/>
      <c r="B198" s="236"/>
      <c r="C198" s="235"/>
      <c r="D198" s="235"/>
      <c r="E198" s="235"/>
    </row>
    <row r="199" spans="1:5">
      <c r="A199" s="24"/>
      <c r="B199" s="236"/>
      <c r="C199" s="235"/>
      <c r="D199" s="235"/>
      <c r="E199" s="235"/>
    </row>
    <row r="200" spans="1:5">
      <c r="A200" s="24"/>
      <c r="B200" s="236"/>
      <c r="C200" s="235"/>
      <c r="D200" s="235"/>
      <c r="E200" s="235"/>
    </row>
    <row r="201" spans="1:5">
      <c r="A201" s="24"/>
      <c r="B201" s="236"/>
      <c r="C201" s="235"/>
      <c r="D201" s="235"/>
      <c r="E201" s="235"/>
    </row>
    <row r="202" spans="1:5">
      <c r="A202" s="24"/>
      <c r="B202" s="236"/>
      <c r="C202" s="235"/>
      <c r="D202" s="235"/>
      <c r="E202" s="235"/>
    </row>
    <row r="203" spans="1:5">
      <c r="A203" s="24"/>
      <c r="B203" s="236"/>
      <c r="C203" s="235"/>
      <c r="D203" s="235"/>
      <c r="E203" s="235"/>
    </row>
    <row r="204" spans="1:5">
      <c r="A204" s="24"/>
      <c r="B204" s="236"/>
      <c r="C204" s="235"/>
      <c r="D204" s="235"/>
      <c r="E204" s="235"/>
    </row>
    <row r="205" spans="1:5">
      <c r="A205" s="24"/>
      <c r="B205" s="236"/>
      <c r="C205" s="235"/>
      <c r="D205" s="235"/>
      <c r="E205" s="235"/>
    </row>
    <row r="206" spans="1:5">
      <c r="A206" s="24"/>
      <c r="B206" s="236"/>
      <c r="C206" s="235"/>
      <c r="D206" s="235"/>
      <c r="E206" s="235"/>
    </row>
    <row r="207" spans="1:5">
      <c r="A207" s="24"/>
      <c r="B207" s="236"/>
      <c r="C207" s="235"/>
      <c r="D207" s="235"/>
      <c r="E207" s="235"/>
    </row>
    <row r="208" spans="1:5">
      <c r="A208" s="24"/>
      <c r="B208" s="236"/>
      <c r="C208" s="235"/>
      <c r="D208" s="235"/>
      <c r="E208" s="235"/>
    </row>
    <row r="209" spans="1:5">
      <c r="A209" s="24"/>
      <c r="B209" s="236"/>
      <c r="C209" s="235"/>
      <c r="D209" s="235"/>
      <c r="E209" s="235"/>
    </row>
    <row r="210" spans="1:5">
      <c r="A210" s="24"/>
      <c r="B210" s="236"/>
      <c r="C210" s="235"/>
      <c r="D210" s="235"/>
      <c r="E210" s="235"/>
    </row>
    <row r="211" spans="1:5">
      <c r="A211" s="24"/>
      <c r="B211" s="236"/>
      <c r="C211" s="235"/>
      <c r="D211" s="235"/>
      <c r="E211" s="235"/>
    </row>
    <row r="212" spans="1:5">
      <c r="A212" s="24"/>
      <c r="B212" s="236"/>
      <c r="C212" s="235"/>
      <c r="D212" s="235"/>
      <c r="E212" s="235"/>
    </row>
    <row r="213" spans="1:5">
      <c r="A213" s="24"/>
      <c r="B213" s="236"/>
      <c r="C213" s="235"/>
      <c r="D213" s="235"/>
      <c r="E213" s="235"/>
    </row>
    <row r="214" spans="1:5">
      <c r="A214" s="24"/>
      <c r="B214" s="236"/>
      <c r="C214" s="235"/>
      <c r="D214" s="235"/>
      <c r="E214" s="235"/>
    </row>
    <row r="215" spans="1:5">
      <c r="A215" s="24"/>
      <c r="B215" s="236"/>
      <c r="C215" s="235"/>
      <c r="D215" s="235"/>
      <c r="E215" s="235"/>
    </row>
    <row r="216" spans="1:5">
      <c r="A216" s="24"/>
      <c r="B216" s="236"/>
      <c r="C216" s="235"/>
      <c r="D216" s="235"/>
      <c r="E216" s="235"/>
    </row>
    <row r="217" spans="1:5">
      <c r="A217" s="24"/>
      <c r="B217" s="236"/>
      <c r="C217" s="235"/>
      <c r="D217" s="235"/>
      <c r="E217" s="235"/>
    </row>
    <row r="218" spans="1:5">
      <c r="A218" s="24"/>
      <c r="B218" s="236"/>
      <c r="C218" s="235"/>
      <c r="D218" s="235"/>
      <c r="E218" s="235"/>
    </row>
    <row r="219" spans="1:5">
      <c r="A219" s="24"/>
      <c r="B219" s="236"/>
      <c r="C219" s="235"/>
      <c r="D219" s="235"/>
      <c r="E219" s="235"/>
    </row>
    <row r="220" spans="1:5">
      <c r="A220" s="24"/>
      <c r="B220" s="236"/>
      <c r="C220" s="235"/>
      <c r="D220" s="235"/>
      <c r="E220" s="235"/>
    </row>
    <row r="221" spans="1:5">
      <c r="A221" s="24"/>
      <c r="B221" s="236"/>
      <c r="C221" s="235"/>
      <c r="D221" s="235"/>
      <c r="E221" s="235"/>
    </row>
    <row r="222" spans="1:5">
      <c r="A222" s="24"/>
      <c r="B222" s="236"/>
      <c r="C222" s="235"/>
      <c r="D222" s="235"/>
      <c r="E222" s="235"/>
    </row>
    <row r="223" spans="1:5">
      <c r="A223" s="24"/>
      <c r="B223" s="236"/>
      <c r="C223" s="235"/>
      <c r="D223" s="235"/>
      <c r="E223" s="235"/>
    </row>
    <row r="224" spans="1:5">
      <c r="A224" s="24"/>
      <c r="B224" s="236"/>
      <c r="C224" s="235"/>
      <c r="D224" s="235"/>
      <c r="E224" s="235"/>
    </row>
    <row r="225" spans="1:5">
      <c r="A225" s="24"/>
      <c r="B225" s="236"/>
      <c r="C225" s="235"/>
      <c r="D225" s="235"/>
      <c r="E225" s="235"/>
    </row>
    <row r="226" spans="1:5">
      <c r="A226" s="24"/>
      <c r="B226" s="236"/>
      <c r="C226" s="235"/>
      <c r="D226" s="235"/>
      <c r="E226" s="235"/>
    </row>
    <row r="227" spans="1:5">
      <c r="A227" s="24"/>
      <c r="B227" s="236"/>
      <c r="C227" s="235"/>
      <c r="D227" s="235"/>
      <c r="E227" s="235"/>
    </row>
    <row r="228" spans="1:5">
      <c r="A228" s="24"/>
      <c r="B228" s="236"/>
      <c r="C228" s="235"/>
      <c r="D228" s="235"/>
      <c r="E228" s="235"/>
    </row>
    <row r="229" spans="1:5">
      <c r="A229" s="24"/>
      <c r="B229" s="236"/>
      <c r="C229" s="235"/>
      <c r="D229" s="235"/>
      <c r="E229" s="235"/>
    </row>
    <row r="230" spans="1:5">
      <c r="A230" s="24"/>
      <c r="B230" s="236"/>
      <c r="C230" s="235"/>
      <c r="D230" s="235"/>
      <c r="E230" s="235"/>
    </row>
    <row r="231" spans="1:5">
      <c r="A231" s="24"/>
      <c r="B231" s="236"/>
      <c r="C231" s="235"/>
      <c r="D231" s="235"/>
      <c r="E231" s="235"/>
    </row>
    <row r="232" spans="1:5">
      <c r="A232" s="24"/>
      <c r="B232" s="236"/>
      <c r="C232" s="235"/>
      <c r="D232" s="235"/>
      <c r="E232" s="235"/>
    </row>
    <row r="233" spans="1:5">
      <c r="A233" s="24"/>
      <c r="B233" s="236"/>
      <c r="C233" s="235"/>
      <c r="D233" s="235"/>
      <c r="E233" s="235"/>
    </row>
    <row r="234" spans="1:5">
      <c r="A234" s="24"/>
      <c r="B234" s="236"/>
      <c r="C234" s="235"/>
      <c r="D234" s="235"/>
      <c r="E234" s="235"/>
    </row>
    <row r="235" spans="1:5">
      <c r="A235" s="24"/>
      <c r="B235" s="236"/>
      <c r="C235" s="235"/>
      <c r="D235" s="235"/>
      <c r="E235" s="235"/>
    </row>
    <row r="236" spans="1:5">
      <c r="A236" s="24"/>
      <c r="B236" s="236"/>
      <c r="C236" s="235"/>
      <c r="D236" s="235"/>
      <c r="E236" s="235"/>
    </row>
    <row r="237" spans="1:5">
      <c r="A237" s="24"/>
      <c r="B237" s="236"/>
      <c r="C237" s="235"/>
      <c r="D237" s="235"/>
      <c r="E237" s="235"/>
    </row>
    <row r="238" spans="1:5">
      <c r="A238" s="24"/>
      <c r="B238" s="236"/>
      <c r="C238" s="235"/>
      <c r="D238" s="235"/>
      <c r="E238" s="235"/>
    </row>
    <row r="239" spans="1:5">
      <c r="A239" s="24"/>
      <c r="B239" s="236"/>
      <c r="C239" s="235"/>
      <c r="D239" s="235"/>
      <c r="E239" s="235"/>
    </row>
    <row r="240" spans="1:5">
      <c r="A240" s="24"/>
      <c r="B240" s="236"/>
      <c r="C240" s="235"/>
      <c r="D240" s="235"/>
      <c r="E240" s="235"/>
    </row>
    <row r="241" spans="1:5">
      <c r="A241" s="24"/>
      <c r="B241" s="236"/>
      <c r="C241" s="235"/>
      <c r="D241" s="235"/>
      <c r="E241" s="235"/>
    </row>
    <row r="242" spans="1:5">
      <c r="A242" s="24"/>
      <c r="B242" s="236"/>
      <c r="C242" s="235"/>
      <c r="D242" s="235"/>
      <c r="E242" s="235"/>
    </row>
    <row r="243" spans="1:5">
      <c r="A243" s="24"/>
      <c r="B243" s="236"/>
      <c r="C243" s="235"/>
      <c r="D243" s="235"/>
      <c r="E243" s="235"/>
    </row>
    <row r="244" spans="1:5">
      <c r="A244" s="24"/>
      <c r="B244" s="236"/>
      <c r="C244" s="235"/>
      <c r="D244" s="235"/>
      <c r="E244" s="235"/>
    </row>
    <row r="245" spans="1:5">
      <c r="A245" s="24"/>
      <c r="B245" s="236"/>
      <c r="C245" s="235"/>
      <c r="D245" s="235"/>
      <c r="E245" s="235"/>
    </row>
    <row r="246" spans="1:5">
      <c r="A246" s="24"/>
      <c r="B246" s="236"/>
      <c r="C246" s="235"/>
      <c r="D246" s="235"/>
      <c r="E246" s="235"/>
    </row>
    <row r="247" spans="1:5">
      <c r="A247" s="24"/>
      <c r="B247" s="236"/>
      <c r="C247" s="235"/>
      <c r="D247" s="235"/>
      <c r="E247" s="235"/>
    </row>
    <row r="248" spans="1:5">
      <c r="A248" s="24"/>
      <c r="B248" s="236"/>
      <c r="C248" s="235"/>
      <c r="D248" s="235"/>
      <c r="E248" s="235"/>
    </row>
    <row r="249" spans="1:5">
      <c r="A249" s="24"/>
      <c r="B249" s="236"/>
      <c r="C249" s="235"/>
      <c r="D249" s="235"/>
      <c r="E249" s="235"/>
    </row>
    <row r="250" spans="1:5">
      <c r="A250" s="24"/>
      <c r="B250" s="236"/>
      <c r="C250" s="235"/>
      <c r="D250" s="235"/>
      <c r="E250" s="235"/>
    </row>
    <row r="251" spans="1:5">
      <c r="A251" s="24"/>
      <c r="B251" s="236"/>
      <c r="C251" s="235"/>
      <c r="D251" s="235"/>
      <c r="E251" s="235"/>
    </row>
    <row r="252" spans="1:5">
      <c r="A252" s="24"/>
      <c r="B252" s="236"/>
      <c r="C252" s="235"/>
      <c r="D252" s="235"/>
      <c r="E252" s="235"/>
    </row>
    <row r="253" spans="1:5">
      <c r="A253" s="24"/>
      <c r="B253" s="236"/>
      <c r="C253" s="235"/>
      <c r="D253" s="235"/>
      <c r="E253" s="235"/>
    </row>
    <row r="254" spans="1:5">
      <c r="A254" s="24"/>
      <c r="B254" s="236"/>
      <c r="C254" s="235"/>
      <c r="D254" s="235"/>
      <c r="E254" s="235"/>
    </row>
    <row r="255" spans="1:5">
      <c r="A255" s="24"/>
      <c r="B255" s="236"/>
      <c r="C255" s="235"/>
      <c r="D255" s="235"/>
      <c r="E255" s="235"/>
    </row>
    <row r="256" spans="1:5">
      <c r="A256" s="24"/>
      <c r="B256" s="236"/>
      <c r="C256" s="235"/>
      <c r="D256" s="235"/>
      <c r="E256" s="235"/>
    </row>
    <row r="257" spans="1:5">
      <c r="A257" s="24"/>
      <c r="B257" s="236"/>
      <c r="C257" s="235"/>
      <c r="D257" s="235"/>
      <c r="E257" s="235"/>
    </row>
    <row r="258" spans="1:5">
      <c r="A258" s="24"/>
      <c r="B258" s="236"/>
      <c r="C258" s="235"/>
      <c r="D258" s="235"/>
      <c r="E258" s="235"/>
    </row>
    <row r="259" spans="1:5">
      <c r="A259" s="24"/>
      <c r="B259" s="236"/>
      <c r="C259" s="235"/>
      <c r="D259" s="235"/>
      <c r="E259" s="235"/>
    </row>
    <row r="260" spans="1:5">
      <c r="A260" s="24"/>
      <c r="B260" s="236"/>
      <c r="C260" s="235"/>
      <c r="D260" s="235"/>
      <c r="E260" s="235"/>
    </row>
    <row r="261" spans="1:5">
      <c r="A261" s="24"/>
      <c r="B261" s="236"/>
      <c r="C261" s="235"/>
      <c r="D261" s="235"/>
      <c r="E261" s="235"/>
    </row>
    <row r="262" spans="1:5">
      <c r="A262" s="24"/>
      <c r="B262" s="236"/>
      <c r="C262" s="235"/>
      <c r="D262" s="235"/>
      <c r="E262" s="235"/>
    </row>
    <row r="263" spans="1:5">
      <c r="A263" s="24"/>
      <c r="B263" s="236"/>
      <c r="C263" s="235"/>
      <c r="D263" s="235"/>
      <c r="E263" s="235"/>
    </row>
    <row r="264" spans="1:5">
      <c r="A264" s="24"/>
      <c r="B264" s="236"/>
      <c r="C264" s="235"/>
      <c r="D264" s="235"/>
      <c r="E264" s="235"/>
    </row>
    <row r="265" spans="1:5">
      <c r="A265" s="24"/>
      <c r="B265" s="236"/>
      <c r="C265" s="235"/>
      <c r="D265" s="235"/>
      <c r="E265" s="235"/>
    </row>
    <row r="266" spans="1:5">
      <c r="A266" s="24"/>
      <c r="B266" s="236"/>
      <c r="C266" s="235"/>
      <c r="D266" s="235"/>
      <c r="E266" s="235"/>
    </row>
    <row r="267" spans="1:5">
      <c r="A267" s="24"/>
      <c r="B267" s="236"/>
      <c r="C267" s="235"/>
      <c r="D267" s="235"/>
      <c r="E267" s="235"/>
    </row>
    <row r="268" spans="1:5">
      <c r="A268" s="24"/>
      <c r="B268" s="236"/>
      <c r="C268" s="235"/>
      <c r="D268" s="235"/>
      <c r="E268" s="235"/>
    </row>
    <row r="269" spans="1:5">
      <c r="A269" s="24"/>
      <c r="B269" s="236"/>
      <c r="C269" s="235"/>
      <c r="D269" s="235"/>
      <c r="E269" s="235"/>
    </row>
    <row r="270" spans="1:5">
      <c r="A270" s="24"/>
      <c r="B270" s="236"/>
      <c r="C270" s="235"/>
      <c r="D270" s="235"/>
      <c r="E270" s="235"/>
    </row>
    <row r="271" spans="1:5">
      <c r="A271" s="24"/>
      <c r="B271" s="236"/>
      <c r="C271" s="235"/>
      <c r="D271" s="235"/>
      <c r="E271" s="235"/>
    </row>
    <row r="272" spans="1:5">
      <c r="A272" s="24"/>
      <c r="B272" s="236"/>
      <c r="C272" s="235"/>
      <c r="D272" s="235"/>
      <c r="E272" s="235"/>
    </row>
    <row r="273" spans="1:5">
      <c r="A273" s="24"/>
      <c r="B273" s="236"/>
      <c r="C273" s="235"/>
      <c r="D273" s="235"/>
      <c r="E273" s="235"/>
    </row>
    <row r="274" spans="1:5">
      <c r="A274" s="24"/>
      <c r="B274" s="236"/>
      <c r="C274" s="235"/>
      <c r="D274" s="235"/>
      <c r="E274" s="235"/>
    </row>
    <row r="275" spans="1:5">
      <c r="A275" s="24"/>
      <c r="B275" s="236"/>
      <c r="C275" s="235"/>
      <c r="D275" s="235"/>
      <c r="E275" s="235"/>
    </row>
    <row r="276" spans="1:5">
      <c r="A276" s="24"/>
      <c r="B276" s="236"/>
      <c r="C276" s="235"/>
      <c r="D276" s="235"/>
      <c r="E276" s="235"/>
    </row>
    <row r="277" spans="1:5">
      <c r="A277" s="24"/>
      <c r="B277" s="236"/>
      <c r="C277" s="235"/>
      <c r="D277" s="235"/>
      <c r="E277" s="235"/>
    </row>
    <row r="278" spans="1:5">
      <c r="A278" s="24"/>
      <c r="B278" s="236"/>
      <c r="C278" s="235"/>
      <c r="D278" s="235"/>
      <c r="E278" s="235"/>
    </row>
    <row r="279" spans="1:5">
      <c r="A279" s="24"/>
      <c r="B279" s="236"/>
      <c r="C279" s="235"/>
      <c r="D279" s="235"/>
      <c r="E279" s="235"/>
    </row>
    <row r="280" spans="1:5">
      <c r="A280" s="24"/>
      <c r="B280" s="236"/>
      <c r="C280" s="235"/>
      <c r="D280" s="235"/>
      <c r="E280" s="235"/>
    </row>
    <row r="281" spans="1:5">
      <c r="A281" s="24"/>
      <c r="B281" s="236"/>
      <c r="C281" s="235"/>
      <c r="D281" s="235"/>
      <c r="E281" s="235"/>
    </row>
    <row r="282" spans="1:5">
      <c r="A282" s="24"/>
      <c r="B282" s="236"/>
      <c r="C282" s="235"/>
      <c r="D282" s="235"/>
      <c r="E282" s="235"/>
    </row>
    <row r="283" spans="1:5">
      <c r="A283" s="24"/>
      <c r="B283" s="236"/>
      <c r="C283" s="235"/>
      <c r="D283" s="235"/>
      <c r="E283" s="235"/>
    </row>
    <row r="284" spans="1:5">
      <c r="A284" s="24"/>
      <c r="B284" s="236"/>
      <c r="C284" s="235"/>
      <c r="D284" s="235"/>
      <c r="E284" s="235"/>
    </row>
    <row r="285" spans="1:5">
      <c r="A285" s="24"/>
      <c r="B285" s="236"/>
      <c r="C285" s="235"/>
      <c r="D285" s="235"/>
      <c r="E285" s="235"/>
    </row>
    <row r="286" spans="1:5">
      <c r="A286" s="24"/>
      <c r="B286" s="236"/>
      <c r="C286" s="235"/>
      <c r="D286" s="235"/>
      <c r="E286" s="235"/>
    </row>
    <row r="287" spans="1:5">
      <c r="A287" s="24"/>
      <c r="B287" s="236"/>
      <c r="C287" s="235"/>
      <c r="D287" s="235"/>
      <c r="E287" s="235"/>
    </row>
    <row r="288" spans="1:5">
      <c r="A288" s="24"/>
      <c r="B288" s="236"/>
      <c r="C288" s="235"/>
      <c r="D288" s="235"/>
      <c r="E288" s="235"/>
    </row>
    <row r="289" spans="1:5">
      <c r="A289" s="24"/>
      <c r="B289" s="236"/>
      <c r="C289" s="235"/>
      <c r="D289" s="235"/>
      <c r="E289" s="235"/>
    </row>
    <row r="290" spans="1:5">
      <c r="A290" s="24"/>
      <c r="B290" s="236"/>
      <c r="C290" s="235"/>
      <c r="D290" s="235"/>
      <c r="E290" s="235"/>
    </row>
    <row r="291" spans="1:5">
      <c r="A291" s="24"/>
      <c r="B291" s="236"/>
      <c r="C291" s="235"/>
      <c r="D291" s="235"/>
      <c r="E291" s="235"/>
    </row>
    <row r="292" spans="1:5">
      <c r="A292" s="24"/>
      <c r="B292" s="236"/>
      <c r="C292" s="235"/>
      <c r="D292" s="235"/>
      <c r="E292" s="235"/>
    </row>
    <row r="293" spans="1:5">
      <c r="A293" s="24"/>
      <c r="B293" s="236"/>
      <c r="C293" s="235"/>
      <c r="D293" s="235"/>
      <c r="E293" s="235"/>
    </row>
    <row r="294" spans="1:5">
      <c r="A294" s="24"/>
      <c r="B294" s="236"/>
      <c r="C294" s="235"/>
      <c r="D294" s="235"/>
      <c r="E294" s="235"/>
    </row>
    <row r="295" spans="1:5">
      <c r="A295" s="24"/>
      <c r="B295" s="236"/>
      <c r="C295" s="235"/>
      <c r="D295" s="235"/>
      <c r="E295" s="235"/>
    </row>
    <row r="296" spans="1:5">
      <c r="A296" s="24"/>
      <c r="B296" s="236"/>
      <c r="C296" s="235"/>
      <c r="D296" s="235"/>
      <c r="E296" s="235"/>
    </row>
    <row r="297" spans="1:5">
      <c r="A297" s="24"/>
      <c r="B297" s="236"/>
      <c r="C297" s="235"/>
      <c r="D297" s="235"/>
      <c r="E297" s="235"/>
    </row>
    <row r="298" spans="1:5">
      <c r="A298" s="24"/>
      <c r="B298" s="236"/>
      <c r="C298" s="235"/>
      <c r="D298" s="235"/>
      <c r="E298" s="235"/>
    </row>
    <row r="299" spans="1:5">
      <c r="A299" s="24"/>
      <c r="B299" s="236"/>
      <c r="C299" s="235"/>
      <c r="D299" s="235"/>
      <c r="E299" s="235"/>
    </row>
    <row r="300" spans="1:5">
      <c r="A300" s="24"/>
      <c r="B300" s="236"/>
      <c r="C300" s="235"/>
      <c r="D300" s="235"/>
      <c r="E300" s="235"/>
    </row>
    <row r="301" spans="1:5">
      <c r="A301" s="24"/>
      <c r="B301" s="236"/>
      <c r="C301" s="235"/>
      <c r="D301" s="235"/>
      <c r="E301" s="235"/>
    </row>
    <row r="302" spans="1:5">
      <c r="A302" s="24"/>
      <c r="B302" s="236"/>
      <c r="C302" s="235"/>
      <c r="D302" s="235"/>
      <c r="E302" s="235"/>
    </row>
    <row r="303" spans="1:5">
      <c r="A303" s="24"/>
      <c r="B303" s="236"/>
      <c r="C303" s="235"/>
      <c r="D303" s="235"/>
      <c r="E303" s="235"/>
    </row>
    <row r="304" spans="1:5">
      <c r="A304" s="24"/>
      <c r="B304" s="236"/>
      <c r="C304" s="235"/>
      <c r="D304" s="235"/>
      <c r="E304" s="235"/>
    </row>
    <row r="305" spans="1:5">
      <c r="A305" s="24"/>
      <c r="B305" s="236"/>
      <c r="C305" s="235"/>
      <c r="D305" s="235"/>
      <c r="E305" s="235"/>
    </row>
    <row r="306" spans="1:5">
      <c r="A306" s="24"/>
      <c r="B306" s="236"/>
      <c r="C306" s="235"/>
      <c r="D306" s="235"/>
      <c r="E306" s="235"/>
    </row>
    <row r="307" spans="1:5">
      <c r="A307" s="24"/>
      <c r="B307" s="236"/>
      <c r="C307" s="235"/>
      <c r="D307" s="235"/>
      <c r="E307" s="235"/>
    </row>
    <row r="308" spans="1:5">
      <c r="A308" s="24"/>
      <c r="B308" s="236"/>
      <c r="C308" s="235"/>
      <c r="D308" s="235"/>
      <c r="E308" s="235"/>
    </row>
    <row r="309" spans="1:5">
      <c r="A309" s="24"/>
      <c r="B309" s="236"/>
      <c r="C309" s="235"/>
      <c r="D309" s="235"/>
      <c r="E309" s="235"/>
    </row>
    <row r="310" spans="1:5">
      <c r="A310" s="24"/>
      <c r="B310" s="236"/>
      <c r="C310" s="235"/>
      <c r="D310" s="235"/>
      <c r="E310" s="235"/>
    </row>
    <row r="311" spans="1:5">
      <c r="A311" s="24"/>
      <c r="B311" s="236"/>
      <c r="C311" s="235"/>
      <c r="D311" s="235"/>
      <c r="E311" s="235"/>
    </row>
    <row r="312" spans="1:5">
      <c r="A312" s="24"/>
      <c r="B312" s="236"/>
      <c r="C312" s="235"/>
      <c r="D312" s="235"/>
      <c r="E312" s="235"/>
    </row>
    <row r="313" spans="1:5">
      <c r="A313" s="24"/>
      <c r="B313" s="236"/>
      <c r="C313" s="235"/>
      <c r="D313" s="235"/>
      <c r="E313" s="235"/>
    </row>
    <row r="314" spans="1:5">
      <c r="A314" s="24"/>
      <c r="B314" s="236"/>
      <c r="C314" s="235"/>
      <c r="D314" s="235"/>
      <c r="E314" s="235"/>
    </row>
    <row r="315" spans="1:5">
      <c r="A315" s="24"/>
      <c r="B315" s="236"/>
      <c r="C315" s="235"/>
      <c r="D315" s="235"/>
      <c r="E315" s="235"/>
    </row>
    <row r="316" spans="1:5">
      <c r="A316" s="24"/>
      <c r="B316" s="236"/>
      <c r="C316" s="235"/>
      <c r="D316" s="235"/>
      <c r="E316" s="235"/>
    </row>
    <row r="317" spans="1:5">
      <c r="A317" s="24"/>
      <c r="B317" s="236"/>
      <c r="C317" s="235"/>
      <c r="D317" s="235"/>
      <c r="E317" s="235"/>
    </row>
    <row r="318" spans="1:5">
      <c r="A318" s="24"/>
      <c r="B318" s="236"/>
      <c r="C318" s="235"/>
      <c r="D318" s="235"/>
      <c r="E318" s="235"/>
    </row>
    <row r="319" spans="1:5">
      <c r="A319" s="24"/>
      <c r="B319" s="236"/>
      <c r="C319" s="235"/>
      <c r="D319" s="235"/>
      <c r="E319" s="235"/>
    </row>
    <row r="320" spans="1:5">
      <c r="A320" s="24"/>
      <c r="B320" s="236"/>
      <c r="C320" s="235"/>
      <c r="D320" s="235"/>
      <c r="E320" s="235"/>
    </row>
  </sheetData>
  <mergeCells count="19"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52"/>
  <sheetViews>
    <sheetView topLeftCell="A111" zoomScale="120" zoomScaleNormal="120" workbookViewId="0">
      <selection activeCell="C121" sqref="C121"/>
    </sheetView>
  </sheetViews>
  <sheetFormatPr defaultColWidth="9.140625" defaultRowHeight="12.75"/>
  <cols>
    <col min="1" max="1" width="24.140625" style="176" bestFit="1" customWidth="1"/>
    <col min="2" max="2" width="11" style="89" bestFit="1" customWidth="1"/>
    <col min="3" max="3" width="14" style="89" customWidth="1"/>
    <col min="4" max="4" width="10.85546875" style="89" bestFit="1" customWidth="1"/>
    <col min="5" max="5" width="16.85546875" style="89" bestFit="1" customWidth="1"/>
    <col min="6" max="6" width="19.85546875" style="89" hidden="1" customWidth="1"/>
    <col min="7" max="7" width="20" style="89" bestFit="1" customWidth="1"/>
    <col min="8" max="8" width="23.7109375" style="89" customWidth="1"/>
    <col min="9" max="9" width="18.7109375" style="90" customWidth="1"/>
    <col min="10" max="10" width="12.42578125" style="90" customWidth="1"/>
    <col min="11" max="11" width="12.42578125" style="89" customWidth="1"/>
    <col min="12" max="12" width="12.28515625" style="90" customWidth="1"/>
    <col min="13" max="30" width="9.140625" style="89" customWidth="1"/>
    <col min="31" max="36" width="9.140625" style="89"/>
    <col min="37" max="37" width="18.5703125" style="89" customWidth="1"/>
    <col min="38" max="38" width="17.28515625" style="89" customWidth="1"/>
    <col min="39" max="39" width="16.140625" style="89" customWidth="1"/>
    <col min="40" max="16384" width="9.140625" style="89"/>
  </cols>
  <sheetData>
    <row r="1" spans="1:61" ht="19.5">
      <c r="A1" s="315" t="s">
        <v>17</v>
      </c>
      <c r="B1" s="315"/>
      <c r="C1" s="315"/>
      <c r="D1" s="315"/>
      <c r="E1" s="315"/>
      <c r="F1" s="315"/>
      <c r="L1" s="91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7"/>
      <c r="BD1" s="247"/>
      <c r="BE1" s="247"/>
      <c r="BF1" s="247"/>
      <c r="BG1" s="247"/>
      <c r="BH1" s="247"/>
      <c r="BI1" s="247"/>
    </row>
    <row r="2" spans="1:61" ht="15">
      <c r="A2" s="316" t="s">
        <v>212</v>
      </c>
      <c r="B2" s="316"/>
      <c r="C2" s="316"/>
      <c r="D2" s="316"/>
      <c r="E2" s="316"/>
      <c r="F2" s="316"/>
      <c r="L2" s="91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7"/>
      <c r="AM2" s="247"/>
      <c r="AN2" s="247"/>
      <c r="AO2" s="247"/>
      <c r="AP2" s="247"/>
      <c r="AQ2" s="247"/>
      <c r="AR2" s="247"/>
      <c r="AS2" s="247"/>
      <c r="AT2" s="247"/>
      <c r="AU2" s="247"/>
      <c r="AV2" s="247"/>
      <c r="AW2" s="247"/>
      <c r="AX2" s="247"/>
      <c r="AY2" s="247"/>
      <c r="AZ2" s="247"/>
      <c r="BA2" s="247"/>
      <c r="BB2" s="247"/>
      <c r="BC2" s="247"/>
      <c r="BD2" s="247"/>
      <c r="BE2" s="247"/>
      <c r="BF2" s="247"/>
      <c r="BG2" s="247"/>
      <c r="BH2" s="247"/>
      <c r="BI2" s="247"/>
    </row>
    <row r="3" spans="1:61">
      <c r="A3" s="317" t="s">
        <v>36</v>
      </c>
      <c r="B3" s="317"/>
      <c r="C3" s="317"/>
      <c r="D3" s="317"/>
      <c r="E3" s="317"/>
      <c r="F3" s="317"/>
      <c r="K3" s="247"/>
      <c r="L3" s="91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7"/>
      <c r="BA3" s="247"/>
      <c r="BB3" s="247"/>
      <c r="BC3" s="247"/>
      <c r="BD3" s="247"/>
      <c r="BE3" s="247"/>
      <c r="BF3" s="247"/>
      <c r="BG3" s="247"/>
      <c r="BH3" s="247"/>
      <c r="BI3" s="247"/>
    </row>
    <row r="4" spans="1:61">
      <c r="A4" s="253" t="s">
        <v>0</v>
      </c>
      <c r="B4" s="261" t="s">
        <v>37</v>
      </c>
      <c r="C4" s="261" t="s">
        <v>38</v>
      </c>
      <c r="D4" s="261" t="s">
        <v>39</v>
      </c>
      <c r="E4" s="261" t="s">
        <v>40</v>
      </c>
      <c r="F4" s="92" t="s">
        <v>1</v>
      </c>
      <c r="G4" s="247"/>
      <c r="H4" s="247"/>
      <c r="I4" s="91"/>
      <c r="J4" s="91"/>
      <c r="K4" s="247"/>
      <c r="L4" s="91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  <c r="BA4" s="247"/>
      <c r="BB4" s="247"/>
      <c r="BC4" s="247"/>
      <c r="BD4" s="247"/>
      <c r="BE4" s="247"/>
      <c r="BF4" s="247"/>
      <c r="BG4" s="247"/>
      <c r="BH4" s="247"/>
      <c r="BI4" s="247"/>
    </row>
    <row r="5" spans="1:61">
      <c r="A5" s="93" t="s">
        <v>197</v>
      </c>
      <c r="B5" s="94">
        <v>721735</v>
      </c>
      <c r="C5" s="94">
        <v>452371</v>
      </c>
      <c r="D5" s="94">
        <v>2579</v>
      </c>
      <c r="E5" s="94">
        <f>C5+D5</f>
        <v>454950</v>
      </c>
      <c r="F5" s="95"/>
      <c r="G5" s="91"/>
      <c r="H5" s="96" t="s">
        <v>41</v>
      </c>
      <c r="I5" s="97"/>
      <c r="J5" s="96"/>
      <c r="K5" s="247"/>
      <c r="L5" s="91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</row>
    <row r="6" spans="1:61">
      <c r="A6" s="98" t="s">
        <v>199</v>
      </c>
      <c r="B6" s="99">
        <v>201200</v>
      </c>
      <c r="C6" s="99">
        <v>333827</v>
      </c>
      <c r="D6" s="99">
        <v>2590</v>
      </c>
      <c r="E6" s="99">
        <f t="shared" ref="E6:E32" si="0">C6+D6</f>
        <v>336417</v>
      </c>
      <c r="F6" s="100"/>
      <c r="G6" s="101"/>
      <c r="H6" s="102" t="s">
        <v>41</v>
      </c>
      <c r="I6" s="97"/>
      <c r="J6" s="96"/>
      <c r="K6" s="103"/>
      <c r="L6" s="91"/>
      <c r="M6" s="104"/>
      <c r="N6" s="105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  <c r="BI6" s="247"/>
    </row>
    <row r="7" spans="1:61">
      <c r="A7" s="98" t="s">
        <v>204</v>
      </c>
      <c r="B7" s="99">
        <v>395550</v>
      </c>
      <c r="C7" s="99">
        <v>429225</v>
      </c>
      <c r="D7" s="99">
        <v>1275</v>
      </c>
      <c r="E7" s="99">
        <f t="shared" si="0"/>
        <v>430500</v>
      </c>
      <c r="F7" s="100"/>
      <c r="G7" s="101"/>
      <c r="H7" s="102" t="s">
        <v>41</v>
      </c>
      <c r="I7" s="97"/>
      <c r="J7" s="96"/>
      <c r="K7" s="103"/>
      <c r="L7" s="91"/>
      <c r="M7" s="104"/>
      <c r="N7" s="105"/>
      <c r="O7" s="106"/>
      <c r="P7" s="105"/>
      <c r="Q7" s="104"/>
      <c r="R7" s="105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</row>
    <row r="8" spans="1:61">
      <c r="A8" s="98" t="s">
        <v>205</v>
      </c>
      <c r="B8" s="99">
        <v>335820</v>
      </c>
      <c r="C8" s="99">
        <v>396000</v>
      </c>
      <c r="D8" s="99">
        <v>1120</v>
      </c>
      <c r="E8" s="99">
        <f t="shared" si="0"/>
        <v>397120</v>
      </c>
      <c r="F8" s="107"/>
      <c r="G8" s="91"/>
      <c r="H8" s="96" t="s">
        <v>41</v>
      </c>
      <c r="I8" s="97"/>
      <c r="J8" s="97"/>
      <c r="K8" s="247"/>
      <c r="L8" s="91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</row>
    <row r="9" spans="1:61">
      <c r="A9" s="98" t="s">
        <v>207</v>
      </c>
      <c r="B9" s="99">
        <v>306380</v>
      </c>
      <c r="C9" s="99">
        <v>333700</v>
      </c>
      <c r="D9" s="99">
        <v>2370</v>
      </c>
      <c r="E9" s="99">
        <f t="shared" si="0"/>
        <v>336070</v>
      </c>
      <c r="F9" s="108"/>
      <c r="G9" s="91"/>
      <c r="H9" s="96" t="s">
        <v>41</v>
      </c>
      <c r="I9" s="97"/>
      <c r="J9" s="97"/>
      <c r="K9" s="247"/>
      <c r="L9" s="109"/>
      <c r="M9" s="109"/>
      <c r="N9" s="109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</row>
    <row r="10" spans="1:61">
      <c r="A10" s="98" t="s">
        <v>208</v>
      </c>
      <c r="B10" s="99">
        <v>326750</v>
      </c>
      <c r="C10" s="99">
        <v>449915</v>
      </c>
      <c r="D10" s="99">
        <v>2240</v>
      </c>
      <c r="E10" s="99">
        <f t="shared" si="0"/>
        <v>452155</v>
      </c>
      <c r="F10" s="110"/>
      <c r="G10" s="91"/>
      <c r="H10" s="96" t="s">
        <v>41</v>
      </c>
      <c r="I10" s="97"/>
      <c r="J10" s="97"/>
      <c r="K10" s="247"/>
      <c r="L10" s="109"/>
      <c r="M10" s="109"/>
      <c r="N10" s="109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</row>
    <row r="11" spans="1:61">
      <c r="A11" s="98" t="s">
        <v>210</v>
      </c>
      <c r="B11" s="99">
        <v>263055</v>
      </c>
      <c r="C11" s="99">
        <v>318795</v>
      </c>
      <c r="D11" s="99">
        <v>690</v>
      </c>
      <c r="E11" s="99">
        <f t="shared" si="0"/>
        <v>319485</v>
      </c>
      <c r="F11" s="107"/>
      <c r="G11" s="111"/>
      <c r="H11" s="97" t="s">
        <v>41</v>
      </c>
      <c r="I11" s="97"/>
      <c r="J11" s="97"/>
      <c r="K11" s="247"/>
      <c r="L11" s="111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</row>
    <row r="12" spans="1:61">
      <c r="A12" s="98" t="s">
        <v>211</v>
      </c>
      <c r="B12" s="99">
        <v>585600</v>
      </c>
      <c r="C12" s="99">
        <v>370250</v>
      </c>
      <c r="D12" s="99">
        <v>1880</v>
      </c>
      <c r="E12" s="99">
        <f t="shared" si="0"/>
        <v>372130</v>
      </c>
      <c r="F12" s="107"/>
      <c r="G12" s="111"/>
      <c r="H12" s="97" t="s">
        <v>41</v>
      </c>
      <c r="I12" s="97"/>
      <c r="J12" s="97"/>
      <c r="K12" s="247"/>
      <c r="L12" s="91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</row>
    <row r="13" spans="1:61">
      <c r="A13" s="98" t="s">
        <v>213</v>
      </c>
      <c r="B13" s="99">
        <v>256480</v>
      </c>
      <c r="C13" s="99">
        <v>309205</v>
      </c>
      <c r="D13" s="99">
        <v>1980</v>
      </c>
      <c r="E13" s="99">
        <f t="shared" si="0"/>
        <v>311185</v>
      </c>
      <c r="F13" s="110"/>
      <c r="G13" s="91"/>
      <c r="H13" s="96" t="s">
        <v>41</v>
      </c>
      <c r="I13" s="97"/>
      <c r="J13" s="97"/>
      <c r="K13" s="247"/>
      <c r="L13" s="91"/>
      <c r="M13" s="104"/>
      <c r="N13" s="112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</row>
    <row r="14" spans="1:61">
      <c r="A14" s="98" t="s">
        <v>232</v>
      </c>
      <c r="B14" s="99">
        <v>322670</v>
      </c>
      <c r="C14" s="99">
        <v>422693</v>
      </c>
      <c r="D14" s="99">
        <v>1722</v>
      </c>
      <c r="E14" s="99">
        <f t="shared" si="0"/>
        <v>424415</v>
      </c>
      <c r="F14" s="108"/>
      <c r="G14" s="91"/>
      <c r="H14" s="96" t="s">
        <v>41</v>
      </c>
      <c r="I14" s="97"/>
      <c r="J14" s="97"/>
      <c r="K14" s="247"/>
      <c r="L14" s="91"/>
      <c r="M14" s="104"/>
      <c r="N14" s="247"/>
      <c r="O14" s="113"/>
      <c r="P14" s="113"/>
      <c r="Q14" s="104"/>
      <c r="R14" s="112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</row>
    <row r="15" spans="1:61">
      <c r="A15" s="98" t="s">
        <v>234</v>
      </c>
      <c r="B15" s="99">
        <v>476850</v>
      </c>
      <c r="C15" s="99">
        <v>492130</v>
      </c>
      <c r="D15" s="99">
        <v>1330</v>
      </c>
      <c r="E15" s="99">
        <f t="shared" si="0"/>
        <v>493460</v>
      </c>
      <c r="F15" s="107"/>
      <c r="G15" s="111"/>
      <c r="H15" s="97" t="s">
        <v>41</v>
      </c>
      <c r="I15" s="97"/>
      <c r="J15" s="97"/>
      <c r="K15" s="48"/>
      <c r="L15" s="91"/>
      <c r="M15" s="104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</row>
    <row r="16" spans="1:61">
      <c r="A16" s="98" t="s">
        <v>235</v>
      </c>
      <c r="B16" s="99">
        <v>423710</v>
      </c>
      <c r="C16" s="99">
        <v>372960</v>
      </c>
      <c r="D16" s="99">
        <v>2590</v>
      </c>
      <c r="E16" s="99">
        <f t="shared" si="0"/>
        <v>375550</v>
      </c>
      <c r="F16" s="107"/>
      <c r="G16" s="111"/>
      <c r="H16" s="97" t="s">
        <v>41</v>
      </c>
      <c r="I16" s="97"/>
      <c r="J16" s="97"/>
      <c r="K16" s="247"/>
      <c r="L16" s="91"/>
      <c r="M16" s="104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</row>
    <row r="17" spans="1:61">
      <c r="A17" s="98" t="s">
        <v>238</v>
      </c>
      <c r="B17" s="99">
        <v>447790</v>
      </c>
      <c r="C17" s="99">
        <v>484395</v>
      </c>
      <c r="D17" s="99">
        <v>2305</v>
      </c>
      <c r="E17" s="99">
        <f t="shared" si="0"/>
        <v>486700</v>
      </c>
      <c r="F17" s="100"/>
      <c r="G17" s="101"/>
      <c r="H17" s="102" t="s">
        <v>41</v>
      </c>
      <c r="I17" s="97"/>
      <c r="J17" s="97"/>
      <c r="K17" s="114"/>
      <c r="L17" s="91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</row>
    <row r="18" spans="1:61">
      <c r="A18" s="98" t="s">
        <v>239</v>
      </c>
      <c r="B18" s="99">
        <v>734205</v>
      </c>
      <c r="C18" s="99">
        <v>635205</v>
      </c>
      <c r="D18" s="99">
        <v>1410</v>
      </c>
      <c r="E18" s="99">
        <f t="shared" si="0"/>
        <v>636615</v>
      </c>
      <c r="F18" s="110"/>
      <c r="G18" s="91"/>
      <c r="H18" s="96" t="s">
        <v>41</v>
      </c>
      <c r="I18" s="97"/>
      <c r="J18" s="97"/>
      <c r="K18" s="247"/>
      <c r="L18" s="91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</row>
    <row r="19" spans="1:61">
      <c r="A19" s="98"/>
      <c r="B19" s="99"/>
      <c r="C19" s="99"/>
      <c r="D19" s="99"/>
      <c r="E19" s="99">
        <f t="shared" si="0"/>
        <v>0</v>
      </c>
      <c r="F19" s="108"/>
      <c r="G19" s="91"/>
      <c r="H19" s="96" t="s">
        <v>41</v>
      </c>
      <c r="I19" s="97"/>
      <c r="J19" s="97"/>
      <c r="K19" s="247"/>
      <c r="L19" s="91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</row>
    <row r="20" spans="1:61">
      <c r="A20" s="98"/>
      <c r="B20" s="99"/>
      <c r="C20" s="99"/>
      <c r="D20" s="99"/>
      <c r="E20" s="99">
        <f t="shared" si="0"/>
        <v>0</v>
      </c>
      <c r="F20" s="100"/>
      <c r="G20" s="91"/>
      <c r="H20" s="96" t="s">
        <v>41</v>
      </c>
      <c r="I20" s="97"/>
      <c r="J20" s="97"/>
      <c r="K20" s="247"/>
      <c r="L20" s="91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247"/>
      <c r="AX20" s="247"/>
      <c r="AY20" s="247"/>
      <c r="AZ20" s="247"/>
      <c r="BA20" s="247"/>
      <c r="BB20" s="247"/>
      <c r="BC20" s="247"/>
      <c r="BD20" s="247"/>
      <c r="BE20" s="247"/>
      <c r="BF20" s="247"/>
      <c r="BG20" s="247"/>
      <c r="BH20" s="247"/>
      <c r="BI20" s="247"/>
    </row>
    <row r="21" spans="1:61">
      <c r="A21" s="98"/>
      <c r="B21" s="99"/>
      <c r="C21" s="99"/>
      <c r="D21" s="99"/>
      <c r="E21" s="99">
        <f t="shared" si="0"/>
        <v>0</v>
      </c>
      <c r="F21" s="100"/>
      <c r="G21" s="91"/>
      <c r="H21" s="96" t="s">
        <v>41</v>
      </c>
      <c r="I21" s="97"/>
      <c r="J21" s="97"/>
      <c r="K21" s="115"/>
      <c r="L21" s="111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247"/>
      <c r="AX21" s="247"/>
      <c r="AY21" s="247"/>
      <c r="AZ21" s="247"/>
      <c r="BA21" s="247"/>
      <c r="BB21" s="247"/>
      <c r="BC21" s="247"/>
      <c r="BD21" s="247"/>
      <c r="BE21" s="247"/>
      <c r="BF21" s="247"/>
      <c r="BG21" s="247"/>
      <c r="BH21" s="247"/>
      <c r="BI21" s="247"/>
    </row>
    <row r="22" spans="1:61">
      <c r="A22" s="98"/>
      <c r="B22" s="99"/>
      <c r="C22" s="99"/>
      <c r="D22" s="99"/>
      <c r="E22" s="99">
        <f>C22+D22</f>
        <v>0</v>
      </c>
      <c r="F22" s="100"/>
      <c r="G22" s="91"/>
      <c r="H22" s="96" t="s">
        <v>41</v>
      </c>
      <c r="I22" s="97"/>
      <c r="J22" s="97"/>
      <c r="K22" s="247"/>
      <c r="L22" s="91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247"/>
      <c r="AX22" s="247"/>
      <c r="AY22" s="247"/>
      <c r="AZ22" s="247"/>
      <c r="BA22" s="247"/>
      <c r="BB22" s="247"/>
      <c r="BC22" s="247"/>
      <c r="BD22" s="247"/>
      <c r="BE22" s="247"/>
      <c r="BF22" s="247"/>
      <c r="BG22" s="247"/>
      <c r="BH22" s="247"/>
      <c r="BI22" s="247"/>
    </row>
    <row r="23" spans="1:61">
      <c r="A23" s="98"/>
      <c r="B23" s="99"/>
      <c r="C23" s="99"/>
      <c r="D23" s="99"/>
      <c r="E23" s="99">
        <f t="shared" si="0"/>
        <v>0</v>
      </c>
      <c r="F23" s="100"/>
      <c r="G23" s="101"/>
      <c r="H23" s="102" t="s">
        <v>41</v>
      </c>
      <c r="I23" s="97"/>
      <c r="J23" s="97"/>
      <c r="K23" s="48"/>
      <c r="L23" s="111"/>
      <c r="M23" s="112"/>
      <c r="N23" s="113"/>
      <c r="O23" s="105"/>
      <c r="P23" s="104"/>
      <c r="Q23" s="112"/>
      <c r="R23" s="113"/>
      <c r="S23" s="113"/>
      <c r="T23" s="104"/>
      <c r="U23" s="112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</row>
    <row r="24" spans="1:61">
      <c r="A24" s="98"/>
      <c r="B24" s="99"/>
      <c r="C24" s="99"/>
      <c r="D24" s="99"/>
      <c r="E24" s="99">
        <f t="shared" si="0"/>
        <v>0</v>
      </c>
      <c r="F24" s="100"/>
      <c r="G24" s="101"/>
      <c r="H24" s="102" t="s">
        <v>41</v>
      </c>
      <c r="I24" s="97"/>
      <c r="J24" s="97"/>
      <c r="K24" s="247"/>
      <c r="L24" s="91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247"/>
      <c r="AX24" s="247"/>
      <c r="AY24" s="247"/>
      <c r="AZ24" s="247"/>
      <c r="BA24" s="247"/>
      <c r="BB24" s="247"/>
      <c r="BC24" s="247"/>
      <c r="BD24" s="247"/>
      <c r="BE24" s="247"/>
      <c r="BF24" s="247"/>
      <c r="BG24" s="247"/>
      <c r="BH24" s="247"/>
      <c r="BI24" s="247"/>
    </row>
    <row r="25" spans="1:61">
      <c r="A25" s="98"/>
      <c r="B25" s="99"/>
      <c r="C25" s="99"/>
      <c r="D25" s="99"/>
      <c r="E25" s="99">
        <f t="shared" si="0"/>
        <v>0</v>
      </c>
      <c r="F25" s="108"/>
      <c r="G25" s="91"/>
      <c r="H25" s="96" t="s">
        <v>41</v>
      </c>
      <c r="I25" s="97"/>
      <c r="J25" s="97"/>
      <c r="K25" s="247"/>
      <c r="L25" s="91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</row>
    <row r="26" spans="1:61">
      <c r="A26" s="98"/>
      <c r="B26" s="99"/>
      <c r="C26" s="99"/>
      <c r="D26" s="99"/>
      <c r="E26" s="99">
        <f t="shared" si="0"/>
        <v>0</v>
      </c>
      <c r="F26" s="116"/>
      <c r="G26" s="91"/>
      <c r="H26" s="96" t="s">
        <v>41</v>
      </c>
      <c r="I26" s="97"/>
      <c r="J26" s="97"/>
      <c r="K26" s="247"/>
      <c r="L26" s="91"/>
      <c r="M26" s="104"/>
      <c r="N26" s="105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</row>
    <row r="27" spans="1:61">
      <c r="A27" s="98"/>
      <c r="B27" s="99"/>
      <c r="C27" s="99"/>
      <c r="D27" s="99"/>
      <c r="E27" s="99">
        <f t="shared" si="0"/>
        <v>0</v>
      </c>
      <c r="F27" s="108"/>
      <c r="G27" s="91"/>
      <c r="H27" s="96" t="s">
        <v>41</v>
      </c>
      <c r="I27" s="97"/>
      <c r="J27" s="97"/>
      <c r="K27" s="117"/>
      <c r="L27" s="91"/>
      <c r="M27" s="104"/>
      <c r="N27" s="112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</row>
    <row r="28" spans="1:61">
      <c r="A28" s="98"/>
      <c r="B28" s="99"/>
      <c r="C28" s="99"/>
      <c r="D28" s="99"/>
      <c r="E28" s="99">
        <f t="shared" si="0"/>
        <v>0</v>
      </c>
      <c r="F28" s="108"/>
      <c r="G28" s="91"/>
      <c r="H28" s="96" t="s">
        <v>41</v>
      </c>
      <c r="I28" s="97"/>
      <c r="J28" s="97"/>
      <c r="K28" s="247"/>
      <c r="L28" s="91"/>
      <c r="M28" s="104"/>
      <c r="N28" s="112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</row>
    <row r="29" spans="1:61">
      <c r="A29" s="98"/>
      <c r="B29" s="99"/>
      <c r="C29" s="99"/>
      <c r="D29" s="99"/>
      <c r="E29" s="99">
        <f t="shared" si="0"/>
        <v>0</v>
      </c>
      <c r="F29" s="108"/>
      <c r="G29" s="91"/>
      <c r="H29" s="96" t="s">
        <v>41</v>
      </c>
      <c r="I29" s="97"/>
      <c r="J29" s="97"/>
      <c r="K29" s="247"/>
      <c r="L29" s="91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</row>
    <row r="30" spans="1:61">
      <c r="A30" s="98"/>
      <c r="B30" s="99"/>
      <c r="C30" s="99"/>
      <c r="D30" s="99"/>
      <c r="E30" s="99">
        <f t="shared" si="0"/>
        <v>0</v>
      </c>
      <c r="F30" s="107"/>
      <c r="G30" s="118"/>
      <c r="H30" s="119" t="s">
        <v>41</v>
      </c>
      <c r="I30" s="120"/>
      <c r="J30" s="119"/>
      <c r="K30" s="247"/>
      <c r="L30" s="91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</row>
    <row r="31" spans="1:61">
      <c r="A31" s="98"/>
      <c r="B31" s="99"/>
      <c r="C31" s="99"/>
      <c r="D31" s="99"/>
      <c r="E31" s="99">
        <f t="shared" si="0"/>
        <v>0</v>
      </c>
      <c r="F31" s="107"/>
      <c r="G31" s="121"/>
      <c r="H31" s="119" t="s">
        <v>41</v>
      </c>
      <c r="I31" s="120"/>
      <c r="J31" s="122"/>
      <c r="K31" s="123"/>
      <c r="L31" s="91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7"/>
      <c r="BD31" s="247"/>
      <c r="BE31" s="247"/>
      <c r="BF31" s="247"/>
      <c r="BG31" s="247"/>
      <c r="BH31" s="247"/>
      <c r="BI31" s="247"/>
    </row>
    <row r="32" spans="1:61">
      <c r="A32" s="98"/>
      <c r="B32" s="99"/>
      <c r="C32" s="99"/>
      <c r="D32" s="99"/>
      <c r="E32" s="99">
        <f t="shared" si="0"/>
        <v>0</v>
      </c>
      <c r="F32" s="107"/>
      <c r="G32" s="124"/>
      <c r="H32" s="258"/>
      <c r="I32" s="259"/>
      <c r="J32" s="122"/>
      <c r="K32" s="123"/>
      <c r="L32" s="91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247"/>
      <c r="AX32" s="247"/>
      <c r="AY32" s="247"/>
      <c r="AZ32" s="247"/>
      <c r="BA32" s="247"/>
      <c r="BB32" s="247"/>
      <c r="BC32" s="247"/>
      <c r="BD32" s="247"/>
      <c r="BE32" s="247"/>
      <c r="BF32" s="247"/>
      <c r="BG32" s="247"/>
      <c r="BH32" s="247"/>
      <c r="BI32" s="247"/>
    </row>
    <row r="33" spans="1:61">
      <c r="A33" s="248" t="s">
        <v>4</v>
      </c>
      <c r="B33" s="99">
        <f>SUM(B5:B32)</f>
        <v>5797795</v>
      </c>
      <c r="C33" s="99">
        <f>SUM(C5:C32)</f>
        <v>5800671</v>
      </c>
      <c r="D33" s="99">
        <f>SUM(D5:D32)</f>
        <v>26081</v>
      </c>
      <c r="E33" s="99">
        <f>SUM(E5:E32)</f>
        <v>5826752</v>
      </c>
      <c r="F33" s="107">
        <f>B33-E33</f>
        <v>-28957</v>
      </c>
      <c r="G33" s="121"/>
      <c r="H33" s="260"/>
      <c r="I33" s="259"/>
      <c r="J33" s="119"/>
      <c r="K33" s="123"/>
      <c r="L33" s="91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47"/>
      <c r="AZ33" s="247"/>
      <c r="BA33" s="247"/>
      <c r="BB33" s="247"/>
      <c r="BC33" s="247"/>
      <c r="BD33" s="247"/>
      <c r="BE33" s="247"/>
      <c r="BF33" s="247"/>
      <c r="BG33" s="247"/>
      <c r="BH33" s="247"/>
      <c r="BI33" s="247"/>
    </row>
    <row r="34" spans="1:61">
      <c r="A34" s="113"/>
      <c r="B34" s="104"/>
      <c r="C34" s="104"/>
      <c r="D34" s="104"/>
      <c r="E34" s="104"/>
      <c r="F34" s="107"/>
      <c r="G34" s="121"/>
      <c r="H34" s="121"/>
      <c r="I34" s="262"/>
      <c r="J34" s="118"/>
      <c r="K34" s="123"/>
      <c r="L34" s="91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247"/>
    </row>
    <row r="35" spans="1:61" ht="13.5" thickBot="1">
      <c r="A35" s="318" t="s">
        <v>42</v>
      </c>
      <c r="B35" s="319"/>
      <c r="C35" s="319"/>
      <c r="D35" s="320"/>
      <c r="E35" s="105"/>
      <c r="F35" s="107"/>
      <c r="G35" s="121"/>
      <c r="H35" s="121"/>
      <c r="I35" s="262"/>
      <c r="J35" s="118"/>
      <c r="K35" s="123"/>
      <c r="L35" s="91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7"/>
      <c r="AX35" s="247"/>
      <c r="AY35" s="247"/>
      <c r="AZ35" s="247"/>
      <c r="BA35" s="247"/>
      <c r="BB35" s="247"/>
      <c r="BC35" s="247"/>
      <c r="BD35" s="247"/>
      <c r="BE35" s="247"/>
      <c r="BF35" s="247"/>
      <c r="BG35" s="247"/>
      <c r="BH35" s="247"/>
      <c r="BI35" s="247"/>
    </row>
    <row r="36" spans="1:61">
      <c r="A36" s="125" t="s">
        <v>43</v>
      </c>
      <c r="B36" s="126" t="s">
        <v>44</v>
      </c>
      <c r="C36" s="126" t="s">
        <v>45</v>
      </c>
      <c r="D36" s="127" t="s">
        <v>0</v>
      </c>
      <c r="E36" s="128">
        <f>F33-C119+K142</f>
        <v>0</v>
      </c>
      <c r="F36" s="129">
        <f>F33-C119-I43-I42+K142-C124</f>
        <v>0</v>
      </c>
      <c r="G36" s="121"/>
      <c r="H36" s="121"/>
      <c r="I36" s="263"/>
      <c r="J36" s="91"/>
      <c r="K36" s="123"/>
      <c r="L36" s="91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</row>
    <row r="37" spans="1:61">
      <c r="A37" s="158" t="s">
        <v>113</v>
      </c>
      <c r="B37" s="92" t="s">
        <v>118</v>
      </c>
      <c r="C37" s="269">
        <v>20670</v>
      </c>
      <c r="D37" s="92" t="s">
        <v>211</v>
      </c>
      <c r="E37" s="105"/>
      <c r="F37" s="100"/>
      <c r="G37" s="121"/>
      <c r="H37" s="121"/>
      <c r="I37" s="263"/>
      <c r="J37" s="91"/>
      <c r="K37" s="123"/>
      <c r="L37" s="91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</row>
    <row r="38" spans="1:61">
      <c r="A38" s="271" t="s">
        <v>47</v>
      </c>
      <c r="B38" s="92" t="s">
        <v>202</v>
      </c>
      <c r="C38" s="269">
        <v>8325</v>
      </c>
      <c r="D38" s="92" t="s">
        <v>208</v>
      </c>
      <c r="E38" s="104"/>
      <c r="F38" s="107"/>
      <c r="G38" s="121"/>
      <c r="H38" s="121"/>
      <c r="I38" s="263"/>
      <c r="J38" s="91"/>
      <c r="K38" s="123"/>
      <c r="L38" s="91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  <c r="AA38" s="247"/>
      <c r="AB38" s="247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47"/>
      <c r="AZ38" s="247"/>
      <c r="BA38" s="247"/>
      <c r="BB38" s="247"/>
      <c r="BC38" s="247"/>
      <c r="BD38" s="247"/>
      <c r="BE38" s="247"/>
      <c r="BF38" s="247"/>
      <c r="BG38" s="247"/>
      <c r="BH38" s="247"/>
      <c r="BI38" s="247"/>
    </row>
    <row r="39" spans="1:61">
      <c r="A39" s="158" t="s">
        <v>201</v>
      </c>
      <c r="B39" s="92" t="s">
        <v>202</v>
      </c>
      <c r="C39" s="269">
        <v>4000</v>
      </c>
      <c r="D39" s="92" t="s">
        <v>199</v>
      </c>
      <c r="E39" s="104"/>
      <c r="F39" s="100"/>
      <c r="G39" s="121"/>
      <c r="H39" s="121"/>
      <c r="I39" s="263"/>
      <c r="J39" s="91"/>
      <c r="K39" s="123"/>
      <c r="L39" s="91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7"/>
      <c r="AI39" s="247"/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247"/>
      <c r="BH39" s="247"/>
      <c r="BI39" s="247"/>
    </row>
    <row r="40" spans="1:61">
      <c r="A40" s="158" t="s">
        <v>203</v>
      </c>
      <c r="B40" s="130" t="s">
        <v>202</v>
      </c>
      <c r="C40" s="269">
        <v>1000</v>
      </c>
      <c r="D40" s="92" t="s">
        <v>199</v>
      </c>
      <c r="E40" s="104"/>
      <c r="F40" s="100"/>
      <c r="G40" s="132"/>
      <c r="H40" s="132"/>
      <c r="I40" s="263"/>
      <c r="J40" s="91"/>
      <c r="K40" s="123"/>
      <c r="L40" s="91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  <c r="AA40" s="247"/>
      <c r="AB40" s="247"/>
      <c r="AC40" s="247"/>
      <c r="AD40" s="247"/>
      <c r="AE40" s="247"/>
      <c r="AF40" s="247"/>
      <c r="AG40" s="247"/>
      <c r="AH40" s="247"/>
      <c r="AI40" s="247"/>
      <c r="AJ40" s="247"/>
      <c r="AK40" s="247"/>
      <c r="AL40" s="247"/>
      <c r="AM40" s="247"/>
      <c r="AN40" s="247"/>
      <c r="AO40" s="247"/>
      <c r="AP40" s="247"/>
      <c r="AQ40" s="247"/>
      <c r="AR40" s="247"/>
      <c r="AS40" s="247"/>
      <c r="AT40" s="247"/>
      <c r="AU40" s="247"/>
      <c r="AV40" s="247"/>
      <c r="AW40" s="247"/>
      <c r="AX40" s="247"/>
      <c r="AY40" s="247"/>
      <c r="AZ40" s="247"/>
      <c r="BA40" s="247"/>
      <c r="BB40" s="247"/>
      <c r="BC40" s="247"/>
      <c r="BD40" s="247"/>
      <c r="BE40" s="247"/>
      <c r="BF40" s="247"/>
      <c r="BG40" s="247"/>
      <c r="BH40" s="247"/>
      <c r="BI40" s="247"/>
    </row>
    <row r="41" spans="1:61">
      <c r="A41" s="271" t="s">
        <v>254</v>
      </c>
      <c r="B41" s="92" t="s">
        <v>202</v>
      </c>
      <c r="C41" s="269">
        <v>2000</v>
      </c>
      <c r="D41" s="92" t="s">
        <v>239</v>
      </c>
      <c r="E41" s="133"/>
      <c r="F41" s="100"/>
      <c r="G41" s="134" t="s">
        <v>126</v>
      </c>
      <c r="H41" s="134"/>
      <c r="I41" s="263"/>
      <c r="J41" s="91"/>
      <c r="K41" s="123"/>
      <c r="L41" s="91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7"/>
      <c r="AF41" s="247"/>
      <c r="AG41" s="247"/>
      <c r="AH41" s="247"/>
      <c r="AI41" s="247"/>
      <c r="AJ41" s="247"/>
      <c r="AK41" s="247"/>
      <c r="AL41" s="247"/>
      <c r="AM41" s="247"/>
      <c r="AN41" s="247"/>
      <c r="AO41" s="247"/>
      <c r="AP41" s="247"/>
      <c r="AQ41" s="247"/>
      <c r="AR41" s="247"/>
      <c r="AS41" s="247"/>
      <c r="AT41" s="247"/>
      <c r="AU41" s="247"/>
      <c r="AV41" s="247"/>
      <c r="AW41" s="247"/>
      <c r="AX41" s="247"/>
      <c r="AY41" s="247"/>
      <c r="AZ41" s="247"/>
      <c r="BA41" s="247"/>
      <c r="BB41" s="247"/>
      <c r="BC41" s="247"/>
      <c r="BD41" s="247"/>
      <c r="BE41" s="247"/>
      <c r="BF41" s="247"/>
      <c r="BG41" s="247"/>
      <c r="BH41" s="247"/>
      <c r="BI41" s="247"/>
    </row>
    <row r="42" spans="1:61">
      <c r="A42" s="158"/>
      <c r="B42" s="252"/>
      <c r="C42" s="269"/>
      <c r="D42" s="131"/>
      <c r="F42" s="249"/>
      <c r="G42" s="135"/>
      <c r="H42" s="135"/>
      <c r="I42" s="263"/>
      <c r="J42" s="111"/>
      <c r="K42" s="136"/>
      <c r="L42" s="91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  <c r="BF42" s="247"/>
      <c r="BG42" s="247"/>
      <c r="BH42" s="247"/>
      <c r="BI42" s="247"/>
    </row>
    <row r="43" spans="1:61">
      <c r="A43" s="158"/>
      <c r="B43" s="252"/>
      <c r="C43" s="269"/>
      <c r="D43" s="131"/>
      <c r="E43" s="105"/>
      <c r="F43" s="321" t="s">
        <v>51</v>
      </c>
      <c r="G43" s="321"/>
      <c r="H43" s="321"/>
      <c r="I43" s="321"/>
      <c r="J43" s="321"/>
      <c r="K43" s="137"/>
      <c r="L43" s="96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7"/>
      <c r="BD43" s="247"/>
      <c r="BE43" s="247"/>
      <c r="BF43" s="247"/>
      <c r="BG43" s="247"/>
      <c r="BH43" s="247"/>
      <c r="BI43" s="247"/>
    </row>
    <row r="44" spans="1:61">
      <c r="A44" s="158"/>
      <c r="B44" s="252"/>
      <c r="C44" s="270"/>
      <c r="D44" s="99"/>
      <c r="E44" s="104"/>
      <c r="F44" s="138"/>
      <c r="G44" s="138"/>
      <c r="H44" s="138"/>
      <c r="I44" s="97"/>
      <c r="J44" s="97"/>
      <c r="K44" s="137"/>
      <c r="L44" s="96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  <c r="AA44" s="247"/>
      <c r="AB44" s="247"/>
      <c r="AC44" s="247"/>
      <c r="AD44" s="247"/>
      <c r="AE44" s="247"/>
      <c r="AF44" s="247"/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7"/>
      <c r="AT44" s="247"/>
      <c r="AU44" s="247"/>
      <c r="AV44" s="247"/>
      <c r="AW44" s="247"/>
      <c r="AX44" s="247"/>
      <c r="AY44" s="247"/>
      <c r="AZ44" s="247"/>
      <c r="BA44" s="247"/>
      <c r="BB44" s="247"/>
      <c r="BC44" s="247"/>
      <c r="BD44" s="247"/>
      <c r="BE44" s="247"/>
      <c r="BF44" s="247"/>
      <c r="BG44" s="247"/>
      <c r="BH44" s="247"/>
      <c r="BI44" s="247"/>
    </row>
    <row r="45" spans="1:61" ht="13.5" thickBot="1">
      <c r="A45" s="254"/>
      <c r="B45" s="255"/>
      <c r="C45" s="256"/>
      <c r="D45" s="257"/>
      <c r="E45" s="104"/>
      <c r="F45" s="138"/>
      <c r="G45" s="138"/>
      <c r="H45" s="138"/>
      <c r="I45" s="139"/>
      <c r="J45" s="97"/>
      <c r="K45" s="137"/>
      <c r="L45" s="96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  <c r="AA45" s="247"/>
      <c r="AB45" s="247"/>
      <c r="AC45" s="247"/>
      <c r="AD45" s="247"/>
      <c r="AE45" s="247"/>
      <c r="AF45" s="247"/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7"/>
      <c r="AT45" s="247"/>
      <c r="AU45" s="247"/>
      <c r="AV45" s="247"/>
      <c r="AW45" s="247"/>
      <c r="AX45" s="247"/>
      <c r="AY45" s="247"/>
      <c r="AZ45" s="247"/>
      <c r="BA45" s="247"/>
      <c r="BB45" s="247"/>
      <c r="BC45" s="247"/>
      <c r="BD45" s="247"/>
      <c r="BE45" s="247"/>
      <c r="BF45" s="247"/>
      <c r="BG45" s="247"/>
      <c r="BH45" s="247"/>
      <c r="BI45" s="247"/>
    </row>
    <row r="46" spans="1:61" ht="13.5" thickTop="1">
      <c r="A46" s="267" t="s">
        <v>215</v>
      </c>
      <c r="B46" s="272"/>
      <c r="C46" s="273">
        <v>17055</v>
      </c>
      <c r="D46" s="268" t="s">
        <v>234</v>
      </c>
      <c r="E46" s="104"/>
      <c r="F46" s="252"/>
      <c r="G46" s="252"/>
      <c r="H46" s="252"/>
      <c r="I46" s="97"/>
      <c r="J46" s="96"/>
      <c r="K46" s="137"/>
      <c r="L46" s="96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  <c r="AA46" s="247"/>
      <c r="AB46" s="247"/>
      <c r="AC46" s="247"/>
      <c r="AD46" s="247"/>
      <c r="AE46" s="247"/>
      <c r="AF46" s="247"/>
      <c r="AG46" s="247"/>
      <c r="AH46" s="247"/>
      <c r="AI46" s="247"/>
      <c r="AJ46" s="247"/>
      <c r="AK46" s="247"/>
      <c r="AL46" s="247"/>
      <c r="AM46" s="247"/>
      <c r="AN46" s="247"/>
      <c r="AO46" s="247"/>
      <c r="AP46" s="247"/>
      <c r="AQ46" s="247"/>
      <c r="AR46" s="247"/>
      <c r="AS46" s="247"/>
      <c r="AT46" s="247"/>
      <c r="AU46" s="247"/>
      <c r="AV46" s="247"/>
      <c r="AW46" s="247"/>
      <c r="AX46" s="247"/>
      <c r="AY46" s="247"/>
      <c r="AZ46" s="247"/>
      <c r="BA46" s="247"/>
      <c r="BB46" s="247"/>
      <c r="BC46" s="247"/>
      <c r="BD46" s="247"/>
      <c r="BE46" s="247"/>
      <c r="BF46" s="247"/>
      <c r="BG46" s="247"/>
      <c r="BH46" s="247"/>
      <c r="BI46" s="247"/>
    </row>
    <row r="47" spans="1:61">
      <c r="A47" s="148" t="s">
        <v>247</v>
      </c>
      <c r="B47" s="148"/>
      <c r="C47" s="142">
        <v>17930</v>
      </c>
      <c r="D47" s="146" t="s">
        <v>239</v>
      </c>
      <c r="E47" s="104"/>
      <c r="F47" s="252"/>
      <c r="G47" s="252"/>
      <c r="H47" s="252"/>
      <c r="I47" s="97"/>
      <c r="J47" s="144"/>
      <c r="K47" s="137"/>
      <c r="L47" s="96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114"/>
      <c r="AL47" s="114"/>
      <c r="AM47" s="114"/>
      <c r="AN47" s="114"/>
      <c r="AO47" s="247"/>
      <c r="AP47" s="247"/>
      <c r="AQ47" s="247"/>
      <c r="AR47" s="247"/>
      <c r="AS47" s="247"/>
      <c r="AT47" s="247"/>
      <c r="AU47" s="247"/>
      <c r="AV47" s="247"/>
      <c r="AW47" s="247"/>
      <c r="AX47" s="247"/>
      <c r="AY47" s="247"/>
      <c r="AZ47" s="247"/>
      <c r="BA47" s="247"/>
      <c r="BB47" s="247"/>
      <c r="BC47" s="247"/>
      <c r="BD47" s="247"/>
      <c r="BE47" s="247"/>
      <c r="BF47" s="247"/>
      <c r="BG47" s="247"/>
      <c r="BH47" s="247"/>
      <c r="BI47" s="247"/>
    </row>
    <row r="48" spans="1:61">
      <c r="A48" s="145" t="s">
        <v>27</v>
      </c>
      <c r="B48" s="143"/>
      <c r="C48" s="237">
        <v>7160</v>
      </c>
      <c r="D48" s="268" t="s">
        <v>154</v>
      </c>
      <c r="E48" s="104"/>
      <c r="F48" s="248"/>
      <c r="G48" s="137"/>
      <c r="H48" s="248"/>
      <c r="I48" s="97"/>
      <c r="J48" s="144"/>
      <c r="K48" s="137"/>
      <c r="L48" s="96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247"/>
      <c r="BE48" s="247"/>
      <c r="BF48" s="247"/>
      <c r="BG48" s="247"/>
      <c r="BH48" s="247"/>
      <c r="BI48" s="247"/>
    </row>
    <row r="49" spans="1:61">
      <c r="A49" s="141" t="s">
        <v>18</v>
      </c>
      <c r="B49" s="96"/>
      <c r="C49" s="142">
        <v>50000</v>
      </c>
      <c r="D49" s="143" t="s">
        <v>234</v>
      </c>
      <c r="E49" s="104"/>
      <c r="F49" s="248"/>
      <c r="G49" s="248"/>
      <c r="H49" s="248"/>
      <c r="I49" s="97"/>
      <c r="J49" s="144"/>
      <c r="K49" s="137"/>
      <c r="L49" s="96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</row>
    <row r="50" spans="1:61">
      <c r="A50" s="141" t="s">
        <v>25</v>
      </c>
      <c r="B50" s="96"/>
      <c r="C50" s="142">
        <v>230035</v>
      </c>
      <c r="D50" s="268" t="s">
        <v>235</v>
      </c>
      <c r="E50" s="104"/>
      <c r="F50" s="248"/>
      <c r="G50" s="248"/>
      <c r="H50" s="248"/>
      <c r="I50" s="97"/>
      <c r="J50" s="144"/>
      <c r="K50" s="137"/>
      <c r="L50" s="96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</row>
    <row r="51" spans="1:61">
      <c r="A51" s="141" t="s">
        <v>20</v>
      </c>
      <c r="B51" s="143"/>
      <c r="C51" s="142">
        <v>265917</v>
      </c>
      <c r="D51" s="143" t="s">
        <v>199</v>
      </c>
      <c r="E51" s="104"/>
      <c r="F51" s="96"/>
      <c r="G51" s="248"/>
      <c r="H51" s="248"/>
      <c r="I51" s="97"/>
      <c r="J51" s="144"/>
      <c r="K51" s="137"/>
      <c r="L51" s="96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7"/>
      <c r="AF51" s="247"/>
      <c r="AG51" s="247"/>
      <c r="AH51" s="247"/>
      <c r="AI51" s="247"/>
      <c r="AJ51" s="247"/>
      <c r="AK51" s="247"/>
      <c r="AL51" s="247"/>
      <c r="AM51" s="247"/>
      <c r="AN51" s="247"/>
      <c r="AO51" s="247"/>
      <c r="AP51" s="247"/>
      <c r="AQ51" s="247"/>
      <c r="AR51" s="247"/>
      <c r="AS51" s="247"/>
      <c r="AT51" s="247"/>
      <c r="AU51" s="247"/>
      <c r="AV51" s="247"/>
      <c r="AW51" s="247"/>
      <c r="AX51" s="247"/>
      <c r="AY51" s="247"/>
      <c r="AZ51" s="247"/>
      <c r="BA51" s="247"/>
      <c r="BB51" s="247"/>
      <c r="BC51" s="247"/>
      <c r="BD51" s="247"/>
      <c r="BE51" s="247"/>
      <c r="BF51" s="247"/>
      <c r="BG51" s="247"/>
      <c r="BH51" s="247"/>
      <c r="BI51" s="247"/>
    </row>
    <row r="52" spans="1:61">
      <c r="A52" s="145" t="s">
        <v>24</v>
      </c>
      <c r="B52" s="102"/>
      <c r="C52" s="142">
        <v>63285</v>
      </c>
      <c r="D52" s="140" t="s">
        <v>178</v>
      </c>
      <c r="E52" s="104"/>
      <c r="F52" s="248"/>
      <c r="G52" s="248"/>
      <c r="H52" s="248"/>
      <c r="I52" s="97"/>
      <c r="J52" s="144"/>
      <c r="K52" s="137"/>
      <c r="L52" s="96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  <c r="BE52" s="247"/>
      <c r="BF52" s="247"/>
      <c r="BG52" s="247"/>
      <c r="BH52" s="247"/>
      <c r="BI52" s="247"/>
    </row>
    <row r="53" spans="1:61">
      <c r="A53" s="145" t="s">
        <v>52</v>
      </c>
      <c r="B53" s="96"/>
      <c r="C53" s="142">
        <v>54450</v>
      </c>
      <c r="D53" s="146" t="s">
        <v>182</v>
      </c>
      <c r="E53" s="104"/>
      <c r="F53" s="97"/>
      <c r="G53" s="248"/>
      <c r="H53" s="248"/>
      <c r="I53" s="97" t="s">
        <v>14</v>
      </c>
      <c r="J53" s="144"/>
      <c r="K53" s="137"/>
      <c r="L53" s="96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104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7"/>
      <c r="AO53" s="247"/>
      <c r="AP53" s="247"/>
      <c r="AQ53" s="247"/>
      <c r="AR53" s="247"/>
      <c r="AS53" s="247"/>
      <c r="AT53" s="247"/>
      <c r="AU53" s="247"/>
      <c r="AV53" s="247"/>
      <c r="AW53" s="247"/>
      <c r="AX53" s="247"/>
      <c r="AY53" s="247"/>
      <c r="AZ53" s="247"/>
      <c r="BA53" s="247"/>
      <c r="BB53" s="247"/>
      <c r="BC53" s="247"/>
      <c r="BD53" s="247"/>
      <c r="BE53" s="247"/>
      <c r="BF53" s="247"/>
      <c r="BG53" s="247"/>
      <c r="BH53" s="247"/>
      <c r="BI53" s="247"/>
    </row>
    <row r="54" spans="1:61">
      <c r="A54" s="147" t="s">
        <v>53</v>
      </c>
      <c r="B54" s="143"/>
      <c r="C54" s="148">
        <v>222000</v>
      </c>
      <c r="D54" s="140" t="s">
        <v>235</v>
      </c>
      <c r="E54" s="104"/>
      <c r="F54" s="248"/>
      <c r="G54" s="248"/>
      <c r="H54" s="248"/>
      <c r="I54" s="97"/>
      <c r="J54" s="144"/>
      <c r="K54" s="137"/>
      <c r="L54" s="96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  <c r="BF54" s="247"/>
      <c r="BG54" s="247"/>
      <c r="BH54" s="247"/>
      <c r="BI54" s="247"/>
    </row>
    <row r="55" spans="1:61">
      <c r="A55" s="141" t="s">
        <v>54</v>
      </c>
      <c r="B55" s="96"/>
      <c r="C55" s="142">
        <v>464405</v>
      </c>
      <c r="D55" s="149" t="s">
        <v>239</v>
      </c>
      <c r="E55" s="104"/>
      <c r="F55" s="96"/>
      <c r="G55" s="137"/>
      <c r="H55" s="248"/>
      <c r="I55" s="97"/>
      <c r="J55" s="144"/>
      <c r="K55" s="137"/>
      <c r="L55" s="96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  <c r="BF55" s="247"/>
      <c r="BG55" s="247"/>
      <c r="BH55" s="247"/>
      <c r="BI55" s="247"/>
    </row>
    <row r="56" spans="1:61">
      <c r="A56" s="145" t="s">
        <v>216</v>
      </c>
      <c r="B56" s="96"/>
      <c r="C56" s="142">
        <v>31115</v>
      </c>
      <c r="D56" s="146" t="s">
        <v>239</v>
      </c>
      <c r="E56" s="104"/>
      <c r="F56" s="96"/>
      <c r="G56" s="248"/>
      <c r="H56" s="248"/>
      <c r="I56" s="97"/>
      <c r="J56" s="144"/>
      <c r="K56" s="137"/>
      <c r="L56" s="96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  <c r="AG56" s="247"/>
      <c r="AH56" s="247"/>
      <c r="AI56" s="247"/>
      <c r="AJ56" s="247"/>
      <c r="AK56" s="247"/>
      <c r="AL56" s="247"/>
      <c r="AM56" s="247"/>
      <c r="AN56" s="247"/>
      <c r="AO56" s="247"/>
      <c r="AP56" s="247"/>
      <c r="AQ56" s="247"/>
      <c r="AR56" s="247"/>
      <c r="AS56" s="247"/>
      <c r="AT56" s="247"/>
      <c r="AU56" s="247"/>
      <c r="AV56" s="247"/>
      <c r="AW56" s="247"/>
      <c r="AX56" s="247"/>
      <c r="AY56" s="247"/>
      <c r="AZ56" s="247"/>
      <c r="BA56" s="247"/>
      <c r="BB56" s="247"/>
      <c r="BC56" s="247"/>
      <c r="BD56" s="247"/>
      <c r="BE56" s="247"/>
      <c r="BF56" s="247"/>
      <c r="BG56" s="247"/>
      <c r="BH56" s="247"/>
      <c r="BI56" s="247"/>
    </row>
    <row r="57" spans="1:61">
      <c r="A57" s="141" t="s">
        <v>55</v>
      </c>
      <c r="B57" s="96"/>
      <c r="C57" s="142">
        <v>187205</v>
      </c>
      <c r="D57" s="143" t="s">
        <v>239</v>
      </c>
      <c r="E57" s="104"/>
      <c r="F57" s="96"/>
      <c r="G57" s="248"/>
      <c r="H57" s="248"/>
      <c r="I57" s="97"/>
      <c r="J57" s="144"/>
      <c r="K57" s="137"/>
      <c r="L57" s="96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</row>
    <row r="58" spans="1:61">
      <c r="A58" s="147" t="s">
        <v>157</v>
      </c>
      <c r="B58" s="143"/>
      <c r="C58" s="142">
        <v>6000</v>
      </c>
      <c r="D58" s="149" t="s">
        <v>235</v>
      </c>
      <c r="E58" s="104"/>
      <c r="F58" s="97"/>
      <c r="G58" s="252" t="s">
        <v>14</v>
      </c>
      <c r="H58" s="248"/>
      <c r="I58" s="97"/>
      <c r="J58" s="144"/>
      <c r="K58" s="137"/>
      <c r="L58" s="96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  <c r="BF58" s="247"/>
      <c r="BG58" s="247"/>
      <c r="BH58" s="247"/>
      <c r="BI58" s="247"/>
    </row>
    <row r="59" spans="1:61">
      <c r="A59" s="145" t="s">
        <v>214</v>
      </c>
      <c r="B59" s="96"/>
      <c r="C59" s="142">
        <v>100000</v>
      </c>
      <c r="D59" s="149" t="s">
        <v>234</v>
      </c>
      <c r="E59" s="104"/>
      <c r="F59" s="96"/>
      <c r="G59" s="248"/>
      <c r="H59" s="248"/>
      <c r="I59" s="97"/>
      <c r="J59" s="144"/>
      <c r="K59" s="137"/>
      <c r="L59" s="96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  <c r="AG59" s="247"/>
      <c r="AH59" s="247"/>
      <c r="AI59" s="247"/>
      <c r="AJ59" s="247"/>
      <c r="AK59" s="247"/>
      <c r="AL59" s="247"/>
      <c r="AM59" s="247"/>
      <c r="AN59" s="247"/>
      <c r="AO59" s="247"/>
      <c r="AP59" s="247"/>
      <c r="AQ59" s="247"/>
      <c r="AR59" s="247"/>
      <c r="AS59" s="247"/>
      <c r="AT59" s="247"/>
      <c r="AU59" s="247"/>
      <c r="AV59" s="247"/>
      <c r="AW59" s="247"/>
      <c r="AX59" s="247"/>
      <c r="AY59" s="247"/>
      <c r="AZ59" s="247"/>
      <c r="BA59" s="247"/>
      <c r="BB59" s="247"/>
      <c r="BC59" s="247"/>
      <c r="BD59" s="247"/>
      <c r="BE59" s="247"/>
      <c r="BF59" s="247"/>
      <c r="BG59" s="247"/>
      <c r="BH59" s="247"/>
      <c r="BI59" s="247"/>
    </row>
    <row r="60" spans="1:61">
      <c r="A60" s="145" t="s">
        <v>236</v>
      </c>
      <c r="B60" s="96"/>
      <c r="C60" s="142">
        <v>4500</v>
      </c>
      <c r="D60" s="146" t="s">
        <v>239</v>
      </c>
      <c r="E60" s="104"/>
      <c r="F60" s="96"/>
      <c r="G60" s="248"/>
      <c r="H60" s="248"/>
      <c r="I60" s="97"/>
      <c r="J60" s="144"/>
      <c r="K60" s="137"/>
      <c r="L60" s="96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  <c r="AI60" s="247"/>
      <c r="AJ60" s="247"/>
      <c r="AK60" s="247"/>
      <c r="AL60" s="247"/>
      <c r="AM60" s="247"/>
      <c r="AN60" s="247"/>
      <c r="AO60" s="247"/>
      <c r="AP60" s="247"/>
      <c r="AQ60" s="247"/>
      <c r="AR60" s="247"/>
      <c r="AS60" s="247"/>
      <c r="AT60" s="247"/>
      <c r="AU60" s="247"/>
      <c r="AV60" s="247"/>
      <c r="AW60" s="247"/>
      <c r="AX60" s="247"/>
      <c r="AY60" s="247"/>
      <c r="AZ60" s="247"/>
      <c r="BA60" s="247"/>
      <c r="BB60" s="247"/>
      <c r="BC60" s="247"/>
      <c r="BD60" s="247"/>
      <c r="BE60" s="247"/>
      <c r="BF60" s="247"/>
      <c r="BG60" s="247"/>
      <c r="BH60" s="247"/>
      <c r="BI60" s="247"/>
    </row>
    <row r="61" spans="1:61">
      <c r="A61" s="145" t="s">
        <v>248</v>
      </c>
      <c r="B61" s="96"/>
      <c r="C61" s="142">
        <v>9355</v>
      </c>
      <c r="D61" s="146" t="s">
        <v>239</v>
      </c>
      <c r="E61" s="105"/>
      <c r="F61" s="96"/>
      <c r="G61" s="248"/>
      <c r="H61" s="248"/>
      <c r="I61" s="97"/>
      <c r="J61" s="144"/>
      <c r="K61" s="137"/>
      <c r="L61" s="96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7"/>
      <c r="AX61" s="247"/>
      <c r="AY61" s="247"/>
      <c r="AZ61" s="247"/>
      <c r="BA61" s="247"/>
      <c r="BB61" s="247"/>
      <c r="BC61" s="247"/>
      <c r="BD61" s="247"/>
      <c r="BE61" s="247"/>
      <c r="BF61" s="247"/>
      <c r="BG61" s="247"/>
      <c r="BH61" s="247"/>
      <c r="BI61" s="247"/>
    </row>
    <row r="62" spans="1:61">
      <c r="A62" s="276" t="s">
        <v>249</v>
      </c>
      <c r="B62" s="276"/>
      <c r="C62" s="142">
        <v>15000</v>
      </c>
      <c r="D62" s="149" t="s">
        <v>239</v>
      </c>
      <c r="E62" s="113"/>
      <c r="F62" s="309" t="s">
        <v>136</v>
      </c>
      <c r="G62" s="309"/>
      <c r="H62" s="246"/>
      <c r="I62" s="246"/>
      <c r="J62" s="150" t="s">
        <v>59</v>
      </c>
      <c r="K62" s="151" t="s">
        <v>60</v>
      </c>
      <c r="L62" s="152" t="s">
        <v>61</v>
      </c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  <c r="AI62" s="247"/>
      <c r="AJ62" s="247"/>
      <c r="AK62" s="247"/>
      <c r="AL62" s="247"/>
      <c r="AM62" s="247"/>
      <c r="AN62" s="247"/>
      <c r="AO62" s="247"/>
      <c r="AP62" s="247"/>
      <c r="AQ62" s="247"/>
      <c r="AR62" s="247"/>
      <c r="AS62" s="247"/>
      <c r="AT62" s="247"/>
      <c r="AU62" s="247"/>
      <c r="AV62" s="247"/>
      <c r="AW62" s="247"/>
      <c r="AX62" s="247"/>
      <c r="AY62" s="247"/>
      <c r="AZ62" s="247"/>
      <c r="BA62" s="247"/>
      <c r="BB62" s="247"/>
      <c r="BC62" s="247"/>
      <c r="BD62" s="247"/>
      <c r="BE62" s="247"/>
      <c r="BF62" s="247"/>
      <c r="BG62" s="247"/>
      <c r="BH62" s="247"/>
      <c r="BI62" s="247"/>
    </row>
    <row r="63" spans="1:61">
      <c r="A63" s="322" t="s">
        <v>30</v>
      </c>
      <c r="B63" s="323"/>
      <c r="C63" s="142"/>
      <c r="D63" s="143"/>
      <c r="E63" s="104"/>
      <c r="F63" s="153"/>
      <c r="G63" s="154" t="s">
        <v>27</v>
      </c>
      <c r="H63" s="154"/>
      <c r="I63" s="97">
        <v>7160</v>
      </c>
      <c r="J63" s="97" t="s">
        <v>154</v>
      </c>
      <c r="K63" s="166">
        <v>7160</v>
      </c>
      <c r="L63" s="97">
        <f>SUM(I63-K63)</f>
        <v>0</v>
      </c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47"/>
      <c r="BG63" s="247"/>
      <c r="BH63" s="247"/>
      <c r="BI63" s="247"/>
    </row>
    <row r="64" spans="1:61">
      <c r="A64" s="145" t="s">
        <v>218</v>
      </c>
      <c r="B64" s="143"/>
      <c r="C64" s="142">
        <v>10915</v>
      </c>
      <c r="D64" s="143" t="s">
        <v>169</v>
      </c>
      <c r="E64" s="104"/>
      <c r="F64" s="155"/>
      <c r="G64" s="160" t="s">
        <v>115</v>
      </c>
      <c r="H64" s="160"/>
      <c r="I64" s="97">
        <v>140000</v>
      </c>
      <c r="J64" s="96" t="s">
        <v>192</v>
      </c>
      <c r="K64" s="166">
        <v>140000</v>
      </c>
      <c r="L64" s="97">
        <f t="shared" ref="L64:L133" si="1">SUM(I64-K64)</f>
        <v>0</v>
      </c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247"/>
      <c r="Y64" s="247"/>
      <c r="Z64" s="247"/>
      <c r="AA64" s="247"/>
      <c r="AB64" s="247"/>
      <c r="AC64" s="247"/>
      <c r="AD64" s="247"/>
      <c r="AE64" s="247"/>
      <c r="AF64" s="247"/>
      <c r="AG64" s="247"/>
      <c r="AH64" s="247"/>
      <c r="AI64" s="247"/>
      <c r="AJ64" s="247"/>
      <c r="AK64" s="247"/>
      <c r="AL64" s="247"/>
      <c r="AM64" s="247"/>
      <c r="AN64" s="247"/>
      <c r="AO64" s="247"/>
      <c r="AP64" s="247"/>
      <c r="AQ64" s="247"/>
      <c r="AR64" s="247"/>
      <c r="AS64" s="247"/>
      <c r="AT64" s="247"/>
      <c r="AU64" s="247"/>
      <c r="AV64" s="247"/>
      <c r="AW64" s="247"/>
      <c r="AX64" s="247"/>
      <c r="AY64" s="247"/>
      <c r="AZ64" s="247"/>
      <c r="BA64" s="247"/>
      <c r="BB64" s="247"/>
      <c r="BC64" s="247"/>
      <c r="BD64" s="247"/>
      <c r="BE64" s="247"/>
      <c r="BF64" s="247"/>
      <c r="BG64" s="247"/>
      <c r="BH64" s="247"/>
      <c r="BI64" s="247"/>
    </row>
    <row r="65" spans="1:61">
      <c r="A65" s="145" t="s">
        <v>231</v>
      </c>
      <c r="B65" s="96"/>
      <c r="C65" s="142">
        <v>44000</v>
      </c>
      <c r="D65" s="149" t="s">
        <v>146</v>
      </c>
      <c r="E65" s="104"/>
      <c r="F65" s="153"/>
      <c r="G65" s="154" t="s">
        <v>18</v>
      </c>
      <c r="H65" s="154"/>
      <c r="I65" s="97">
        <v>40000</v>
      </c>
      <c r="J65" s="96" t="s">
        <v>148</v>
      </c>
      <c r="K65" s="166">
        <v>40000</v>
      </c>
      <c r="L65" s="97">
        <f t="shared" si="1"/>
        <v>0</v>
      </c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/>
      <c r="AA65" s="247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47"/>
      <c r="BG65" s="247"/>
      <c r="BH65" s="247"/>
      <c r="BI65" s="247"/>
    </row>
    <row r="66" spans="1:61">
      <c r="A66" s="145" t="s">
        <v>222</v>
      </c>
      <c r="B66" s="96"/>
      <c r="C66" s="142">
        <v>5000</v>
      </c>
      <c r="D66" s="146" t="s">
        <v>46</v>
      </c>
      <c r="E66" s="104"/>
      <c r="F66" s="158"/>
      <c r="G66" s="156" t="s">
        <v>25</v>
      </c>
      <c r="H66" s="156"/>
      <c r="I66" s="157">
        <v>325545</v>
      </c>
      <c r="J66" s="159" t="s">
        <v>195</v>
      </c>
      <c r="K66" s="166">
        <v>325545</v>
      </c>
      <c r="L66" s="97">
        <f t="shared" si="1"/>
        <v>0</v>
      </c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</row>
    <row r="67" spans="1:61">
      <c r="A67" s="141" t="s">
        <v>227</v>
      </c>
      <c r="B67" s="96"/>
      <c r="C67" s="142">
        <v>5480</v>
      </c>
      <c r="D67" s="146" t="s">
        <v>133</v>
      </c>
      <c r="E67" s="104"/>
      <c r="F67" s="153"/>
      <c r="G67" s="154" t="s">
        <v>20</v>
      </c>
      <c r="H67" s="154"/>
      <c r="I67" s="97">
        <v>265917</v>
      </c>
      <c r="J67" s="144" t="s">
        <v>169</v>
      </c>
      <c r="K67" s="166">
        <v>265917</v>
      </c>
      <c r="L67" s="97">
        <f t="shared" si="1"/>
        <v>0</v>
      </c>
      <c r="M67" s="247"/>
      <c r="N67" s="247"/>
      <c r="O67" s="247"/>
      <c r="P67" s="247"/>
      <c r="Q67" s="247"/>
      <c r="R67" s="247"/>
      <c r="S67" s="247"/>
      <c r="T67" s="247"/>
      <c r="U67" s="247"/>
      <c r="V67" s="247"/>
      <c r="W67" s="247"/>
      <c r="X67" s="247"/>
      <c r="Y67" s="247"/>
      <c r="Z67" s="247"/>
      <c r="AA67" s="247"/>
      <c r="AB67" s="247"/>
      <c r="AC67" s="247"/>
      <c r="AD67" s="247"/>
      <c r="AE67" s="247"/>
      <c r="AF67" s="247"/>
      <c r="AG67" s="247"/>
      <c r="AH67" s="247"/>
      <c r="AI67" s="247"/>
      <c r="AJ67" s="247"/>
      <c r="AK67" s="247"/>
      <c r="AL67" s="247"/>
      <c r="AM67" s="247"/>
      <c r="AN67" s="247"/>
      <c r="AO67" s="247"/>
      <c r="AP67" s="247"/>
      <c r="AQ67" s="247"/>
      <c r="AR67" s="247"/>
      <c r="AS67" s="247"/>
      <c r="AT67" s="247"/>
      <c r="AU67" s="247"/>
      <c r="AV67" s="247"/>
      <c r="AW67" s="247"/>
      <c r="AX67" s="247"/>
      <c r="AY67" s="247"/>
      <c r="AZ67" s="247"/>
      <c r="BA67" s="247"/>
      <c r="BB67" s="247"/>
      <c r="BC67" s="247"/>
      <c r="BD67" s="247"/>
      <c r="BE67" s="247"/>
      <c r="BF67" s="247"/>
      <c r="BG67" s="247"/>
      <c r="BH67" s="247"/>
      <c r="BI67" s="247"/>
    </row>
    <row r="68" spans="1:61">
      <c r="A68" s="141" t="s">
        <v>209</v>
      </c>
      <c r="B68" s="96"/>
      <c r="C68" s="142">
        <v>34585</v>
      </c>
      <c r="D68" s="149" t="s">
        <v>208</v>
      </c>
      <c r="E68" s="104"/>
      <c r="F68" s="153"/>
      <c r="G68" s="154" t="s">
        <v>24</v>
      </c>
      <c r="H68" s="154"/>
      <c r="I68" s="97">
        <v>63285</v>
      </c>
      <c r="J68" s="144" t="s">
        <v>178</v>
      </c>
      <c r="K68" s="166">
        <v>63285</v>
      </c>
      <c r="L68" s="97">
        <f t="shared" si="1"/>
        <v>0</v>
      </c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47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47"/>
      <c r="AW68" s="247"/>
      <c r="AX68" s="247"/>
      <c r="AY68" s="247"/>
      <c r="AZ68" s="247"/>
      <c r="BA68" s="247"/>
      <c r="BB68" s="247"/>
      <c r="BC68" s="247"/>
      <c r="BD68" s="247"/>
      <c r="BE68" s="247"/>
      <c r="BF68" s="247"/>
      <c r="BG68" s="247"/>
      <c r="BH68" s="247"/>
      <c r="BI68" s="247"/>
    </row>
    <row r="69" spans="1:61">
      <c r="A69" s="145" t="s">
        <v>62</v>
      </c>
      <c r="B69" s="143"/>
      <c r="C69" s="142">
        <v>50888</v>
      </c>
      <c r="D69" s="149" t="s">
        <v>130</v>
      </c>
      <c r="E69" s="247"/>
      <c r="F69" s="153"/>
      <c r="G69" s="154" t="s">
        <v>52</v>
      </c>
      <c r="H69" s="154"/>
      <c r="I69" s="97">
        <v>54450</v>
      </c>
      <c r="J69" s="96" t="s">
        <v>182</v>
      </c>
      <c r="K69" s="166">
        <v>54450</v>
      </c>
      <c r="L69" s="97">
        <f t="shared" si="1"/>
        <v>0</v>
      </c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47"/>
      <c r="AL69" s="247"/>
      <c r="AM69" s="247"/>
      <c r="AN69" s="247"/>
      <c r="AO69" s="247"/>
      <c r="AP69" s="247"/>
      <c r="AQ69" s="247"/>
      <c r="AR69" s="247"/>
      <c r="AS69" s="247"/>
      <c r="AT69" s="247"/>
      <c r="AU69" s="247"/>
      <c r="AV69" s="247"/>
      <c r="AW69" s="247"/>
      <c r="AX69" s="247"/>
      <c r="AY69" s="247"/>
      <c r="AZ69" s="247"/>
      <c r="BA69" s="247"/>
      <c r="BB69" s="247"/>
      <c r="BC69" s="247"/>
      <c r="BD69" s="247"/>
      <c r="BE69" s="247"/>
      <c r="BF69" s="247"/>
      <c r="BG69" s="247"/>
      <c r="BH69" s="247"/>
      <c r="BI69" s="247"/>
    </row>
    <row r="70" spans="1:61">
      <c r="A70" s="145" t="s">
        <v>63</v>
      </c>
      <c r="B70" s="96"/>
      <c r="C70" s="142">
        <v>30848</v>
      </c>
      <c r="D70" s="143" t="s">
        <v>166</v>
      </c>
      <c r="E70" s="104"/>
      <c r="F70" s="158"/>
      <c r="G70" s="154" t="s">
        <v>53</v>
      </c>
      <c r="H70" s="154"/>
      <c r="I70" s="97">
        <v>325620</v>
      </c>
      <c r="J70" s="144" t="s">
        <v>194</v>
      </c>
      <c r="K70" s="166">
        <v>325620</v>
      </c>
      <c r="L70" s="97">
        <f t="shared" si="1"/>
        <v>0</v>
      </c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</row>
    <row r="71" spans="1:61">
      <c r="A71" s="145" t="s">
        <v>66</v>
      </c>
      <c r="B71" s="143"/>
      <c r="C71" s="142">
        <v>43910</v>
      </c>
      <c r="D71" s="149" t="s">
        <v>160</v>
      </c>
      <c r="E71" s="105"/>
      <c r="F71" s="158"/>
      <c r="G71" s="154" t="s">
        <v>54</v>
      </c>
      <c r="H71" s="154"/>
      <c r="I71" s="97">
        <v>299225</v>
      </c>
      <c r="J71" s="144" t="s">
        <v>194</v>
      </c>
      <c r="K71" s="166">
        <v>299225</v>
      </c>
      <c r="L71" s="97">
        <f t="shared" si="1"/>
        <v>0</v>
      </c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47"/>
      <c r="AA71" s="247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</row>
    <row r="72" spans="1:61">
      <c r="A72" s="145" t="s">
        <v>67</v>
      </c>
      <c r="B72" s="96"/>
      <c r="C72" s="142">
        <v>25872</v>
      </c>
      <c r="D72" s="149" t="s">
        <v>131</v>
      </c>
      <c r="E72" s="105"/>
      <c r="F72" s="158"/>
      <c r="G72" s="154" t="s">
        <v>55</v>
      </c>
      <c r="H72" s="154"/>
      <c r="I72" s="97">
        <v>188825</v>
      </c>
      <c r="J72" s="144" t="s">
        <v>194</v>
      </c>
      <c r="K72" s="166">
        <v>188825</v>
      </c>
      <c r="L72" s="97">
        <f t="shared" si="1"/>
        <v>0</v>
      </c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247"/>
      <c r="AP72" s="247"/>
      <c r="AQ72" s="247"/>
      <c r="AR72" s="247"/>
      <c r="AS72" s="247"/>
      <c r="AT72" s="247"/>
      <c r="AU72" s="247"/>
      <c r="AV72" s="247"/>
      <c r="AW72" s="247"/>
      <c r="AX72" s="247"/>
      <c r="AY72" s="247"/>
      <c r="AZ72" s="247"/>
      <c r="BA72" s="247"/>
      <c r="BB72" s="247"/>
      <c r="BC72" s="247"/>
      <c r="BD72" s="247"/>
      <c r="BE72" s="247"/>
      <c r="BF72" s="247"/>
      <c r="BG72" s="247"/>
      <c r="BH72" s="247"/>
      <c r="BI72" s="247"/>
    </row>
    <row r="73" spans="1:61">
      <c r="A73" s="141" t="s">
        <v>68</v>
      </c>
      <c r="B73" s="96"/>
      <c r="C73" s="142">
        <v>6920</v>
      </c>
      <c r="D73" s="149" t="s">
        <v>239</v>
      </c>
      <c r="E73" s="105"/>
      <c r="F73" s="158"/>
      <c r="G73" s="154" t="s">
        <v>157</v>
      </c>
      <c r="H73" s="154"/>
      <c r="I73" s="97">
        <v>4000</v>
      </c>
      <c r="J73" s="97" t="s">
        <v>194</v>
      </c>
      <c r="K73" s="166">
        <v>4000</v>
      </c>
      <c r="L73" s="97">
        <f t="shared" si="1"/>
        <v>0</v>
      </c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</row>
    <row r="74" spans="1:61">
      <c r="A74" s="145" t="s">
        <v>70</v>
      </c>
      <c r="B74" s="96"/>
      <c r="C74" s="142">
        <v>22030</v>
      </c>
      <c r="D74" s="143" t="s">
        <v>168</v>
      </c>
      <c r="E74" s="105"/>
      <c r="F74" s="158"/>
      <c r="G74" s="154" t="s">
        <v>185</v>
      </c>
      <c r="H74" s="154"/>
      <c r="I74" s="97">
        <v>32425</v>
      </c>
      <c r="J74" s="144" t="s">
        <v>192</v>
      </c>
      <c r="K74" s="166">
        <v>32425</v>
      </c>
      <c r="L74" s="97">
        <f t="shared" si="1"/>
        <v>0</v>
      </c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247"/>
      <c r="AP74" s="247"/>
      <c r="AQ74" s="247"/>
      <c r="AR74" s="247"/>
      <c r="AS74" s="247"/>
      <c r="AT74" s="247"/>
      <c r="AU74" s="247"/>
      <c r="AV74" s="247"/>
      <c r="AW74" s="247"/>
      <c r="AX74" s="247"/>
      <c r="AY74" s="247"/>
      <c r="AZ74" s="247"/>
      <c r="BA74" s="247"/>
      <c r="BB74" s="247"/>
      <c r="BC74" s="247"/>
      <c r="BD74" s="247"/>
      <c r="BE74" s="247"/>
      <c r="BF74" s="247"/>
      <c r="BG74" s="247"/>
      <c r="BH74" s="247"/>
      <c r="BI74" s="247"/>
    </row>
    <row r="75" spans="1:61">
      <c r="A75" s="145" t="s">
        <v>74</v>
      </c>
      <c r="B75" s="96"/>
      <c r="C75" s="142">
        <v>26916</v>
      </c>
      <c r="D75" s="146" t="s">
        <v>176</v>
      </c>
      <c r="E75" s="104"/>
      <c r="F75" s="158"/>
      <c r="G75" s="156" t="s">
        <v>164</v>
      </c>
      <c r="H75" s="156"/>
      <c r="I75" s="157">
        <v>10000</v>
      </c>
      <c r="J75" s="159" t="s">
        <v>194</v>
      </c>
      <c r="K75" s="166">
        <v>10000</v>
      </c>
      <c r="L75" s="97">
        <f t="shared" si="1"/>
        <v>0</v>
      </c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  <c r="AD75" s="247"/>
      <c r="AE75" s="247"/>
      <c r="AF75" s="247"/>
      <c r="AG75" s="247"/>
      <c r="AH75" s="247"/>
      <c r="AI75" s="247"/>
      <c r="AJ75" s="247"/>
      <c r="AK75" s="247"/>
      <c r="AL75" s="247"/>
      <c r="AM75" s="247"/>
      <c r="AN75" s="247"/>
      <c r="AO75" s="247"/>
      <c r="AP75" s="247"/>
      <c r="AQ75" s="247"/>
      <c r="AR75" s="247"/>
      <c r="AS75" s="247"/>
      <c r="AT75" s="247"/>
      <c r="AU75" s="247"/>
      <c r="AV75" s="247"/>
      <c r="AW75" s="247"/>
      <c r="AX75" s="247"/>
      <c r="AY75" s="247"/>
      <c r="AZ75" s="247"/>
      <c r="BA75" s="247"/>
      <c r="BB75" s="247"/>
      <c r="BC75" s="247"/>
      <c r="BD75" s="247"/>
      <c r="BE75" s="247"/>
      <c r="BF75" s="247"/>
      <c r="BG75" s="247"/>
      <c r="BH75" s="247"/>
      <c r="BI75" s="247"/>
    </row>
    <row r="76" spans="1:61">
      <c r="A76" s="145" t="s">
        <v>219</v>
      </c>
      <c r="B76" s="96"/>
      <c r="C76" s="142">
        <v>25720</v>
      </c>
      <c r="D76" s="146" t="s">
        <v>235</v>
      </c>
      <c r="E76" s="104"/>
      <c r="F76" s="158"/>
      <c r="G76" s="154" t="s">
        <v>165</v>
      </c>
      <c r="H76" s="154"/>
      <c r="I76" s="97">
        <v>3000</v>
      </c>
      <c r="J76" s="144" t="s">
        <v>194</v>
      </c>
      <c r="K76" s="166">
        <v>3000</v>
      </c>
      <c r="L76" s="97">
        <f t="shared" si="1"/>
        <v>0</v>
      </c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47"/>
      <c r="AA76" s="247"/>
      <c r="AB76" s="247"/>
      <c r="AC76" s="247"/>
      <c r="AD76" s="247"/>
      <c r="AE76" s="247"/>
      <c r="AF76" s="247"/>
      <c r="AG76" s="247"/>
      <c r="AH76" s="247"/>
      <c r="AI76" s="247"/>
      <c r="AJ76" s="247"/>
      <c r="AK76" s="247"/>
      <c r="AL76" s="247"/>
      <c r="AM76" s="247"/>
      <c r="AN76" s="247"/>
      <c r="AO76" s="247"/>
      <c r="AP76" s="247"/>
      <c r="AQ76" s="247"/>
      <c r="AR76" s="247"/>
      <c r="AS76" s="247"/>
      <c r="AT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</row>
    <row r="77" spans="1:61">
      <c r="A77" s="145" t="s">
        <v>220</v>
      </c>
      <c r="B77" s="96"/>
      <c r="C77" s="142">
        <v>11790</v>
      </c>
      <c r="D77" s="146" t="s">
        <v>186</v>
      </c>
      <c r="E77" s="104"/>
      <c r="F77" s="153"/>
      <c r="G77" s="154" t="s">
        <v>193</v>
      </c>
      <c r="H77" s="154"/>
      <c r="I77" s="97">
        <v>14500</v>
      </c>
      <c r="J77" s="97" t="s">
        <v>192</v>
      </c>
      <c r="K77" s="166">
        <v>14500</v>
      </c>
      <c r="L77" s="97">
        <f t="shared" si="1"/>
        <v>0</v>
      </c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47"/>
      <c r="AA77" s="247"/>
      <c r="AB77" s="247"/>
      <c r="AC77" s="247"/>
      <c r="AD77" s="247"/>
      <c r="AE77" s="247"/>
      <c r="AF77" s="247"/>
      <c r="AG77" s="247"/>
      <c r="AH77" s="247"/>
      <c r="AI77" s="247"/>
      <c r="AJ77" s="247"/>
      <c r="AK77" s="247"/>
      <c r="AL77" s="247"/>
      <c r="AM77" s="247"/>
      <c r="AN77" s="247"/>
      <c r="AO77" s="247"/>
      <c r="AP77" s="247"/>
      <c r="AQ77" s="247"/>
      <c r="AR77" s="247"/>
      <c r="AS77" s="247"/>
      <c r="AT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</row>
    <row r="78" spans="1:61">
      <c r="A78" s="145" t="s">
        <v>75</v>
      </c>
      <c r="B78" s="96"/>
      <c r="C78" s="142">
        <v>3500</v>
      </c>
      <c r="D78" s="146" t="s">
        <v>76</v>
      </c>
      <c r="E78" s="104"/>
      <c r="F78" s="158"/>
      <c r="G78" s="154" t="s">
        <v>161</v>
      </c>
      <c r="H78" s="154"/>
      <c r="I78" s="97">
        <v>8000</v>
      </c>
      <c r="J78" s="144" t="s">
        <v>194</v>
      </c>
      <c r="K78" s="166">
        <v>8000</v>
      </c>
      <c r="L78" s="97">
        <f t="shared" si="1"/>
        <v>0</v>
      </c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47"/>
      <c r="Y78" s="247"/>
      <c r="Z78" s="247"/>
      <c r="AA78" s="247"/>
      <c r="AB78" s="247"/>
      <c r="AC78" s="247"/>
      <c r="AD78" s="247"/>
      <c r="AE78" s="247"/>
      <c r="AF78" s="247"/>
      <c r="AG78" s="247"/>
      <c r="AH78" s="247"/>
      <c r="AI78" s="247"/>
      <c r="AJ78" s="247"/>
      <c r="AK78" s="247"/>
      <c r="AL78" s="247"/>
      <c r="AM78" s="247"/>
      <c r="AN78" s="247"/>
      <c r="AO78" s="247"/>
      <c r="AP78" s="247"/>
      <c r="AQ78" s="247"/>
      <c r="AR78" s="247"/>
      <c r="AS78" s="247"/>
      <c r="AT78" s="247"/>
      <c r="AU78" s="247"/>
      <c r="AV78" s="247"/>
      <c r="AW78" s="247"/>
      <c r="AX78" s="247"/>
      <c r="AY78" s="247"/>
      <c r="AZ78" s="247"/>
      <c r="BA78" s="247"/>
      <c r="BB78" s="247"/>
      <c r="BC78" s="247"/>
      <c r="BD78" s="247"/>
      <c r="BE78" s="247"/>
      <c r="BF78" s="247"/>
      <c r="BG78" s="247"/>
      <c r="BH78" s="247"/>
      <c r="BI78" s="247"/>
    </row>
    <row r="79" spans="1:61">
      <c r="A79" s="145" t="s">
        <v>217</v>
      </c>
      <c r="B79" s="96"/>
      <c r="C79" s="142">
        <v>8000</v>
      </c>
      <c r="D79" s="149" t="s">
        <v>129</v>
      </c>
      <c r="E79" s="104"/>
      <c r="F79" s="158"/>
      <c r="G79" s="154" t="s">
        <v>30</v>
      </c>
      <c r="H79" s="154"/>
      <c r="I79" s="97"/>
      <c r="J79" s="144"/>
      <c r="K79" s="166"/>
      <c r="L79" s="97">
        <f t="shared" si="1"/>
        <v>0</v>
      </c>
      <c r="M79" s="247"/>
      <c r="N79" s="247"/>
      <c r="O79" s="247"/>
      <c r="P79" s="247"/>
      <c r="Q79" s="247"/>
      <c r="R79" s="247"/>
      <c r="S79" s="247"/>
      <c r="T79" s="247"/>
      <c r="U79" s="247"/>
      <c r="V79" s="247"/>
      <c r="W79" s="247"/>
      <c r="X79" s="247"/>
      <c r="Y79" s="247"/>
      <c r="Z79" s="247"/>
      <c r="AA79" s="247"/>
      <c r="AB79" s="247"/>
      <c r="AC79" s="247"/>
      <c r="AD79" s="247"/>
      <c r="AE79" s="247"/>
      <c r="AF79" s="247"/>
      <c r="AG79" s="247"/>
      <c r="AH79" s="247"/>
      <c r="AI79" s="247"/>
      <c r="AJ79" s="247"/>
      <c r="AK79" s="247"/>
      <c r="AL79" s="247"/>
      <c r="AM79" s="247"/>
      <c r="AN79" s="247"/>
      <c r="AO79" s="247"/>
      <c r="AP79" s="247"/>
      <c r="AQ79" s="247"/>
      <c r="AR79" s="247"/>
      <c r="AS79" s="247"/>
      <c r="AT79" s="247"/>
      <c r="AU79" s="247"/>
      <c r="AV79" s="247"/>
      <c r="AW79" s="247"/>
      <c r="AX79" s="247"/>
      <c r="AY79" s="247"/>
      <c r="AZ79" s="247"/>
      <c r="BA79" s="247"/>
      <c r="BB79" s="247"/>
      <c r="BC79" s="247"/>
      <c r="BD79" s="247"/>
      <c r="BE79" s="247"/>
      <c r="BF79" s="247"/>
      <c r="BG79" s="247"/>
      <c r="BH79" s="247"/>
      <c r="BI79" s="247"/>
    </row>
    <row r="80" spans="1:61">
      <c r="A80" s="141" t="s">
        <v>77</v>
      </c>
      <c r="B80" s="96"/>
      <c r="C80" s="142">
        <v>14560</v>
      </c>
      <c r="D80" s="146" t="s">
        <v>57</v>
      </c>
      <c r="E80" s="104"/>
      <c r="F80" s="158"/>
      <c r="G80" s="156" t="s">
        <v>56</v>
      </c>
      <c r="H80" s="156"/>
      <c r="I80" s="157">
        <v>8000</v>
      </c>
      <c r="J80" s="159" t="s">
        <v>129</v>
      </c>
      <c r="K80" s="166">
        <v>8000</v>
      </c>
      <c r="L80" s="97">
        <f t="shared" si="1"/>
        <v>0</v>
      </c>
      <c r="M80" s="247"/>
      <c r="N80" s="104"/>
      <c r="O80" s="247"/>
      <c r="P80" s="247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7"/>
      <c r="AB80" s="247"/>
      <c r="AC80" s="247"/>
      <c r="AD80" s="247"/>
      <c r="AE80" s="247"/>
      <c r="AF80" s="247"/>
      <c r="AG80" s="247"/>
      <c r="AH80" s="247"/>
      <c r="AI80" s="247"/>
      <c r="AJ80" s="247"/>
      <c r="AK80" s="247"/>
      <c r="AL80" s="247"/>
      <c r="AM80" s="247"/>
      <c r="AN80" s="247"/>
      <c r="AO80" s="247"/>
      <c r="AP80" s="247"/>
      <c r="AQ80" s="247"/>
      <c r="AR80" s="247"/>
      <c r="AS80" s="247"/>
      <c r="AT80" s="247"/>
      <c r="AU80" s="247"/>
      <c r="AV80" s="247"/>
      <c r="AW80" s="247"/>
      <c r="AX80" s="247"/>
      <c r="AY80" s="247"/>
      <c r="AZ80" s="247"/>
      <c r="BA80" s="247"/>
      <c r="BB80" s="247"/>
      <c r="BC80" s="247"/>
      <c r="BD80" s="247"/>
      <c r="BE80" s="247"/>
      <c r="BF80" s="247"/>
      <c r="BG80" s="247"/>
      <c r="BH80" s="247"/>
      <c r="BI80" s="247"/>
    </row>
    <row r="81" spans="1:61">
      <c r="A81" s="145" t="s">
        <v>226</v>
      </c>
      <c r="B81" s="96"/>
      <c r="C81" s="142">
        <v>27000</v>
      </c>
      <c r="D81" s="146" t="s">
        <v>199</v>
      </c>
      <c r="E81" s="104"/>
      <c r="F81" s="161"/>
      <c r="G81" s="154" t="s">
        <v>62</v>
      </c>
      <c r="H81" s="154"/>
      <c r="I81" s="97">
        <v>50888</v>
      </c>
      <c r="J81" s="144" t="s">
        <v>130</v>
      </c>
      <c r="K81" s="166">
        <v>50888</v>
      </c>
      <c r="L81" s="97">
        <f t="shared" si="1"/>
        <v>0</v>
      </c>
      <c r="M81" s="247"/>
      <c r="N81" s="104"/>
      <c r="O81" s="247"/>
      <c r="P81" s="247"/>
      <c r="Q81" s="247"/>
      <c r="R81" s="247"/>
      <c r="S81" s="247"/>
      <c r="T81" s="247"/>
      <c r="U81" s="247"/>
      <c r="V81" s="247"/>
      <c r="W81" s="247"/>
      <c r="X81" s="247"/>
      <c r="Y81" s="247"/>
      <c r="Z81" s="247"/>
      <c r="AA81" s="247"/>
      <c r="AB81" s="247"/>
      <c r="AC81" s="247"/>
      <c r="AD81" s="247"/>
      <c r="AE81" s="247"/>
      <c r="AF81" s="247"/>
      <c r="AG81" s="247"/>
      <c r="AH81" s="247"/>
      <c r="AI81" s="247"/>
      <c r="AJ81" s="247"/>
      <c r="AK81" s="247"/>
      <c r="AL81" s="247"/>
      <c r="AM81" s="247"/>
      <c r="AN81" s="247"/>
      <c r="AO81" s="247"/>
      <c r="AP81" s="247"/>
      <c r="AQ81" s="247"/>
      <c r="AR81" s="247"/>
      <c r="AS81" s="247"/>
      <c r="AT81" s="247"/>
      <c r="AU81" s="247"/>
      <c r="AV81" s="247"/>
      <c r="AW81" s="247"/>
      <c r="AX81" s="247"/>
      <c r="AY81" s="247"/>
      <c r="AZ81" s="247"/>
      <c r="BA81" s="247"/>
      <c r="BB81" s="247"/>
      <c r="BC81" s="247"/>
      <c r="BD81" s="247"/>
      <c r="BE81" s="247"/>
      <c r="BF81" s="247"/>
      <c r="BG81" s="247"/>
      <c r="BH81" s="247"/>
      <c r="BI81" s="247"/>
    </row>
    <row r="82" spans="1:61">
      <c r="A82" s="145" t="s">
        <v>79</v>
      </c>
      <c r="B82" s="96"/>
      <c r="C82" s="142">
        <v>18000</v>
      </c>
      <c r="D82" s="149" t="s">
        <v>149</v>
      </c>
      <c r="E82" s="105"/>
      <c r="F82" s="162"/>
      <c r="G82" s="154" t="s">
        <v>63</v>
      </c>
      <c r="H82" s="154"/>
      <c r="I82" s="97">
        <v>30848</v>
      </c>
      <c r="J82" s="96" t="s">
        <v>166</v>
      </c>
      <c r="K82" s="166">
        <v>30848</v>
      </c>
      <c r="L82" s="97">
        <f t="shared" si="1"/>
        <v>0</v>
      </c>
      <c r="M82" s="247"/>
      <c r="N82" s="247"/>
      <c r="O82" s="247"/>
      <c r="P82" s="247"/>
      <c r="Q82" s="247"/>
      <c r="R82" s="247"/>
      <c r="S82" s="247"/>
      <c r="T82" s="247"/>
      <c r="U82" s="247"/>
      <c r="V82" s="247"/>
      <c r="W82" s="247"/>
      <c r="X82" s="247"/>
      <c r="Y82" s="247"/>
      <c r="Z82" s="247"/>
      <c r="AA82" s="247"/>
      <c r="AB82" s="247"/>
      <c r="AC82" s="247"/>
      <c r="AD82" s="247"/>
      <c r="AE82" s="247"/>
      <c r="AF82" s="247"/>
      <c r="AG82" s="247"/>
      <c r="AH82" s="247"/>
      <c r="AI82" s="247"/>
      <c r="AJ82" s="247"/>
      <c r="AK82" s="247"/>
      <c r="AL82" s="247"/>
      <c r="AM82" s="247"/>
      <c r="AN82" s="247"/>
      <c r="AO82" s="247"/>
      <c r="AP82" s="247"/>
      <c r="AQ82" s="247"/>
      <c r="AR82" s="247"/>
      <c r="AS82" s="247"/>
      <c r="AT82" s="247"/>
      <c r="AU82" s="247"/>
      <c r="AV82" s="247"/>
      <c r="AW82" s="247"/>
      <c r="AX82" s="247"/>
      <c r="AY82" s="247"/>
      <c r="AZ82" s="247"/>
      <c r="BA82" s="247"/>
      <c r="BB82" s="247"/>
      <c r="BC82" s="247"/>
      <c r="BD82" s="247"/>
      <c r="BE82" s="247"/>
      <c r="BF82" s="247"/>
      <c r="BG82" s="247"/>
      <c r="BH82" s="247"/>
      <c r="BI82" s="247"/>
    </row>
    <row r="83" spans="1:61">
      <c r="A83" s="145" t="s">
        <v>80</v>
      </c>
      <c r="B83" s="96"/>
      <c r="C83" s="142">
        <v>7240</v>
      </c>
      <c r="D83" s="146" t="s">
        <v>144</v>
      </c>
      <c r="E83" s="105"/>
      <c r="F83" s="162"/>
      <c r="G83" s="154" t="s">
        <v>66</v>
      </c>
      <c r="H83" s="154"/>
      <c r="I83" s="97">
        <v>43910</v>
      </c>
      <c r="J83" s="97" t="s">
        <v>160</v>
      </c>
      <c r="K83" s="166">
        <v>43910</v>
      </c>
      <c r="L83" s="97">
        <f t="shared" si="1"/>
        <v>0</v>
      </c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247"/>
      <c r="AM83" s="247"/>
      <c r="AN83" s="247"/>
      <c r="AO83" s="247"/>
      <c r="AP83" s="247"/>
      <c r="AQ83" s="247"/>
      <c r="AR83" s="247"/>
      <c r="AS83" s="247"/>
      <c r="AT83" s="247"/>
      <c r="AU83" s="247"/>
      <c r="AV83" s="247"/>
      <c r="AW83" s="247"/>
      <c r="AX83" s="247"/>
      <c r="AY83" s="247"/>
      <c r="AZ83" s="247"/>
      <c r="BA83" s="247"/>
      <c r="BB83" s="247"/>
      <c r="BC83" s="247"/>
      <c r="BD83" s="247"/>
      <c r="BE83" s="247"/>
      <c r="BF83" s="247"/>
      <c r="BG83" s="247"/>
      <c r="BH83" s="247"/>
      <c r="BI83" s="247"/>
    </row>
    <row r="84" spans="1:61">
      <c r="A84" s="145" t="s">
        <v>81</v>
      </c>
      <c r="B84" s="96"/>
      <c r="C84" s="142">
        <v>5000</v>
      </c>
      <c r="D84" s="146" t="s">
        <v>135</v>
      </c>
      <c r="E84" s="105"/>
      <c r="F84" s="161"/>
      <c r="G84" s="154" t="s">
        <v>67</v>
      </c>
      <c r="H84" s="154"/>
      <c r="I84" s="97">
        <v>25872</v>
      </c>
      <c r="J84" s="144" t="s">
        <v>131</v>
      </c>
      <c r="K84" s="166">
        <v>25872</v>
      </c>
      <c r="L84" s="97">
        <f t="shared" si="1"/>
        <v>0</v>
      </c>
      <c r="M84" s="247"/>
      <c r="N84" s="247"/>
      <c r="O84" s="247"/>
      <c r="P84" s="247"/>
      <c r="Q84" s="247"/>
      <c r="R84" s="247"/>
      <c r="S84" s="247"/>
      <c r="T84" s="247"/>
      <c r="U84" s="247"/>
      <c r="V84" s="247"/>
      <c r="W84" s="247"/>
      <c r="X84" s="247"/>
      <c r="Y84" s="247"/>
      <c r="Z84" s="247"/>
      <c r="AA84" s="247"/>
      <c r="AB84" s="247"/>
      <c r="AC84" s="247"/>
      <c r="AD84" s="247"/>
      <c r="AE84" s="247"/>
      <c r="AF84" s="247"/>
      <c r="AG84" s="247"/>
      <c r="AH84" s="247"/>
      <c r="AI84" s="247"/>
      <c r="AJ84" s="247"/>
      <c r="AK84" s="247"/>
      <c r="AL84" s="247"/>
      <c r="AM84" s="247"/>
      <c r="AN84" s="247"/>
      <c r="AO84" s="247"/>
      <c r="AP84" s="247"/>
      <c r="AQ84" s="247"/>
      <c r="AR84" s="247"/>
      <c r="AS84" s="247"/>
      <c r="AT84" s="247"/>
      <c r="AU84" s="247"/>
      <c r="AV84" s="247"/>
      <c r="AW84" s="247"/>
      <c r="AX84" s="247"/>
      <c r="AY84" s="247"/>
      <c r="AZ84" s="247"/>
      <c r="BA84" s="247"/>
      <c r="BB84" s="247"/>
      <c r="BC84" s="247"/>
      <c r="BD84" s="247"/>
      <c r="BE84" s="247"/>
      <c r="BF84" s="247"/>
      <c r="BG84" s="247"/>
      <c r="BH84" s="247"/>
      <c r="BI84" s="247"/>
    </row>
    <row r="85" spans="1:61">
      <c r="A85" s="145" t="s">
        <v>224</v>
      </c>
      <c r="B85" s="96"/>
      <c r="C85" s="142">
        <v>25000</v>
      </c>
      <c r="D85" s="146" t="s">
        <v>177</v>
      </c>
      <c r="E85" s="105"/>
      <c r="F85" s="161"/>
      <c r="G85" s="154" t="s">
        <v>68</v>
      </c>
      <c r="H85" s="154"/>
      <c r="I85" s="97">
        <v>18920</v>
      </c>
      <c r="J85" s="144" t="s">
        <v>194</v>
      </c>
      <c r="K85" s="166">
        <v>18920</v>
      </c>
      <c r="L85" s="97">
        <f t="shared" si="1"/>
        <v>0</v>
      </c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/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</row>
    <row r="86" spans="1:61">
      <c r="A86" s="141" t="s">
        <v>221</v>
      </c>
      <c r="B86" s="96"/>
      <c r="C86" s="142">
        <v>13045</v>
      </c>
      <c r="D86" s="149" t="s">
        <v>162</v>
      </c>
      <c r="E86" s="105"/>
      <c r="F86" s="158"/>
      <c r="G86" s="154" t="s">
        <v>69</v>
      </c>
      <c r="H86" s="154"/>
      <c r="I86" s="97">
        <v>40540</v>
      </c>
      <c r="J86" s="144" t="s">
        <v>147</v>
      </c>
      <c r="K86" s="166">
        <v>40540</v>
      </c>
      <c r="L86" s="97">
        <f t="shared" si="1"/>
        <v>0</v>
      </c>
      <c r="M86" s="247"/>
      <c r="N86" s="247"/>
      <c r="O86" s="247"/>
      <c r="P86" s="247"/>
      <c r="Q86" s="247"/>
      <c r="R86" s="247"/>
      <c r="S86" s="247"/>
      <c r="T86" s="247"/>
      <c r="U86" s="247"/>
      <c r="V86" s="247"/>
      <c r="W86" s="247"/>
      <c r="X86" s="247"/>
      <c r="Y86" s="247"/>
      <c r="Z86" s="247"/>
      <c r="AA86" s="247"/>
      <c r="AB86" s="247"/>
      <c r="AC86" s="247"/>
      <c r="AD86" s="247"/>
      <c r="AE86" s="247"/>
      <c r="AF86" s="247"/>
      <c r="AG86" s="247"/>
      <c r="AH86" s="247"/>
      <c r="AI86" s="247"/>
      <c r="AJ86" s="247"/>
      <c r="AK86" s="247"/>
      <c r="AL86" s="247"/>
      <c r="AM86" s="247"/>
      <c r="AN86" s="247"/>
      <c r="AO86" s="247"/>
      <c r="AP86" s="247"/>
      <c r="AQ86" s="247"/>
      <c r="AR86" s="247"/>
      <c r="AS86" s="247"/>
      <c r="AT86" s="247"/>
      <c r="AU86" s="247"/>
      <c r="AV86" s="247"/>
      <c r="AW86" s="247"/>
      <c r="AX86" s="247"/>
      <c r="AY86" s="247"/>
      <c r="AZ86" s="247"/>
      <c r="BA86" s="247"/>
      <c r="BB86" s="247"/>
      <c r="BC86" s="247"/>
      <c r="BD86" s="247"/>
      <c r="BE86" s="247"/>
      <c r="BF86" s="247"/>
      <c r="BG86" s="247"/>
      <c r="BH86" s="247"/>
      <c r="BI86" s="247"/>
    </row>
    <row r="87" spans="1:61">
      <c r="A87" s="145" t="s">
        <v>223</v>
      </c>
      <c r="B87" s="143"/>
      <c r="C87" s="142">
        <v>10070</v>
      </c>
      <c r="D87" s="143" t="s">
        <v>210</v>
      </c>
      <c r="E87" s="104"/>
      <c r="F87" s="158"/>
      <c r="G87" s="172" t="s">
        <v>70</v>
      </c>
      <c r="H87" s="172"/>
      <c r="I87" s="97">
        <v>22030</v>
      </c>
      <c r="J87" s="144" t="s">
        <v>168</v>
      </c>
      <c r="K87" s="166">
        <v>22030</v>
      </c>
      <c r="L87" s="97">
        <f t="shared" si="1"/>
        <v>0</v>
      </c>
      <c r="M87" s="247"/>
      <c r="N87" s="247"/>
      <c r="O87" s="247"/>
      <c r="P87" s="247"/>
      <c r="Q87" s="247"/>
      <c r="R87" s="247"/>
      <c r="S87" s="247"/>
      <c r="T87" s="247"/>
      <c r="U87" s="247"/>
      <c r="V87" s="247"/>
      <c r="W87" s="247"/>
      <c r="X87" s="247"/>
      <c r="Y87" s="247"/>
      <c r="Z87" s="247"/>
      <c r="AA87" s="247"/>
      <c r="AB87" s="247"/>
      <c r="AC87" s="247"/>
      <c r="AD87" s="247"/>
      <c r="AE87" s="247"/>
      <c r="AF87" s="247"/>
      <c r="AG87" s="247"/>
      <c r="AH87" s="247"/>
      <c r="AI87" s="247"/>
      <c r="AJ87" s="247"/>
      <c r="AK87" s="247"/>
      <c r="AL87" s="247"/>
      <c r="AM87" s="247"/>
      <c r="AN87" s="247"/>
      <c r="AO87" s="247"/>
      <c r="AP87" s="247"/>
      <c r="AQ87" s="247"/>
      <c r="AR87" s="247"/>
      <c r="AS87" s="247"/>
      <c r="AT87" s="247"/>
      <c r="AU87" s="247"/>
      <c r="AV87" s="247"/>
      <c r="AW87" s="247"/>
      <c r="AX87" s="247"/>
      <c r="AY87" s="247"/>
      <c r="AZ87" s="247"/>
      <c r="BA87" s="247"/>
      <c r="BB87" s="247"/>
      <c r="BC87" s="247"/>
      <c r="BD87" s="247"/>
      <c r="BE87" s="247"/>
      <c r="BF87" s="247"/>
      <c r="BG87" s="247"/>
      <c r="BH87" s="247"/>
      <c r="BI87" s="247"/>
    </row>
    <row r="88" spans="1:61">
      <c r="A88" s="145" t="s">
        <v>225</v>
      </c>
      <c r="B88" s="143"/>
      <c r="C88" s="142">
        <v>3640</v>
      </c>
      <c r="D88" s="143" t="s">
        <v>186</v>
      </c>
      <c r="E88" s="104"/>
      <c r="F88" s="153"/>
      <c r="G88" s="154" t="s">
        <v>74</v>
      </c>
      <c r="H88" s="154"/>
      <c r="I88" s="97">
        <v>26916</v>
      </c>
      <c r="J88" s="144" t="s">
        <v>176</v>
      </c>
      <c r="K88" s="166">
        <v>26916</v>
      </c>
      <c r="L88" s="97">
        <f t="shared" si="1"/>
        <v>0</v>
      </c>
      <c r="M88" s="247"/>
      <c r="N88" s="247"/>
      <c r="O88" s="247"/>
      <c r="P88" s="247"/>
      <c r="Q88" s="247"/>
      <c r="R88" s="247"/>
      <c r="S88" s="247"/>
      <c r="T88" s="247"/>
      <c r="U88" s="247"/>
      <c r="V88" s="247"/>
      <c r="W88" s="247"/>
      <c r="X88" s="247"/>
      <c r="Y88" s="247"/>
      <c r="Z88" s="247"/>
      <c r="AA88" s="247"/>
      <c r="AB88" s="247"/>
      <c r="AC88" s="247"/>
      <c r="AD88" s="247"/>
      <c r="AE88" s="247"/>
      <c r="AF88" s="247"/>
      <c r="AG88" s="247"/>
      <c r="AH88" s="247"/>
      <c r="AI88" s="247"/>
      <c r="AJ88" s="247"/>
      <c r="AK88" s="247"/>
      <c r="AL88" s="247"/>
      <c r="AM88" s="247"/>
      <c r="AN88" s="247"/>
      <c r="AO88" s="247"/>
      <c r="AP88" s="247"/>
      <c r="AQ88" s="247"/>
      <c r="AR88" s="247"/>
      <c r="AS88" s="247"/>
      <c r="AT88" s="247"/>
      <c r="AU88" s="247"/>
      <c r="AV88" s="247"/>
      <c r="AW88" s="247"/>
      <c r="AX88" s="247"/>
      <c r="AY88" s="247"/>
      <c r="AZ88" s="247"/>
      <c r="BA88" s="247"/>
      <c r="BB88" s="247"/>
      <c r="BC88" s="247"/>
      <c r="BD88" s="247"/>
      <c r="BE88" s="247"/>
      <c r="BF88" s="247"/>
      <c r="BG88" s="247"/>
      <c r="BH88" s="247"/>
      <c r="BI88" s="247"/>
    </row>
    <row r="89" spans="1:61">
      <c r="A89" s="145" t="s">
        <v>83</v>
      </c>
      <c r="B89" s="96"/>
      <c r="C89" s="237">
        <v>30000</v>
      </c>
      <c r="D89" s="146" t="s">
        <v>151</v>
      </c>
      <c r="E89" s="104"/>
      <c r="F89" s="158"/>
      <c r="G89" s="154" t="s">
        <v>75</v>
      </c>
      <c r="H89" s="154"/>
      <c r="I89" s="97">
        <v>3500</v>
      </c>
      <c r="J89" s="96" t="s">
        <v>76</v>
      </c>
      <c r="K89" s="166">
        <v>3500</v>
      </c>
      <c r="L89" s="97">
        <f t="shared" si="1"/>
        <v>0</v>
      </c>
      <c r="M89" s="247"/>
      <c r="N89" s="247"/>
      <c r="O89" s="247"/>
      <c r="P89" s="247"/>
      <c r="Q89" s="247"/>
      <c r="R89" s="247"/>
      <c r="S89" s="247"/>
      <c r="T89" s="247"/>
      <c r="U89" s="247"/>
      <c r="V89" s="247"/>
      <c r="W89" s="247"/>
      <c r="X89" s="247"/>
      <c r="Y89" s="247"/>
      <c r="Z89" s="247"/>
      <c r="AA89" s="247"/>
      <c r="AB89" s="247"/>
      <c r="AC89" s="247"/>
      <c r="AD89" s="247"/>
      <c r="AE89" s="247"/>
      <c r="AF89" s="247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47"/>
      <c r="AW89" s="247"/>
      <c r="AX89" s="247"/>
      <c r="AY89" s="247"/>
      <c r="AZ89" s="247"/>
      <c r="BA89" s="247"/>
      <c r="BB89" s="247"/>
      <c r="BC89" s="247"/>
      <c r="BD89" s="247"/>
      <c r="BE89" s="247"/>
      <c r="BF89" s="247"/>
      <c r="BG89" s="247"/>
      <c r="BH89" s="247"/>
      <c r="BI89" s="247"/>
    </row>
    <row r="90" spans="1:61">
      <c r="A90" s="145" t="s">
        <v>228</v>
      </c>
      <c r="B90" s="96"/>
      <c r="C90" s="142">
        <v>24775</v>
      </c>
      <c r="D90" s="146" t="s">
        <v>235</v>
      </c>
      <c r="E90" s="104"/>
      <c r="F90" s="158"/>
      <c r="G90" s="154" t="s">
        <v>170</v>
      </c>
      <c r="H90" s="154"/>
      <c r="I90" s="97">
        <v>2120</v>
      </c>
      <c r="J90" s="144" t="s">
        <v>169</v>
      </c>
      <c r="K90" s="166">
        <v>2120</v>
      </c>
      <c r="L90" s="97">
        <f t="shared" si="1"/>
        <v>0</v>
      </c>
      <c r="M90" s="247"/>
      <c r="N90" s="247"/>
      <c r="O90" s="247"/>
      <c r="P90" s="247"/>
      <c r="Q90" s="247"/>
      <c r="R90" s="247"/>
      <c r="S90" s="247"/>
      <c r="T90" s="247"/>
      <c r="U90" s="247"/>
      <c r="V90" s="247"/>
      <c r="W90" s="247"/>
      <c r="X90" s="247"/>
      <c r="Y90" s="247"/>
      <c r="Z90" s="247"/>
      <c r="AA90" s="247"/>
      <c r="AB90" s="247"/>
      <c r="AC90" s="247"/>
      <c r="AD90" s="247"/>
      <c r="AE90" s="247"/>
      <c r="AF90" s="247"/>
      <c r="AG90" s="247"/>
      <c r="AH90" s="247"/>
      <c r="AI90" s="247"/>
      <c r="AJ90" s="247"/>
      <c r="AK90" s="247"/>
      <c r="AL90" s="247"/>
      <c r="AM90" s="247"/>
      <c r="AN90" s="247"/>
      <c r="AO90" s="247"/>
      <c r="AP90" s="247"/>
      <c r="AQ90" s="247"/>
      <c r="AR90" s="247"/>
      <c r="AS90" s="247"/>
      <c r="AT90" s="247"/>
      <c r="AU90" s="247"/>
      <c r="AV90" s="247"/>
      <c r="AW90" s="247"/>
      <c r="AX90" s="247"/>
      <c r="AY90" s="247"/>
      <c r="AZ90" s="247"/>
      <c r="BA90" s="247"/>
      <c r="BB90" s="247"/>
      <c r="BC90" s="247"/>
      <c r="BD90" s="247"/>
      <c r="BE90" s="247"/>
      <c r="BF90" s="247"/>
      <c r="BG90" s="247"/>
      <c r="BH90" s="247"/>
      <c r="BI90" s="247"/>
    </row>
    <row r="91" spans="1:61">
      <c r="A91" s="145" t="s">
        <v>229</v>
      </c>
      <c r="B91" s="96"/>
      <c r="C91" s="142">
        <v>26970</v>
      </c>
      <c r="D91" s="143" t="s">
        <v>207</v>
      </c>
      <c r="E91" s="104"/>
      <c r="F91" s="158"/>
      <c r="G91" s="154" t="s">
        <v>77</v>
      </c>
      <c r="H91" s="154"/>
      <c r="I91" s="97">
        <v>14560</v>
      </c>
      <c r="J91" s="144" t="s">
        <v>57</v>
      </c>
      <c r="K91" s="166">
        <v>14560</v>
      </c>
      <c r="L91" s="97">
        <f t="shared" si="1"/>
        <v>0</v>
      </c>
      <c r="M91" s="247"/>
      <c r="N91" s="247"/>
      <c r="O91" s="247"/>
      <c r="P91" s="247"/>
      <c r="Q91" s="247"/>
      <c r="R91" s="247"/>
      <c r="S91" s="247"/>
      <c r="T91" s="247"/>
      <c r="U91" s="247"/>
      <c r="V91" s="247"/>
      <c r="W91" s="247"/>
      <c r="X91" s="247"/>
      <c r="Y91" s="247"/>
      <c r="Z91" s="247"/>
      <c r="AA91" s="247"/>
      <c r="AB91" s="247"/>
      <c r="AC91" s="247"/>
      <c r="AD91" s="247"/>
      <c r="AE91" s="247"/>
      <c r="AF91" s="247"/>
      <c r="AG91" s="247"/>
      <c r="AH91" s="247"/>
      <c r="AI91" s="247"/>
      <c r="AJ91" s="247"/>
      <c r="AK91" s="247"/>
      <c r="AL91" s="247"/>
      <c r="AM91" s="247"/>
      <c r="AN91" s="247"/>
      <c r="AO91" s="247"/>
      <c r="AP91" s="247"/>
      <c r="AQ91" s="247"/>
      <c r="AR91" s="247"/>
      <c r="AS91" s="247"/>
      <c r="AT91" s="247"/>
      <c r="AU91" s="247"/>
      <c r="AV91" s="247"/>
      <c r="AW91" s="247"/>
      <c r="AX91" s="247"/>
      <c r="AY91" s="247"/>
      <c r="AZ91" s="247"/>
      <c r="BA91" s="247"/>
      <c r="BB91" s="247"/>
      <c r="BC91" s="247"/>
      <c r="BD91" s="247"/>
      <c r="BE91" s="247"/>
      <c r="BF91" s="247"/>
      <c r="BG91" s="247"/>
      <c r="BH91" s="247"/>
      <c r="BI91" s="247"/>
    </row>
    <row r="92" spans="1:61">
      <c r="A92" s="145" t="s">
        <v>237</v>
      </c>
      <c r="B92" s="143"/>
      <c r="C92" s="142">
        <v>12815</v>
      </c>
      <c r="D92" s="149" t="s">
        <v>235</v>
      </c>
      <c r="F92" s="158"/>
      <c r="G92" s="154" t="s">
        <v>79</v>
      </c>
      <c r="H92" s="154"/>
      <c r="I92" s="97">
        <v>18000</v>
      </c>
      <c r="J92" s="144" t="s">
        <v>149</v>
      </c>
      <c r="K92" s="166">
        <v>18000</v>
      </c>
      <c r="L92" s="97">
        <f t="shared" si="1"/>
        <v>0</v>
      </c>
      <c r="M92" s="247"/>
      <c r="N92" s="247"/>
      <c r="O92" s="247"/>
      <c r="P92" s="247"/>
      <c r="Q92" s="247"/>
      <c r="R92" s="247"/>
      <c r="S92" s="247"/>
      <c r="T92" s="247"/>
      <c r="U92" s="247"/>
      <c r="V92" s="247"/>
      <c r="W92" s="247"/>
      <c r="X92" s="247"/>
      <c r="Y92" s="247"/>
      <c r="Z92" s="247"/>
      <c r="AA92" s="247"/>
      <c r="AB92" s="247"/>
      <c r="AC92" s="247"/>
      <c r="AD92" s="247"/>
      <c r="AE92" s="247"/>
      <c r="AF92" s="247"/>
      <c r="AG92" s="247"/>
      <c r="AH92" s="247"/>
      <c r="AI92" s="247"/>
      <c r="AJ92" s="247"/>
      <c r="AK92" s="247"/>
      <c r="AL92" s="247"/>
      <c r="AM92" s="247"/>
      <c r="AN92" s="247"/>
      <c r="AO92" s="247"/>
      <c r="AP92" s="247"/>
      <c r="AQ92" s="247"/>
      <c r="AR92" s="247"/>
      <c r="AS92" s="247"/>
      <c r="AT92" s="247"/>
      <c r="AU92" s="247"/>
      <c r="AV92" s="247"/>
      <c r="AW92" s="247"/>
      <c r="AX92" s="247"/>
      <c r="AY92" s="247"/>
      <c r="AZ92" s="247"/>
      <c r="BA92" s="247"/>
      <c r="BB92" s="247"/>
      <c r="BC92" s="247"/>
      <c r="BD92" s="247"/>
      <c r="BE92" s="247"/>
      <c r="BF92" s="247"/>
      <c r="BG92" s="247"/>
      <c r="BH92" s="247"/>
      <c r="BI92" s="247"/>
    </row>
    <row r="93" spans="1:61">
      <c r="A93" s="145" t="s">
        <v>233</v>
      </c>
      <c r="B93" s="143"/>
      <c r="C93" s="142">
        <v>1090</v>
      </c>
      <c r="D93" s="143" t="s">
        <v>232</v>
      </c>
      <c r="F93" s="158"/>
      <c r="G93" s="156" t="s">
        <v>80</v>
      </c>
      <c r="H93" s="156"/>
      <c r="I93" s="157">
        <v>7240</v>
      </c>
      <c r="J93" s="159" t="s">
        <v>144</v>
      </c>
      <c r="K93" s="166">
        <v>7240</v>
      </c>
      <c r="L93" s="97">
        <f t="shared" si="1"/>
        <v>0</v>
      </c>
      <c r="M93" s="247"/>
      <c r="N93" s="247"/>
      <c r="O93" s="247"/>
      <c r="P93" s="247"/>
      <c r="Q93" s="247"/>
      <c r="R93" s="247"/>
      <c r="S93" s="247"/>
      <c r="T93" s="247"/>
      <c r="U93" s="247"/>
      <c r="V93" s="247"/>
      <c r="W93" s="247"/>
      <c r="X93" s="247"/>
      <c r="Y93" s="247"/>
      <c r="Z93" s="247"/>
      <c r="AA93" s="247"/>
      <c r="AB93" s="247"/>
      <c r="AC93" s="247"/>
      <c r="AD93" s="247"/>
      <c r="AE93" s="247"/>
      <c r="AF93" s="247"/>
      <c r="AG93" s="247"/>
      <c r="AH93" s="247"/>
      <c r="AI93" s="247"/>
      <c r="AJ93" s="247"/>
      <c r="AK93" s="247"/>
      <c r="AL93" s="247"/>
      <c r="AM93" s="247"/>
      <c r="AN93" s="247"/>
      <c r="AO93" s="247"/>
      <c r="AP93" s="247"/>
      <c r="AQ93" s="247"/>
      <c r="AR93" s="247"/>
      <c r="AS93" s="247"/>
      <c r="AT93" s="247"/>
      <c r="AU93" s="247"/>
      <c r="AV93" s="247"/>
      <c r="AW93" s="247"/>
      <c r="AX93" s="247"/>
      <c r="AY93" s="247"/>
      <c r="AZ93" s="247"/>
      <c r="BA93" s="247"/>
      <c r="BB93" s="247"/>
      <c r="BC93" s="247"/>
      <c r="BD93" s="247"/>
      <c r="BE93" s="247"/>
      <c r="BF93" s="247"/>
      <c r="BG93" s="247"/>
      <c r="BH93" s="247"/>
      <c r="BI93" s="247"/>
    </row>
    <row r="94" spans="1:61">
      <c r="A94" s="145" t="s">
        <v>230</v>
      </c>
      <c r="B94" s="96"/>
      <c r="C94" s="142">
        <v>10345</v>
      </c>
      <c r="D94" s="146" t="s">
        <v>174</v>
      </c>
      <c r="F94" s="153"/>
      <c r="G94" s="154" t="s">
        <v>81</v>
      </c>
      <c r="H94" s="154"/>
      <c r="I94" s="97">
        <v>5000</v>
      </c>
      <c r="J94" s="144" t="s">
        <v>135</v>
      </c>
      <c r="K94" s="166">
        <v>5000</v>
      </c>
      <c r="L94" s="97">
        <f t="shared" si="1"/>
        <v>0</v>
      </c>
      <c r="M94" s="247"/>
      <c r="N94" s="247"/>
      <c r="O94" s="247"/>
      <c r="P94" s="247"/>
      <c r="Q94" s="247"/>
      <c r="R94" s="247"/>
      <c r="S94" s="247"/>
      <c r="T94" s="247"/>
      <c r="U94" s="247"/>
      <c r="V94" s="247"/>
      <c r="W94" s="247"/>
      <c r="X94" s="247"/>
      <c r="Y94" s="247"/>
      <c r="Z94" s="247"/>
      <c r="AA94" s="247"/>
      <c r="AB94" s="247"/>
      <c r="AC94" s="247"/>
      <c r="AD94" s="247"/>
      <c r="AE94" s="247"/>
      <c r="AF94" s="247"/>
      <c r="AG94" s="247"/>
      <c r="AH94" s="247"/>
      <c r="AI94" s="247"/>
      <c r="AJ94" s="247"/>
      <c r="AK94" s="247"/>
      <c r="AL94" s="247"/>
      <c r="AM94" s="247"/>
      <c r="AN94" s="247"/>
      <c r="AO94" s="247"/>
      <c r="AP94" s="247"/>
      <c r="AQ94" s="247"/>
      <c r="AR94" s="247"/>
      <c r="AS94" s="247"/>
      <c r="AT94" s="247"/>
      <c r="AU94" s="247"/>
      <c r="AV94" s="247"/>
      <c r="AW94" s="247"/>
      <c r="AX94" s="247"/>
      <c r="AY94" s="247"/>
      <c r="AZ94" s="247"/>
      <c r="BA94" s="247"/>
      <c r="BB94" s="247"/>
      <c r="BC94" s="247"/>
      <c r="BD94" s="247"/>
      <c r="BE94" s="247"/>
      <c r="BF94" s="247"/>
      <c r="BG94" s="247"/>
      <c r="BH94" s="247"/>
      <c r="BI94" s="247"/>
    </row>
    <row r="95" spans="1:61">
      <c r="A95" s="141" t="s">
        <v>124</v>
      </c>
      <c r="B95" s="149"/>
      <c r="C95" s="142">
        <v>2160</v>
      </c>
      <c r="D95" s="146" t="s">
        <v>128</v>
      </c>
      <c r="F95" s="158"/>
      <c r="G95" s="154" t="s">
        <v>134</v>
      </c>
      <c r="H95" s="154"/>
      <c r="I95" s="97">
        <v>37810</v>
      </c>
      <c r="J95" s="163" t="s">
        <v>192</v>
      </c>
      <c r="K95" s="166">
        <v>37810</v>
      </c>
      <c r="L95" s="97">
        <f t="shared" si="1"/>
        <v>0</v>
      </c>
      <c r="M95" s="247"/>
      <c r="N95" s="247"/>
      <c r="O95" s="247"/>
      <c r="P95" s="247"/>
      <c r="Q95" s="247"/>
      <c r="R95" s="247"/>
      <c r="S95" s="247"/>
      <c r="T95" s="247"/>
      <c r="U95" s="247"/>
      <c r="V95" s="247"/>
      <c r="W95" s="247"/>
      <c r="X95" s="247"/>
      <c r="Y95" s="247"/>
      <c r="Z95" s="247"/>
      <c r="AA95" s="247"/>
      <c r="AB95" s="247"/>
      <c r="AC95" s="247"/>
      <c r="AD95" s="247"/>
      <c r="AE95" s="247"/>
      <c r="AF95" s="247"/>
      <c r="AG95" s="247"/>
      <c r="AH95" s="247"/>
      <c r="AI95" s="247"/>
      <c r="AJ95" s="247"/>
      <c r="AK95" s="247"/>
      <c r="AL95" s="247"/>
      <c r="AM95" s="247"/>
      <c r="AN95" s="247"/>
      <c r="AO95" s="247"/>
      <c r="AP95" s="247"/>
      <c r="AQ95" s="247"/>
      <c r="AR95" s="247"/>
      <c r="AS95" s="247"/>
      <c r="AT95" s="247"/>
      <c r="AU95" s="247"/>
      <c r="AV95" s="247"/>
      <c r="AW95" s="247"/>
      <c r="AX95" s="247"/>
      <c r="AY95" s="247"/>
      <c r="AZ95" s="247"/>
      <c r="BA95" s="247"/>
      <c r="BB95" s="247"/>
      <c r="BC95" s="247"/>
      <c r="BD95" s="247"/>
      <c r="BE95" s="247"/>
      <c r="BF95" s="247"/>
      <c r="BG95" s="247"/>
      <c r="BH95" s="247"/>
      <c r="BI95" s="247"/>
    </row>
    <row r="96" spans="1:61">
      <c r="A96" s="145" t="s">
        <v>34</v>
      </c>
      <c r="B96" s="96"/>
      <c r="C96" s="142">
        <v>129613</v>
      </c>
      <c r="D96" s="146" t="s">
        <v>85</v>
      </c>
      <c r="F96" s="162"/>
      <c r="G96" s="156" t="s">
        <v>173</v>
      </c>
      <c r="H96" s="156"/>
      <c r="I96" s="157">
        <v>8795</v>
      </c>
      <c r="J96" s="159" t="s">
        <v>172</v>
      </c>
      <c r="K96" s="166">
        <v>8795</v>
      </c>
      <c r="L96" s="97">
        <f t="shared" si="1"/>
        <v>0</v>
      </c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7"/>
      <c r="AA96" s="247"/>
      <c r="AB96" s="247"/>
      <c r="AC96" s="247"/>
      <c r="AD96" s="247"/>
      <c r="AE96" s="247"/>
      <c r="AF96" s="247"/>
      <c r="AG96" s="247"/>
      <c r="AH96" s="247"/>
      <c r="AI96" s="247"/>
      <c r="AJ96" s="247"/>
      <c r="AK96" s="247"/>
      <c r="AL96" s="247"/>
      <c r="AM96" s="247"/>
      <c r="AN96" s="247"/>
      <c r="AO96" s="247"/>
      <c r="AP96" s="247"/>
      <c r="AQ96" s="247"/>
      <c r="AR96" s="247"/>
      <c r="AS96" s="247"/>
      <c r="AT96" s="247"/>
      <c r="AU96" s="247"/>
      <c r="AV96" s="247"/>
      <c r="AW96" s="247"/>
      <c r="AX96" s="247"/>
      <c r="AY96" s="247"/>
      <c r="AZ96" s="247"/>
      <c r="BA96" s="247"/>
      <c r="BB96" s="247"/>
      <c r="BC96" s="247"/>
      <c r="BD96" s="247"/>
      <c r="BE96" s="247"/>
      <c r="BF96" s="247"/>
      <c r="BG96" s="247"/>
      <c r="BH96" s="247"/>
      <c r="BI96" s="247"/>
    </row>
    <row r="97" spans="1:61">
      <c r="A97" s="145" t="s">
        <v>86</v>
      </c>
      <c r="B97" s="143"/>
      <c r="C97" s="142">
        <v>36000</v>
      </c>
      <c r="D97" s="143" t="s">
        <v>144</v>
      </c>
      <c r="F97" s="162"/>
      <c r="G97" s="156" t="s">
        <v>143</v>
      </c>
      <c r="H97" s="156"/>
      <c r="I97" s="157">
        <v>11790</v>
      </c>
      <c r="J97" s="159" t="s">
        <v>186</v>
      </c>
      <c r="K97" s="166">
        <v>11790</v>
      </c>
      <c r="L97" s="97">
        <f t="shared" si="1"/>
        <v>0</v>
      </c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7"/>
      <c r="AA97" s="247"/>
      <c r="AB97" s="247"/>
      <c r="AC97" s="247"/>
      <c r="AD97" s="247"/>
      <c r="AE97" s="247"/>
      <c r="AF97" s="247"/>
      <c r="AG97" s="247"/>
      <c r="AH97" s="247"/>
      <c r="AI97" s="247"/>
      <c r="AJ97" s="247"/>
      <c r="AK97" s="247"/>
      <c r="AL97" s="247"/>
      <c r="AM97" s="247"/>
      <c r="AN97" s="247"/>
      <c r="AO97" s="247"/>
      <c r="AP97" s="247"/>
      <c r="AQ97" s="247"/>
      <c r="AR97" s="247"/>
      <c r="AS97" s="247"/>
      <c r="AT97" s="247"/>
      <c r="AU97" s="247"/>
      <c r="AV97" s="247"/>
      <c r="AW97" s="247"/>
      <c r="AX97" s="247"/>
      <c r="AY97" s="247"/>
      <c r="AZ97" s="247"/>
      <c r="BA97" s="247"/>
      <c r="BB97" s="247"/>
      <c r="BC97" s="247"/>
      <c r="BD97" s="247"/>
      <c r="BE97" s="247"/>
      <c r="BF97" s="247"/>
      <c r="BG97" s="247"/>
      <c r="BH97" s="247"/>
      <c r="BI97" s="247"/>
    </row>
    <row r="98" spans="1:61">
      <c r="A98" s="145" t="s">
        <v>241</v>
      </c>
      <c r="B98" s="143" t="s">
        <v>242</v>
      </c>
      <c r="C98" s="142">
        <v>5000</v>
      </c>
      <c r="D98" s="143" t="s">
        <v>239</v>
      </c>
      <c r="F98" s="162"/>
      <c r="G98" s="154" t="s">
        <v>83</v>
      </c>
      <c r="H98" s="154"/>
      <c r="I98" s="97">
        <v>30000</v>
      </c>
      <c r="J98" s="144" t="s">
        <v>151</v>
      </c>
      <c r="K98" s="166">
        <v>30000</v>
      </c>
      <c r="L98" s="97">
        <f t="shared" si="1"/>
        <v>0</v>
      </c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7"/>
      <c r="AA98" s="247"/>
      <c r="AB98" s="247"/>
      <c r="AC98" s="247"/>
      <c r="AD98" s="247"/>
      <c r="AE98" s="247"/>
      <c r="AF98" s="247"/>
      <c r="AG98" s="247"/>
      <c r="AH98" s="247"/>
      <c r="AI98" s="247"/>
      <c r="AJ98" s="247"/>
      <c r="AK98" s="247"/>
      <c r="AL98" s="247"/>
      <c r="AM98" s="247"/>
      <c r="AN98" s="247"/>
      <c r="AO98" s="247"/>
      <c r="AP98" s="247"/>
      <c r="AQ98" s="247"/>
      <c r="AR98" s="247"/>
      <c r="AS98" s="247"/>
      <c r="AT98" s="247"/>
      <c r="AU98" s="247"/>
      <c r="AV98" s="247"/>
      <c r="AW98" s="247"/>
      <c r="AX98" s="247"/>
      <c r="AY98" s="247"/>
      <c r="AZ98" s="247"/>
      <c r="BA98" s="247"/>
      <c r="BB98" s="247"/>
      <c r="BC98" s="247"/>
      <c r="BD98" s="247"/>
      <c r="BE98" s="247"/>
      <c r="BF98" s="247"/>
      <c r="BG98" s="247"/>
      <c r="BH98" s="247"/>
      <c r="BI98" s="247"/>
    </row>
    <row r="99" spans="1:61">
      <c r="A99" s="145" t="s">
        <v>243</v>
      </c>
      <c r="B99" s="143" t="s">
        <v>244</v>
      </c>
      <c r="C99" s="142">
        <v>3375</v>
      </c>
      <c r="D99" s="143" t="s">
        <v>239</v>
      </c>
      <c r="F99" s="162"/>
      <c r="G99" s="154" t="s">
        <v>155</v>
      </c>
      <c r="H99" s="154"/>
      <c r="I99" s="97">
        <v>13045</v>
      </c>
      <c r="J99" s="144" t="s">
        <v>162</v>
      </c>
      <c r="K99" s="166">
        <v>13045</v>
      </c>
      <c r="L99" s="97">
        <f t="shared" si="1"/>
        <v>0</v>
      </c>
      <c r="M99" s="247"/>
      <c r="N99" s="247"/>
      <c r="O99" s="247"/>
      <c r="P99" s="247"/>
      <c r="Q99" s="247"/>
      <c r="R99" s="247"/>
      <c r="S99" s="247"/>
      <c r="T99" s="247"/>
      <c r="U99" s="247"/>
      <c r="V99" s="247"/>
      <c r="W99" s="247"/>
      <c r="X99" s="247"/>
      <c r="Y99" s="247"/>
      <c r="Z99" s="247"/>
      <c r="AA99" s="247"/>
      <c r="AB99" s="247"/>
      <c r="AC99" s="247"/>
      <c r="AD99" s="247"/>
      <c r="AE99" s="247"/>
      <c r="AF99" s="247"/>
      <c r="AG99" s="247"/>
      <c r="AH99" s="247"/>
      <c r="AI99" s="247"/>
      <c r="AJ99" s="247"/>
      <c r="AK99" s="247"/>
      <c r="AL99" s="247"/>
      <c r="AM99" s="247"/>
      <c r="AN99" s="247"/>
      <c r="AO99" s="247"/>
      <c r="AP99" s="247"/>
      <c r="AQ99" s="247"/>
      <c r="AR99" s="247"/>
      <c r="AS99" s="247"/>
      <c r="AT99" s="247"/>
      <c r="AU99" s="247"/>
      <c r="AV99" s="247"/>
      <c r="AW99" s="247"/>
      <c r="AX99" s="247"/>
      <c r="AY99" s="247"/>
      <c r="AZ99" s="247"/>
      <c r="BA99" s="247"/>
      <c r="BB99" s="247"/>
      <c r="BC99" s="247"/>
      <c r="BD99" s="247"/>
      <c r="BE99" s="247"/>
      <c r="BF99" s="247"/>
      <c r="BG99" s="247"/>
      <c r="BH99" s="247"/>
      <c r="BI99" s="247"/>
    </row>
    <row r="100" spans="1:61">
      <c r="A100" s="145" t="s">
        <v>245</v>
      </c>
      <c r="B100" s="143" t="s">
        <v>246</v>
      </c>
      <c r="C100" s="142">
        <v>9320</v>
      </c>
      <c r="D100" s="143" t="s">
        <v>239</v>
      </c>
      <c r="F100" s="162"/>
      <c r="G100" s="154" t="s">
        <v>84</v>
      </c>
      <c r="H100" s="154"/>
      <c r="I100" s="97">
        <v>5000</v>
      </c>
      <c r="J100" s="144" t="s">
        <v>46</v>
      </c>
      <c r="K100" s="166">
        <v>5000</v>
      </c>
      <c r="L100" s="97">
        <f t="shared" si="1"/>
        <v>0</v>
      </c>
      <c r="M100" s="247"/>
      <c r="N100" s="247"/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  <c r="Z100" s="247"/>
      <c r="AA100" s="247"/>
      <c r="AB100" s="247"/>
      <c r="AC100" s="247"/>
      <c r="AD100" s="247"/>
      <c r="AE100" s="247"/>
      <c r="AF100" s="247"/>
      <c r="AG100" s="247"/>
      <c r="AH100" s="247"/>
      <c r="AI100" s="247"/>
      <c r="AJ100" s="247"/>
      <c r="AK100" s="247"/>
      <c r="AL100" s="247"/>
      <c r="AM100" s="247"/>
      <c r="AN100" s="247"/>
      <c r="AO100" s="247"/>
      <c r="AP100" s="247"/>
      <c r="AQ100" s="247"/>
      <c r="AR100" s="247"/>
      <c r="AS100" s="247"/>
      <c r="AT100" s="247"/>
      <c r="AU100" s="247"/>
      <c r="AV100" s="247"/>
      <c r="AW100" s="247"/>
      <c r="AX100" s="247"/>
      <c r="AY100" s="247"/>
      <c r="AZ100" s="247"/>
      <c r="BA100" s="247"/>
      <c r="BB100" s="247"/>
      <c r="BC100" s="247"/>
      <c r="BD100" s="247"/>
      <c r="BE100" s="247"/>
      <c r="BF100" s="247"/>
      <c r="BG100" s="247"/>
      <c r="BH100" s="247"/>
      <c r="BI100" s="247"/>
    </row>
    <row r="101" spans="1:61">
      <c r="A101" s="145" t="s">
        <v>250</v>
      </c>
      <c r="B101" s="164" t="s">
        <v>251</v>
      </c>
      <c r="C101" s="142">
        <v>7980</v>
      </c>
      <c r="D101" s="143" t="s">
        <v>239</v>
      </c>
      <c r="F101" s="162"/>
      <c r="G101" s="154" t="s">
        <v>152</v>
      </c>
      <c r="H101" s="154"/>
      <c r="I101" s="97">
        <v>20070</v>
      </c>
      <c r="J101" s="96" t="s">
        <v>180</v>
      </c>
      <c r="K101" s="166">
        <v>20070</v>
      </c>
      <c r="L101" s="97">
        <f t="shared" si="1"/>
        <v>0</v>
      </c>
      <c r="M101" s="247"/>
      <c r="N101" s="247"/>
      <c r="O101" s="247"/>
      <c r="P101" s="247"/>
      <c r="Q101" s="247"/>
      <c r="R101" s="247"/>
      <c r="S101" s="247"/>
      <c r="T101" s="247"/>
      <c r="U101" s="247"/>
      <c r="V101" s="247"/>
      <c r="W101" s="247"/>
      <c r="X101" s="247"/>
      <c r="Y101" s="247"/>
      <c r="Z101" s="247"/>
      <c r="AA101" s="247"/>
      <c r="AB101" s="247"/>
      <c r="AC101" s="247"/>
      <c r="AD101" s="247"/>
      <c r="AE101" s="247"/>
      <c r="AF101" s="247"/>
      <c r="AG101" s="247"/>
      <c r="AH101" s="247"/>
      <c r="AI101" s="247"/>
      <c r="AJ101" s="247"/>
      <c r="AK101" s="247"/>
      <c r="AL101" s="247"/>
      <c r="AM101" s="247"/>
      <c r="AN101" s="247"/>
      <c r="AO101" s="247"/>
      <c r="AP101" s="247"/>
      <c r="AQ101" s="247"/>
      <c r="AR101" s="247"/>
      <c r="AS101" s="247"/>
      <c r="AT101" s="247"/>
      <c r="AU101" s="247"/>
      <c r="AV101" s="247"/>
      <c r="AW101" s="247"/>
      <c r="AX101" s="247"/>
      <c r="AY101" s="247"/>
      <c r="AZ101" s="247"/>
      <c r="BA101" s="247"/>
      <c r="BB101" s="247"/>
      <c r="BC101" s="247"/>
      <c r="BD101" s="247"/>
      <c r="BE101" s="247"/>
      <c r="BF101" s="247"/>
      <c r="BG101" s="247"/>
      <c r="BH101" s="247"/>
      <c r="BI101" s="247"/>
    </row>
    <row r="102" spans="1:61">
      <c r="A102" s="145" t="s">
        <v>252</v>
      </c>
      <c r="B102" s="143" t="s">
        <v>253</v>
      </c>
      <c r="C102" s="142">
        <v>13690</v>
      </c>
      <c r="D102" s="143" t="s">
        <v>239</v>
      </c>
      <c r="F102" s="162"/>
      <c r="G102" s="156" t="s">
        <v>122</v>
      </c>
      <c r="H102" s="156"/>
      <c r="I102" s="157">
        <v>25000</v>
      </c>
      <c r="J102" s="159" t="s">
        <v>177</v>
      </c>
      <c r="K102" s="166">
        <v>25000</v>
      </c>
      <c r="L102" s="97">
        <f t="shared" si="1"/>
        <v>0</v>
      </c>
      <c r="M102" s="247"/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Z102" s="247"/>
      <c r="AA102" s="247"/>
      <c r="AB102" s="247"/>
      <c r="AC102" s="247"/>
      <c r="AD102" s="247"/>
      <c r="AE102" s="247"/>
      <c r="AF102" s="247"/>
      <c r="AG102" s="247"/>
      <c r="AH102" s="247"/>
      <c r="AI102" s="247"/>
      <c r="AJ102" s="247"/>
      <c r="AK102" s="247"/>
      <c r="AL102" s="247"/>
      <c r="AM102" s="247"/>
      <c r="AN102" s="247"/>
      <c r="AO102" s="247"/>
      <c r="AP102" s="247"/>
      <c r="AQ102" s="247"/>
      <c r="AR102" s="247"/>
      <c r="AS102" s="247"/>
      <c r="AT102" s="247"/>
      <c r="AU102" s="247"/>
      <c r="AV102" s="247"/>
      <c r="AW102" s="247"/>
      <c r="AX102" s="247"/>
      <c r="AY102" s="247"/>
      <c r="AZ102" s="247"/>
      <c r="BA102" s="247"/>
      <c r="BB102" s="247"/>
      <c r="BC102" s="247"/>
      <c r="BD102" s="247"/>
      <c r="BE102" s="247"/>
      <c r="BF102" s="247"/>
      <c r="BG102" s="247"/>
      <c r="BH102" s="247"/>
      <c r="BI102" s="247"/>
    </row>
    <row r="103" spans="1:61">
      <c r="A103" s="145"/>
      <c r="B103" s="143"/>
      <c r="C103" s="142"/>
      <c r="D103" s="143"/>
      <c r="F103" s="162"/>
      <c r="G103" s="154" t="s">
        <v>114</v>
      </c>
      <c r="H103" s="154"/>
      <c r="I103" s="97">
        <v>28000</v>
      </c>
      <c r="J103" s="144" t="s">
        <v>171</v>
      </c>
      <c r="K103" s="166">
        <v>28000</v>
      </c>
      <c r="L103" s="97">
        <f t="shared" si="1"/>
        <v>0</v>
      </c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7"/>
      <c r="AA103" s="247"/>
      <c r="AB103" s="247"/>
      <c r="AC103" s="247"/>
      <c r="AD103" s="247"/>
      <c r="AE103" s="247"/>
      <c r="AF103" s="247"/>
      <c r="AG103" s="247"/>
      <c r="AH103" s="247"/>
      <c r="AI103" s="247"/>
      <c r="AJ103" s="247"/>
      <c r="AK103" s="247"/>
      <c r="AL103" s="247"/>
      <c r="AM103" s="247"/>
      <c r="AN103" s="247"/>
      <c r="AO103" s="247"/>
      <c r="AP103" s="247"/>
      <c r="AQ103" s="247"/>
      <c r="AR103" s="247"/>
      <c r="AS103" s="247"/>
      <c r="AT103" s="247"/>
      <c r="AU103" s="247"/>
      <c r="AV103" s="247"/>
      <c r="AW103" s="247"/>
      <c r="AX103" s="247"/>
      <c r="AY103" s="247"/>
      <c r="AZ103" s="247"/>
      <c r="BA103" s="247"/>
      <c r="BB103" s="247"/>
      <c r="BC103" s="247"/>
      <c r="BD103" s="247"/>
      <c r="BE103" s="247"/>
      <c r="BF103" s="247"/>
      <c r="BG103" s="247"/>
      <c r="BH103" s="247"/>
      <c r="BI103" s="247"/>
    </row>
    <row r="104" spans="1:61">
      <c r="A104" s="145"/>
      <c r="B104" s="143"/>
      <c r="C104" s="142"/>
      <c r="D104" s="143"/>
      <c r="F104" s="162"/>
      <c r="G104" s="154" t="s">
        <v>124</v>
      </c>
      <c r="H104" s="154"/>
      <c r="I104" s="97">
        <v>2160</v>
      </c>
      <c r="J104" s="144" t="s">
        <v>128</v>
      </c>
      <c r="K104" s="166">
        <v>2160</v>
      </c>
      <c r="L104" s="97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  <c r="BF104" s="265"/>
      <c r="BG104" s="265"/>
      <c r="BH104" s="265"/>
      <c r="BI104" s="265"/>
    </row>
    <row r="105" spans="1:61">
      <c r="A105" s="145" t="s">
        <v>140</v>
      </c>
      <c r="B105" s="143">
        <v>173992171</v>
      </c>
      <c r="C105" s="142">
        <v>17500</v>
      </c>
      <c r="D105" s="143" t="s">
        <v>145</v>
      </c>
      <c r="F105" s="162"/>
      <c r="G105" s="154" t="s">
        <v>117</v>
      </c>
      <c r="H105" s="154"/>
      <c r="I105" s="97">
        <v>5480</v>
      </c>
      <c r="J105" s="144" t="s">
        <v>133</v>
      </c>
      <c r="K105" s="166">
        <v>5480</v>
      </c>
      <c r="L105" s="97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</row>
    <row r="106" spans="1:61">
      <c r="A106" s="145" t="s">
        <v>64</v>
      </c>
      <c r="B106" s="96" t="s">
        <v>58</v>
      </c>
      <c r="C106" s="142">
        <v>1915</v>
      </c>
      <c r="D106" s="146" t="s">
        <v>65</v>
      </c>
      <c r="F106" s="162"/>
      <c r="G106" s="154" t="s">
        <v>34</v>
      </c>
      <c r="H106" s="154"/>
      <c r="I106" s="97">
        <v>129725</v>
      </c>
      <c r="J106" s="144" t="s">
        <v>85</v>
      </c>
      <c r="K106" s="166">
        <v>129725</v>
      </c>
      <c r="L106" s="97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  <c r="AI106" s="265"/>
      <c r="AJ106" s="265"/>
      <c r="AK106" s="265"/>
      <c r="AL106" s="265"/>
      <c r="AM106" s="265"/>
      <c r="AN106" s="265"/>
      <c r="AO106" s="265"/>
      <c r="AP106" s="265"/>
      <c r="AQ106" s="265"/>
      <c r="AR106" s="265"/>
      <c r="AS106" s="265"/>
      <c r="AT106" s="265"/>
      <c r="AU106" s="265"/>
      <c r="AV106" s="265"/>
      <c r="AW106" s="265"/>
      <c r="AX106" s="265"/>
      <c r="AY106" s="265"/>
      <c r="AZ106" s="265"/>
      <c r="BA106" s="265"/>
      <c r="BB106" s="265"/>
      <c r="BC106" s="265"/>
      <c r="BD106" s="265"/>
      <c r="BE106" s="265"/>
      <c r="BF106" s="265"/>
      <c r="BG106" s="265"/>
      <c r="BH106" s="265"/>
      <c r="BI106" s="265"/>
    </row>
    <row r="107" spans="1:61">
      <c r="A107" s="145" t="s">
        <v>196</v>
      </c>
      <c r="B107" s="143"/>
      <c r="C107" s="142">
        <v>5000</v>
      </c>
      <c r="D107" s="143" t="s">
        <v>239</v>
      </c>
      <c r="F107" s="162"/>
      <c r="G107" s="154" t="s">
        <v>86</v>
      </c>
      <c r="H107" s="154"/>
      <c r="I107" s="97">
        <v>36000</v>
      </c>
      <c r="J107" s="144" t="s">
        <v>144</v>
      </c>
      <c r="K107" s="166">
        <v>36000</v>
      </c>
      <c r="L107" s="97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5"/>
      <c r="BF107" s="265"/>
      <c r="BG107" s="265"/>
      <c r="BH107" s="265"/>
      <c r="BI107" s="265"/>
    </row>
    <row r="108" spans="1:61">
      <c r="A108" s="145" t="s">
        <v>82</v>
      </c>
      <c r="B108" s="143" t="s">
        <v>58</v>
      </c>
      <c r="C108" s="142">
        <v>1210</v>
      </c>
      <c r="D108" s="143" t="s">
        <v>50</v>
      </c>
      <c r="F108" s="162"/>
      <c r="G108" s="154" t="s">
        <v>125</v>
      </c>
      <c r="H108" s="154"/>
      <c r="I108" s="97">
        <v>19505</v>
      </c>
      <c r="J108" s="144" t="s">
        <v>184</v>
      </c>
      <c r="K108" s="166">
        <v>19505</v>
      </c>
      <c r="L108" s="97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5"/>
      <c r="BF108" s="265"/>
      <c r="BG108" s="265"/>
      <c r="BH108" s="265"/>
      <c r="BI108" s="265"/>
    </row>
    <row r="109" spans="1:61">
      <c r="A109" s="145" t="s">
        <v>71</v>
      </c>
      <c r="B109" s="143" t="s">
        <v>72</v>
      </c>
      <c r="C109" s="142">
        <v>6870</v>
      </c>
      <c r="D109" s="143" t="s">
        <v>199</v>
      </c>
      <c r="F109" s="162"/>
      <c r="G109" s="154" t="s">
        <v>158</v>
      </c>
      <c r="H109" s="154"/>
      <c r="I109" s="97">
        <v>12620</v>
      </c>
      <c r="J109" s="144" t="s">
        <v>156</v>
      </c>
      <c r="K109" s="166">
        <v>12620</v>
      </c>
      <c r="L109" s="97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  <c r="AI109" s="265"/>
      <c r="AJ109" s="265"/>
      <c r="AK109" s="265"/>
      <c r="AL109" s="265"/>
      <c r="AM109" s="265"/>
      <c r="AN109" s="265"/>
      <c r="AO109" s="265"/>
      <c r="AP109" s="265"/>
      <c r="AQ109" s="265"/>
      <c r="AR109" s="265"/>
      <c r="AS109" s="265"/>
      <c r="AT109" s="265"/>
      <c r="AU109" s="265"/>
      <c r="AV109" s="265"/>
      <c r="AW109" s="265"/>
      <c r="AX109" s="265"/>
      <c r="AY109" s="265"/>
      <c r="AZ109" s="265"/>
      <c r="BA109" s="265"/>
      <c r="BB109" s="265"/>
      <c r="BC109" s="265"/>
      <c r="BD109" s="265"/>
      <c r="BE109" s="265"/>
      <c r="BF109" s="265"/>
      <c r="BG109" s="265"/>
      <c r="BH109" s="265"/>
      <c r="BI109" s="265"/>
    </row>
    <row r="110" spans="1:61">
      <c r="A110" s="145" t="s">
        <v>73</v>
      </c>
      <c r="B110" s="143"/>
      <c r="C110" s="142">
        <v>800</v>
      </c>
      <c r="D110" s="143" t="s">
        <v>130</v>
      </c>
      <c r="F110" s="162"/>
      <c r="G110" s="156" t="s">
        <v>187</v>
      </c>
      <c r="H110" s="156"/>
      <c r="I110" s="157">
        <v>4230</v>
      </c>
      <c r="J110" s="159" t="s">
        <v>186</v>
      </c>
      <c r="K110" s="166">
        <v>4230</v>
      </c>
      <c r="L110" s="97">
        <f t="shared" si="1"/>
        <v>0</v>
      </c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  <c r="Z110" s="247"/>
      <c r="AA110" s="247"/>
      <c r="AB110" s="247"/>
      <c r="AC110" s="247"/>
      <c r="AD110" s="247"/>
      <c r="AE110" s="247"/>
      <c r="AF110" s="247"/>
      <c r="AG110" s="247"/>
      <c r="AH110" s="247"/>
      <c r="AI110" s="247"/>
      <c r="AJ110" s="247"/>
      <c r="AK110" s="247"/>
      <c r="AL110" s="247"/>
      <c r="AM110" s="247"/>
      <c r="AN110" s="247"/>
      <c r="AO110" s="247"/>
      <c r="AP110" s="247"/>
      <c r="AQ110" s="247"/>
      <c r="AR110" s="247"/>
      <c r="AS110" s="247"/>
      <c r="AT110" s="247"/>
      <c r="AU110" s="247"/>
      <c r="AV110" s="247"/>
      <c r="AW110" s="247"/>
      <c r="AX110" s="247"/>
      <c r="AY110" s="247"/>
      <c r="AZ110" s="247"/>
      <c r="BA110" s="247"/>
      <c r="BB110" s="247"/>
      <c r="BC110" s="247"/>
      <c r="BD110" s="247"/>
      <c r="BE110" s="247"/>
      <c r="BF110" s="247"/>
      <c r="BG110" s="247"/>
      <c r="BH110" s="247"/>
      <c r="BI110" s="247"/>
    </row>
    <row r="111" spans="1:61">
      <c r="A111" s="141" t="s">
        <v>141</v>
      </c>
      <c r="B111" s="164"/>
      <c r="C111" s="142">
        <v>5000</v>
      </c>
      <c r="D111" s="143" t="s">
        <v>129</v>
      </c>
      <c r="F111" s="162"/>
      <c r="G111" s="154" t="s">
        <v>163</v>
      </c>
      <c r="H111" s="154"/>
      <c r="I111" s="97">
        <v>3400</v>
      </c>
      <c r="J111" s="144" t="s">
        <v>162</v>
      </c>
      <c r="K111" s="166">
        <v>3400</v>
      </c>
      <c r="L111" s="97">
        <f t="shared" si="1"/>
        <v>0</v>
      </c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  <c r="AR111" s="247"/>
      <c r="AS111" s="247"/>
      <c r="AT111" s="247"/>
      <c r="AU111" s="247"/>
      <c r="AV111" s="247"/>
      <c r="AW111" s="247"/>
      <c r="AX111" s="247"/>
      <c r="AY111" s="247"/>
      <c r="AZ111" s="247"/>
      <c r="BA111" s="247"/>
      <c r="BB111" s="247"/>
      <c r="BC111" s="247"/>
      <c r="BD111" s="247"/>
      <c r="BE111" s="247"/>
      <c r="BF111" s="247"/>
      <c r="BG111" s="247"/>
      <c r="BH111" s="247"/>
      <c r="BI111" s="247"/>
    </row>
    <row r="112" spans="1:61">
      <c r="A112" s="145" t="s">
        <v>78</v>
      </c>
      <c r="B112" s="143" t="s">
        <v>58</v>
      </c>
      <c r="C112" s="142">
        <v>2340</v>
      </c>
      <c r="D112" s="143" t="s">
        <v>123</v>
      </c>
      <c r="F112" s="162"/>
      <c r="G112" s="156" t="s">
        <v>175</v>
      </c>
      <c r="H112" s="156"/>
      <c r="I112" s="157">
        <v>10345</v>
      </c>
      <c r="J112" s="157" t="s">
        <v>174</v>
      </c>
      <c r="K112" s="166">
        <v>10345</v>
      </c>
      <c r="L112" s="97">
        <f t="shared" si="1"/>
        <v>0</v>
      </c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247"/>
      <c r="AH112" s="247"/>
      <c r="AI112" s="247"/>
      <c r="AJ112" s="247"/>
      <c r="AK112" s="247"/>
      <c r="AL112" s="247"/>
      <c r="AM112" s="247"/>
      <c r="AN112" s="247"/>
      <c r="AO112" s="247"/>
      <c r="AP112" s="247"/>
      <c r="AQ112" s="247"/>
      <c r="AR112" s="247"/>
      <c r="AS112" s="247"/>
      <c r="AT112" s="247"/>
      <c r="AU112" s="247"/>
      <c r="AV112" s="247"/>
      <c r="AW112" s="247"/>
      <c r="AX112" s="247"/>
      <c r="AY112" s="247"/>
      <c r="AZ112" s="247"/>
      <c r="BA112" s="247"/>
      <c r="BB112" s="247"/>
      <c r="BC112" s="247"/>
      <c r="BD112" s="247"/>
      <c r="BE112" s="247"/>
      <c r="BF112" s="247"/>
      <c r="BG112" s="247"/>
      <c r="BH112" s="247"/>
      <c r="BI112" s="247"/>
    </row>
    <row r="113" spans="1:61">
      <c r="A113" s="145" t="s">
        <v>112</v>
      </c>
      <c r="B113" s="143"/>
      <c r="C113" s="142">
        <v>17500</v>
      </c>
      <c r="D113" s="143" t="s">
        <v>121</v>
      </c>
      <c r="F113" s="162"/>
      <c r="G113" s="154" t="s">
        <v>111</v>
      </c>
      <c r="H113" s="154"/>
      <c r="I113" s="97">
        <v>44000</v>
      </c>
      <c r="J113" s="97" t="s">
        <v>146</v>
      </c>
      <c r="K113" s="166">
        <v>44000</v>
      </c>
      <c r="L113" s="97">
        <f t="shared" si="1"/>
        <v>0</v>
      </c>
      <c r="M113" s="247"/>
      <c r="N113" s="247"/>
      <c r="O113" s="247"/>
      <c r="P113" s="247"/>
      <c r="Q113" s="247"/>
      <c r="R113" s="247"/>
      <c r="S113" s="247"/>
      <c r="T113" s="247"/>
      <c r="U113" s="247"/>
      <c r="V113" s="247"/>
      <c r="W113" s="247"/>
      <c r="X113" s="247"/>
      <c r="Y113" s="247"/>
      <c r="Z113" s="247"/>
      <c r="AA113" s="247"/>
      <c r="AB113" s="247"/>
      <c r="AC113" s="247"/>
      <c r="AD113" s="247"/>
      <c r="AE113" s="247"/>
      <c r="AF113" s="247"/>
      <c r="AG113" s="247"/>
      <c r="AH113" s="247"/>
      <c r="AI113" s="247"/>
      <c r="AJ113" s="247"/>
      <c r="AK113" s="247"/>
      <c r="AL113" s="247"/>
      <c r="AM113" s="247"/>
      <c r="AN113" s="247"/>
      <c r="AO113" s="247"/>
      <c r="AP113" s="247"/>
      <c r="AQ113" s="247"/>
      <c r="AR113" s="247"/>
      <c r="AS113" s="247"/>
      <c r="AT113" s="247"/>
      <c r="AU113" s="247"/>
      <c r="AV113" s="247"/>
      <c r="AW113" s="247"/>
      <c r="AX113" s="247"/>
      <c r="AY113" s="247"/>
      <c r="AZ113" s="247"/>
      <c r="BA113" s="247"/>
      <c r="BB113" s="247"/>
      <c r="BC113" s="247"/>
      <c r="BD113" s="247"/>
      <c r="BE113" s="247"/>
      <c r="BF113" s="247"/>
      <c r="BG113" s="247"/>
      <c r="BH113" s="247"/>
      <c r="BI113" s="247"/>
    </row>
    <row r="114" spans="1:61">
      <c r="A114" s="145" t="s">
        <v>87</v>
      </c>
      <c r="B114" s="143">
        <v>1763999686</v>
      </c>
      <c r="C114" s="142">
        <v>8340</v>
      </c>
      <c r="D114" s="143" t="s">
        <v>208</v>
      </c>
      <c r="F114" s="162"/>
      <c r="G114" s="154"/>
      <c r="H114" s="154"/>
      <c r="I114" s="97"/>
      <c r="J114" s="144"/>
      <c r="K114" s="166"/>
      <c r="L114" s="97">
        <f t="shared" si="1"/>
        <v>0</v>
      </c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  <c r="Y114" s="247"/>
      <c r="Z114" s="247"/>
      <c r="AA114" s="247"/>
      <c r="AB114" s="247"/>
      <c r="AC114" s="247"/>
      <c r="AD114" s="247"/>
      <c r="AE114" s="247"/>
      <c r="AF114" s="247"/>
      <c r="AG114" s="247"/>
      <c r="AH114" s="247"/>
      <c r="AI114" s="247"/>
      <c r="AJ114" s="247"/>
      <c r="AK114" s="247"/>
      <c r="AL114" s="247"/>
      <c r="AM114" s="247"/>
      <c r="AN114" s="247"/>
      <c r="AO114" s="247"/>
      <c r="AP114" s="247"/>
      <c r="AQ114" s="247"/>
      <c r="AR114" s="247"/>
      <c r="AS114" s="247"/>
      <c r="AT114" s="247"/>
      <c r="AU114" s="247"/>
      <c r="AV114" s="247"/>
      <c r="AW114" s="247"/>
      <c r="AX114" s="247"/>
      <c r="AY114" s="247"/>
      <c r="AZ114" s="247"/>
      <c r="BA114" s="247"/>
      <c r="BB114" s="247"/>
      <c r="BC114" s="247"/>
      <c r="BD114" s="247"/>
      <c r="BE114" s="247"/>
      <c r="BF114" s="247"/>
      <c r="BG114" s="247"/>
      <c r="BH114" s="247"/>
      <c r="BI114" s="247"/>
    </row>
    <row r="115" spans="1:61">
      <c r="A115" s="145" t="s">
        <v>48</v>
      </c>
      <c r="B115" s="143" t="s">
        <v>49</v>
      </c>
      <c r="C115" s="142">
        <v>1190</v>
      </c>
      <c r="D115" s="143" t="s">
        <v>50</v>
      </c>
      <c r="F115" s="162"/>
      <c r="G115" s="154" t="s">
        <v>188</v>
      </c>
      <c r="H115" s="154"/>
      <c r="I115" s="97">
        <v>3640</v>
      </c>
      <c r="J115" s="144" t="s">
        <v>186</v>
      </c>
      <c r="K115" s="166">
        <v>3640</v>
      </c>
      <c r="L115" s="97">
        <f t="shared" si="1"/>
        <v>0</v>
      </c>
      <c r="M115" s="247"/>
      <c r="N115" s="247"/>
      <c r="O115" s="247"/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7"/>
      <c r="AA115" s="247"/>
      <c r="AB115" s="247"/>
      <c r="AC115" s="247"/>
      <c r="AD115" s="247"/>
      <c r="AE115" s="247"/>
      <c r="AF115" s="247"/>
      <c r="AG115" s="247"/>
      <c r="AH115" s="247"/>
      <c r="AI115" s="247"/>
      <c r="AJ115" s="247"/>
      <c r="AK115" s="247"/>
      <c r="AL115" s="247"/>
      <c r="AM115" s="247"/>
      <c r="AN115" s="247"/>
      <c r="AO115" s="247"/>
      <c r="AP115" s="247"/>
      <c r="AQ115" s="247"/>
      <c r="AR115" s="247"/>
      <c r="AS115" s="247"/>
      <c r="AT115" s="247"/>
      <c r="AU115" s="247"/>
      <c r="AV115" s="247"/>
      <c r="AW115" s="247"/>
      <c r="AX115" s="247"/>
      <c r="AY115" s="247"/>
      <c r="AZ115" s="247"/>
      <c r="BA115" s="247"/>
      <c r="BB115" s="247"/>
      <c r="BC115" s="247"/>
      <c r="BD115" s="247"/>
      <c r="BE115" s="247"/>
      <c r="BF115" s="247"/>
      <c r="BG115" s="247"/>
      <c r="BH115" s="247"/>
      <c r="BI115" s="247"/>
    </row>
    <row r="116" spans="1:61">
      <c r="A116" s="145" t="s">
        <v>142</v>
      </c>
      <c r="B116" s="143">
        <v>1758900692</v>
      </c>
      <c r="C116" s="142">
        <v>30000</v>
      </c>
      <c r="D116" s="143" t="s">
        <v>119</v>
      </c>
      <c r="F116" s="162"/>
      <c r="G116" s="156" t="s">
        <v>189</v>
      </c>
      <c r="H116" s="156"/>
      <c r="I116" s="157">
        <v>6000</v>
      </c>
      <c r="J116" s="159" t="s">
        <v>186</v>
      </c>
      <c r="K116" s="166">
        <v>6000</v>
      </c>
      <c r="L116" s="97">
        <f t="shared" si="1"/>
        <v>0</v>
      </c>
      <c r="M116" s="247"/>
      <c r="N116" s="247"/>
      <c r="O116" s="247"/>
      <c r="P116" s="247"/>
      <c r="Q116" s="247"/>
      <c r="R116" s="247"/>
      <c r="S116" s="247"/>
      <c r="T116" s="247"/>
      <c r="U116" s="247"/>
      <c r="V116" s="247"/>
      <c r="W116" s="247"/>
      <c r="X116" s="247"/>
      <c r="Y116" s="247"/>
      <c r="Z116" s="247"/>
      <c r="AA116" s="247"/>
      <c r="AB116" s="247"/>
      <c r="AC116" s="247"/>
      <c r="AD116" s="247"/>
      <c r="AE116" s="247"/>
      <c r="AF116" s="247"/>
      <c r="AG116" s="247"/>
      <c r="AH116" s="247"/>
      <c r="AI116" s="247"/>
      <c r="AJ116" s="247"/>
      <c r="AK116" s="247"/>
      <c r="AL116" s="247"/>
      <c r="AM116" s="247"/>
      <c r="AN116" s="247"/>
      <c r="AO116" s="247"/>
      <c r="AP116" s="247"/>
      <c r="AQ116" s="247"/>
      <c r="AR116" s="247"/>
      <c r="AS116" s="247"/>
      <c r="AT116" s="247"/>
      <c r="AU116" s="247"/>
      <c r="AV116" s="247"/>
      <c r="AW116" s="247"/>
      <c r="AX116" s="247"/>
      <c r="AY116" s="247"/>
      <c r="AZ116" s="247"/>
      <c r="BA116" s="247"/>
      <c r="BB116" s="247"/>
      <c r="BC116" s="247"/>
      <c r="BD116" s="247"/>
      <c r="BE116" s="247"/>
      <c r="BF116" s="247"/>
      <c r="BG116" s="247"/>
      <c r="BH116" s="247"/>
      <c r="BI116" s="247"/>
    </row>
    <row r="117" spans="1:61">
      <c r="A117" s="145" t="s">
        <v>89</v>
      </c>
      <c r="B117" s="143" t="s">
        <v>58</v>
      </c>
      <c r="C117" s="142">
        <v>6300</v>
      </c>
      <c r="D117" s="143" t="s">
        <v>88</v>
      </c>
      <c r="F117" s="162"/>
      <c r="G117" s="156"/>
      <c r="H117" s="156"/>
      <c r="I117" s="157"/>
      <c r="J117" s="159"/>
      <c r="K117" s="166"/>
      <c r="L117" s="97">
        <f t="shared" si="1"/>
        <v>0</v>
      </c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7"/>
      <c r="AA117" s="247"/>
      <c r="AB117" s="247"/>
      <c r="AC117" s="247"/>
      <c r="AD117" s="247"/>
      <c r="AE117" s="247"/>
      <c r="AF117" s="247"/>
      <c r="AG117" s="247"/>
      <c r="AH117" s="247"/>
      <c r="AI117" s="247"/>
      <c r="AJ117" s="247"/>
      <c r="AK117" s="247"/>
      <c r="AL117" s="247"/>
      <c r="AM117" s="247"/>
      <c r="AN117" s="247"/>
      <c r="AO117" s="247"/>
      <c r="AP117" s="247"/>
      <c r="AQ117" s="247"/>
      <c r="AR117" s="247"/>
      <c r="AS117" s="247"/>
      <c r="AT117" s="247"/>
      <c r="AU117" s="247"/>
      <c r="AV117" s="247"/>
      <c r="AW117" s="247"/>
      <c r="AX117" s="247"/>
      <c r="AY117" s="247"/>
      <c r="AZ117" s="247"/>
      <c r="BA117" s="247"/>
      <c r="BB117" s="247"/>
      <c r="BC117" s="247"/>
      <c r="BD117" s="247"/>
      <c r="BE117" s="247"/>
      <c r="BF117" s="247"/>
      <c r="BG117" s="247"/>
      <c r="BH117" s="247"/>
      <c r="BI117" s="247"/>
    </row>
    <row r="118" spans="1:61">
      <c r="A118" s="145"/>
      <c r="B118" s="149"/>
      <c r="C118" s="142"/>
      <c r="D118" s="143"/>
      <c r="F118" s="162"/>
      <c r="G118" s="154" t="s">
        <v>140</v>
      </c>
      <c r="H118" s="154">
        <v>173992171</v>
      </c>
      <c r="I118" s="97">
        <v>17500</v>
      </c>
      <c r="J118" s="96" t="s">
        <v>145</v>
      </c>
      <c r="K118" s="166">
        <v>17500</v>
      </c>
      <c r="L118" s="97">
        <f t="shared" si="1"/>
        <v>0</v>
      </c>
      <c r="M118" s="247"/>
      <c r="N118" s="247"/>
      <c r="O118" s="247"/>
      <c r="P118" s="247"/>
      <c r="Q118" s="247"/>
      <c r="R118" s="247"/>
      <c r="S118" s="247"/>
      <c r="T118" s="247"/>
      <c r="U118" s="247"/>
      <c r="V118" s="247"/>
      <c r="W118" s="247"/>
      <c r="X118" s="247"/>
      <c r="Y118" s="247"/>
      <c r="Z118" s="247"/>
      <c r="AA118" s="247"/>
      <c r="AB118" s="247"/>
      <c r="AC118" s="247"/>
      <c r="AD118" s="247"/>
      <c r="AE118" s="247"/>
      <c r="AF118" s="247"/>
      <c r="AG118" s="247"/>
      <c r="AH118" s="247"/>
      <c r="AI118" s="247"/>
      <c r="AJ118" s="247"/>
      <c r="AK118" s="247"/>
      <c r="AL118" s="247"/>
      <c r="AM118" s="247"/>
      <c r="AN118" s="247"/>
      <c r="AO118" s="247"/>
      <c r="AP118" s="247"/>
      <c r="AQ118" s="247"/>
      <c r="AR118" s="247"/>
      <c r="AS118" s="247"/>
      <c r="AT118" s="247"/>
      <c r="AU118" s="247"/>
      <c r="AV118" s="247"/>
      <c r="AW118" s="247"/>
      <c r="AX118" s="247"/>
      <c r="AY118" s="247"/>
      <c r="AZ118" s="247"/>
      <c r="BA118" s="247"/>
      <c r="BB118" s="247"/>
      <c r="BC118" s="247"/>
      <c r="BD118" s="247"/>
      <c r="BE118" s="247"/>
      <c r="BF118" s="247"/>
      <c r="BG118" s="247"/>
      <c r="BH118" s="247"/>
      <c r="BI118" s="247"/>
    </row>
    <row r="119" spans="1:61">
      <c r="A119" s="310" t="s">
        <v>90</v>
      </c>
      <c r="B119" s="311"/>
      <c r="C119" s="165">
        <f>SUM(C37:C118)</f>
        <v>2678434</v>
      </c>
      <c r="D119" s="166"/>
      <c r="F119" s="158"/>
      <c r="G119" s="154" t="s">
        <v>64</v>
      </c>
      <c r="H119" s="154" t="s">
        <v>58</v>
      </c>
      <c r="I119" s="97">
        <v>1915</v>
      </c>
      <c r="J119" s="144" t="s">
        <v>65</v>
      </c>
      <c r="K119" s="166">
        <v>1915</v>
      </c>
      <c r="L119" s="97">
        <f t="shared" si="1"/>
        <v>0</v>
      </c>
      <c r="M119" s="247"/>
      <c r="N119" s="247"/>
      <c r="O119" s="247"/>
      <c r="P119" s="247"/>
      <c r="Q119" s="247"/>
      <c r="R119" s="247"/>
      <c r="S119" s="247"/>
      <c r="T119" s="247"/>
      <c r="U119" s="247"/>
      <c r="V119" s="247"/>
      <c r="W119" s="247"/>
      <c r="X119" s="247"/>
      <c r="Y119" s="247"/>
      <c r="Z119" s="247"/>
      <c r="AA119" s="247"/>
      <c r="AB119" s="247"/>
      <c r="AC119" s="247"/>
      <c r="AD119" s="247"/>
      <c r="AE119" s="247"/>
      <c r="AF119" s="247"/>
      <c r="AG119" s="247"/>
      <c r="AH119" s="247"/>
      <c r="AI119" s="247"/>
      <c r="AJ119" s="247"/>
      <c r="AK119" s="247"/>
      <c r="AL119" s="247"/>
      <c r="AM119" s="247"/>
      <c r="AN119" s="247"/>
      <c r="AO119" s="247"/>
      <c r="AP119" s="247"/>
      <c r="AQ119" s="247"/>
      <c r="AR119" s="247"/>
      <c r="AS119" s="247"/>
      <c r="AT119" s="247"/>
      <c r="AU119" s="247"/>
      <c r="AV119" s="247"/>
      <c r="AW119" s="247"/>
      <c r="AX119" s="247"/>
      <c r="AY119" s="247"/>
      <c r="AZ119" s="247"/>
      <c r="BA119" s="247"/>
      <c r="BB119" s="247"/>
      <c r="BC119" s="247"/>
      <c r="BD119" s="247"/>
      <c r="BE119" s="247"/>
      <c r="BF119" s="247"/>
      <c r="BG119" s="247"/>
      <c r="BH119" s="247"/>
      <c r="BI119" s="247"/>
    </row>
    <row r="120" spans="1:61">
      <c r="A120" s="167"/>
      <c r="B120" s="168"/>
      <c r="C120" s="169"/>
      <c r="D120" s="168"/>
      <c r="F120" s="158"/>
      <c r="G120" s="154" t="s">
        <v>196</v>
      </c>
      <c r="H120" s="154"/>
      <c r="I120" s="97">
        <v>20000</v>
      </c>
      <c r="J120" s="144" t="s">
        <v>194</v>
      </c>
      <c r="K120" s="166">
        <v>20000</v>
      </c>
      <c r="L120" s="97">
        <f t="shared" si="1"/>
        <v>0</v>
      </c>
      <c r="M120" s="247"/>
      <c r="N120" s="247"/>
      <c r="O120" s="247"/>
      <c r="P120" s="247"/>
      <c r="Q120" s="247"/>
      <c r="R120" s="247"/>
      <c r="S120" s="247"/>
      <c r="T120" s="247"/>
      <c r="U120" s="247"/>
      <c r="V120" s="247"/>
      <c r="W120" s="247"/>
      <c r="X120" s="247"/>
      <c r="Y120" s="247"/>
      <c r="Z120" s="247"/>
      <c r="AA120" s="247"/>
      <c r="AB120" s="247"/>
      <c r="AC120" s="247"/>
      <c r="AD120" s="247"/>
      <c r="AE120" s="247"/>
      <c r="AF120" s="247"/>
      <c r="AG120" s="247"/>
      <c r="AH120" s="247"/>
      <c r="AI120" s="247"/>
      <c r="AJ120" s="247"/>
      <c r="AK120" s="247"/>
      <c r="AL120" s="247"/>
      <c r="AM120" s="247"/>
      <c r="AN120" s="247"/>
      <c r="AO120" s="247"/>
      <c r="AP120" s="247"/>
      <c r="AQ120" s="247"/>
      <c r="AR120" s="247"/>
      <c r="AS120" s="247"/>
      <c r="AT120" s="247"/>
      <c r="AU120" s="247"/>
      <c r="AV120" s="247"/>
      <c r="AW120" s="247"/>
      <c r="AX120" s="247"/>
      <c r="AY120" s="247"/>
      <c r="AZ120" s="247"/>
      <c r="BA120" s="247"/>
      <c r="BB120" s="247"/>
      <c r="BC120" s="247"/>
      <c r="BD120" s="247"/>
      <c r="BE120" s="247"/>
      <c r="BF120" s="247"/>
      <c r="BG120" s="247"/>
      <c r="BH120" s="247"/>
      <c r="BI120" s="247"/>
    </row>
    <row r="121" spans="1:61">
      <c r="A121" s="312" t="s">
        <v>91</v>
      </c>
      <c r="B121" s="313"/>
      <c r="C121" s="170">
        <f>C119+L142</f>
        <v>2678434</v>
      </c>
      <c r="D121" s="171"/>
      <c r="F121" s="153"/>
      <c r="G121" s="156" t="s">
        <v>82</v>
      </c>
      <c r="H121" s="156" t="s">
        <v>58</v>
      </c>
      <c r="I121" s="157">
        <v>1210</v>
      </c>
      <c r="J121" s="159" t="s">
        <v>50</v>
      </c>
      <c r="K121" s="166">
        <v>1210</v>
      </c>
      <c r="L121" s="97">
        <f t="shared" si="1"/>
        <v>0</v>
      </c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7"/>
      <c r="AA121" s="247"/>
      <c r="AB121" s="247"/>
      <c r="AC121" s="247"/>
      <c r="AD121" s="247"/>
      <c r="AE121" s="247"/>
      <c r="AF121" s="247"/>
      <c r="AG121" s="247"/>
      <c r="AH121" s="247"/>
      <c r="AI121" s="247"/>
      <c r="AJ121" s="247"/>
      <c r="AK121" s="247"/>
      <c r="AL121" s="247"/>
      <c r="AM121" s="247"/>
      <c r="AN121" s="247"/>
      <c r="AO121" s="247"/>
      <c r="AP121" s="247"/>
      <c r="AQ121" s="247"/>
      <c r="AR121" s="247"/>
      <c r="AS121" s="247"/>
      <c r="AT121" s="247"/>
      <c r="AU121" s="247"/>
      <c r="AV121" s="247"/>
      <c r="AW121" s="247"/>
      <c r="AX121" s="247"/>
      <c r="AY121" s="247"/>
      <c r="AZ121" s="247"/>
      <c r="BA121" s="247"/>
      <c r="BB121" s="247"/>
      <c r="BC121" s="247"/>
      <c r="BD121" s="247"/>
      <c r="BE121" s="247"/>
      <c r="BF121" s="247"/>
      <c r="BG121" s="247"/>
      <c r="BH121" s="247"/>
      <c r="BI121" s="247"/>
    </row>
    <row r="122" spans="1:61">
      <c r="A122" s="173"/>
      <c r="B122" s="247"/>
      <c r="C122" s="174"/>
      <c r="D122" s="247"/>
      <c r="F122" s="158"/>
      <c r="G122" s="156" t="s">
        <v>71</v>
      </c>
      <c r="H122" s="156" t="s">
        <v>72</v>
      </c>
      <c r="I122" s="157">
        <v>7300</v>
      </c>
      <c r="J122" s="159" t="s">
        <v>132</v>
      </c>
      <c r="K122" s="166">
        <v>7300</v>
      </c>
      <c r="L122" s="97">
        <f t="shared" si="1"/>
        <v>0</v>
      </c>
      <c r="M122" s="247"/>
      <c r="N122" s="247"/>
      <c r="O122" s="247"/>
      <c r="P122" s="247"/>
      <c r="Q122" s="247"/>
      <c r="R122" s="247"/>
      <c r="S122" s="247"/>
      <c r="T122" s="247"/>
      <c r="U122" s="247"/>
      <c r="V122" s="247"/>
      <c r="W122" s="247"/>
      <c r="X122" s="247"/>
      <c r="Y122" s="247"/>
      <c r="Z122" s="247"/>
      <c r="AA122" s="247"/>
      <c r="AB122" s="247"/>
      <c r="AC122" s="247"/>
      <c r="AD122" s="247"/>
      <c r="AE122" s="247"/>
      <c r="AF122" s="247"/>
      <c r="AG122" s="247"/>
      <c r="AH122" s="247"/>
      <c r="AI122" s="247"/>
      <c r="AJ122" s="247"/>
      <c r="AK122" s="247"/>
      <c r="AL122" s="247"/>
      <c r="AM122" s="247"/>
      <c r="AN122" s="247"/>
      <c r="AO122" s="247"/>
      <c r="AP122" s="247"/>
      <c r="AQ122" s="247"/>
      <c r="AR122" s="247"/>
      <c r="AS122" s="247"/>
      <c r="AT122" s="247"/>
      <c r="AU122" s="247"/>
      <c r="AV122" s="247"/>
      <c r="AW122" s="247"/>
      <c r="AX122" s="247"/>
      <c r="AY122" s="247"/>
      <c r="AZ122" s="247"/>
      <c r="BA122" s="247"/>
      <c r="BB122" s="247"/>
      <c r="BC122" s="247"/>
      <c r="BD122" s="247"/>
      <c r="BE122" s="247"/>
      <c r="BF122" s="247"/>
      <c r="BG122" s="247"/>
      <c r="BH122" s="247"/>
      <c r="BI122" s="247"/>
    </row>
    <row r="123" spans="1:61">
      <c r="A123" s="173"/>
      <c r="B123" s="247"/>
      <c r="D123" s="174"/>
      <c r="E123" s="89" t="s">
        <v>42</v>
      </c>
      <c r="F123" s="158"/>
      <c r="G123" s="156" t="s">
        <v>73</v>
      </c>
      <c r="H123" s="156"/>
      <c r="I123" s="157">
        <v>800</v>
      </c>
      <c r="J123" s="159" t="s">
        <v>130</v>
      </c>
      <c r="K123" s="166">
        <v>800</v>
      </c>
      <c r="L123" s="97">
        <f t="shared" si="1"/>
        <v>0</v>
      </c>
      <c r="M123" s="247"/>
      <c r="N123" s="247"/>
      <c r="O123" s="247"/>
      <c r="P123" s="247"/>
      <c r="Q123" s="247"/>
      <c r="R123" s="247"/>
      <c r="S123" s="247"/>
      <c r="T123" s="247"/>
      <c r="U123" s="247"/>
      <c r="V123" s="247"/>
      <c r="W123" s="247"/>
      <c r="X123" s="247"/>
      <c r="Y123" s="247"/>
      <c r="Z123" s="247"/>
      <c r="AA123" s="247"/>
      <c r="AB123" s="247"/>
      <c r="AC123" s="247"/>
      <c r="AD123" s="247"/>
      <c r="AE123" s="247"/>
      <c r="AF123" s="247"/>
      <c r="AG123" s="247"/>
      <c r="AH123" s="247"/>
      <c r="AI123" s="247"/>
      <c r="AJ123" s="247"/>
      <c r="AK123" s="247"/>
      <c r="AL123" s="247"/>
      <c r="AM123" s="247"/>
      <c r="AN123" s="247"/>
      <c r="AO123" s="247"/>
      <c r="AP123" s="247"/>
      <c r="AQ123" s="247"/>
      <c r="AR123" s="247"/>
      <c r="AS123" s="247"/>
      <c r="AT123" s="247"/>
      <c r="AU123" s="247"/>
      <c r="AV123" s="247"/>
      <c r="AW123" s="247"/>
      <c r="AX123" s="247"/>
      <c r="AY123" s="247"/>
      <c r="AZ123" s="247"/>
      <c r="BA123" s="247"/>
      <c r="BB123" s="247"/>
      <c r="BC123" s="247"/>
      <c r="BD123" s="247"/>
      <c r="BE123" s="247"/>
      <c r="BF123" s="247"/>
      <c r="BG123" s="247"/>
      <c r="BH123" s="247"/>
      <c r="BI123" s="247"/>
    </row>
    <row r="124" spans="1:61">
      <c r="A124" s="175"/>
      <c r="B124" s="175"/>
      <c r="C124" s="174"/>
      <c r="D124" s="247"/>
      <c r="F124" s="158"/>
      <c r="G124" s="156" t="s">
        <v>191</v>
      </c>
      <c r="H124" s="156"/>
      <c r="I124" s="157">
        <v>10000</v>
      </c>
      <c r="J124" s="159" t="s">
        <v>190</v>
      </c>
      <c r="K124" s="166">
        <v>10000</v>
      </c>
      <c r="L124" s="97">
        <f t="shared" si="1"/>
        <v>0</v>
      </c>
      <c r="M124" s="247"/>
      <c r="N124" s="247"/>
      <c r="O124" s="247"/>
      <c r="P124" s="247"/>
      <c r="Q124" s="247"/>
      <c r="R124" s="247"/>
      <c r="S124" s="247"/>
      <c r="T124" s="247"/>
      <c r="U124" s="247"/>
      <c r="V124" s="247"/>
      <c r="W124" s="247"/>
      <c r="X124" s="247"/>
      <c r="Y124" s="247"/>
      <c r="Z124" s="247"/>
      <c r="AA124" s="247"/>
      <c r="AB124" s="247"/>
      <c r="AC124" s="247"/>
      <c r="AD124" s="247"/>
      <c r="AE124" s="247"/>
      <c r="AF124" s="247"/>
      <c r="AG124" s="247"/>
      <c r="AH124" s="247"/>
      <c r="AI124" s="247"/>
      <c r="AJ124" s="247"/>
      <c r="AK124" s="247"/>
      <c r="AL124" s="247"/>
      <c r="AM124" s="247"/>
      <c r="AN124" s="247"/>
      <c r="AO124" s="247"/>
      <c r="AP124" s="247"/>
      <c r="AQ124" s="247"/>
      <c r="AR124" s="247"/>
      <c r="AS124" s="247"/>
      <c r="AT124" s="247"/>
      <c r="AU124" s="247"/>
      <c r="AV124" s="247"/>
      <c r="AW124" s="247"/>
      <c r="AX124" s="247"/>
      <c r="AY124" s="247"/>
      <c r="AZ124" s="247"/>
      <c r="BA124" s="247"/>
      <c r="BB124" s="247"/>
      <c r="BC124" s="247"/>
      <c r="BD124" s="247"/>
      <c r="BE124" s="247"/>
      <c r="BF124" s="247"/>
      <c r="BG124" s="247"/>
      <c r="BH124" s="247"/>
      <c r="BI124" s="247"/>
    </row>
    <row r="125" spans="1:61">
      <c r="C125" s="177"/>
      <c r="F125" s="153"/>
      <c r="G125" s="156" t="s">
        <v>181</v>
      </c>
      <c r="H125" s="156"/>
      <c r="I125" s="157">
        <v>1150</v>
      </c>
      <c r="J125" s="159" t="s">
        <v>180</v>
      </c>
      <c r="K125" s="166">
        <v>1150</v>
      </c>
      <c r="L125" s="97">
        <f t="shared" si="1"/>
        <v>0</v>
      </c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247"/>
      <c r="AM125" s="247"/>
      <c r="AN125" s="247"/>
      <c r="AO125" s="247"/>
      <c r="AP125" s="247"/>
      <c r="AQ125" s="247"/>
      <c r="AR125" s="247"/>
      <c r="AS125" s="247"/>
      <c r="AT125" s="247"/>
      <c r="AU125" s="247"/>
      <c r="AV125" s="247"/>
      <c r="AW125" s="247"/>
      <c r="AX125" s="247"/>
      <c r="AY125" s="247"/>
      <c r="AZ125" s="247"/>
      <c r="BA125" s="247"/>
      <c r="BB125" s="247"/>
      <c r="BC125" s="247"/>
      <c r="BD125" s="247"/>
      <c r="BE125" s="247"/>
      <c r="BF125" s="247"/>
      <c r="BG125" s="247"/>
      <c r="BH125" s="247"/>
      <c r="BI125" s="247"/>
    </row>
    <row r="126" spans="1:61">
      <c r="A126" s="132"/>
      <c r="B126" s="178"/>
      <c r="C126" s="179"/>
      <c r="D126" s="136"/>
      <c r="F126" s="158"/>
      <c r="G126" s="156" t="s">
        <v>141</v>
      </c>
      <c r="H126" s="156"/>
      <c r="I126" s="157">
        <v>5000</v>
      </c>
      <c r="J126" s="159" t="s">
        <v>129</v>
      </c>
      <c r="K126" s="166">
        <v>5000</v>
      </c>
      <c r="L126" s="97">
        <f t="shared" si="1"/>
        <v>0</v>
      </c>
      <c r="M126" s="247"/>
      <c r="N126" s="247"/>
      <c r="O126" s="247"/>
      <c r="P126" s="247"/>
      <c r="Q126" s="247"/>
      <c r="R126" s="247"/>
      <c r="S126" s="247"/>
      <c r="T126" s="247"/>
      <c r="U126" s="247"/>
      <c r="V126" s="247"/>
      <c r="W126" s="247"/>
      <c r="X126" s="247"/>
      <c r="Y126" s="247"/>
      <c r="Z126" s="247"/>
      <c r="AA126" s="247"/>
      <c r="AB126" s="247"/>
      <c r="AC126" s="247"/>
      <c r="AD126" s="247"/>
      <c r="AE126" s="247"/>
      <c r="AF126" s="247"/>
      <c r="AG126" s="247"/>
      <c r="AH126" s="247"/>
      <c r="AI126" s="247"/>
      <c r="AJ126" s="247"/>
      <c r="AK126" s="247"/>
      <c r="AL126" s="247"/>
      <c r="AM126" s="247"/>
      <c r="AN126" s="247"/>
      <c r="AO126" s="247"/>
      <c r="AP126" s="247"/>
      <c r="AQ126" s="247"/>
      <c r="AR126" s="247"/>
      <c r="AS126" s="247"/>
      <c r="AT126" s="247"/>
      <c r="AU126" s="247"/>
      <c r="AV126" s="247"/>
      <c r="AW126" s="247"/>
      <c r="AX126" s="247"/>
      <c r="AY126" s="247"/>
      <c r="AZ126" s="247"/>
      <c r="BA126" s="247"/>
      <c r="BB126" s="247"/>
      <c r="BC126" s="247"/>
      <c r="BD126" s="247"/>
      <c r="BE126" s="247"/>
      <c r="BF126" s="247"/>
      <c r="BG126" s="247"/>
      <c r="BH126" s="247"/>
      <c r="BI126" s="247"/>
    </row>
    <row r="127" spans="1:61">
      <c r="A127" s="132"/>
      <c r="B127" s="178"/>
      <c r="C127" s="179"/>
      <c r="D127" s="136"/>
      <c r="F127" s="153"/>
      <c r="G127" s="172" t="s">
        <v>139</v>
      </c>
      <c r="H127" s="172"/>
      <c r="I127" s="97">
        <v>1300</v>
      </c>
      <c r="J127" s="144" t="s">
        <v>138</v>
      </c>
      <c r="K127" s="166">
        <v>1300</v>
      </c>
      <c r="L127" s="97">
        <f t="shared" si="1"/>
        <v>0</v>
      </c>
      <c r="M127" s="247"/>
      <c r="N127" s="247"/>
      <c r="O127" s="247"/>
      <c r="P127" s="247"/>
      <c r="Q127" s="247"/>
      <c r="R127" s="247"/>
      <c r="S127" s="247"/>
      <c r="T127" s="247"/>
      <c r="U127" s="247"/>
      <c r="V127" s="247"/>
      <c r="W127" s="247"/>
      <c r="X127" s="247"/>
      <c r="Y127" s="247"/>
      <c r="Z127" s="247"/>
      <c r="AA127" s="247"/>
      <c r="AB127" s="247"/>
      <c r="AC127" s="247"/>
      <c r="AD127" s="247"/>
      <c r="AE127" s="247"/>
      <c r="AF127" s="247"/>
      <c r="AG127" s="247"/>
      <c r="AH127" s="247"/>
      <c r="AI127" s="247"/>
      <c r="AJ127" s="247"/>
      <c r="AK127" s="247"/>
      <c r="AL127" s="247"/>
      <c r="AM127" s="247"/>
      <c r="AN127" s="247"/>
      <c r="AO127" s="247"/>
      <c r="AP127" s="247"/>
      <c r="AQ127" s="247"/>
      <c r="AR127" s="247"/>
      <c r="AS127" s="247"/>
      <c r="AT127" s="247"/>
      <c r="AU127" s="247"/>
      <c r="AV127" s="247"/>
      <c r="AW127" s="247"/>
      <c r="AX127" s="247"/>
      <c r="AY127" s="247"/>
      <c r="AZ127" s="247"/>
      <c r="BA127" s="247"/>
      <c r="BB127" s="247"/>
      <c r="BC127" s="247"/>
      <c r="BD127" s="247"/>
      <c r="BE127" s="247"/>
      <c r="BF127" s="247"/>
      <c r="BG127" s="247"/>
      <c r="BH127" s="247"/>
      <c r="BI127" s="247"/>
    </row>
    <row r="128" spans="1:61">
      <c r="A128" s="178"/>
      <c r="B128" s="180"/>
      <c r="C128" s="179"/>
      <c r="D128" s="136"/>
      <c r="F128" s="154"/>
      <c r="G128" s="154" t="s">
        <v>78</v>
      </c>
      <c r="H128" s="154" t="s">
        <v>58</v>
      </c>
      <c r="I128" s="97">
        <v>2340</v>
      </c>
      <c r="J128" s="144" t="s">
        <v>123</v>
      </c>
      <c r="K128" s="166">
        <v>2340</v>
      </c>
      <c r="L128" s="97">
        <f t="shared" si="1"/>
        <v>0</v>
      </c>
      <c r="M128" s="247"/>
      <c r="N128" s="247"/>
      <c r="O128" s="247"/>
      <c r="P128" s="247"/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  <c r="AC128" s="247"/>
      <c r="AD128" s="247"/>
      <c r="AE128" s="247"/>
      <c r="AF128" s="247"/>
      <c r="AG128" s="247"/>
      <c r="AH128" s="247"/>
      <c r="AI128" s="247"/>
      <c r="AJ128" s="247"/>
      <c r="AK128" s="247"/>
      <c r="AL128" s="247"/>
      <c r="AM128" s="247"/>
      <c r="AN128" s="247"/>
      <c r="AO128" s="247"/>
      <c r="AP128" s="247"/>
      <c r="AQ128" s="247"/>
      <c r="AR128" s="247"/>
      <c r="AS128" s="247"/>
      <c r="AT128" s="247"/>
      <c r="AU128" s="247"/>
      <c r="AV128" s="247"/>
      <c r="AW128" s="247"/>
      <c r="AX128" s="247"/>
      <c r="AY128" s="247"/>
      <c r="AZ128" s="247"/>
      <c r="BA128" s="247"/>
      <c r="BB128" s="247"/>
      <c r="BC128" s="247"/>
      <c r="BD128" s="247"/>
      <c r="BE128" s="247"/>
      <c r="BF128" s="247"/>
      <c r="BG128" s="247"/>
      <c r="BH128" s="247"/>
      <c r="BI128" s="247"/>
    </row>
    <row r="129" spans="1:61">
      <c r="A129" s="132"/>
      <c r="B129" s="178"/>
      <c r="C129" s="179"/>
      <c r="D129" s="136"/>
      <c r="F129" s="153"/>
      <c r="G129" s="154" t="s">
        <v>112</v>
      </c>
      <c r="H129" s="154"/>
      <c r="I129" s="97">
        <v>17500</v>
      </c>
      <c r="J129" s="144" t="s">
        <v>121</v>
      </c>
      <c r="K129" s="166">
        <v>17500</v>
      </c>
      <c r="L129" s="97">
        <f t="shared" si="1"/>
        <v>0</v>
      </c>
      <c r="M129" s="247"/>
      <c r="N129" s="247"/>
      <c r="O129" s="247"/>
      <c r="P129" s="247"/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105"/>
      <c r="AB129" s="247"/>
      <c r="AC129" s="247"/>
      <c r="AD129" s="247"/>
      <c r="AE129" s="247"/>
      <c r="AF129" s="247"/>
      <c r="AG129" s="247"/>
      <c r="AH129" s="247"/>
      <c r="AI129" s="247"/>
      <c r="AJ129" s="247"/>
      <c r="AK129" s="247"/>
      <c r="AL129" s="247"/>
      <c r="AM129" s="247"/>
      <c r="AN129" s="247"/>
      <c r="AO129" s="247"/>
      <c r="AP129" s="247"/>
      <c r="AQ129" s="247"/>
      <c r="AR129" s="247"/>
      <c r="AS129" s="247"/>
      <c r="AT129" s="247"/>
      <c r="AU129" s="247"/>
      <c r="AV129" s="247"/>
      <c r="AW129" s="247"/>
      <c r="AX129" s="247"/>
      <c r="AY129" s="247"/>
      <c r="AZ129" s="247"/>
      <c r="BA129" s="247"/>
      <c r="BB129" s="247"/>
      <c r="BC129" s="247"/>
      <c r="BD129" s="247"/>
      <c r="BE129" s="247"/>
      <c r="BF129" s="247"/>
      <c r="BG129" s="247"/>
      <c r="BH129" s="247"/>
      <c r="BI129" s="247"/>
    </row>
    <row r="130" spans="1:61">
      <c r="A130" s="181"/>
      <c r="B130" s="182"/>
      <c r="C130" s="183"/>
      <c r="D130" s="184"/>
      <c r="F130" s="158"/>
      <c r="G130" s="154" t="s">
        <v>87</v>
      </c>
      <c r="H130" s="154">
        <v>1763999686</v>
      </c>
      <c r="I130" s="97">
        <v>5340</v>
      </c>
      <c r="J130" s="97" t="s">
        <v>127</v>
      </c>
      <c r="K130" s="166">
        <v>5340</v>
      </c>
      <c r="L130" s="97">
        <f t="shared" si="1"/>
        <v>0</v>
      </c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104"/>
      <c r="AB130" s="247"/>
      <c r="AC130" s="247"/>
      <c r="AD130" s="247"/>
      <c r="AE130" s="247"/>
      <c r="AF130" s="247"/>
      <c r="AG130" s="247"/>
      <c r="AH130" s="247"/>
      <c r="AI130" s="247"/>
      <c r="AJ130" s="247"/>
      <c r="AK130" s="247"/>
      <c r="AL130" s="247"/>
      <c r="AM130" s="247"/>
      <c r="AN130" s="247"/>
      <c r="AO130" s="247"/>
      <c r="AP130" s="247"/>
      <c r="AQ130" s="247"/>
      <c r="AR130" s="247"/>
      <c r="AS130" s="247"/>
      <c r="AT130" s="247"/>
      <c r="AU130" s="247"/>
      <c r="AV130" s="247"/>
      <c r="AW130" s="247"/>
      <c r="AX130" s="247"/>
      <c r="AY130" s="247"/>
      <c r="AZ130" s="247"/>
      <c r="BA130" s="247"/>
      <c r="BB130" s="247"/>
      <c r="BC130" s="247"/>
      <c r="BD130" s="247"/>
      <c r="BE130" s="247"/>
      <c r="BF130" s="247"/>
      <c r="BG130" s="247"/>
      <c r="BH130" s="247"/>
      <c r="BI130" s="247"/>
    </row>
    <row r="131" spans="1:61">
      <c r="A131" s="181"/>
      <c r="B131" s="182"/>
      <c r="C131" s="183"/>
      <c r="D131" s="184"/>
      <c r="F131" s="158"/>
      <c r="G131" s="154" t="s">
        <v>48</v>
      </c>
      <c r="H131" s="154" t="s">
        <v>49</v>
      </c>
      <c r="I131" s="97">
        <v>1190</v>
      </c>
      <c r="J131" s="144" t="s">
        <v>50</v>
      </c>
      <c r="K131" s="166">
        <v>1190</v>
      </c>
      <c r="L131" s="97">
        <f t="shared" si="1"/>
        <v>0</v>
      </c>
      <c r="M131" s="247"/>
      <c r="N131" s="247"/>
      <c r="O131" s="247"/>
      <c r="P131" s="247"/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  <c r="AC131" s="247"/>
      <c r="AD131" s="247"/>
      <c r="AE131" s="247"/>
      <c r="AF131" s="247"/>
      <c r="AG131" s="247"/>
      <c r="AH131" s="247"/>
      <c r="AI131" s="247"/>
      <c r="AJ131" s="247"/>
      <c r="AK131" s="247"/>
      <c r="AL131" s="247"/>
      <c r="AM131" s="247"/>
      <c r="AN131" s="247"/>
      <c r="AO131" s="247"/>
      <c r="AP131" s="247"/>
      <c r="AQ131" s="247"/>
      <c r="AR131" s="247"/>
      <c r="AS131" s="247"/>
      <c r="AT131" s="247"/>
      <c r="AU131" s="247"/>
      <c r="AV131" s="247"/>
      <c r="AW131" s="247"/>
      <c r="AX131" s="247"/>
      <c r="AY131" s="247"/>
      <c r="AZ131" s="247"/>
      <c r="BA131" s="247"/>
      <c r="BB131" s="247"/>
      <c r="BC131" s="247"/>
      <c r="BD131" s="247"/>
      <c r="BE131" s="247"/>
      <c r="BF131" s="247"/>
      <c r="BG131" s="247"/>
      <c r="BH131" s="247"/>
      <c r="BI131" s="247"/>
    </row>
    <row r="132" spans="1:61">
      <c r="A132" s="181"/>
      <c r="B132" s="182"/>
      <c r="C132" s="183"/>
      <c r="D132" s="184"/>
      <c r="F132" s="154"/>
      <c r="G132" s="154" t="s">
        <v>142</v>
      </c>
      <c r="H132" s="154">
        <v>1758900692</v>
      </c>
      <c r="I132" s="97">
        <v>30000</v>
      </c>
      <c r="J132" s="144" t="s">
        <v>119</v>
      </c>
      <c r="K132" s="166">
        <v>30000</v>
      </c>
      <c r="L132" s="97">
        <f t="shared" si="1"/>
        <v>0</v>
      </c>
      <c r="M132" s="247"/>
      <c r="N132" s="247"/>
      <c r="O132" s="247"/>
      <c r="P132" s="247"/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  <c r="AC132" s="247"/>
      <c r="AD132" s="247"/>
      <c r="AE132" s="247"/>
      <c r="AF132" s="247"/>
      <c r="AG132" s="247"/>
      <c r="AH132" s="247"/>
      <c r="AI132" s="247"/>
      <c r="AJ132" s="247"/>
      <c r="AK132" s="247"/>
      <c r="AL132" s="247"/>
      <c r="AM132" s="247"/>
      <c r="AN132" s="247"/>
      <c r="AO132" s="247"/>
      <c r="AP132" s="247"/>
      <c r="AQ132" s="247"/>
      <c r="AR132" s="247"/>
      <c r="AS132" s="247"/>
      <c r="AT132" s="247"/>
      <c r="AU132" s="247"/>
      <c r="AV132" s="247"/>
      <c r="AW132" s="247"/>
      <c r="AX132" s="247"/>
      <c r="AY132" s="247"/>
      <c r="AZ132" s="247"/>
      <c r="BA132" s="247"/>
      <c r="BB132" s="247"/>
      <c r="BC132" s="247"/>
      <c r="BD132" s="247"/>
      <c r="BE132" s="247"/>
      <c r="BF132" s="247"/>
      <c r="BG132" s="247"/>
      <c r="BH132" s="247"/>
      <c r="BI132" s="247"/>
    </row>
    <row r="133" spans="1:61">
      <c r="C133" s="177"/>
      <c r="F133" s="158"/>
      <c r="G133" s="156" t="s">
        <v>89</v>
      </c>
      <c r="H133" s="156" t="s">
        <v>58</v>
      </c>
      <c r="I133" s="157">
        <v>6300</v>
      </c>
      <c r="J133" s="159" t="s">
        <v>88</v>
      </c>
      <c r="K133" s="166">
        <v>6300</v>
      </c>
      <c r="L133" s="97">
        <f t="shared" si="1"/>
        <v>0</v>
      </c>
      <c r="M133" s="247"/>
      <c r="N133" s="247"/>
      <c r="O133" s="247"/>
      <c r="P133" s="247"/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  <c r="AC133" s="247"/>
      <c r="AD133" s="247"/>
      <c r="AE133" s="247"/>
      <c r="AF133" s="247"/>
      <c r="AG133" s="247"/>
      <c r="AH133" s="247"/>
      <c r="AI133" s="247"/>
      <c r="AJ133" s="247"/>
      <c r="AK133" s="247"/>
      <c r="AL133" s="247"/>
      <c r="AM133" s="247"/>
      <c r="AN133" s="247"/>
      <c r="AO133" s="247"/>
      <c r="AP133" s="247"/>
      <c r="AQ133" s="247"/>
      <c r="AR133" s="247"/>
      <c r="AS133" s="247"/>
      <c r="AT133" s="247"/>
      <c r="AU133" s="247"/>
      <c r="AV133" s="247"/>
      <c r="AW133" s="247"/>
      <c r="AX133" s="247"/>
      <c r="AY133" s="247"/>
      <c r="AZ133" s="247"/>
      <c r="BA133" s="247"/>
      <c r="BB133" s="247"/>
      <c r="BC133" s="247"/>
      <c r="BD133" s="247"/>
      <c r="BE133" s="247"/>
      <c r="BF133" s="247"/>
      <c r="BG133" s="247"/>
      <c r="BH133" s="247"/>
      <c r="BI133" s="247"/>
    </row>
    <row r="134" spans="1:61">
      <c r="C134" s="177"/>
      <c r="F134" s="158"/>
      <c r="G134" s="154" t="s">
        <v>183</v>
      </c>
      <c r="H134" s="154"/>
      <c r="I134" s="97">
        <v>500</v>
      </c>
      <c r="J134" s="144" t="s">
        <v>182</v>
      </c>
      <c r="K134" s="166">
        <v>500</v>
      </c>
      <c r="L134" s="97">
        <f t="shared" ref="L134:L141" si="2">SUM(I134-K134)</f>
        <v>0</v>
      </c>
      <c r="M134" s="247"/>
      <c r="N134" s="247"/>
      <c r="O134" s="247"/>
      <c r="P134" s="247"/>
      <c r="Q134" s="247"/>
      <c r="R134" s="247"/>
      <c r="S134" s="247"/>
      <c r="T134" s="247"/>
      <c r="U134" s="247"/>
      <c r="V134" s="247"/>
      <c r="W134" s="247"/>
      <c r="X134" s="247"/>
      <c r="Y134" s="247"/>
      <c r="Z134" s="247"/>
      <c r="AA134" s="247"/>
      <c r="AB134" s="247"/>
      <c r="AC134" s="247"/>
      <c r="AD134" s="247"/>
      <c r="AE134" s="247"/>
      <c r="AF134" s="247"/>
      <c r="AG134" s="247"/>
      <c r="AH134" s="247"/>
      <c r="AI134" s="247"/>
      <c r="AJ134" s="247"/>
      <c r="AK134" s="247"/>
      <c r="AL134" s="247"/>
      <c r="AM134" s="247"/>
      <c r="AN134" s="247"/>
      <c r="AO134" s="247"/>
      <c r="AP134" s="247"/>
      <c r="AQ134" s="247"/>
      <c r="AR134" s="247"/>
      <c r="AS134" s="247"/>
      <c r="AT134" s="247"/>
      <c r="AU134" s="247"/>
      <c r="AV134" s="247"/>
      <c r="AW134" s="247"/>
      <c r="AX134" s="247"/>
      <c r="AY134" s="247"/>
      <c r="AZ134" s="247"/>
      <c r="BA134" s="247"/>
      <c r="BB134" s="247"/>
      <c r="BC134" s="247"/>
      <c r="BD134" s="247"/>
      <c r="BE134" s="247"/>
      <c r="BF134" s="247"/>
      <c r="BG134" s="247"/>
      <c r="BH134" s="247"/>
      <c r="BI134" s="247"/>
    </row>
    <row r="135" spans="1:61">
      <c r="F135" s="154"/>
      <c r="G135" s="156" t="s">
        <v>113</v>
      </c>
      <c r="H135" s="156" t="s">
        <v>118</v>
      </c>
      <c r="I135" s="157">
        <v>19600</v>
      </c>
      <c r="J135" s="144" t="s">
        <v>154</v>
      </c>
      <c r="K135" s="166">
        <v>19600</v>
      </c>
      <c r="L135" s="97">
        <f t="shared" si="2"/>
        <v>0</v>
      </c>
      <c r="M135" s="247"/>
      <c r="N135" s="247"/>
      <c r="O135" s="247"/>
      <c r="P135" s="247"/>
      <c r="Q135" s="247"/>
      <c r="R135" s="247"/>
      <c r="S135" s="247"/>
      <c r="T135" s="247"/>
      <c r="U135" s="247"/>
      <c r="V135" s="247"/>
      <c r="W135" s="247"/>
      <c r="X135" s="247"/>
      <c r="Y135" s="247"/>
      <c r="Z135" s="247"/>
      <c r="AA135" s="247"/>
      <c r="AB135" s="247"/>
      <c r="AC135" s="247"/>
      <c r="AD135" s="247"/>
      <c r="AE135" s="247"/>
      <c r="AF135" s="247"/>
      <c r="AG135" s="247"/>
      <c r="AH135" s="247"/>
      <c r="AI135" s="247"/>
      <c r="AJ135" s="247"/>
      <c r="AK135" s="247"/>
      <c r="AL135" s="247"/>
      <c r="AM135" s="247"/>
      <c r="AN135" s="247"/>
      <c r="AO135" s="247"/>
      <c r="AP135" s="247"/>
      <c r="AQ135" s="247"/>
      <c r="AR135" s="247"/>
      <c r="AS135" s="247"/>
      <c r="AT135" s="247"/>
      <c r="AU135" s="247"/>
      <c r="AV135" s="247"/>
      <c r="AW135" s="247"/>
      <c r="AX135" s="247"/>
      <c r="AY135" s="247"/>
      <c r="AZ135" s="247"/>
      <c r="BA135" s="247"/>
      <c r="BB135" s="247"/>
      <c r="BC135" s="247"/>
      <c r="BD135" s="247"/>
      <c r="BE135" s="247"/>
      <c r="BF135" s="247"/>
      <c r="BG135" s="247"/>
      <c r="BH135" s="247"/>
      <c r="BI135" s="247"/>
    </row>
    <row r="136" spans="1:61">
      <c r="F136" s="154"/>
      <c r="G136" s="156" t="s">
        <v>47</v>
      </c>
      <c r="H136" s="156" t="s">
        <v>137</v>
      </c>
      <c r="I136" s="157">
        <v>1535</v>
      </c>
      <c r="J136" s="144" t="s">
        <v>194</v>
      </c>
      <c r="K136" s="166">
        <v>1535</v>
      </c>
      <c r="L136" s="97">
        <f t="shared" si="2"/>
        <v>0</v>
      </c>
      <c r="M136" s="247"/>
      <c r="N136" s="247"/>
      <c r="O136" s="247"/>
      <c r="P136" s="247"/>
      <c r="Q136" s="247"/>
      <c r="R136" s="247"/>
      <c r="S136" s="247"/>
      <c r="T136" s="247"/>
      <c r="U136" s="247"/>
      <c r="V136" s="247"/>
      <c r="W136" s="247"/>
      <c r="X136" s="247"/>
      <c r="Y136" s="247"/>
      <c r="Z136" s="247"/>
      <c r="AA136" s="247"/>
      <c r="AB136" s="247"/>
      <c r="AC136" s="247"/>
      <c r="AD136" s="247"/>
      <c r="AE136" s="247"/>
      <c r="AF136" s="247"/>
      <c r="AG136" s="247"/>
      <c r="AH136" s="247"/>
      <c r="AI136" s="247"/>
      <c r="AJ136" s="247"/>
      <c r="AK136" s="247"/>
      <c r="AL136" s="247"/>
      <c r="AM136" s="247"/>
      <c r="AN136" s="247"/>
      <c r="AO136" s="247"/>
      <c r="AP136" s="247"/>
      <c r="AQ136" s="247"/>
      <c r="AR136" s="247"/>
      <c r="AS136" s="247"/>
      <c r="AT136" s="247"/>
      <c r="AU136" s="247"/>
      <c r="AV136" s="247"/>
      <c r="AW136" s="247"/>
      <c r="AX136" s="247"/>
      <c r="AY136" s="247"/>
      <c r="AZ136" s="247"/>
      <c r="BA136" s="247"/>
      <c r="BB136" s="247"/>
      <c r="BC136" s="247"/>
      <c r="BD136" s="247"/>
      <c r="BE136" s="247"/>
      <c r="BF136" s="247"/>
      <c r="BG136" s="247"/>
      <c r="BH136" s="247"/>
      <c r="BI136" s="247"/>
    </row>
    <row r="137" spans="1:61">
      <c r="F137" s="154"/>
      <c r="G137" s="156"/>
      <c r="H137" s="156"/>
      <c r="I137" s="157"/>
      <c r="J137" s="144"/>
      <c r="K137" s="166"/>
      <c r="L137" s="97">
        <f t="shared" si="2"/>
        <v>0</v>
      </c>
      <c r="M137" s="247"/>
      <c r="N137" s="247"/>
      <c r="O137" s="247"/>
      <c r="P137" s="247"/>
      <c r="Q137" s="247"/>
      <c r="R137" s="247"/>
      <c r="S137" s="247"/>
      <c r="T137" s="247"/>
      <c r="U137" s="247"/>
      <c r="V137" s="247"/>
      <c r="W137" s="247"/>
      <c r="X137" s="247"/>
      <c r="Y137" s="247"/>
      <c r="Z137" s="247"/>
      <c r="AA137" s="247"/>
      <c r="AB137" s="247"/>
      <c r="AC137" s="247"/>
      <c r="AD137" s="247"/>
      <c r="AE137" s="247"/>
      <c r="AF137" s="247"/>
      <c r="AG137" s="247"/>
      <c r="AH137" s="247"/>
      <c r="AI137" s="247"/>
      <c r="AJ137" s="247"/>
      <c r="AK137" s="247"/>
      <c r="AL137" s="247"/>
      <c r="AM137" s="247"/>
      <c r="AN137" s="247"/>
      <c r="AO137" s="247"/>
      <c r="AP137" s="247"/>
      <c r="AQ137" s="247"/>
      <c r="AR137" s="247"/>
      <c r="AS137" s="247"/>
      <c r="AT137" s="247"/>
      <c r="AU137" s="247"/>
      <c r="AV137" s="247"/>
      <c r="AW137" s="247"/>
      <c r="AX137" s="247"/>
      <c r="AY137" s="247"/>
      <c r="AZ137" s="247"/>
      <c r="BA137" s="247"/>
      <c r="BB137" s="247"/>
      <c r="BC137" s="247"/>
      <c r="BD137" s="247"/>
      <c r="BE137" s="247"/>
      <c r="BF137" s="247"/>
      <c r="BG137" s="247"/>
      <c r="BH137" s="247"/>
      <c r="BI137" s="247"/>
    </row>
    <row r="138" spans="1:61">
      <c r="F138" s="154"/>
      <c r="G138" s="156"/>
      <c r="H138" s="156"/>
      <c r="I138" s="157"/>
      <c r="J138" s="144"/>
      <c r="K138" s="166"/>
      <c r="L138" s="97">
        <f t="shared" si="2"/>
        <v>0</v>
      </c>
      <c r="M138" s="247"/>
      <c r="N138" s="247"/>
      <c r="O138" s="247"/>
      <c r="P138" s="247"/>
      <c r="Q138" s="247"/>
      <c r="R138" s="247"/>
      <c r="S138" s="247"/>
      <c r="T138" s="247"/>
      <c r="U138" s="247"/>
      <c r="V138" s="247"/>
      <c r="W138" s="247"/>
      <c r="X138" s="247"/>
      <c r="Y138" s="247"/>
      <c r="Z138" s="247"/>
      <c r="AA138" s="247"/>
      <c r="AB138" s="247"/>
      <c r="AC138" s="247"/>
      <c r="AD138" s="247"/>
      <c r="AE138" s="247"/>
      <c r="AF138" s="247"/>
      <c r="AG138" s="247"/>
      <c r="AH138" s="247"/>
      <c r="AI138" s="247"/>
      <c r="AJ138" s="247"/>
      <c r="AK138" s="247"/>
      <c r="AL138" s="247"/>
      <c r="AM138" s="247"/>
      <c r="AN138" s="247"/>
      <c r="AO138" s="247"/>
      <c r="AP138" s="247"/>
      <c r="AQ138" s="247"/>
      <c r="AR138" s="247"/>
      <c r="AS138" s="247"/>
      <c r="AT138" s="247"/>
      <c r="AU138" s="247"/>
      <c r="AV138" s="247"/>
      <c r="AW138" s="247"/>
      <c r="AX138" s="247"/>
      <c r="AY138" s="247"/>
      <c r="AZ138" s="247"/>
      <c r="BA138" s="247"/>
      <c r="BB138" s="247"/>
      <c r="BC138" s="247"/>
      <c r="BD138" s="247"/>
      <c r="BE138" s="247"/>
      <c r="BF138" s="247"/>
      <c r="BG138" s="247"/>
      <c r="BH138" s="247"/>
      <c r="BI138" s="247"/>
    </row>
    <row r="139" spans="1:61">
      <c r="F139" s="154"/>
      <c r="G139" s="156"/>
      <c r="H139" s="156"/>
      <c r="I139" s="157"/>
      <c r="J139" s="144"/>
      <c r="K139" s="166"/>
      <c r="L139" s="97">
        <f t="shared" si="2"/>
        <v>0</v>
      </c>
      <c r="M139" s="247"/>
      <c r="N139" s="247"/>
      <c r="O139" s="247"/>
      <c r="P139" s="247"/>
      <c r="Q139" s="247"/>
      <c r="R139" s="247"/>
      <c r="S139" s="247"/>
      <c r="T139" s="247"/>
      <c r="U139" s="247"/>
      <c r="V139" s="247"/>
      <c r="W139" s="247"/>
      <c r="X139" s="247"/>
      <c r="Y139" s="247"/>
      <c r="Z139" s="247"/>
      <c r="AA139" s="247"/>
      <c r="AB139" s="247"/>
      <c r="AC139" s="247"/>
      <c r="AD139" s="247"/>
      <c r="AE139" s="247"/>
      <c r="AF139" s="247"/>
      <c r="AG139" s="247"/>
      <c r="AH139" s="247"/>
      <c r="AI139" s="247"/>
      <c r="AJ139" s="247"/>
      <c r="AK139" s="247"/>
      <c r="AL139" s="247"/>
      <c r="AM139" s="247"/>
      <c r="AN139" s="247"/>
      <c r="AO139" s="247"/>
      <c r="AP139" s="247"/>
      <c r="AQ139" s="247"/>
      <c r="AR139" s="247"/>
      <c r="AS139" s="247"/>
      <c r="AT139" s="247"/>
      <c r="AU139" s="247"/>
      <c r="AV139" s="247"/>
      <c r="AW139" s="247"/>
      <c r="AX139" s="247"/>
      <c r="AY139" s="247"/>
      <c r="AZ139" s="247"/>
      <c r="BA139" s="247"/>
      <c r="BB139" s="247"/>
      <c r="BC139" s="247"/>
      <c r="BD139" s="247"/>
      <c r="BE139" s="247"/>
      <c r="BF139" s="247"/>
      <c r="BG139" s="247"/>
      <c r="BH139" s="247"/>
      <c r="BI139" s="247"/>
    </row>
    <row r="140" spans="1:61">
      <c r="A140" s="48"/>
      <c r="B140" s="247"/>
      <c r="C140" s="247"/>
      <c r="D140" s="247"/>
      <c r="E140" s="247"/>
      <c r="F140" s="185"/>
      <c r="G140" s="154"/>
      <c r="H140" s="154"/>
      <c r="I140" s="97"/>
      <c r="J140" s="144"/>
      <c r="K140" s="166"/>
      <c r="L140" s="97">
        <f t="shared" si="2"/>
        <v>0</v>
      </c>
      <c r="M140" s="247"/>
      <c r="N140" s="247"/>
      <c r="O140" s="247"/>
      <c r="P140" s="247"/>
      <c r="Q140" s="247"/>
      <c r="R140" s="247"/>
      <c r="S140" s="247"/>
      <c r="T140" s="247"/>
      <c r="U140" s="247"/>
      <c r="V140" s="247"/>
      <c r="W140" s="247"/>
      <c r="X140" s="247"/>
      <c r="Y140" s="247"/>
      <c r="Z140" s="247"/>
      <c r="AA140" s="247"/>
      <c r="AB140" s="247"/>
      <c r="AC140" s="247"/>
      <c r="AD140" s="247"/>
      <c r="AE140" s="247"/>
      <c r="AF140" s="247"/>
      <c r="AG140" s="247"/>
      <c r="AH140" s="247"/>
      <c r="AI140" s="247"/>
      <c r="AJ140" s="247"/>
      <c r="AK140" s="247"/>
      <c r="AL140" s="247"/>
      <c r="AM140" s="247"/>
      <c r="AN140" s="247"/>
      <c r="AO140" s="247"/>
      <c r="AP140" s="247"/>
      <c r="AQ140" s="247"/>
      <c r="AR140" s="247"/>
      <c r="AS140" s="247"/>
      <c r="AT140" s="247"/>
      <c r="AU140" s="247"/>
      <c r="AV140" s="247"/>
      <c r="AW140" s="247"/>
      <c r="AX140" s="247"/>
      <c r="AY140" s="247"/>
      <c r="AZ140" s="247"/>
      <c r="BA140" s="247"/>
      <c r="BB140" s="247"/>
      <c r="BC140" s="247"/>
      <c r="BD140" s="247"/>
      <c r="BE140" s="247"/>
      <c r="BF140" s="247"/>
      <c r="BG140" s="247"/>
      <c r="BH140" s="247"/>
      <c r="BI140" s="247"/>
    </row>
    <row r="141" spans="1:61">
      <c r="A141" s="48"/>
      <c r="B141" s="247"/>
      <c r="C141" s="247"/>
      <c r="D141" s="247"/>
      <c r="E141" s="247"/>
      <c r="F141" s="154"/>
      <c r="G141" s="154"/>
      <c r="H141" s="154"/>
      <c r="I141" s="97"/>
      <c r="J141" s="96"/>
      <c r="K141" s="166"/>
      <c r="L141" s="97">
        <f t="shared" si="2"/>
        <v>0</v>
      </c>
      <c r="M141" s="247"/>
      <c r="N141" s="247"/>
      <c r="O141" s="247"/>
      <c r="P141" s="247"/>
      <c r="Q141" s="247"/>
      <c r="R141" s="247"/>
      <c r="S141" s="247"/>
      <c r="T141" s="247"/>
      <c r="U141" s="247"/>
      <c r="V141" s="247"/>
      <c r="W141" s="247"/>
      <c r="X141" s="247"/>
      <c r="Y141" s="247"/>
      <c r="Z141" s="247"/>
      <c r="AA141" s="247"/>
      <c r="AB141" s="247"/>
      <c r="AC141" s="247"/>
      <c r="AD141" s="247"/>
      <c r="AE141" s="247"/>
      <c r="AF141" s="247"/>
      <c r="AG141" s="247"/>
      <c r="AH141" s="247"/>
      <c r="AI141" s="247"/>
      <c r="AJ141" s="247"/>
      <c r="AK141" s="247"/>
      <c r="AL141" s="247"/>
      <c r="AM141" s="247"/>
      <c r="AN141" s="247"/>
      <c r="AO141" s="247"/>
      <c r="AP141" s="247"/>
      <c r="AQ141" s="247"/>
      <c r="AR141" s="247"/>
      <c r="AS141" s="247"/>
      <c r="AT141" s="247"/>
      <c r="AU141" s="247"/>
      <c r="AV141" s="247"/>
      <c r="AW141" s="247"/>
      <c r="AX141" s="247"/>
      <c r="AY141" s="247"/>
      <c r="AZ141" s="247"/>
      <c r="BA141" s="247"/>
      <c r="BB141" s="247"/>
      <c r="BC141" s="247"/>
      <c r="BD141" s="247"/>
      <c r="BE141" s="247"/>
      <c r="BF141" s="247"/>
      <c r="BG141" s="247"/>
      <c r="BH141" s="247"/>
      <c r="BI141" s="247"/>
    </row>
    <row r="142" spans="1:61" s="137" customFormat="1">
      <c r="A142" s="48"/>
      <c r="B142" s="247"/>
      <c r="C142" s="247"/>
      <c r="D142" s="247"/>
      <c r="E142" s="247"/>
      <c r="F142" s="186"/>
      <c r="G142" s="261"/>
      <c r="H142" s="261"/>
      <c r="I142" s="250">
        <f>SUM(I44:I141)</f>
        <v>2707391</v>
      </c>
      <c r="J142" s="152"/>
      <c r="K142" s="171">
        <f>SUM(K63:K141)</f>
        <v>2707391</v>
      </c>
      <c r="L142" s="250">
        <f>SUM(I142-K142)</f>
        <v>0</v>
      </c>
      <c r="M142" s="247"/>
      <c r="N142" s="247"/>
      <c r="O142" s="247"/>
      <c r="P142" s="247"/>
      <c r="Q142" s="247"/>
      <c r="R142" s="247"/>
      <c r="S142" s="247"/>
      <c r="T142" s="247"/>
      <c r="U142" s="247"/>
      <c r="V142" s="247"/>
      <c r="W142" s="247"/>
      <c r="X142" s="247"/>
      <c r="Y142" s="247"/>
      <c r="Z142" s="247"/>
      <c r="AA142" s="247"/>
      <c r="AB142" s="247"/>
      <c r="AC142" s="247"/>
      <c r="AD142" s="247"/>
      <c r="AE142" s="247"/>
      <c r="AF142" s="247"/>
      <c r="AG142" s="247"/>
      <c r="AH142" s="247"/>
      <c r="AI142" s="247"/>
      <c r="AJ142" s="247"/>
      <c r="AK142" s="247"/>
      <c r="AL142" s="247"/>
      <c r="AM142" s="247"/>
      <c r="AN142" s="247"/>
      <c r="AO142" s="247"/>
      <c r="AP142" s="247"/>
      <c r="AQ142" s="247"/>
      <c r="AR142" s="247"/>
      <c r="AS142" s="247"/>
      <c r="AT142" s="247"/>
      <c r="AU142" s="247"/>
      <c r="AV142" s="247"/>
      <c r="AW142" s="247"/>
      <c r="AX142" s="247"/>
      <c r="AY142" s="247"/>
      <c r="AZ142" s="247"/>
      <c r="BA142" s="247"/>
      <c r="BB142" s="247"/>
      <c r="BC142" s="247"/>
      <c r="BD142" s="247"/>
      <c r="BE142" s="247"/>
      <c r="BF142" s="247"/>
      <c r="BG142" s="247"/>
      <c r="BH142" s="247"/>
      <c r="BI142" s="247"/>
    </row>
    <row r="143" spans="1:61">
      <c r="A143" s="48"/>
      <c r="B143" s="247"/>
      <c r="C143" s="247"/>
      <c r="D143" s="247"/>
      <c r="E143" s="247"/>
      <c r="F143" s="247"/>
      <c r="G143" s="247"/>
      <c r="H143" s="247"/>
      <c r="I143" s="111"/>
      <c r="J143" s="91"/>
      <c r="K143" s="247"/>
      <c r="L143" s="91"/>
      <c r="M143" s="247"/>
      <c r="N143" s="247"/>
      <c r="O143" s="247"/>
      <c r="P143" s="247"/>
      <c r="Q143" s="247"/>
      <c r="R143" s="247"/>
      <c r="S143" s="247"/>
      <c r="T143" s="247"/>
      <c r="U143" s="247"/>
      <c r="V143" s="247"/>
      <c r="W143" s="247"/>
      <c r="X143" s="247"/>
      <c r="Y143" s="247"/>
      <c r="Z143" s="247"/>
      <c r="AA143" s="247"/>
      <c r="AB143" s="247"/>
      <c r="AC143" s="247"/>
      <c r="AD143" s="247"/>
      <c r="AE143" s="247"/>
      <c r="AF143" s="247"/>
      <c r="AG143" s="247"/>
      <c r="AH143" s="247"/>
      <c r="AI143" s="247"/>
      <c r="AJ143" s="247"/>
      <c r="AK143" s="247"/>
      <c r="AL143" s="247"/>
      <c r="AM143" s="247"/>
      <c r="AN143" s="247"/>
      <c r="AO143" s="247"/>
      <c r="AP143" s="247"/>
      <c r="AQ143" s="247"/>
      <c r="AR143" s="247"/>
      <c r="AS143" s="247"/>
      <c r="AT143" s="247"/>
      <c r="AU143" s="247"/>
      <c r="AV143" s="247"/>
      <c r="AW143" s="247"/>
      <c r="AX143" s="247"/>
      <c r="AY143" s="247"/>
      <c r="AZ143" s="247"/>
      <c r="BA143" s="247"/>
      <c r="BB143" s="247"/>
      <c r="BC143" s="247"/>
      <c r="BD143" s="247"/>
      <c r="BE143" s="247"/>
      <c r="BF143" s="247"/>
      <c r="BG143" s="247"/>
      <c r="BH143" s="247"/>
      <c r="BI143" s="247"/>
    </row>
    <row r="144" spans="1:61">
      <c r="A144" s="48"/>
      <c r="B144" s="247"/>
      <c r="C144" s="247"/>
      <c r="D144" s="247"/>
      <c r="E144" s="247"/>
      <c r="F144" s="247"/>
      <c r="G144" s="247"/>
      <c r="H144" s="247"/>
      <c r="I144" s="91"/>
      <c r="J144" s="91"/>
      <c r="K144" s="247"/>
      <c r="L144" s="91"/>
      <c r="M144" s="247"/>
      <c r="N144" s="247"/>
      <c r="O144" s="247"/>
      <c r="P144" s="247"/>
      <c r="Q144" s="247"/>
      <c r="R144" s="247"/>
      <c r="S144" s="247"/>
      <c r="T144" s="247"/>
      <c r="U144" s="247"/>
      <c r="V144" s="247"/>
      <c r="W144" s="247"/>
      <c r="X144" s="247"/>
    </row>
    <row r="145" spans="6:24">
      <c r="F145" s="247"/>
      <c r="G145" s="247"/>
      <c r="H145" s="247"/>
      <c r="I145" s="91"/>
      <c r="J145" s="91"/>
      <c r="K145" s="247"/>
      <c r="L145" s="91"/>
      <c r="M145" s="247"/>
      <c r="N145" s="247"/>
      <c r="O145" s="247"/>
      <c r="P145" s="247"/>
      <c r="Q145" s="247"/>
      <c r="R145" s="247"/>
      <c r="S145" s="247"/>
      <c r="T145" s="247"/>
      <c r="U145" s="247"/>
      <c r="V145" s="247"/>
      <c r="W145" s="247"/>
      <c r="X145" s="247"/>
    </row>
    <row r="146" spans="6:24">
      <c r="F146" s="247"/>
      <c r="G146" s="247"/>
      <c r="H146" s="247"/>
      <c r="I146" s="91"/>
      <c r="J146" s="91"/>
      <c r="K146" s="247"/>
      <c r="L146" s="91"/>
      <c r="M146" s="247"/>
      <c r="N146" s="247"/>
      <c r="O146" s="247"/>
      <c r="P146" s="247"/>
      <c r="Q146" s="247"/>
      <c r="R146" s="247"/>
      <c r="S146" s="247"/>
      <c r="T146" s="247"/>
      <c r="U146" s="247"/>
      <c r="V146" s="247"/>
      <c r="W146" s="247"/>
      <c r="X146" s="247"/>
    </row>
    <row r="147" spans="6:24">
      <c r="F147" s="247"/>
      <c r="G147" s="247"/>
      <c r="H147" s="247"/>
      <c r="I147" s="91"/>
      <c r="J147" s="91"/>
      <c r="K147" s="247"/>
      <c r="L147" s="91"/>
      <c r="M147" s="247"/>
      <c r="N147" s="247"/>
      <c r="O147" s="247"/>
      <c r="P147" s="247"/>
      <c r="Q147" s="247"/>
      <c r="R147" s="247"/>
      <c r="S147" s="247"/>
      <c r="T147" s="247"/>
      <c r="U147" s="247"/>
      <c r="V147" s="247"/>
      <c r="W147" s="247"/>
      <c r="X147" s="247"/>
    </row>
    <row r="148" spans="6:24">
      <c r="F148" s="247"/>
      <c r="G148" s="247"/>
      <c r="H148" s="247"/>
      <c r="I148" s="91"/>
      <c r="J148" s="91"/>
      <c r="K148" s="247"/>
      <c r="L148" s="91"/>
      <c r="M148" s="247"/>
      <c r="N148" s="247"/>
      <c r="O148" s="247"/>
      <c r="P148" s="247"/>
      <c r="Q148" s="247"/>
      <c r="R148" s="247"/>
      <c r="S148" s="247"/>
      <c r="T148" s="247"/>
      <c r="U148" s="247"/>
      <c r="V148" s="247"/>
      <c r="W148" s="247"/>
      <c r="X148" s="247"/>
    </row>
    <row r="149" spans="6:24">
      <c r="F149" s="247"/>
      <c r="G149" s="247"/>
      <c r="H149" s="247"/>
      <c r="I149" s="91"/>
      <c r="J149" s="91"/>
      <c r="K149" s="247"/>
      <c r="L149" s="91"/>
      <c r="M149" s="247"/>
      <c r="N149" s="247"/>
      <c r="O149" s="247"/>
      <c r="P149" s="247"/>
      <c r="Q149" s="247"/>
      <c r="R149" s="247"/>
      <c r="S149" s="247"/>
      <c r="T149" s="247"/>
      <c r="U149" s="247"/>
      <c r="V149" s="247"/>
      <c r="W149" s="247"/>
      <c r="X149" s="247"/>
    </row>
    <row r="150" spans="6:24">
      <c r="F150" s="247"/>
      <c r="G150" s="247"/>
      <c r="H150" s="247"/>
      <c r="I150" s="91"/>
      <c r="J150" s="91"/>
      <c r="K150" s="247"/>
      <c r="L150" s="91"/>
      <c r="M150" s="247"/>
      <c r="N150" s="247"/>
      <c r="O150" s="247"/>
      <c r="P150" s="247"/>
      <c r="Q150" s="247"/>
      <c r="R150" s="247"/>
      <c r="S150" s="247"/>
      <c r="T150" s="247"/>
      <c r="U150" s="247"/>
      <c r="V150" s="247"/>
      <c r="W150" s="247"/>
      <c r="X150" s="247"/>
    </row>
    <row r="151" spans="6:24">
      <c r="F151" s="247"/>
      <c r="G151" s="247"/>
      <c r="H151" s="247"/>
      <c r="I151" s="91"/>
      <c r="J151" s="91"/>
      <c r="K151" s="247"/>
      <c r="L151" s="91"/>
      <c r="M151" s="247"/>
      <c r="N151" s="247"/>
      <c r="O151" s="247"/>
      <c r="P151" s="247"/>
      <c r="Q151" s="247"/>
      <c r="R151" s="247"/>
      <c r="S151" s="247"/>
      <c r="T151" s="247"/>
      <c r="U151" s="247"/>
    </row>
    <row r="152" spans="6:24">
      <c r="F152" s="247"/>
      <c r="G152" s="247"/>
      <c r="H152" s="247"/>
      <c r="I152" s="91"/>
      <c r="J152" s="91"/>
      <c r="K152" s="247"/>
      <c r="L152" s="91"/>
      <c r="M152" s="247"/>
      <c r="N152" s="247"/>
      <c r="O152" s="247"/>
      <c r="P152" s="247"/>
      <c r="Q152" s="247"/>
      <c r="R152" s="247"/>
      <c r="S152" s="247"/>
      <c r="T152" s="247"/>
      <c r="U152" s="247"/>
    </row>
    <row r="153" spans="6:24">
      <c r="F153" s="247"/>
      <c r="G153" s="247"/>
      <c r="H153" s="247"/>
      <c r="I153" s="91"/>
      <c r="J153" s="91"/>
      <c r="K153" s="247"/>
      <c r="L153" s="91"/>
      <c r="M153" s="247"/>
      <c r="N153" s="247"/>
      <c r="O153" s="247"/>
      <c r="P153" s="247"/>
      <c r="Q153" s="247"/>
      <c r="R153" s="247"/>
      <c r="S153" s="247"/>
      <c r="T153" s="247"/>
      <c r="U153" s="247"/>
    </row>
    <row r="154" spans="6:24">
      <c r="F154" s="247"/>
      <c r="G154" s="247"/>
      <c r="H154" s="247"/>
      <c r="I154" s="91"/>
      <c r="J154" s="91"/>
      <c r="K154" s="247"/>
      <c r="L154" s="91"/>
      <c r="M154" s="247"/>
      <c r="N154" s="247"/>
      <c r="O154" s="247"/>
      <c r="P154" s="247"/>
      <c r="Q154" s="247"/>
      <c r="R154" s="247"/>
      <c r="S154" s="247"/>
      <c r="T154" s="247"/>
      <c r="U154" s="247"/>
    </row>
    <row r="155" spans="6:24">
      <c r="F155" s="247"/>
      <c r="G155" s="247"/>
      <c r="H155" s="247"/>
      <c r="I155" s="91"/>
      <c r="J155" s="91"/>
      <c r="K155" s="247"/>
      <c r="L155" s="91"/>
      <c r="M155" s="247"/>
      <c r="N155" s="247"/>
      <c r="O155" s="247"/>
      <c r="P155" s="247"/>
      <c r="Q155" s="247"/>
      <c r="R155" s="247"/>
      <c r="S155" s="247"/>
      <c r="T155" s="247"/>
      <c r="U155" s="247"/>
    </row>
    <row r="156" spans="6:24">
      <c r="F156" s="247"/>
      <c r="G156" s="247"/>
      <c r="H156" s="247"/>
      <c r="I156" s="91"/>
      <c r="J156" s="91"/>
      <c r="K156" s="247"/>
      <c r="L156" s="91"/>
      <c r="M156" s="247"/>
      <c r="N156" s="247"/>
      <c r="O156" s="247"/>
      <c r="P156" s="247"/>
      <c r="Q156" s="247"/>
      <c r="R156" s="247"/>
      <c r="S156" s="247"/>
      <c r="T156" s="247"/>
      <c r="U156" s="247"/>
    </row>
    <row r="157" spans="6:24">
      <c r="F157" s="247"/>
      <c r="G157" s="247"/>
      <c r="H157" s="247"/>
      <c r="I157" s="91"/>
      <c r="J157" s="91"/>
      <c r="K157" s="247"/>
      <c r="L157" s="91"/>
      <c r="M157" s="247"/>
      <c r="N157" s="247"/>
      <c r="O157" s="247"/>
      <c r="P157" s="247"/>
      <c r="Q157" s="247"/>
      <c r="R157" s="247"/>
      <c r="S157" s="247"/>
      <c r="T157" s="247"/>
      <c r="U157" s="247"/>
    </row>
    <row r="158" spans="6:24">
      <c r="F158" s="247"/>
      <c r="G158" s="247"/>
      <c r="H158" s="247"/>
      <c r="I158" s="91"/>
      <c r="J158" s="91"/>
      <c r="K158" s="247"/>
      <c r="L158" s="91"/>
      <c r="M158" s="247"/>
      <c r="N158" s="247"/>
      <c r="O158" s="247"/>
      <c r="P158" s="247"/>
      <c r="Q158" s="247"/>
      <c r="R158" s="247"/>
      <c r="S158" s="247"/>
      <c r="T158" s="247"/>
      <c r="U158" s="247"/>
    </row>
    <row r="159" spans="6:24">
      <c r="F159" s="247"/>
      <c r="G159" s="247"/>
      <c r="H159" s="247"/>
      <c r="I159" s="91"/>
      <c r="J159" s="91"/>
      <c r="K159" s="247"/>
      <c r="L159" s="91"/>
      <c r="M159" s="247"/>
      <c r="N159" s="247"/>
      <c r="O159" s="247"/>
      <c r="P159" s="247"/>
      <c r="Q159" s="247"/>
      <c r="R159" s="247"/>
      <c r="S159" s="247"/>
      <c r="T159" s="247"/>
      <c r="U159" s="247"/>
    </row>
    <row r="160" spans="6:24">
      <c r="F160" s="247"/>
      <c r="G160" s="247"/>
      <c r="H160" s="247"/>
      <c r="I160" s="91"/>
      <c r="J160" s="91"/>
    </row>
    <row r="161" spans="6:14">
      <c r="F161" s="247"/>
      <c r="G161" s="247"/>
      <c r="H161" s="247"/>
      <c r="I161" s="91"/>
      <c r="J161" s="91"/>
    </row>
    <row r="162" spans="6:14">
      <c r="F162" s="247"/>
      <c r="G162" s="247"/>
      <c r="H162" s="247"/>
      <c r="I162" s="91"/>
      <c r="J162" s="91"/>
    </row>
    <row r="163" spans="6:14">
      <c r="F163" s="247"/>
      <c r="G163" s="247"/>
      <c r="H163" s="247"/>
      <c r="I163" s="91"/>
      <c r="J163" s="91"/>
    </row>
    <row r="164" spans="6:14">
      <c r="F164" s="247"/>
      <c r="G164" s="247"/>
      <c r="H164" s="247"/>
      <c r="I164" s="91"/>
      <c r="J164" s="91"/>
    </row>
    <row r="165" spans="6:14">
      <c r="F165" s="247"/>
      <c r="G165" s="247"/>
      <c r="H165" s="247"/>
      <c r="I165" s="91"/>
      <c r="J165" s="91"/>
    </row>
    <row r="166" spans="6:14">
      <c r="F166" s="247"/>
      <c r="G166" s="247"/>
      <c r="H166" s="247"/>
      <c r="I166" s="91"/>
      <c r="J166" s="91"/>
    </row>
    <row r="167" spans="6:14">
      <c r="F167" s="247"/>
      <c r="G167" s="247"/>
      <c r="H167" s="247"/>
      <c r="I167" s="91"/>
      <c r="J167" s="91"/>
    </row>
    <row r="168" spans="6:14">
      <c r="F168" s="247"/>
      <c r="G168" s="247"/>
      <c r="H168" s="247"/>
      <c r="I168" s="91"/>
      <c r="J168" s="91"/>
    </row>
    <row r="169" spans="6:14">
      <c r="F169" s="247"/>
      <c r="G169" s="247"/>
      <c r="H169" s="247"/>
      <c r="I169" s="91"/>
      <c r="J169" s="91"/>
    </row>
    <row r="170" spans="6:14">
      <c r="F170" s="247"/>
      <c r="G170" s="247"/>
      <c r="H170" s="247"/>
      <c r="I170" s="91"/>
      <c r="J170" s="91"/>
    </row>
    <row r="171" spans="6:14">
      <c r="F171" s="247"/>
      <c r="G171" s="247"/>
      <c r="H171" s="247"/>
      <c r="I171" s="91"/>
      <c r="J171" s="91"/>
    </row>
    <row r="172" spans="6:14">
      <c r="F172" s="247"/>
      <c r="G172" s="247"/>
      <c r="H172" s="247"/>
      <c r="I172" s="91"/>
      <c r="J172" s="91"/>
      <c r="K172" s="251"/>
      <c r="L172" s="91"/>
      <c r="M172" s="251"/>
      <c r="N172" s="251"/>
    </row>
    <row r="173" spans="6:14">
      <c r="F173" s="247"/>
      <c r="G173" s="247"/>
      <c r="H173" s="247"/>
      <c r="I173" s="91"/>
      <c r="J173" s="91"/>
      <c r="K173" s="251"/>
      <c r="L173" s="91"/>
      <c r="M173" s="251"/>
      <c r="N173" s="251"/>
    </row>
    <row r="174" spans="6:14">
      <c r="F174" s="247"/>
      <c r="G174" s="247"/>
      <c r="H174" s="247"/>
      <c r="I174" s="91"/>
      <c r="J174" s="91"/>
      <c r="K174" s="251"/>
      <c r="L174" s="91"/>
      <c r="M174" s="251"/>
      <c r="N174" s="251"/>
    </row>
    <row r="175" spans="6:14">
      <c r="F175" s="247"/>
      <c r="G175" s="247"/>
      <c r="H175" s="247"/>
      <c r="I175" s="91"/>
      <c r="J175" s="91"/>
      <c r="K175" s="251"/>
      <c r="L175" s="91"/>
      <c r="M175" s="251"/>
      <c r="N175" s="251"/>
    </row>
    <row r="176" spans="6:14">
      <c r="F176" s="314"/>
      <c r="G176" s="314"/>
      <c r="H176" s="247"/>
      <c r="I176" s="111"/>
      <c r="J176" s="91"/>
      <c r="K176" s="251"/>
      <c r="L176" s="91"/>
      <c r="M176" s="251"/>
      <c r="N176" s="251"/>
    </row>
    <row r="177" spans="5:14">
      <c r="E177" s="247"/>
      <c r="F177" s="247"/>
      <c r="G177" s="247"/>
      <c r="H177" s="247"/>
      <c r="I177" s="91"/>
      <c r="J177" s="91"/>
      <c r="K177" s="251"/>
      <c r="L177" s="91"/>
      <c r="M177" s="251"/>
      <c r="N177" s="251"/>
    </row>
    <row r="178" spans="5:14">
      <c r="E178" s="247"/>
      <c r="F178" s="247"/>
      <c r="G178" s="247"/>
      <c r="H178" s="247"/>
      <c r="I178" s="91"/>
      <c r="J178" s="91"/>
      <c r="K178" s="251"/>
      <c r="L178" s="91"/>
      <c r="M178" s="251"/>
      <c r="N178" s="251"/>
    </row>
    <row r="179" spans="5:14">
      <c r="E179" s="247"/>
      <c r="F179" s="247"/>
      <c r="G179" s="247"/>
      <c r="H179" s="247"/>
      <c r="I179" s="91"/>
      <c r="J179" s="91"/>
      <c r="K179" s="251"/>
      <c r="L179" s="91"/>
      <c r="M179" s="251"/>
      <c r="N179" s="251"/>
    </row>
    <row r="180" spans="5:14">
      <c r="E180" s="247"/>
      <c r="F180" s="247"/>
      <c r="G180" s="247"/>
      <c r="H180" s="247"/>
      <c r="I180" s="91"/>
      <c r="J180" s="91"/>
    </row>
    <row r="181" spans="5:14">
      <c r="E181" s="247"/>
      <c r="F181" s="247"/>
      <c r="G181" s="247"/>
      <c r="H181" s="247"/>
      <c r="I181" s="91"/>
      <c r="J181" s="91"/>
    </row>
    <row r="182" spans="5:14">
      <c r="E182" s="247"/>
      <c r="F182" s="247"/>
      <c r="G182" s="247"/>
      <c r="H182" s="247"/>
      <c r="I182" s="91"/>
      <c r="J182" s="91"/>
    </row>
    <row r="183" spans="5:14">
      <c r="E183" s="247"/>
      <c r="F183" s="247"/>
      <c r="G183" s="247"/>
      <c r="H183" s="247"/>
      <c r="I183" s="91"/>
      <c r="J183" s="91"/>
    </row>
    <row r="184" spans="5:14">
      <c r="E184" s="247"/>
      <c r="F184" s="247"/>
      <c r="G184" s="247"/>
      <c r="H184" s="247"/>
      <c r="I184" s="91"/>
      <c r="J184" s="91"/>
    </row>
    <row r="185" spans="5:14">
      <c r="E185" s="247"/>
      <c r="F185" s="247"/>
      <c r="G185" s="247"/>
      <c r="H185" s="247"/>
      <c r="I185" s="91"/>
      <c r="J185" s="91"/>
    </row>
    <row r="186" spans="5:14">
      <c r="E186" s="247"/>
      <c r="F186" s="247"/>
      <c r="G186" s="247"/>
      <c r="H186" s="247"/>
      <c r="I186" s="91"/>
      <c r="J186" s="91"/>
    </row>
    <row r="187" spans="5:14">
      <c r="E187" s="247"/>
      <c r="F187" s="247"/>
      <c r="G187" s="247"/>
      <c r="H187" s="247"/>
      <c r="I187" s="91"/>
      <c r="J187" s="91"/>
    </row>
    <row r="188" spans="5:14">
      <c r="E188" s="247"/>
      <c r="F188" s="247"/>
      <c r="G188" s="247"/>
      <c r="H188" s="247"/>
      <c r="I188" s="91"/>
      <c r="J188" s="91"/>
    </row>
    <row r="189" spans="5:14">
      <c r="E189" s="247"/>
      <c r="F189" s="247"/>
      <c r="G189" s="247"/>
      <c r="H189" s="247"/>
      <c r="I189" s="91"/>
      <c r="J189" s="91"/>
    </row>
    <row r="190" spans="5:14">
      <c r="E190" s="247"/>
      <c r="F190" s="247"/>
      <c r="G190" s="247"/>
      <c r="H190" s="247"/>
      <c r="I190" s="91"/>
      <c r="J190" s="91"/>
    </row>
    <row r="191" spans="5:14">
      <c r="E191" s="247"/>
      <c r="F191" s="247"/>
      <c r="G191" s="247"/>
      <c r="H191" s="247"/>
      <c r="I191" s="91"/>
      <c r="J191" s="91"/>
    </row>
    <row r="192" spans="5:14">
      <c r="E192" s="247"/>
      <c r="F192" s="247"/>
      <c r="G192" s="247"/>
      <c r="H192" s="247"/>
      <c r="I192" s="91"/>
      <c r="J192" s="91"/>
    </row>
    <row r="193" spans="5:10">
      <c r="E193" s="247"/>
      <c r="F193" s="247"/>
      <c r="G193" s="247"/>
      <c r="H193" s="247"/>
      <c r="I193" s="91"/>
      <c r="J193" s="91"/>
    </row>
    <row r="194" spans="5:10">
      <c r="E194" s="247"/>
      <c r="F194" s="247"/>
      <c r="G194" s="247"/>
      <c r="H194" s="247"/>
      <c r="I194" s="91"/>
      <c r="J194" s="91"/>
    </row>
    <row r="195" spans="5:10">
      <c r="E195" s="247"/>
      <c r="F195" s="247"/>
      <c r="G195" s="247"/>
      <c r="H195" s="247"/>
      <c r="I195" s="91"/>
      <c r="J195" s="91"/>
    </row>
    <row r="196" spans="5:10">
      <c r="E196" s="247"/>
      <c r="F196" s="247"/>
      <c r="G196" s="247"/>
      <c r="H196" s="247"/>
      <c r="I196" s="91"/>
      <c r="J196" s="91"/>
    </row>
    <row r="197" spans="5:10">
      <c r="E197" s="247"/>
      <c r="F197" s="247"/>
      <c r="G197" s="247"/>
      <c r="H197" s="247"/>
      <c r="I197" s="91"/>
      <c r="J197" s="91"/>
    </row>
    <row r="198" spans="5:10">
      <c r="E198" s="247"/>
      <c r="F198" s="247"/>
      <c r="G198" s="247"/>
      <c r="H198" s="247"/>
      <c r="I198" s="91"/>
      <c r="J198" s="91"/>
    </row>
    <row r="199" spans="5:10">
      <c r="E199" s="247"/>
      <c r="F199" s="247"/>
      <c r="G199" s="247"/>
      <c r="H199" s="247"/>
      <c r="I199" s="91"/>
      <c r="J199" s="91"/>
    </row>
    <row r="200" spans="5:10">
      <c r="E200" s="247"/>
      <c r="F200" s="247"/>
      <c r="G200" s="247"/>
      <c r="H200" s="247"/>
      <c r="I200" s="91"/>
      <c r="J200" s="91"/>
    </row>
    <row r="201" spans="5:10">
      <c r="E201" s="247"/>
      <c r="F201" s="247"/>
      <c r="G201" s="247"/>
      <c r="H201" s="247"/>
      <c r="I201" s="91"/>
      <c r="J201" s="91"/>
    </row>
    <row r="202" spans="5:10">
      <c r="E202" s="247"/>
      <c r="F202" s="247"/>
      <c r="G202" s="247"/>
      <c r="H202" s="247"/>
      <c r="I202" s="91"/>
      <c r="J202" s="91"/>
    </row>
    <row r="203" spans="5:10">
      <c r="E203" s="247"/>
      <c r="F203" s="247"/>
      <c r="G203" s="247"/>
      <c r="H203" s="247"/>
      <c r="I203" s="91"/>
      <c r="J203" s="91"/>
    </row>
    <row r="204" spans="5:10">
      <c r="E204" s="247"/>
      <c r="F204" s="247"/>
      <c r="G204" s="247"/>
      <c r="H204" s="247"/>
      <c r="I204" s="91"/>
      <c r="J204" s="91"/>
    </row>
    <row r="205" spans="5:10">
      <c r="E205" s="247"/>
      <c r="F205" s="247"/>
      <c r="G205" s="247"/>
      <c r="H205" s="247"/>
      <c r="I205" s="91"/>
      <c r="J205" s="91"/>
    </row>
    <row r="206" spans="5:10">
      <c r="E206" s="247"/>
      <c r="F206" s="247"/>
      <c r="G206" s="247"/>
      <c r="H206" s="247"/>
      <c r="I206" s="91"/>
      <c r="J206" s="91"/>
    </row>
    <row r="207" spans="5:10">
      <c r="E207" s="247"/>
      <c r="F207" s="247"/>
      <c r="G207" s="247"/>
      <c r="H207" s="247"/>
      <c r="I207" s="91"/>
      <c r="J207" s="91"/>
    </row>
    <row r="208" spans="5:10">
      <c r="E208" s="247"/>
      <c r="F208" s="247"/>
      <c r="G208" s="247"/>
      <c r="H208" s="247"/>
      <c r="I208" s="91"/>
      <c r="J208" s="91"/>
    </row>
    <row r="209" spans="5:10">
      <c r="E209" s="247"/>
      <c r="F209" s="247"/>
      <c r="G209" s="247"/>
      <c r="H209" s="247"/>
      <c r="I209" s="91"/>
      <c r="J209" s="91"/>
    </row>
    <row r="210" spans="5:10">
      <c r="E210" s="247"/>
      <c r="F210" s="247"/>
      <c r="G210" s="247"/>
      <c r="H210" s="247"/>
      <c r="I210" s="91"/>
      <c r="J210" s="91"/>
    </row>
    <row r="211" spans="5:10">
      <c r="E211" s="247"/>
      <c r="F211" s="247"/>
      <c r="G211" s="247"/>
      <c r="H211" s="247"/>
      <c r="I211" s="91"/>
      <c r="J211" s="91"/>
    </row>
    <row r="212" spans="5:10">
      <c r="E212" s="247"/>
      <c r="F212" s="247"/>
      <c r="G212" s="247"/>
      <c r="H212" s="247"/>
      <c r="I212" s="91"/>
      <c r="J212" s="91"/>
    </row>
    <row r="213" spans="5:10">
      <c r="E213" s="247"/>
      <c r="F213" s="247"/>
      <c r="G213" s="247"/>
      <c r="H213" s="247"/>
      <c r="I213" s="91"/>
      <c r="J213" s="91"/>
    </row>
    <row r="214" spans="5:10">
      <c r="E214" s="247"/>
      <c r="F214" s="247"/>
      <c r="G214" s="247"/>
      <c r="H214" s="247"/>
      <c r="I214" s="91"/>
      <c r="J214" s="91"/>
    </row>
    <row r="215" spans="5:10">
      <c r="E215" s="247"/>
      <c r="F215" s="247"/>
      <c r="G215" s="247"/>
      <c r="H215" s="247"/>
      <c r="I215" s="91"/>
      <c r="J215" s="91"/>
    </row>
    <row r="216" spans="5:10">
      <c r="E216" s="247"/>
      <c r="F216" s="247"/>
      <c r="G216" s="247"/>
      <c r="H216" s="247"/>
      <c r="I216" s="91"/>
      <c r="J216" s="91"/>
    </row>
    <row r="217" spans="5:10">
      <c r="E217" s="247"/>
      <c r="F217" s="247"/>
      <c r="G217" s="247"/>
      <c r="H217" s="247"/>
      <c r="I217" s="91"/>
      <c r="J217" s="91"/>
    </row>
    <row r="218" spans="5:10">
      <c r="E218" s="247"/>
      <c r="F218" s="247"/>
      <c r="G218" s="247"/>
      <c r="H218" s="247"/>
      <c r="I218" s="91"/>
      <c r="J218" s="91"/>
    </row>
    <row r="219" spans="5:10">
      <c r="E219" s="247"/>
      <c r="F219" s="247"/>
      <c r="G219" s="247"/>
      <c r="H219" s="247"/>
      <c r="I219" s="91"/>
      <c r="J219" s="91"/>
    </row>
    <row r="220" spans="5:10">
      <c r="E220" s="247"/>
      <c r="F220" s="247"/>
      <c r="G220" s="247"/>
      <c r="H220" s="247"/>
      <c r="I220" s="91"/>
      <c r="J220" s="91"/>
    </row>
    <row r="221" spans="5:10">
      <c r="E221" s="247"/>
      <c r="F221" s="247"/>
      <c r="G221" s="247"/>
      <c r="H221" s="247"/>
      <c r="I221" s="91"/>
      <c r="J221" s="91"/>
    </row>
    <row r="222" spans="5:10">
      <c r="E222" s="247"/>
      <c r="F222" s="247"/>
      <c r="G222" s="247"/>
      <c r="H222" s="247"/>
      <c r="I222" s="91"/>
      <c r="J222" s="91"/>
    </row>
    <row r="223" spans="5:10">
      <c r="E223" s="247"/>
      <c r="F223" s="247"/>
      <c r="G223" s="247"/>
      <c r="H223" s="247"/>
      <c r="I223" s="91"/>
      <c r="J223" s="91"/>
    </row>
    <row r="224" spans="5:10">
      <c r="E224" s="247"/>
      <c r="F224" s="247"/>
      <c r="G224" s="247"/>
      <c r="H224" s="247"/>
      <c r="I224" s="91"/>
      <c r="J224" s="91"/>
    </row>
    <row r="225" spans="5:10">
      <c r="E225" s="247"/>
      <c r="F225" s="247"/>
      <c r="G225" s="247"/>
      <c r="H225" s="247"/>
      <c r="I225" s="91"/>
      <c r="J225" s="91"/>
    </row>
    <row r="226" spans="5:10">
      <c r="E226" s="247"/>
      <c r="F226" s="247"/>
      <c r="G226" s="247"/>
      <c r="H226" s="247"/>
      <c r="I226" s="91"/>
      <c r="J226" s="91"/>
    </row>
    <row r="227" spans="5:10">
      <c r="E227" s="247"/>
      <c r="F227" s="247"/>
      <c r="G227" s="247"/>
      <c r="H227" s="247"/>
      <c r="I227" s="91"/>
      <c r="J227" s="91"/>
    </row>
    <row r="228" spans="5:10">
      <c r="E228" s="247"/>
      <c r="F228" s="247"/>
      <c r="G228" s="247"/>
      <c r="H228" s="247"/>
      <c r="I228" s="91"/>
      <c r="J228" s="91"/>
    </row>
    <row r="229" spans="5:10">
      <c r="E229" s="247"/>
      <c r="F229" s="247"/>
      <c r="G229" s="247"/>
      <c r="H229" s="247"/>
      <c r="I229" s="91"/>
      <c r="J229" s="91"/>
    </row>
    <row r="230" spans="5:10">
      <c r="E230" s="247"/>
      <c r="F230" s="247"/>
      <c r="G230" s="247"/>
      <c r="H230" s="247"/>
      <c r="I230" s="91"/>
      <c r="J230" s="91"/>
    </row>
    <row r="231" spans="5:10">
      <c r="E231" s="247"/>
      <c r="F231" s="247"/>
      <c r="G231" s="247"/>
      <c r="H231" s="247"/>
      <c r="I231" s="91"/>
      <c r="J231" s="91"/>
    </row>
    <row r="232" spans="5:10">
      <c r="E232" s="247"/>
      <c r="F232" s="247"/>
      <c r="G232" s="247"/>
      <c r="H232" s="247"/>
      <c r="I232" s="91"/>
      <c r="J232" s="91"/>
    </row>
    <row r="233" spans="5:10">
      <c r="E233" s="247"/>
      <c r="F233" s="247"/>
      <c r="G233" s="247"/>
      <c r="H233" s="247"/>
      <c r="I233" s="91"/>
      <c r="J233" s="91"/>
    </row>
    <row r="234" spans="5:10">
      <c r="E234" s="247"/>
      <c r="F234" s="247"/>
      <c r="G234" s="247"/>
      <c r="H234" s="247"/>
      <c r="I234" s="91"/>
      <c r="J234" s="91"/>
    </row>
    <row r="235" spans="5:10">
      <c r="E235" s="247"/>
      <c r="F235" s="247"/>
      <c r="G235" s="247"/>
      <c r="H235" s="247"/>
      <c r="I235" s="91"/>
      <c r="J235" s="91"/>
    </row>
    <row r="236" spans="5:10">
      <c r="E236" s="247"/>
      <c r="F236" s="247"/>
      <c r="G236" s="247"/>
      <c r="H236" s="247"/>
      <c r="I236" s="91"/>
      <c r="J236" s="91"/>
    </row>
    <row r="237" spans="5:10">
      <c r="E237" s="247"/>
      <c r="F237" s="247"/>
      <c r="G237" s="247"/>
      <c r="H237" s="247"/>
      <c r="I237" s="91"/>
      <c r="J237" s="91"/>
    </row>
    <row r="238" spans="5:10">
      <c r="E238" s="247"/>
      <c r="F238" s="247"/>
      <c r="G238" s="247"/>
      <c r="H238" s="247"/>
      <c r="I238" s="91"/>
      <c r="J238" s="91"/>
    </row>
    <row r="239" spans="5:10">
      <c r="E239" s="247"/>
      <c r="F239" s="247"/>
      <c r="G239" s="247"/>
      <c r="H239" s="247"/>
      <c r="I239" s="91"/>
      <c r="J239" s="91"/>
    </row>
    <row r="240" spans="5:10">
      <c r="E240" s="247"/>
      <c r="F240" s="247"/>
      <c r="G240" s="247"/>
      <c r="H240" s="247"/>
      <c r="I240" s="91"/>
      <c r="J240" s="91"/>
    </row>
    <row r="241" spans="5:10">
      <c r="E241" s="247"/>
      <c r="F241" s="247"/>
      <c r="G241" s="247"/>
      <c r="H241" s="247"/>
      <c r="I241" s="91"/>
      <c r="J241" s="91"/>
    </row>
    <row r="242" spans="5:10">
      <c r="E242" s="247"/>
      <c r="F242" s="247"/>
      <c r="G242" s="247"/>
      <c r="H242" s="247"/>
      <c r="I242" s="91"/>
      <c r="J242" s="91"/>
    </row>
    <row r="243" spans="5:10">
      <c r="E243" s="247"/>
      <c r="F243" s="247"/>
      <c r="G243" s="247"/>
      <c r="H243" s="247"/>
      <c r="I243" s="91"/>
      <c r="J243" s="91"/>
    </row>
    <row r="244" spans="5:10">
      <c r="E244" s="247"/>
      <c r="F244" s="247"/>
      <c r="G244" s="247"/>
      <c r="H244" s="247"/>
      <c r="I244" s="91"/>
      <c r="J244" s="91"/>
    </row>
    <row r="245" spans="5:10">
      <c r="E245" s="247"/>
      <c r="F245" s="247"/>
      <c r="G245" s="247"/>
      <c r="H245" s="247"/>
      <c r="I245" s="91"/>
      <c r="J245" s="91"/>
    </row>
    <row r="246" spans="5:10">
      <c r="E246" s="247"/>
      <c r="F246" s="247"/>
      <c r="G246" s="247"/>
      <c r="H246" s="247"/>
      <c r="I246" s="91"/>
      <c r="J246" s="91"/>
    </row>
    <row r="247" spans="5:10">
      <c r="E247" s="247"/>
      <c r="F247" s="247"/>
      <c r="G247" s="247"/>
      <c r="H247" s="247"/>
      <c r="I247" s="91"/>
      <c r="J247" s="91"/>
    </row>
    <row r="248" spans="5:10">
      <c r="E248" s="247"/>
      <c r="F248" s="247"/>
      <c r="G248" s="247"/>
      <c r="H248" s="247"/>
      <c r="I248" s="91"/>
      <c r="J248" s="91"/>
    </row>
    <row r="249" spans="5:10">
      <c r="E249" s="247"/>
      <c r="F249" s="247"/>
      <c r="G249" s="247"/>
      <c r="H249" s="247"/>
      <c r="I249" s="91"/>
      <c r="J249" s="91"/>
    </row>
    <row r="250" spans="5:10">
      <c r="E250" s="247"/>
      <c r="F250" s="247"/>
      <c r="G250" s="247"/>
      <c r="H250" s="247"/>
      <c r="I250" s="91"/>
      <c r="J250" s="91"/>
    </row>
    <row r="251" spans="5:10">
      <c r="E251" s="247"/>
      <c r="F251" s="247"/>
      <c r="G251" s="247"/>
      <c r="H251" s="247"/>
      <c r="I251" s="91"/>
      <c r="J251" s="91"/>
    </row>
    <row r="252" spans="5:10">
      <c r="E252" s="247"/>
      <c r="F252" s="247"/>
      <c r="G252" s="247"/>
      <c r="H252" s="247"/>
      <c r="I252" s="91"/>
      <c r="J252" s="91"/>
    </row>
  </sheetData>
  <sortState ref="A92:D98">
    <sortCondition ref="A92"/>
  </sortState>
  <mergeCells count="10">
    <mergeCell ref="F62:G62"/>
    <mergeCell ref="A119:B119"/>
    <mergeCell ref="A121:B121"/>
    <mergeCell ref="F176:G176"/>
    <mergeCell ref="A1:F1"/>
    <mergeCell ref="A2:F2"/>
    <mergeCell ref="A3:F3"/>
    <mergeCell ref="A35:D35"/>
    <mergeCell ref="F43:J43"/>
    <mergeCell ref="A63:B6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workbookViewId="0">
      <selection activeCell="J20" sqref="J19:J20"/>
    </sheetView>
  </sheetViews>
  <sheetFormatPr defaultColWidth="9.140625" defaultRowHeight="12.75"/>
  <cols>
    <col min="1" max="1" width="34.42578125" style="1" bestFit="1" customWidth="1"/>
    <col min="2" max="2" width="19.42578125" style="21" bestFit="1" customWidth="1"/>
    <col min="3" max="3" width="3" style="1" customWidth="1"/>
    <col min="4" max="4" width="39.85546875" style="25" bestFit="1" customWidth="1"/>
    <col min="5" max="5" width="21.28515625" style="3" customWidth="1"/>
    <col min="6" max="6" width="9.28515625" style="1" customWidth="1"/>
    <col min="7" max="7" width="13.5703125" style="1" customWidth="1"/>
    <col min="8" max="16" width="10.7109375" style="1" customWidth="1"/>
    <col min="17" max="16384" width="9.140625" style="1"/>
  </cols>
  <sheetData>
    <row r="1" spans="1:29" ht="26.25">
      <c r="A1" s="324" t="s">
        <v>159</v>
      </c>
      <c r="B1" s="325"/>
      <c r="C1" s="325"/>
      <c r="D1" s="325"/>
      <c r="E1" s="326"/>
      <c r="F1" s="5"/>
      <c r="G1" s="5"/>
    </row>
    <row r="2" spans="1:29" ht="23.25">
      <c r="A2" s="327" t="s">
        <v>240</v>
      </c>
      <c r="B2" s="328"/>
      <c r="C2" s="328"/>
      <c r="D2" s="328"/>
      <c r="E2" s="329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5"/>
      <c r="B3" s="47"/>
      <c r="C3" s="47"/>
      <c r="D3" s="47"/>
      <c r="E3" s="56"/>
      <c r="F3" s="5"/>
      <c r="G3" s="7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4" t="s">
        <v>9</v>
      </c>
      <c r="B4" s="67">
        <v>8000000</v>
      </c>
      <c r="C4" s="65"/>
      <c r="D4" s="65" t="s">
        <v>12</v>
      </c>
      <c r="E4" s="68">
        <v>4089692.8929000003</v>
      </c>
      <c r="F4" s="60"/>
      <c r="G4" s="53"/>
      <c r="H4" s="4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4" t="s">
        <v>6</v>
      </c>
      <c r="B5" s="67">
        <v>139306.89290000001</v>
      </c>
      <c r="C5" s="67"/>
      <c r="D5" s="65" t="s">
        <v>23</v>
      </c>
      <c r="E5" s="68">
        <v>3844</v>
      </c>
      <c r="F5" s="5"/>
      <c r="G5" s="53"/>
      <c r="H5" s="4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4"/>
      <c r="B6" s="67"/>
      <c r="C6" s="65"/>
      <c r="D6" s="285" t="s">
        <v>28</v>
      </c>
      <c r="E6" s="239">
        <v>375266</v>
      </c>
      <c r="F6" s="5"/>
      <c r="G6" s="53"/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4" t="s">
        <v>14</v>
      </c>
      <c r="B7" s="67"/>
      <c r="C7" s="66"/>
      <c r="D7" s="285"/>
      <c r="E7" s="286"/>
      <c r="F7" s="5"/>
      <c r="G7" s="53"/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4" t="s">
        <v>15</v>
      </c>
      <c r="B8" s="67">
        <v>27306</v>
      </c>
      <c r="C8" s="66"/>
      <c r="D8" s="65" t="s">
        <v>13</v>
      </c>
      <c r="E8" s="68">
        <v>2678434</v>
      </c>
      <c r="F8" s="5"/>
      <c r="G8" s="53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266" t="s">
        <v>29</v>
      </c>
      <c r="B9" s="70">
        <v>0</v>
      </c>
      <c r="C9" s="66"/>
      <c r="D9" s="66" t="s">
        <v>31</v>
      </c>
      <c r="E9" s="68">
        <v>89559</v>
      </c>
      <c r="F9" s="5"/>
      <c r="G9" s="53"/>
      <c r="H9" s="27" t="s">
        <v>126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264" t="s">
        <v>8</v>
      </c>
      <c r="B10" s="71">
        <f>B5+B6-B8-B9</f>
        <v>112000.89290000001</v>
      </c>
      <c r="C10" s="66"/>
      <c r="D10" s="65" t="s">
        <v>167</v>
      </c>
      <c r="E10" s="69">
        <v>875205</v>
      </c>
      <c r="F10" s="5" t="s">
        <v>126</v>
      </c>
      <c r="G10" s="48"/>
      <c r="H10" s="27"/>
      <c r="I10" s="26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264"/>
      <c r="B11" s="71"/>
      <c r="C11" s="66"/>
      <c r="D11" s="287"/>
      <c r="E11" s="286"/>
      <c r="F11" s="5"/>
      <c r="G11" s="52"/>
      <c r="H11" s="27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4"/>
      <c r="B12" s="70"/>
      <c r="C12" s="66"/>
      <c r="D12" s="287"/>
      <c r="E12" s="286"/>
      <c r="F12" s="5"/>
      <c r="G12" s="13"/>
      <c r="H12" s="27"/>
      <c r="I12" s="8"/>
      <c r="J12" s="8"/>
      <c r="K12" s="238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4" t="s">
        <v>5</v>
      </c>
      <c r="B13" s="70">
        <f>B4+B5-B8-B9+B11</f>
        <v>8112000.8929000003</v>
      </c>
      <c r="C13" s="66"/>
      <c r="D13" s="66" t="s">
        <v>7</v>
      </c>
      <c r="E13" s="69">
        <f>E4+E5+E6+E7+E8+E9+E10+E11+E12</f>
        <v>8112000.8929000003</v>
      </c>
      <c r="F13" s="5"/>
      <c r="G13" s="240">
        <f>B13-E13</f>
        <v>0</v>
      </c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4"/>
      <c r="B14" s="70" t="s">
        <v>14</v>
      </c>
      <c r="C14" s="66"/>
      <c r="D14" s="66"/>
      <c r="E14" s="69"/>
      <c r="F14" s="5"/>
      <c r="G14" s="10"/>
      <c r="H14" s="27"/>
      <c r="I14" s="8" t="s">
        <v>14</v>
      </c>
      <c r="J14" s="238" t="s">
        <v>126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30" t="s">
        <v>16</v>
      </c>
      <c r="B15" s="331"/>
      <c r="C15" s="331"/>
      <c r="D15" s="331"/>
      <c r="E15" s="332"/>
      <c r="F15" s="5"/>
      <c r="G15" s="9"/>
      <c r="H15" s="27"/>
      <c r="I15" s="23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4" t="s">
        <v>116</v>
      </c>
      <c r="B16" s="85">
        <v>44000</v>
      </c>
      <c r="C16" s="65"/>
      <c r="D16" s="277" t="s">
        <v>22</v>
      </c>
      <c r="E16" s="87">
        <v>217960</v>
      </c>
      <c r="F16" s="5"/>
      <c r="G16" s="28"/>
      <c r="H16" s="2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75" t="s">
        <v>35</v>
      </c>
      <c r="B17" s="86">
        <v>50888</v>
      </c>
      <c r="C17" s="65"/>
      <c r="D17" s="73" t="s">
        <v>18</v>
      </c>
      <c r="E17" s="87">
        <v>50000</v>
      </c>
      <c r="G17" s="29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4" t="s">
        <v>33</v>
      </c>
      <c r="B18" s="85">
        <v>30848</v>
      </c>
      <c r="C18" s="65"/>
      <c r="D18" s="72" t="s">
        <v>25</v>
      </c>
      <c r="E18" s="88">
        <v>234687</v>
      </c>
      <c r="G18" s="2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75" t="s">
        <v>32</v>
      </c>
      <c r="B19" s="86">
        <v>43710</v>
      </c>
      <c r="C19" s="65"/>
      <c r="D19" s="73" t="s">
        <v>24</v>
      </c>
      <c r="E19" s="87">
        <v>63560</v>
      </c>
      <c r="G19" s="5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278" t="s">
        <v>150</v>
      </c>
      <c r="B20" s="279">
        <v>40450</v>
      </c>
      <c r="C20" s="65"/>
      <c r="D20" s="73" t="s">
        <v>26</v>
      </c>
      <c r="E20" s="87">
        <v>89125</v>
      </c>
      <c r="G20" s="2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278" t="s">
        <v>153</v>
      </c>
      <c r="B21" s="279">
        <v>35070</v>
      </c>
      <c r="C21" s="280"/>
      <c r="D21" s="73" t="s">
        <v>21</v>
      </c>
      <c r="E21" s="87">
        <v>189070</v>
      </c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1.75">
      <c r="A22" s="281" t="s">
        <v>19</v>
      </c>
      <c r="B22" s="279">
        <v>465915</v>
      </c>
      <c r="C22" s="280"/>
      <c r="D22" s="277" t="s">
        <v>34</v>
      </c>
      <c r="E22" s="87">
        <v>129725</v>
      </c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2.5" thickBot="1">
      <c r="A23" s="282" t="s">
        <v>20</v>
      </c>
      <c r="B23" s="283">
        <v>265297</v>
      </c>
      <c r="C23" s="284"/>
      <c r="D23" s="274" t="s">
        <v>179</v>
      </c>
      <c r="E23" s="275">
        <v>100000</v>
      </c>
      <c r="G23" s="5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3"/>
      <c r="B24" s="57"/>
      <c r="C24" s="58"/>
      <c r="D24" s="59"/>
      <c r="E24" s="84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79"/>
      <c r="B25" s="50"/>
      <c r="C25" s="16"/>
      <c r="D25" s="18"/>
      <c r="E25" s="80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1"/>
      <c r="B26" s="51"/>
      <c r="C26" s="16"/>
      <c r="D26" s="17"/>
      <c r="E26" s="78"/>
      <c r="F26" s="7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79"/>
      <c r="B27" s="50"/>
      <c r="C27" s="82"/>
      <c r="D27" s="18"/>
      <c r="E27" s="8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19"/>
      <c r="C28" s="15"/>
      <c r="E28" s="2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0"/>
      <c r="C29" s="15"/>
      <c r="E29" s="2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4"/>
      <c r="C30" s="5"/>
      <c r="D30" s="4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4"/>
      <c r="C31" s="5"/>
      <c r="D31" s="4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4"/>
      <c r="C32" s="5"/>
      <c r="D32" s="4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4"/>
      <c r="C33" s="5"/>
      <c r="D33" s="4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4"/>
      <c r="C34" s="5"/>
      <c r="D34" s="4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6"/>
      <c r="C35" s="5"/>
      <c r="D35" s="4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6"/>
      <c r="C36" s="5"/>
      <c r="D36" s="4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D16:E23">
    <sortCondition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March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2021-03-08T04:22:49Z</cp:lastPrinted>
  <dcterms:created xsi:type="dcterms:W3CDTF">2011-06-25T13:15:04Z</dcterms:created>
  <dcterms:modified xsi:type="dcterms:W3CDTF">2021-03-16T16:59:54Z</dcterms:modified>
</cp:coreProperties>
</file>