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 tabRatio="926" activeTab="5"/>
  </bookViews>
  <sheets>
    <sheet name="Primary Distributor Wise" sheetId="1" r:id="rId1"/>
    <sheet name="Sheet1" sheetId="3" state="hidden" r:id="rId2"/>
    <sheet name="Final Primary" sheetId="4" r:id="rId3"/>
    <sheet name="2nd Revised Calculation" sheetId="6" r:id="rId4"/>
    <sheet name="2nd Final Primary" sheetId="7" r:id="rId5"/>
    <sheet name="Final Secondary DSR wise" sheetId="5" r:id="rId6"/>
  </sheets>
  <definedNames>
    <definedName name="_xlnm._FilterDatabase" localSheetId="4" hidden="1">'2nd Final Primary'!$A$3:$Q$22</definedName>
    <definedName name="_xlnm._FilterDatabase" localSheetId="3" hidden="1">'2nd Revised Calculation'!$A$3:$U$22</definedName>
    <definedName name="_xlnm._FilterDatabase" localSheetId="2" hidden="1">'Final Primary'!$A$3:$Q$22</definedName>
    <definedName name="_xlnm._FilterDatabase" localSheetId="5" hidden="1">'Final Secondary DSR wise'!$A$3:$S$91</definedName>
    <definedName name="_xlnm._FilterDatabase" localSheetId="0" hidden="1">'Primary Distributor Wise'!$A$3:$V$22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2" i="7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AV21" i="6"/>
  <c r="AV20"/>
  <c r="AV19"/>
  <c r="AV18"/>
  <c r="AV17"/>
  <c r="AV16"/>
  <c r="AV15"/>
  <c r="AV14"/>
  <c r="AV13"/>
  <c r="AV12"/>
  <c r="AV11"/>
  <c r="AV10"/>
  <c r="AV9"/>
  <c r="AV8"/>
  <c r="AV7"/>
  <c r="AV6"/>
  <c r="AV5"/>
  <c r="AU21"/>
  <c r="AT21"/>
  <c r="AU20"/>
  <c r="AT20"/>
  <c r="AU19"/>
  <c r="AT19"/>
  <c r="AU18"/>
  <c r="AT18"/>
  <c r="AU17"/>
  <c r="AT17"/>
  <c r="AU16"/>
  <c r="AT16"/>
  <c r="AU15"/>
  <c r="AT15"/>
  <c r="AU14"/>
  <c r="AT14"/>
  <c r="AU13"/>
  <c r="AT13"/>
  <c r="AU12"/>
  <c r="AT12"/>
  <c r="AU11"/>
  <c r="AT11"/>
  <c r="AU10"/>
  <c r="AT10"/>
  <c r="AU9"/>
  <c r="AT9"/>
  <c r="AU8"/>
  <c r="AT8"/>
  <c r="AU7"/>
  <c r="AT7"/>
  <c r="AU6"/>
  <c r="AT6"/>
  <c r="AU5"/>
  <c r="AT5"/>
  <c r="AR21"/>
  <c r="AR20"/>
  <c r="AS20" s="1"/>
  <c r="AR19"/>
  <c r="AR18"/>
  <c r="AR17"/>
  <c r="AR16"/>
  <c r="AR15"/>
  <c r="AR14"/>
  <c r="AR13"/>
  <c r="AR12"/>
  <c r="AR11"/>
  <c r="AR10"/>
  <c r="AR9"/>
  <c r="AR8"/>
  <c r="AR7"/>
  <c r="AR6"/>
  <c r="AR5"/>
  <c r="AP21"/>
  <c r="AP20"/>
  <c r="AP19"/>
  <c r="AP18"/>
  <c r="AP17"/>
  <c r="AP16"/>
  <c r="AS16" s="1"/>
  <c r="AP15"/>
  <c r="AP14"/>
  <c r="AP13"/>
  <c r="AS13" s="1"/>
  <c r="AP12"/>
  <c r="AP11"/>
  <c r="AP10"/>
  <c r="AP9"/>
  <c r="AP8"/>
  <c r="AP7"/>
  <c r="AP6"/>
  <c r="AP5"/>
  <c r="AN21"/>
  <c r="AN20"/>
  <c r="AN19"/>
  <c r="AN18"/>
  <c r="AN17"/>
  <c r="AN16"/>
  <c r="AN15"/>
  <c r="AN14"/>
  <c r="AN13"/>
  <c r="AN12"/>
  <c r="AN11"/>
  <c r="AN10"/>
  <c r="AN9"/>
  <c r="AS9" s="1"/>
  <c r="AN8"/>
  <c r="AN7"/>
  <c r="AN6"/>
  <c r="AN5"/>
  <c r="AQ22"/>
  <c r="AR22" s="1"/>
  <c r="AO22"/>
  <c r="AP22" s="1"/>
  <c r="AM22"/>
  <c r="AN22" s="1"/>
  <c r="AS21"/>
  <c r="F21"/>
  <c r="F20"/>
  <c r="F19"/>
  <c r="F18"/>
  <c r="F17"/>
  <c r="F16"/>
  <c r="F15"/>
  <c r="F14"/>
  <c r="F13"/>
  <c r="F12"/>
  <c r="F11"/>
  <c r="F10"/>
  <c r="F9"/>
  <c r="F8"/>
  <c r="F7"/>
  <c r="F6"/>
  <c r="F5"/>
  <c r="F22" s="1"/>
  <c r="D22"/>
  <c r="E22" i="7" l="1"/>
  <c r="D22"/>
  <c r="F24" i="6"/>
  <c r="AS17"/>
  <c r="AS5"/>
  <c r="AS14"/>
  <c r="AS18"/>
  <c r="AS10"/>
  <c r="AS12"/>
  <c r="AS8"/>
  <c r="AS6"/>
  <c r="AS7"/>
  <c r="AS15"/>
  <c r="AS19"/>
  <c r="AS11"/>
  <c r="AS22" l="1"/>
  <c r="AL22" l="1"/>
  <c r="AL24" s="1"/>
  <c r="AK22"/>
  <c r="AJ22"/>
  <c r="AJ24" s="1"/>
  <c r="AI22"/>
  <c r="AI24" s="1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1"/>
  <c r="H21"/>
  <c r="G21" s="1"/>
  <c r="I20"/>
  <c r="H20"/>
  <c r="G20" s="1"/>
  <c r="I19"/>
  <c r="H19"/>
  <c r="G19" s="1"/>
  <c r="I18"/>
  <c r="H18"/>
  <c r="G18" s="1"/>
  <c r="I17"/>
  <c r="H17"/>
  <c r="G17" s="1"/>
  <c r="I16"/>
  <c r="H16"/>
  <c r="G16" s="1"/>
  <c r="I15"/>
  <c r="H15"/>
  <c r="G15" s="1"/>
  <c r="I14"/>
  <c r="H14"/>
  <c r="G14" s="1"/>
  <c r="I13"/>
  <c r="H13"/>
  <c r="G13" s="1"/>
  <c r="I12"/>
  <c r="H12"/>
  <c r="G12" s="1"/>
  <c r="I11"/>
  <c r="H11"/>
  <c r="G11" s="1"/>
  <c r="I10"/>
  <c r="H10"/>
  <c r="G10" s="1"/>
  <c r="I9"/>
  <c r="H9"/>
  <c r="G9" s="1"/>
  <c r="I8"/>
  <c r="H8"/>
  <c r="G8" s="1"/>
  <c r="I7"/>
  <c r="H7"/>
  <c r="G7" s="1"/>
  <c r="I6"/>
  <c r="H6"/>
  <c r="G6" s="1"/>
  <c r="I5"/>
  <c r="H5"/>
  <c r="G5" s="1"/>
  <c r="G22" l="1"/>
  <c r="I22"/>
  <c r="H22"/>
  <c r="AJ91" i="5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91" l="1"/>
  <c r="F91"/>
  <c r="BQ21" i="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H22" i="4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F21" i="1"/>
  <c r="F20"/>
  <c r="F19"/>
  <c r="F18"/>
  <c r="F17"/>
  <c r="F16"/>
  <c r="F15"/>
  <c r="F14"/>
  <c r="F13"/>
  <c r="F12"/>
  <c r="F11"/>
  <c r="F10"/>
  <c r="F9"/>
  <c r="F8"/>
  <c r="F7"/>
  <c r="F6"/>
  <c r="F5"/>
  <c r="E22"/>
  <c r="D22"/>
  <c r="F22" l="1"/>
  <c r="E22" i="4"/>
  <c r="D22"/>
  <c r="J21" i="1" l="1"/>
  <c r="I17"/>
  <c r="G17" s="1"/>
  <c r="H17" s="1"/>
  <c r="I9"/>
  <c r="G9" s="1"/>
  <c r="H9" s="1"/>
  <c r="I6"/>
  <c r="G6" s="1"/>
  <c r="H6" s="1"/>
  <c r="AJ22"/>
  <c r="AF22"/>
  <c r="AB22"/>
  <c r="X22"/>
  <c r="T22"/>
  <c r="P22"/>
  <c r="L22"/>
  <c r="I5" l="1"/>
  <c r="G5" s="1"/>
  <c r="H5" s="1"/>
  <c r="J5"/>
  <c r="I13"/>
  <c r="G13" s="1"/>
  <c r="H13" s="1"/>
  <c r="I14"/>
  <c r="G14" s="1"/>
  <c r="H14" s="1"/>
  <c r="J13"/>
  <c r="K22"/>
  <c r="O22"/>
  <c r="S22"/>
  <c r="W22"/>
  <c r="AA22"/>
  <c r="AE22"/>
  <c r="AI22"/>
  <c r="AM22"/>
  <c r="J9"/>
  <c r="J12"/>
  <c r="J18"/>
  <c r="N22"/>
  <c r="R22"/>
  <c r="V22"/>
  <c r="Z22"/>
  <c r="AD22"/>
  <c r="AH22"/>
  <c r="AL22"/>
  <c r="J6"/>
  <c r="I8"/>
  <c r="G8" s="1"/>
  <c r="H8" s="1"/>
  <c r="J11"/>
  <c r="J14"/>
  <c r="I16"/>
  <c r="G16" s="1"/>
  <c r="H16" s="1"/>
  <c r="J19"/>
  <c r="J7"/>
  <c r="I12"/>
  <c r="G12" s="1"/>
  <c r="H12" s="1"/>
  <c r="J15"/>
  <c r="I20"/>
  <c r="G20" s="1"/>
  <c r="H20" s="1"/>
  <c r="I21"/>
  <c r="G21" s="1"/>
  <c r="H21" s="1"/>
  <c r="M22"/>
  <c r="Q22"/>
  <c r="U22"/>
  <c r="Y22"/>
  <c r="AC22"/>
  <c r="AG22"/>
  <c r="AK22"/>
  <c r="J10"/>
  <c r="J16"/>
  <c r="J17"/>
  <c r="I18"/>
  <c r="G18" s="1"/>
  <c r="H18" s="1"/>
  <c r="I7"/>
  <c r="G7" s="1"/>
  <c r="H7" s="1"/>
  <c r="J8"/>
  <c r="I11"/>
  <c r="G11" s="1"/>
  <c r="H11" s="1"/>
  <c r="I15"/>
  <c r="G15" s="1"/>
  <c r="H15" s="1"/>
  <c r="I19"/>
  <c r="G19" s="1"/>
  <c r="H19" s="1"/>
  <c r="J20"/>
  <c r="I10"/>
  <c r="G10" s="1"/>
  <c r="H10" s="1"/>
  <c r="I22" l="1"/>
  <c r="J22"/>
  <c r="G22" l="1"/>
</calcChain>
</file>

<file path=xl/sharedStrings.xml><?xml version="1.0" encoding="utf-8"?>
<sst xmlns="http://schemas.openxmlformats.org/spreadsheetml/2006/main" count="1049" uniqueCount="249">
  <si>
    <t>1.77" Normal</t>
  </si>
  <si>
    <t>1.77" Big</t>
  </si>
  <si>
    <t>2.4" Normal</t>
  </si>
  <si>
    <t>2.4" Big</t>
  </si>
  <si>
    <t>2.4" Very Big</t>
  </si>
  <si>
    <t>2.8" Big</t>
  </si>
  <si>
    <t>2.8" Normal</t>
  </si>
  <si>
    <t>3500-5500</t>
  </si>
  <si>
    <t>5500-7500</t>
  </si>
  <si>
    <t>7500-10000</t>
  </si>
  <si>
    <t>Distributors</t>
  </si>
  <si>
    <t>Region/
Cluster</t>
  </si>
  <si>
    <t>Zone</t>
  </si>
  <si>
    <t>Value</t>
  </si>
  <si>
    <t>Quantity</t>
  </si>
  <si>
    <t>B12+</t>
  </si>
  <si>
    <t>B67</t>
  </si>
  <si>
    <t>B68</t>
  </si>
  <si>
    <t>B24</t>
  </si>
  <si>
    <t>BL96</t>
  </si>
  <si>
    <t>BL120</t>
  </si>
  <si>
    <t>D74</t>
  </si>
  <si>
    <t>D82</t>
  </si>
  <si>
    <t>D41</t>
  </si>
  <si>
    <t>D47</t>
  </si>
  <si>
    <t>D54+_SKD</t>
  </si>
  <si>
    <t>L42</t>
  </si>
  <si>
    <t>L45</t>
  </si>
  <si>
    <t>L46_SKD</t>
  </si>
  <si>
    <t>L140</t>
  </si>
  <si>
    <t>L135_SKD</t>
  </si>
  <si>
    <t>L260_SKD</t>
  </si>
  <si>
    <t>L270_SKD</t>
  </si>
  <si>
    <t>T92</t>
  </si>
  <si>
    <t>V99plus_SKD</t>
  </si>
  <si>
    <t>G10_SKD</t>
  </si>
  <si>
    <t>i12_SKD</t>
  </si>
  <si>
    <t>Atom_SKD</t>
  </si>
  <si>
    <t>Z18_SKD</t>
  </si>
  <si>
    <t>Z16_SKD</t>
  </si>
  <si>
    <t>Z32_SKD</t>
  </si>
  <si>
    <t>Z30_SKD</t>
  </si>
  <si>
    <t>Z40 3GB_SKD</t>
  </si>
  <si>
    <t>Z30pro_SKD</t>
  </si>
  <si>
    <t>Priyo Telecom</t>
  </si>
  <si>
    <t>Rajshahi</t>
  </si>
  <si>
    <t>Tangail</t>
  </si>
  <si>
    <t>S.M Tel</t>
  </si>
  <si>
    <t>Biswa Bani Telecom</t>
  </si>
  <si>
    <t>Kushtia</t>
  </si>
  <si>
    <t>Mohima Telecom</t>
  </si>
  <si>
    <t>M. R. Traders</t>
  </si>
  <si>
    <t>Prithibi Corporation</t>
  </si>
  <si>
    <t>Rhyme Enterprise</t>
  </si>
  <si>
    <t>Pabna</t>
  </si>
  <si>
    <t>Haque Enterprise</t>
  </si>
  <si>
    <t>Naogaon</t>
  </si>
  <si>
    <t>Satata Enterprise</t>
  </si>
  <si>
    <t>Sarkar Telecom* Sirajgonj</t>
  </si>
  <si>
    <t>Mugdho Corporation</t>
  </si>
  <si>
    <t>Tulip Distribution</t>
  </si>
  <si>
    <t>Hello Rajshahi</t>
  </si>
  <si>
    <t>Hello Naogaon</t>
  </si>
  <si>
    <t>Mobile collection and ghori ghor</t>
  </si>
  <si>
    <t>Bogura</t>
  </si>
  <si>
    <t>M/S Chowdhury Enterprise</t>
  </si>
  <si>
    <t>New Sarker Electronics</t>
  </si>
  <si>
    <t>DSR ID</t>
  </si>
  <si>
    <t>DSR Name</t>
  </si>
  <si>
    <t>Md. Iqbal Hossain</t>
  </si>
  <si>
    <t>Md. Rubel</t>
  </si>
  <si>
    <t>Md. Shohel Rana</t>
  </si>
  <si>
    <t>Md. Nasir Uddin</t>
  </si>
  <si>
    <t>Ripon</t>
  </si>
  <si>
    <t>DSR-0524</t>
  </si>
  <si>
    <t>Md. Masud rana</t>
  </si>
  <si>
    <t>DSR-0576</t>
  </si>
  <si>
    <t>Alamgir Hossain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</si>
  <si>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</si>
  <si>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</si>
  <si>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</si>
  <si>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</si>
  <si>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</si>
  <si>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</si>
  <si>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</si>
  <si>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</si>
  <si>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</si>
  <si>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</si>
  <si>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</si>
  <si>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</si>
  <si>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</si>
  <si>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</si>
  <si>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</si>
  <si>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</si>
  <si>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</si>
  <si>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</si>
  <si>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</si>
  <si>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</si>
  <si>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</si>
  <si>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</si>
  <si>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DSR-0352</t>
  </si>
  <si>
    <t>Sheuly</t>
  </si>
  <si>
    <t>DSR-0353</t>
  </si>
  <si>
    <t>Biplob Hossain</t>
  </si>
  <si>
    <t>DSR-0588</t>
  </si>
  <si>
    <t>Md. Ramjan khan</t>
  </si>
  <si>
    <t>DSR-0464</t>
  </si>
  <si>
    <t>Biddut Hossain</t>
  </si>
  <si>
    <t>DSR-0465</t>
  </si>
  <si>
    <t>Mostafa Kamal</t>
  </si>
  <si>
    <t>DSR-0466</t>
  </si>
  <si>
    <t>DSR-0467</t>
  </si>
  <si>
    <t>Shahin Reza</t>
  </si>
  <si>
    <t>DSR-0584</t>
  </si>
  <si>
    <t>Md. Selim Hossain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</si>
  <si>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</si>
  <si>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</si>
  <si>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</si>
  <si>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</si>
  <si>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</si>
  <si>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</si>
  <si>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</si>
  <si>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</si>
  <si>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</si>
  <si>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</si>
  <si>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DSR-0234</t>
  </si>
  <si>
    <t>Md. Samim Reza</t>
  </si>
  <si>
    <t>DSR-0236</t>
  </si>
  <si>
    <t>Rubel</t>
  </si>
  <si>
    <t>DSR-0158</t>
  </si>
  <si>
    <t>Al amin Noyon</t>
  </si>
  <si>
    <t>DSR-0159</t>
  </si>
  <si>
    <t>DSR-0156</t>
  </si>
  <si>
    <t>Protic Basak</t>
  </si>
  <si>
    <t>DSR-0155</t>
  </si>
  <si>
    <t>Ramu Ghosh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</si>
  <si>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</si>
  <si>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</si>
  <si>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</si>
  <si>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</si>
  <si>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</si>
  <si>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</si>
  <si>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</si>
  <si>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</si>
  <si>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</si>
  <si>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</si>
  <si>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</si>
  <si>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</si>
  <si>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</si>
  <si>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</si>
  <si>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</si>
  <si>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</si>
  <si>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</si>
  <si>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</si>
  <si>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</si>
  <si>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</si>
  <si>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Sarkar Telecom, Sirajgonj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</si>
  <si>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</si>
  <si>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</si>
  <si>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</si>
  <si>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</si>
  <si>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</si>
  <si>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</si>
  <si>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</si>
  <si>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</si>
  <si>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</si>
  <si>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</si>
  <si>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</si>
  <si>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</si>
  <si>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</si>
  <si>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</si>
  <si>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</si>
  <si>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</si>
  <si>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</si>
  <si>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Shafiur</t>
  </si>
  <si>
    <t>DSR-0350</t>
  </si>
  <si>
    <t>Masud Rana</t>
  </si>
  <si>
    <t>DSR-0351</t>
  </si>
  <si>
    <t>Aminul Islam Tutul</t>
  </si>
  <si>
    <t>DSR-0157</t>
  </si>
  <si>
    <t>Md. Estiak Ahmed</t>
  </si>
  <si>
    <t>DSR-0661</t>
  </si>
  <si>
    <t>Md. Riaz Hosain</t>
  </si>
  <si>
    <t>DSR-0026</t>
  </si>
  <si>
    <t>DSR-0477</t>
  </si>
  <si>
    <t>Md. Samsuzzaman Talha</t>
  </si>
  <si>
    <t>DSR-0001</t>
  </si>
  <si>
    <t>Mr. Shanto</t>
  </si>
  <si>
    <t>DSR-0698</t>
  </si>
  <si>
    <t>Md. Shahin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</si>
  <si>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</si>
  <si>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</si>
  <si>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</si>
  <si>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</si>
  <si>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</si>
  <si>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</si>
  <si>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</si>
  <si>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Mr. Bappy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</si>
  <si>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</si>
  <si>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</si>
  <si>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</si>
  <si>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</si>
  <si>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</si>
  <si>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</si>
  <si>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</si>
  <si>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</si>
  <si>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</si>
  <si>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</si>
  <si>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</si>
  <si>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</si>
  <si>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</si>
  <si>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</si>
  <si>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DSR-0036</t>
  </si>
  <si>
    <t>Md. Ruhul Islam</t>
  </si>
  <si>
    <t>DSR-0575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</si>
  <si>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</si>
  <si>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</si>
  <si>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</si>
  <si>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</si>
  <si>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</si>
  <si>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</si>
  <si>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</si>
  <si>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</si>
  <si>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</si>
  <si>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</si>
  <si>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</si>
  <si>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</si>
  <si>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</si>
  <si>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</si>
  <si>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</si>
  <si>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</si>
  <si>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</si>
  <si>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</si>
  <si>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</si>
  <si>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</si>
  <si>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</si>
  <si>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</si>
  <si>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</si>
  <si>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</si>
  <si>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</si>
  <si>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</si>
  <si>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</si>
  <si>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Basic</t>
  </si>
  <si>
    <t>Feature</t>
  </si>
  <si>
    <t>Smart</t>
  </si>
  <si>
    <t>Regional Total</t>
  </si>
  <si>
    <t>Previous Qty</t>
  </si>
  <si>
    <t>Decrease (30lac)</t>
  </si>
  <si>
    <t>Calculation to reduce 30 lac by Z32 (20%), Z30 (40%) &amp; Z30pro (40%)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</si>
</sst>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NumberForma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/>
    <xf numFmtId="165" fontId="4" fillId="4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/>
    <xf numFmtId="165" fontId="3" fillId="4" borderId="1" xfId="1" applyNumberFormat="1" applyFont="1" applyFill="1" applyBorder="1"/>
    <xf numFmtId="165" fontId="3" fillId="4" borderId="1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1" xfId="0" applyNumberFormat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/>
    <xf numFmtId="0" fontId="5" fillId="5" borderId="1" xfId="0" applyFont="1" applyFill="1" applyBorder="1"/>
    <xf numFmtId="165" fontId="0" fillId="5" borderId="1" xfId="1" applyNumberFormat="1" applyFont="1" applyFill="1" applyBorder="1"/>
    <xf numFmtId="165" fontId="4" fillId="5" borderId="1" xfId="1" applyNumberFormat="1" applyFont="1" applyFill="1" applyBorder="1"/>
    <xf numFmtId="165" fontId="4" fillId="0" borderId="1" xfId="1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/>
    <xf numFmtId="165" fontId="2" fillId="5" borderId="1" xfId="1" applyNumberFormat="1" applyFont="1" applyFill="1" applyBorder="1"/>
    <xf numFmtId="165" fontId="3" fillId="5" borderId="1" xfId="1" applyNumberFormat="1" applyFont="1" applyFill="1" applyBorder="1"/>
    <xf numFmtId="165" fontId="2" fillId="5" borderId="1" xfId="0" applyNumberFormat="1" applyFont="1" applyFill="1" applyBorder="1"/>
    <xf numFmtId="164" fontId="2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5" fontId="5" fillId="4" borderId="1" xfId="1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 applyProtection="1">
      <alignment horizontal="center"/>
      <protection locked="0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165" fontId="0" fillId="2" borderId="4" xfId="1" applyNumberFormat="1" applyFont="1" applyFill="1" applyBorder="1" applyAlignment="1" applyProtection="1">
      <alignment horizontal="center"/>
      <protection locked="0"/>
    </xf>
    <xf numFmtId="164" fontId="0" fillId="0" borderId="0" xfId="0" applyNumberFormat="1"/>
    <xf numFmtId="10" fontId="5" fillId="2" borderId="1" xfId="2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0" borderId="0" xfId="0" applyFont="1"/>
    <xf numFmtId="165" fontId="5" fillId="2" borderId="1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165" fontId="4" fillId="4" borderId="5" xfId="1" applyNumberFormat="1" applyFont="1" applyFill="1" applyBorder="1" applyAlignment="1">
      <alignment horizontal="center" vertical="center"/>
    </xf>
    <xf numFmtId="0" fontId="0" fillId="9" borderId="0" xfId="0" applyFill="1"/>
    <xf numFmtId="165" fontId="0" fillId="9" borderId="0" xfId="0" applyNumberFormat="1" applyFill="1"/>
    <xf numFmtId="0" fontId="6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0" fillId="2" borderId="4" xfId="0" applyFont="1" applyFill="1" applyBorder="1" applyAlignment="1" applyProtection="1">
      <alignment horizontal="center"/>
      <protection locked="0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5" fontId="5" fillId="9" borderId="1" xfId="1" applyNumberFormat="1" applyFont="1" applyFill="1" applyBorder="1"/>
    <xf numFmtId="165" fontId="4" fillId="9" borderId="1" xfId="1" applyNumberFormat="1" applyFont="1" applyFill="1" applyBorder="1" applyAlignment="1">
      <alignment horizontal="center" vertical="center"/>
    </xf>
    <xf numFmtId="165" fontId="5" fillId="9" borderId="1" xfId="1" applyNumberFormat="1" applyFont="1" applyFill="1" applyBorder="1" applyAlignment="1">
      <alignment horizontal="center"/>
    </xf>
    <xf numFmtId="10" fontId="5" fillId="9" borderId="1" xfId="2" applyNumberFormat="1" applyFont="1" applyFill="1" applyBorder="1" applyAlignment="1">
      <alignment horizontal="center"/>
    </xf>
    <xf numFmtId="0" fontId="5" fillId="9" borderId="1" xfId="0" applyFont="1" applyFill="1" applyBorder="1"/>
    <xf numFmtId="165" fontId="0" fillId="9" borderId="1" xfId="1" applyNumberFormat="1" applyFont="1" applyFill="1" applyBorder="1"/>
    <xf numFmtId="165" fontId="4" fillId="9" borderId="1" xfId="1" applyNumberFormat="1" applyFont="1" applyFill="1" applyBorder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Q23"/>
  <sheetViews>
    <sheetView zoomScale="75" zoomScaleNormal="75" workbookViewId="0">
      <pane xSplit="10" ySplit="4" topLeftCell="K5" activePane="bottomRight" state="frozen"/>
      <selection pane="topRight" activeCell="F1" sqref="F1"/>
      <selection pane="bottomLeft" activeCell="A5" sqref="A5"/>
      <selection pane="bottomRight" activeCell="K32" sqref="K32"/>
    </sheetView>
  </sheetViews>
  <sheetFormatPr defaultColWidth="9.28515625" defaultRowHeight="15"/>
  <cols>
    <col min="1" max="1" width="31.7109375" bestFit="1" customWidth="1"/>
    <col min="2" max="2" width="12.5703125" bestFit="1" customWidth="1"/>
    <col min="3" max="3" width="11.140625" bestFit="1" customWidth="1"/>
    <col min="4" max="4" width="15.7109375" bestFit="1" customWidth="1"/>
    <col min="5" max="7" width="15.7109375" customWidth="1"/>
    <col min="8" max="8" width="11.140625" customWidth="1"/>
    <col min="9" max="9" width="14.7109375" bestFit="1" customWidth="1"/>
    <col min="10" max="10" width="12" bestFit="1" customWidth="1"/>
    <col min="11" max="11" width="15.7109375" bestFit="1" customWidth="1"/>
    <col min="12" max="12" width="14" bestFit="1" customWidth="1"/>
    <col min="13" max="14" width="15" bestFit="1" customWidth="1"/>
    <col min="15" max="15" width="15.42578125" bestFit="1" customWidth="1"/>
    <col min="16" max="16" width="14.7109375" bestFit="1" customWidth="1"/>
    <col min="17" max="17" width="14" bestFit="1" customWidth="1"/>
    <col min="18" max="20" width="15" bestFit="1" customWidth="1"/>
    <col min="21" max="39" width="11.42578125" bestFit="1" customWidth="1"/>
  </cols>
  <sheetData>
    <row r="2" spans="1:69">
      <c r="K2" s="1" t="s">
        <v>0</v>
      </c>
      <c r="L2" s="1" t="s">
        <v>0</v>
      </c>
      <c r="M2" s="1" t="s">
        <v>0</v>
      </c>
      <c r="N2" s="1" t="s">
        <v>0</v>
      </c>
      <c r="O2" s="1" t="s">
        <v>1</v>
      </c>
      <c r="P2" s="1" t="s">
        <v>1</v>
      </c>
      <c r="Q2" s="1" t="s">
        <v>2</v>
      </c>
      <c r="R2" s="1" t="s">
        <v>2</v>
      </c>
      <c r="S2" s="1" t="s">
        <v>2</v>
      </c>
      <c r="T2" s="1" t="s">
        <v>3</v>
      </c>
      <c r="U2" s="1" t="s">
        <v>2</v>
      </c>
      <c r="V2" s="1" t="s">
        <v>3</v>
      </c>
      <c r="W2" s="1" t="s">
        <v>3</v>
      </c>
      <c r="X2" s="1" t="s">
        <v>3</v>
      </c>
      <c r="Y2" s="1" t="s">
        <v>4</v>
      </c>
      <c r="Z2" s="1" t="s">
        <v>4</v>
      </c>
      <c r="AA2" s="1" t="s">
        <v>5</v>
      </c>
      <c r="AB2" s="1" t="s">
        <v>5</v>
      </c>
      <c r="AC2" s="1" t="s">
        <v>6</v>
      </c>
      <c r="AD2" s="1" t="s">
        <v>7</v>
      </c>
      <c r="AE2" s="1" t="s">
        <v>7</v>
      </c>
      <c r="AF2" s="1" t="s">
        <v>7</v>
      </c>
      <c r="AG2" s="1" t="s">
        <v>8</v>
      </c>
      <c r="AH2" s="1" t="s">
        <v>9</v>
      </c>
      <c r="AI2" s="1" t="s">
        <v>9</v>
      </c>
      <c r="AJ2" s="1" t="s">
        <v>9</v>
      </c>
      <c r="AK2" s="1" t="s">
        <v>9</v>
      </c>
      <c r="AL2" s="1" t="s">
        <v>9</v>
      </c>
      <c r="AM2" s="1" t="s">
        <v>9</v>
      </c>
    </row>
    <row r="3" spans="1:69" ht="30" customHeight="1">
      <c r="A3" s="46" t="s">
        <v>10</v>
      </c>
      <c r="B3" s="47" t="s">
        <v>11</v>
      </c>
      <c r="C3" s="42" t="s">
        <v>12</v>
      </c>
      <c r="D3" s="25"/>
      <c r="E3" s="25"/>
      <c r="F3" s="25"/>
      <c r="G3" s="25"/>
      <c r="H3" s="25"/>
      <c r="I3" s="42" t="s">
        <v>13</v>
      </c>
      <c r="J3" s="42" t="s">
        <v>14</v>
      </c>
      <c r="K3" s="2">
        <v>798.99249999999995</v>
      </c>
      <c r="L3" s="2">
        <v>819.04250000000002</v>
      </c>
      <c r="M3" s="2">
        <v>819.04250000000002</v>
      </c>
      <c r="N3" s="2">
        <v>809.01750000000004</v>
      </c>
      <c r="O3" s="2">
        <v>862.15</v>
      </c>
      <c r="P3" s="2">
        <v>945.35749999999996</v>
      </c>
      <c r="Q3" s="2">
        <v>994.48</v>
      </c>
      <c r="R3" s="2">
        <v>999.49249999999995</v>
      </c>
      <c r="S3" s="2">
        <v>1062.6500000000001</v>
      </c>
      <c r="T3" s="2">
        <v>1042.5999999999999</v>
      </c>
      <c r="U3" s="2">
        <v>1296.08</v>
      </c>
      <c r="V3" s="2">
        <v>1062.6500000000001</v>
      </c>
      <c r="W3" s="2">
        <v>1062.6500000000001</v>
      </c>
      <c r="X3" s="2">
        <v>1062.52</v>
      </c>
      <c r="Y3" s="2">
        <v>1178.94</v>
      </c>
      <c r="Z3" s="2">
        <v>1120.6600000000001</v>
      </c>
      <c r="AA3" s="2">
        <v>1227.9167</v>
      </c>
      <c r="AB3" s="2">
        <v>1267.01</v>
      </c>
      <c r="AC3" s="2">
        <v>1140.845</v>
      </c>
      <c r="AD3" s="2">
        <v>3548.43</v>
      </c>
      <c r="AE3" s="2">
        <v>3947.38</v>
      </c>
      <c r="AF3" s="2">
        <v>4044.61</v>
      </c>
      <c r="AG3" s="2">
        <v>6610.7</v>
      </c>
      <c r="AH3" s="2">
        <v>7066.79</v>
      </c>
      <c r="AI3" s="2">
        <v>7593.0357000000004</v>
      </c>
      <c r="AJ3" s="2">
        <v>7778.4762000000001</v>
      </c>
      <c r="AK3" s="2">
        <v>9066.5400000000009</v>
      </c>
      <c r="AL3" s="22">
        <v>9502.5714000000007</v>
      </c>
      <c r="AM3" s="2">
        <v>9873.4524000000001</v>
      </c>
    </row>
    <row r="4" spans="1:69">
      <c r="A4" s="46"/>
      <c r="B4" s="47"/>
      <c r="C4" s="42"/>
      <c r="D4" s="25"/>
      <c r="E4" s="25"/>
      <c r="F4" s="25"/>
      <c r="G4" s="25"/>
      <c r="H4" s="25"/>
      <c r="I4" s="42"/>
      <c r="J4" s="42"/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3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O4" s="3" t="s">
        <v>15</v>
      </c>
      <c r="AP4" s="3" t="s">
        <v>16</v>
      </c>
      <c r="AQ4" s="3" t="s">
        <v>17</v>
      </c>
      <c r="AR4" s="3" t="s">
        <v>18</v>
      </c>
      <c r="AS4" s="3" t="s">
        <v>19</v>
      </c>
      <c r="AT4" s="3" t="s">
        <v>20</v>
      </c>
      <c r="AU4" s="3" t="s">
        <v>21</v>
      </c>
      <c r="AV4" s="3" t="s">
        <v>22</v>
      </c>
      <c r="AW4" s="3" t="s">
        <v>23</v>
      </c>
      <c r="AX4" s="3" t="s">
        <v>24</v>
      </c>
      <c r="AY4" s="4" t="s">
        <v>25</v>
      </c>
      <c r="AZ4" s="4" t="s">
        <v>26</v>
      </c>
      <c r="BA4" s="4" t="s">
        <v>27</v>
      </c>
      <c r="BB4" s="4" t="s">
        <v>28</v>
      </c>
      <c r="BC4" s="4" t="s">
        <v>29</v>
      </c>
      <c r="BD4" s="4" t="s">
        <v>30</v>
      </c>
      <c r="BE4" s="4" t="s">
        <v>31</v>
      </c>
      <c r="BF4" s="4" t="s">
        <v>32</v>
      </c>
      <c r="BG4" s="4" t="s">
        <v>33</v>
      </c>
      <c r="BH4" s="4" t="s">
        <v>34</v>
      </c>
      <c r="BI4" s="4" t="s">
        <v>35</v>
      </c>
      <c r="BJ4" s="4" t="s">
        <v>36</v>
      </c>
      <c r="BK4" s="4" t="s">
        <v>37</v>
      </c>
      <c r="BL4" s="4" t="s">
        <v>38</v>
      </c>
      <c r="BM4" s="4" t="s">
        <v>39</v>
      </c>
      <c r="BN4" s="4" t="s">
        <v>40</v>
      </c>
      <c r="BO4" s="4" t="s">
        <v>41</v>
      </c>
      <c r="BP4" s="4" t="s">
        <v>42</v>
      </c>
      <c r="BQ4" s="4" t="s">
        <v>43</v>
      </c>
    </row>
    <row r="5" spans="1:69">
      <c r="A5" s="23" t="s">
        <v>44</v>
      </c>
      <c r="B5" s="23" t="s">
        <v>45</v>
      </c>
      <c r="C5" s="23" t="s">
        <v>46</v>
      </c>
      <c r="D5" s="29">
        <v>3983548.3157999995</v>
      </c>
      <c r="E5" s="29">
        <v>400000</v>
      </c>
      <c r="F5" s="29">
        <f>D5+E5</f>
        <v>4383548.3158</v>
      </c>
      <c r="G5" s="29">
        <f>F5-I5</f>
        <v>8068.9397999998182</v>
      </c>
      <c r="H5" s="32">
        <f>G5/I5</f>
        <v>1.8441270330878182E-3</v>
      </c>
      <c r="I5" s="24">
        <f t="shared" ref="I5:I22" si="0">SUMPRODUCT(K5:AM5,$K$3:$AM$3)</f>
        <v>4375479.3760000002</v>
      </c>
      <c r="J5" s="24">
        <f t="shared" ref="J5:J22" si="1">SUM(K5:AM5)</f>
        <v>2654</v>
      </c>
      <c r="K5" s="5">
        <v>175</v>
      </c>
      <c r="L5" s="5">
        <v>172</v>
      </c>
      <c r="M5" s="5">
        <v>234</v>
      </c>
      <c r="N5" s="5">
        <v>233</v>
      </c>
      <c r="O5" s="5">
        <v>205</v>
      </c>
      <c r="P5" s="5">
        <v>117</v>
      </c>
      <c r="Q5" s="5">
        <v>69</v>
      </c>
      <c r="R5" s="5">
        <v>47</v>
      </c>
      <c r="S5" s="5">
        <v>21</v>
      </c>
      <c r="T5" s="5">
        <v>88</v>
      </c>
      <c r="U5" s="5">
        <v>117</v>
      </c>
      <c r="V5" s="5">
        <v>58</v>
      </c>
      <c r="W5" s="5">
        <v>89</v>
      </c>
      <c r="X5" s="5">
        <v>263</v>
      </c>
      <c r="Y5" s="5">
        <v>105</v>
      </c>
      <c r="Z5" s="5">
        <v>99</v>
      </c>
      <c r="AA5" s="5">
        <v>106</v>
      </c>
      <c r="AB5" s="5">
        <v>129</v>
      </c>
      <c r="AC5" s="5">
        <v>30</v>
      </c>
      <c r="AD5" s="5">
        <v>48</v>
      </c>
      <c r="AE5" s="5">
        <v>20</v>
      </c>
      <c r="AF5" s="5">
        <v>34</v>
      </c>
      <c r="AG5" s="5">
        <v>10</v>
      </c>
      <c r="AH5" s="5">
        <v>32</v>
      </c>
      <c r="AI5" s="5">
        <v>10</v>
      </c>
      <c r="AJ5" s="5">
        <v>37</v>
      </c>
      <c r="AK5" s="5">
        <v>35</v>
      </c>
      <c r="AL5" s="5">
        <v>36</v>
      </c>
      <c r="AM5" s="5">
        <v>35</v>
      </c>
      <c r="AO5" s="9">
        <f>ROUND(K5,0)</f>
        <v>175</v>
      </c>
      <c r="AP5" s="9">
        <f t="shared" ref="AP5:BQ14" si="2">ROUND(L5,0)</f>
        <v>172</v>
      </c>
      <c r="AQ5" s="9">
        <f t="shared" si="2"/>
        <v>234</v>
      </c>
      <c r="AR5" s="9">
        <f t="shared" si="2"/>
        <v>233</v>
      </c>
      <c r="AS5" s="9">
        <f t="shared" si="2"/>
        <v>205</v>
      </c>
      <c r="AT5" s="9">
        <f t="shared" si="2"/>
        <v>117</v>
      </c>
      <c r="AU5" s="9">
        <f t="shared" si="2"/>
        <v>69</v>
      </c>
      <c r="AV5" s="9">
        <f t="shared" si="2"/>
        <v>47</v>
      </c>
      <c r="AW5" s="9">
        <f t="shared" si="2"/>
        <v>21</v>
      </c>
      <c r="AX5" s="9">
        <f t="shared" si="2"/>
        <v>88</v>
      </c>
      <c r="AY5" s="9">
        <f t="shared" si="2"/>
        <v>117</v>
      </c>
      <c r="AZ5" s="9">
        <f t="shared" si="2"/>
        <v>58</v>
      </c>
      <c r="BA5" s="9">
        <f t="shared" si="2"/>
        <v>89</v>
      </c>
      <c r="BB5" s="9">
        <f t="shared" si="2"/>
        <v>263</v>
      </c>
      <c r="BC5" s="9">
        <f t="shared" si="2"/>
        <v>105</v>
      </c>
      <c r="BD5" s="9">
        <f t="shared" si="2"/>
        <v>99</v>
      </c>
      <c r="BE5" s="9">
        <f t="shared" si="2"/>
        <v>106</v>
      </c>
      <c r="BF5" s="9">
        <f t="shared" si="2"/>
        <v>129</v>
      </c>
      <c r="BG5" s="9">
        <f t="shared" si="2"/>
        <v>30</v>
      </c>
      <c r="BH5" s="9">
        <f t="shared" si="2"/>
        <v>48</v>
      </c>
      <c r="BI5" s="9">
        <f t="shared" si="2"/>
        <v>20</v>
      </c>
      <c r="BJ5" s="9">
        <f t="shared" si="2"/>
        <v>34</v>
      </c>
      <c r="BK5" s="9">
        <f t="shared" si="2"/>
        <v>10</v>
      </c>
      <c r="BL5" s="9">
        <f t="shared" si="2"/>
        <v>32</v>
      </c>
      <c r="BM5" s="9">
        <f t="shared" si="2"/>
        <v>10</v>
      </c>
      <c r="BN5" s="9">
        <f t="shared" si="2"/>
        <v>37</v>
      </c>
      <c r="BO5" s="9">
        <f t="shared" si="2"/>
        <v>35</v>
      </c>
      <c r="BP5" s="9">
        <f t="shared" si="2"/>
        <v>36</v>
      </c>
      <c r="BQ5" s="9">
        <f t="shared" si="2"/>
        <v>35</v>
      </c>
    </row>
    <row r="6" spans="1:69">
      <c r="A6" s="27" t="s">
        <v>47</v>
      </c>
      <c r="B6" s="23" t="s">
        <v>45</v>
      </c>
      <c r="C6" s="23" t="s">
        <v>46</v>
      </c>
      <c r="D6" s="29">
        <v>14461728.972800002</v>
      </c>
      <c r="E6" s="29">
        <v>-500000</v>
      </c>
      <c r="F6" s="29">
        <f t="shared" ref="F6:F21" si="3">D6+E6</f>
        <v>13961728.972800002</v>
      </c>
      <c r="G6" s="29">
        <f t="shared" ref="G6:G22" si="4">F6-I6</f>
        <v>3197.4093000032008</v>
      </c>
      <c r="H6" s="32">
        <f t="shared" ref="H6:H21" si="5">G6/I6</f>
        <v>2.2906487587591727E-4</v>
      </c>
      <c r="I6" s="24">
        <f t="shared" si="0"/>
        <v>13958531.563499998</v>
      </c>
      <c r="J6" s="24">
        <f t="shared" si="1"/>
        <v>6805</v>
      </c>
      <c r="K6" s="5">
        <v>417</v>
      </c>
      <c r="L6" s="5">
        <v>407</v>
      </c>
      <c r="M6" s="5">
        <v>557</v>
      </c>
      <c r="N6" s="5">
        <v>558</v>
      </c>
      <c r="O6" s="5">
        <v>488</v>
      </c>
      <c r="P6" s="5">
        <v>279</v>
      </c>
      <c r="Q6" s="5">
        <v>167</v>
      </c>
      <c r="R6" s="5">
        <v>112</v>
      </c>
      <c r="S6" s="5">
        <v>49</v>
      </c>
      <c r="T6" s="5">
        <v>209</v>
      </c>
      <c r="U6" s="5">
        <v>279</v>
      </c>
      <c r="V6" s="5">
        <v>139</v>
      </c>
      <c r="W6" s="5">
        <v>212</v>
      </c>
      <c r="X6" s="5">
        <v>628</v>
      </c>
      <c r="Y6" s="5">
        <v>251</v>
      </c>
      <c r="Z6" s="5">
        <v>237</v>
      </c>
      <c r="AA6" s="5">
        <v>253</v>
      </c>
      <c r="AB6" s="5">
        <v>307</v>
      </c>
      <c r="AC6" s="5">
        <v>70</v>
      </c>
      <c r="AD6" s="5">
        <v>171</v>
      </c>
      <c r="AE6" s="5">
        <v>70</v>
      </c>
      <c r="AF6" s="5">
        <v>121</v>
      </c>
      <c r="AG6" s="5">
        <v>36</v>
      </c>
      <c r="AH6" s="5">
        <v>135</v>
      </c>
      <c r="AI6" s="5">
        <v>42</v>
      </c>
      <c r="AJ6" s="5">
        <v>157</v>
      </c>
      <c r="AK6" s="5">
        <v>150</v>
      </c>
      <c r="AL6" s="5">
        <v>154</v>
      </c>
      <c r="AM6" s="5">
        <v>150</v>
      </c>
      <c r="AO6" s="9">
        <f t="shared" ref="AO6:AO21" si="6">ROUND(K6,0)</f>
        <v>417</v>
      </c>
      <c r="AP6" s="9">
        <f t="shared" si="2"/>
        <v>407</v>
      </c>
      <c r="AQ6" s="9">
        <f t="shared" si="2"/>
        <v>557</v>
      </c>
      <c r="AR6" s="9">
        <f t="shared" si="2"/>
        <v>558</v>
      </c>
      <c r="AS6" s="9">
        <f t="shared" si="2"/>
        <v>488</v>
      </c>
      <c r="AT6" s="9">
        <f t="shared" si="2"/>
        <v>279</v>
      </c>
      <c r="AU6" s="9">
        <f t="shared" si="2"/>
        <v>167</v>
      </c>
      <c r="AV6" s="9">
        <f t="shared" si="2"/>
        <v>112</v>
      </c>
      <c r="AW6" s="9">
        <f t="shared" si="2"/>
        <v>49</v>
      </c>
      <c r="AX6" s="9">
        <f t="shared" si="2"/>
        <v>209</v>
      </c>
      <c r="AY6" s="9">
        <f t="shared" si="2"/>
        <v>279</v>
      </c>
      <c r="AZ6" s="9">
        <f t="shared" si="2"/>
        <v>139</v>
      </c>
      <c r="BA6" s="9">
        <f t="shared" si="2"/>
        <v>212</v>
      </c>
      <c r="BB6" s="9">
        <f t="shared" si="2"/>
        <v>628</v>
      </c>
      <c r="BC6" s="9">
        <f t="shared" si="2"/>
        <v>251</v>
      </c>
      <c r="BD6" s="9">
        <f t="shared" si="2"/>
        <v>237</v>
      </c>
      <c r="BE6" s="9">
        <f t="shared" si="2"/>
        <v>253</v>
      </c>
      <c r="BF6" s="9">
        <f t="shared" si="2"/>
        <v>307</v>
      </c>
      <c r="BG6" s="9">
        <f t="shared" si="2"/>
        <v>70</v>
      </c>
      <c r="BH6" s="9">
        <f t="shared" si="2"/>
        <v>171</v>
      </c>
      <c r="BI6" s="9">
        <f t="shared" si="2"/>
        <v>70</v>
      </c>
      <c r="BJ6" s="9">
        <f t="shared" si="2"/>
        <v>121</v>
      </c>
      <c r="BK6" s="9">
        <f t="shared" si="2"/>
        <v>36</v>
      </c>
      <c r="BL6" s="9">
        <f t="shared" si="2"/>
        <v>135</v>
      </c>
      <c r="BM6" s="9">
        <f t="shared" si="2"/>
        <v>42</v>
      </c>
      <c r="BN6" s="9">
        <f t="shared" si="2"/>
        <v>157</v>
      </c>
      <c r="BO6" s="9">
        <f t="shared" si="2"/>
        <v>150</v>
      </c>
      <c r="BP6" s="9">
        <f t="shared" si="2"/>
        <v>154</v>
      </c>
      <c r="BQ6" s="9">
        <f t="shared" si="2"/>
        <v>150</v>
      </c>
    </row>
    <row r="7" spans="1:69">
      <c r="A7" s="28" t="s">
        <v>48</v>
      </c>
      <c r="B7" s="23" t="s">
        <v>45</v>
      </c>
      <c r="C7" s="23" t="s">
        <v>49</v>
      </c>
      <c r="D7" s="29">
        <v>4374601.5715999994</v>
      </c>
      <c r="E7" s="29">
        <v>200000</v>
      </c>
      <c r="F7" s="29">
        <f t="shared" si="3"/>
        <v>4574601.5715999994</v>
      </c>
      <c r="G7" s="29">
        <f t="shared" si="4"/>
        <v>3141.1129999998957</v>
      </c>
      <c r="H7" s="32">
        <f t="shared" si="5"/>
        <v>6.8711367591307024E-4</v>
      </c>
      <c r="I7" s="24">
        <f t="shared" si="0"/>
        <v>4571460.4585999995</v>
      </c>
      <c r="J7" s="24">
        <f t="shared" si="1"/>
        <v>2013</v>
      </c>
      <c r="K7" s="5">
        <v>118</v>
      </c>
      <c r="L7" s="5">
        <v>116</v>
      </c>
      <c r="M7" s="5">
        <v>159</v>
      </c>
      <c r="N7" s="5">
        <v>159</v>
      </c>
      <c r="O7" s="5">
        <v>139</v>
      </c>
      <c r="P7" s="5">
        <v>79</v>
      </c>
      <c r="Q7" s="5">
        <v>47</v>
      </c>
      <c r="R7" s="5">
        <v>31</v>
      </c>
      <c r="S7" s="5">
        <v>14</v>
      </c>
      <c r="T7" s="5">
        <v>60</v>
      </c>
      <c r="U7" s="5">
        <v>79</v>
      </c>
      <c r="V7" s="5">
        <v>40</v>
      </c>
      <c r="W7" s="5">
        <v>61</v>
      </c>
      <c r="X7" s="5">
        <v>178</v>
      </c>
      <c r="Y7" s="5">
        <v>71</v>
      </c>
      <c r="Z7" s="5">
        <v>68</v>
      </c>
      <c r="AA7" s="5">
        <v>72</v>
      </c>
      <c r="AB7" s="5">
        <v>88</v>
      </c>
      <c r="AC7" s="5">
        <v>20</v>
      </c>
      <c r="AD7" s="5">
        <v>54</v>
      </c>
      <c r="AE7" s="5">
        <v>22</v>
      </c>
      <c r="AF7" s="5">
        <v>39</v>
      </c>
      <c r="AG7" s="5">
        <v>12</v>
      </c>
      <c r="AH7" s="5">
        <v>48</v>
      </c>
      <c r="AI7" s="5">
        <v>16</v>
      </c>
      <c r="AJ7" s="5">
        <v>58</v>
      </c>
      <c r="AK7" s="5">
        <v>54</v>
      </c>
      <c r="AL7" s="5">
        <v>56</v>
      </c>
      <c r="AM7" s="5">
        <v>55</v>
      </c>
      <c r="AO7" s="9">
        <f t="shared" si="6"/>
        <v>118</v>
      </c>
      <c r="AP7" s="9">
        <f t="shared" si="2"/>
        <v>116</v>
      </c>
      <c r="AQ7" s="9">
        <f t="shared" si="2"/>
        <v>159</v>
      </c>
      <c r="AR7" s="9">
        <f t="shared" si="2"/>
        <v>159</v>
      </c>
      <c r="AS7" s="9">
        <f t="shared" si="2"/>
        <v>139</v>
      </c>
      <c r="AT7" s="9">
        <f t="shared" si="2"/>
        <v>79</v>
      </c>
      <c r="AU7" s="9">
        <f t="shared" si="2"/>
        <v>47</v>
      </c>
      <c r="AV7" s="9">
        <f t="shared" si="2"/>
        <v>31</v>
      </c>
      <c r="AW7" s="9">
        <f t="shared" si="2"/>
        <v>14</v>
      </c>
      <c r="AX7" s="9">
        <f t="shared" si="2"/>
        <v>60</v>
      </c>
      <c r="AY7" s="9">
        <f t="shared" si="2"/>
        <v>79</v>
      </c>
      <c r="AZ7" s="9">
        <f t="shared" si="2"/>
        <v>40</v>
      </c>
      <c r="BA7" s="9">
        <f t="shared" si="2"/>
        <v>61</v>
      </c>
      <c r="BB7" s="9">
        <f t="shared" si="2"/>
        <v>178</v>
      </c>
      <c r="BC7" s="9">
        <f t="shared" si="2"/>
        <v>71</v>
      </c>
      <c r="BD7" s="9">
        <f t="shared" si="2"/>
        <v>68</v>
      </c>
      <c r="BE7" s="9">
        <f t="shared" si="2"/>
        <v>72</v>
      </c>
      <c r="BF7" s="9">
        <f t="shared" si="2"/>
        <v>88</v>
      </c>
      <c r="BG7" s="9">
        <f t="shared" si="2"/>
        <v>20</v>
      </c>
      <c r="BH7" s="9">
        <f t="shared" si="2"/>
        <v>54</v>
      </c>
      <c r="BI7" s="9">
        <f t="shared" si="2"/>
        <v>22</v>
      </c>
      <c r="BJ7" s="9">
        <f t="shared" si="2"/>
        <v>39</v>
      </c>
      <c r="BK7" s="9">
        <f t="shared" si="2"/>
        <v>12</v>
      </c>
      <c r="BL7" s="9">
        <f t="shared" si="2"/>
        <v>48</v>
      </c>
      <c r="BM7" s="9">
        <f t="shared" si="2"/>
        <v>16</v>
      </c>
      <c r="BN7" s="9">
        <f t="shared" si="2"/>
        <v>58</v>
      </c>
      <c r="BO7" s="9">
        <f t="shared" si="2"/>
        <v>54</v>
      </c>
      <c r="BP7" s="9">
        <f t="shared" si="2"/>
        <v>56</v>
      </c>
      <c r="BQ7" s="9">
        <f t="shared" si="2"/>
        <v>55</v>
      </c>
    </row>
    <row r="8" spans="1:69">
      <c r="A8" s="28" t="s">
        <v>50</v>
      </c>
      <c r="B8" s="23" t="s">
        <v>45</v>
      </c>
      <c r="C8" s="23" t="s">
        <v>49</v>
      </c>
      <c r="D8" s="29">
        <v>8710820.168800002</v>
      </c>
      <c r="E8" s="29">
        <v>200000</v>
      </c>
      <c r="F8" s="29">
        <f t="shared" si="3"/>
        <v>8910820.168800002</v>
      </c>
      <c r="G8" s="29">
        <f t="shared" si="4"/>
        <v>3329.5875000022352</v>
      </c>
      <c r="H8" s="32">
        <f t="shared" si="5"/>
        <v>3.7379635371068783E-4</v>
      </c>
      <c r="I8" s="24">
        <f t="shared" si="0"/>
        <v>8907490.5812999997</v>
      </c>
      <c r="J8" s="24">
        <f t="shared" si="1"/>
        <v>4491</v>
      </c>
      <c r="K8" s="5">
        <v>279</v>
      </c>
      <c r="L8" s="5">
        <v>272</v>
      </c>
      <c r="M8" s="5">
        <v>373</v>
      </c>
      <c r="N8" s="5">
        <v>372</v>
      </c>
      <c r="O8" s="5">
        <v>326</v>
      </c>
      <c r="P8" s="5">
        <v>186</v>
      </c>
      <c r="Q8" s="5">
        <v>113</v>
      </c>
      <c r="R8" s="5">
        <v>75</v>
      </c>
      <c r="S8" s="5">
        <v>34</v>
      </c>
      <c r="T8" s="5">
        <v>140</v>
      </c>
      <c r="U8" s="5">
        <v>186</v>
      </c>
      <c r="V8" s="5">
        <v>93</v>
      </c>
      <c r="W8" s="5">
        <v>142</v>
      </c>
      <c r="X8" s="5">
        <v>419</v>
      </c>
      <c r="Y8" s="5">
        <v>168</v>
      </c>
      <c r="Z8" s="5">
        <v>159</v>
      </c>
      <c r="AA8" s="5">
        <v>169</v>
      </c>
      <c r="AB8" s="5">
        <v>206</v>
      </c>
      <c r="AC8" s="5">
        <v>47</v>
      </c>
      <c r="AD8" s="5">
        <v>105</v>
      </c>
      <c r="AE8" s="5">
        <v>44</v>
      </c>
      <c r="AF8" s="5">
        <v>74</v>
      </c>
      <c r="AG8" s="5">
        <v>21</v>
      </c>
      <c r="AH8" s="5">
        <v>83</v>
      </c>
      <c r="AI8" s="5">
        <v>27</v>
      </c>
      <c r="AJ8" s="5">
        <v>97</v>
      </c>
      <c r="AK8" s="5">
        <v>93</v>
      </c>
      <c r="AL8" s="5">
        <v>95</v>
      </c>
      <c r="AM8" s="5">
        <v>93</v>
      </c>
      <c r="AO8" s="9">
        <f t="shared" si="6"/>
        <v>279</v>
      </c>
      <c r="AP8" s="9">
        <f t="shared" si="2"/>
        <v>272</v>
      </c>
      <c r="AQ8" s="9">
        <f t="shared" si="2"/>
        <v>373</v>
      </c>
      <c r="AR8" s="9">
        <f t="shared" si="2"/>
        <v>372</v>
      </c>
      <c r="AS8" s="9">
        <f t="shared" si="2"/>
        <v>326</v>
      </c>
      <c r="AT8" s="9">
        <f t="shared" si="2"/>
        <v>186</v>
      </c>
      <c r="AU8" s="9">
        <f t="shared" si="2"/>
        <v>113</v>
      </c>
      <c r="AV8" s="9">
        <f t="shared" si="2"/>
        <v>75</v>
      </c>
      <c r="AW8" s="9">
        <f t="shared" si="2"/>
        <v>34</v>
      </c>
      <c r="AX8" s="9">
        <f t="shared" si="2"/>
        <v>140</v>
      </c>
      <c r="AY8" s="9">
        <f t="shared" si="2"/>
        <v>186</v>
      </c>
      <c r="AZ8" s="9">
        <f t="shared" si="2"/>
        <v>93</v>
      </c>
      <c r="BA8" s="9">
        <f t="shared" si="2"/>
        <v>142</v>
      </c>
      <c r="BB8" s="9">
        <f t="shared" si="2"/>
        <v>419</v>
      </c>
      <c r="BC8" s="9">
        <f t="shared" si="2"/>
        <v>168</v>
      </c>
      <c r="BD8" s="9">
        <f t="shared" si="2"/>
        <v>159</v>
      </c>
      <c r="BE8" s="9">
        <f t="shared" si="2"/>
        <v>169</v>
      </c>
      <c r="BF8" s="9">
        <f t="shared" si="2"/>
        <v>206</v>
      </c>
      <c r="BG8" s="9">
        <f t="shared" si="2"/>
        <v>47</v>
      </c>
      <c r="BH8" s="9">
        <f t="shared" si="2"/>
        <v>105</v>
      </c>
      <c r="BI8" s="9">
        <f t="shared" si="2"/>
        <v>44</v>
      </c>
      <c r="BJ8" s="9">
        <f t="shared" si="2"/>
        <v>74</v>
      </c>
      <c r="BK8" s="9">
        <f t="shared" si="2"/>
        <v>21</v>
      </c>
      <c r="BL8" s="9">
        <f t="shared" si="2"/>
        <v>83</v>
      </c>
      <c r="BM8" s="9">
        <f t="shared" si="2"/>
        <v>27</v>
      </c>
      <c r="BN8" s="9">
        <f t="shared" si="2"/>
        <v>97</v>
      </c>
      <c r="BO8" s="9">
        <f t="shared" si="2"/>
        <v>93</v>
      </c>
      <c r="BP8" s="9">
        <f t="shared" si="2"/>
        <v>95</v>
      </c>
      <c r="BQ8" s="9">
        <f t="shared" si="2"/>
        <v>93</v>
      </c>
    </row>
    <row r="9" spans="1:69">
      <c r="A9" s="28" t="s">
        <v>51</v>
      </c>
      <c r="B9" s="23" t="s">
        <v>45</v>
      </c>
      <c r="C9" s="23" t="s">
        <v>49</v>
      </c>
      <c r="D9" s="29">
        <v>8407761.432500001</v>
      </c>
      <c r="E9" s="29">
        <v>200000</v>
      </c>
      <c r="F9" s="29">
        <f t="shared" si="3"/>
        <v>8607761.432500001</v>
      </c>
      <c r="G9" s="29">
        <f t="shared" si="4"/>
        <v>6711.7375000007451</v>
      </c>
      <c r="H9" s="32">
        <f t="shared" si="5"/>
        <v>7.8033934670816306E-4</v>
      </c>
      <c r="I9" s="24">
        <f t="shared" si="0"/>
        <v>8601049.6950000003</v>
      </c>
      <c r="J9" s="24">
        <f t="shared" si="1"/>
        <v>4181</v>
      </c>
      <c r="K9" s="5">
        <v>256</v>
      </c>
      <c r="L9" s="5">
        <v>250</v>
      </c>
      <c r="M9" s="5">
        <v>342</v>
      </c>
      <c r="N9" s="5">
        <v>342</v>
      </c>
      <c r="O9" s="5">
        <v>299</v>
      </c>
      <c r="P9" s="5">
        <v>171</v>
      </c>
      <c r="Q9" s="5">
        <v>102</v>
      </c>
      <c r="R9" s="5">
        <v>69</v>
      </c>
      <c r="S9" s="5">
        <v>31</v>
      </c>
      <c r="T9" s="5">
        <v>129</v>
      </c>
      <c r="U9" s="5">
        <v>171</v>
      </c>
      <c r="V9" s="5">
        <v>86</v>
      </c>
      <c r="W9" s="5">
        <v>130</v>
      </c>
      <c r="X9" s="5">
        <v>385</v>
      </c>
      <c r="Y9" s="5">
        <v>155</v>
      </c>
      <c r="Z9" s="5">
        <v>145</v>
      </c>
      <c r="AA9" s="5">
        <v>155</v>
      </c>
      <c r="AB9" s="5">
        <v>188</v>
      </c>
      <c r="AC9" s="5">
        <v>43</v>
      </c>
      <c r="AD9" s="5">
        <v>105</v>
      </c>
      <c r="AE9" s="5">
        <v>44</v>
      </c>
      <c r="AF9" s="5">
        <v>74</v>
      </c>
      <c r="AG9" s="5">
        <v>21</v>
      </c>
      <c r="AH9" s="5">
        <v>83</v>
      </c>
      <c r="AI9" s="5">
        <v>27</v>
      </c>
      <c r="AJ9" s="5">
        <v>97</v>
      </c>
      <c r="AK9" s="5">
        <v>93</v>
      </c>
      <c r="AL9" s="5">
        <v>95</v>
      </c>
      <c r="AM9" s="5">
        <v>93</v>
      </c>
      <c r="AO9" s="9">
        <f t="shared" si="6"/>
        <v>256</v>
      </c>
      <c r="AP9" s="9">
        <f t="shared" si="2"/>
        <v>250</v>
      </c>
      <c r="AQ9" s="9">
        <f t="shared" si="2"/>
        <v>342</v>
      </c>
      <c r="AR9" s="9">
        <f t="shared" si="2"/>
        <v>342</v>
      </c>
      <c r="AS9" s="9">
        <f t="shared" si="2"/>
        <v>299</v>
      </c>
      <c r="AT9" s="9">
        <f t="shared" si="2"/>
        <v>171</v>
      </c>
      <c r="AU9" s="9">
        <f t="shared" si="2"/>
        <v>102</v>
      </c>
      <c r="AV9" s="9">
        <f t="shared" si="2"/>
        <v>69</v>
      </c>
      <c r="AW9" s="9">
        <f t="shared" si="2"/>
        <v>31</v>
      </c>
      <c r="AX9" s="9">
        <f t="shared" si="2"/>
        <v>129</v>
      </c>
      <c r="AY9" s="9">
        <f t="shared" si="2"/>
        <v>171</v>
      </c>
      <c r="AZ9" s="9">
        <f t="shared" si="2"/>
        <v>86</v>
      </c>
      <c r="BA9" s="9">
        <f t="shared" si="2"/>
        <v>130</v>
      </c>
      <c r="BB9" s="9">
        <f t="shared" si="2"/>
        <v>385</v>
      </c>
      <c r="BC9" s="9">
        <f t="shared" si="2"/>
        <v>155</v>
      </c>
      <c r="BD9" s="9">
        <f t="shared" si="2"/>
        <v>145</v>
      </c>
      <c r="BE9" s="9">
        <f t="shared" si="2"/>
        <v>155</v>
      </c>
      <c r="BF9" s="9">
        <f t="shared" si="2"/>
        <v>188</v>
      </c>
      <c r="BG9" s="9">
        <f t="shared" si="2"/>
        <v>43</v>
      </c>
      <c r="BH9" s="9">
        <f t="shared" si="2"/>
        <v>105</v>
      </c>
      <c r="BI9" s="9">
        <f t="shared" si="2"/>
        <v>44</v>
      </c>
      <c r="BJ9" s="9">
        <f t="shared" si="2"/>
        <v>74</v>
      </c>
      <c r="BK9" s="9">
        <f t="shared" si="2"/>
        <v>21</v>
      </c>
      <c r="BL9" s="9">
        <f t="shared" si="2"/>
        <v>83</v>
      </c>
      <c r="BM9" s="9">
        <f t="shared" si="2"/>
        <v>27</v>
      </c>
      <c r="BN9" s="9">
        <f t="shared" si="2"/>
        <v>97</v>
      </c>
      <c r="BO9" s="9">
        <f t="shared" si="2"/>
        <v>93</v>
      </c>
      <c r="BP9" s="9">
        <f t="shared" si="2"/>
        <v>95</v>
      </c>
      <c r="BQ9" s="9">
        <f t="shared" si="2"/>
        <v>93</v>
      </c>
    </row>
    <row r="10" spans="1:69">
      <c r="A10" s="28" t="s">
        <v>52</v>
      </c>
      <c r="B10" s="23" t="s">
        <v>45</v>
      </c>
      <c r="C10" s="23" t="s">
        <v>45</v>
      </c>
      <c r="D10" s="29">
        <v>2976237.7407999998</v>
      </c>
      <c r="E10" s="29">
        <v>200000</v>
      </c>
      <c r="F10" s="29">
        <f t="shared" si="3"/>
        <v>3176237.7407999998</v>
      </c>
      <c r="G10" s="29">
        <f t="shared" si="4"/>
        <v>-3638.4585000001825</v>
      </c>
      <c r="H10" s="32">
        <f t="shared" si="5"/>
        <v>-1.1442138850566359E-3</v>
      </c>
      <c r="I10" s="24">
        <f t="shared" si="0"/>
        <v>3179876.1993</v>
      </c>
      <c r="J10" s="24">
        <f t="shared" si="1"/>
        <v>1852</v>
      </c>
      <c r="K10" s="5">
        <v>121</v>
      </c>
      <c r="L10" s="5">
        <v>118</v>
      </c>
      <c r="M10" s="5">
        <v>162</v>
      </c>
      <c r="N10" s="5">
        <v>162</v>
      </c>
      <c r="O10" s="5">
        <v>142</v>
      </c>
      <c r="P10" s="5">
        <v>81</v>
      </c>
      <c r="Q10" s="5">
        <v>48</v>
      </c>
      <c r="R10" s="5">
        <v>32</v>
      </c>
      <c r="S10" s="5">
        <v>14</v>
      </c>
      <c r="T10" s="5">
        <v>61</v>
      </c>
      <c r="U10" s="5">
        <v>81</v>
      </c>
      <c r="V10" s="5">
        <v>41</v>
      </c>
      <c r="W10" s="5">
        <v>62</v>
      </c>
      <c r="X10" s="5">
        <v>181</v>
      </c>
      <c r="Y10" s="5">
        <v>73</v>
      </c>
      <c r="Z10" s="5">
        <v>69</v>
      </c>
      <c r="AA10" s="5">
        <v>74</v>
      </c>
      <c r="AB10" s="5">
        <v>90</v>
      </c>
      <c r="AC10" s="5">
        <v>20</v>
      </c>
      <c r="AD10" s="5">
        <v>31</v>
      </c>
      <c r="AE10" s="5">
        <v>13</v>
      </c>
      <c r="AF10" s="5">
        <v>22</v>
      </c>
      <c r="AG10" s="5">
        <v>6</v>
      </c>
      <c r="AH10" s="5">
        <v>26</v>
      </c>
      <c r="AI10" s="5">
        <v>7</v>
      </c>
      <c r="AJ10" s="5">
        <v>29</v>
      </c>
      <c r="AK10" s="5">
        <v>29</v>
      </c>
      <c r="AL10" s="5">
        <v>28</v>
      </c>
      <c r="AM10" s="5">
        <v>29</v>
      </c>
      <c r="AO10" s="9">
        <f t="shared" si="6"/>
        <v>121</v>
      </c>
      <c r="AP10" s="9">
        <f t="shared" si="2"/>
        <v>118</v>
      </c>
      <c r="AQ10" s="9">
        <f t="shared" si="2"/>
        <v>162</v>
      </c>
      <c r="AR10" s="9">
        <f t="shared" si="2"/>
        <v>162</v>
      </c>
      <c r="AS10" s="9">
        <f t="shared" si="2"/>
        <v>142</v>
      </c>
      <c r="AT10" s="9">
        <f t="shared" si="2"/>
        <v>81</v>
      </c>
      <c r="AU10" s="9">
        <f t="shared" si="2"/>
        <v>48</v>
      </c>
      <c r="AV10" s="9">
        <f t="shared" si="2"/>
        <v>32</v>
      </c>
      <c r="AW10" s="9">
        <f t="shared" si="2"/>
        <v>14</v>
      </c>
      <c r="AX10" s="9">
        <f t="shared" si="2"/>
        <v>61</v>
      </c>
      <c r="AY10" s="9">
        <f t="shared" si="2"/>
        <v>81</v>
      </c>
      <c r="AZ10" s="9">
        <f t="shared" si="2"/>
        <v>41</v>
      </c>
      <c r="BA10" s="9">
        <f t="shared" si="2"/>
        <v>62</v>
      </c>
      <c r="BB10" s="9">
        <f t="shared" si="2"/>
        <v>181</v>
      </c>
      <c r="BC10" s="9">
        <f t="shared" si="2"/>
        <v>73</v>
      </c>
      <c r="BD10" s="9">
        <f t="shared" si="2"/>
        <v>69</v>
      </c>
      <c r="BE10" s="9">
        <f t="shared" si="2"/>
        <v>74</v>
      </c>
      <c r="BF10" s="9">
        <f t="shared" si="2"/>
        <v>90</v>
      </c>
      <c r="BG10" s="9">
        <f t="shared" si="2"/>
        <v>20</v>
      </c>
      <c r="BH10" s="9">
        <f t="shared" si="2"/>
        <v>31</v>
      </c>
      <c r="BI10" s="9">
        <f t="shared" si="2"/>
        <v>13</v>
      </c>
      <c r="BJ10" s="9">
        <f t="shared" si="2"/>
        <v>22</v>
      </c>
      <c r="BK10" s="9">
        <f t="shared" si="2"/>
        <v>6</v>
      </c>
      <c r="BL10" s="9">
        <f t="shared" si="2"/>
        <v>26</v>
      </c>
      <c r="BM10" s="9">
        <f t="shared" si="2"/>
        <v>7</v>
      </c>
      <c r="BN10" s="9">
        <f t="shared" si="2"/>
        <v>29</v>
      </c>
      <c r="BO10" s="9">
        <f t="shared" si="2"/>
        <v>29</v>
      </c>
      <c r="BP10" s="9">
        <f t="shared" si="2"/>
        <v>28</v>
      </c>
      <c r="BQ10" s="9">
        <f t="shared" si="2"/>
        <v>29</v>
      </c>
    </row>
    <row r="11" spans="1:69">
      <c r="A11" s="23" t="s">
        <v>53</v>
      </c>
      <c r="B11" s="23" t="s">
        <v>45</v>
      </c>
      <c r="C11" s="23" t="s">
        <v>54</v>
      </c>
      <c r="D11" s="29">
        <v>6198516.1095000003</v>
      </c>
      <c r="E11" s="29">
        <v>400000</v>
      </c>
      <c r="F11" s="29">
        <f t="shared" si="3"/>
        <v>6598516.1095000003</v>
      </c>
      <c r="G11" s="29">
        <f t="shared" si="4"/>
        <v>-2930.0068999994546</v>
      </c>
      <c r="H11" s="32">
        <f t="shared" si="5"/>
        <v>-4.4384318955818276E-4</v>
      </c>
      <c r="I11" s="24">
        <f t="shared" si="0"/>
        <v>6601446.1163999997</v>
      </c>
      <c r="J11" s="24">
        <f t="shared" si="1"/>
        <v>4299</v>
      </c>
      <c r="K11" s="5">
        <v>291</v>
      </c>
      <c r="L11" s="5">
        <v>283</v>
      </c>
      <c r="M11" s="5">
        <v>389</v>
      </c>
      <c r="N11" s="5">
        <v>387</v>
      </c>
      <c r="O11" s="5">
        <v>340</v>
      </c>
      <c r="P11" s="5">
        <v>194</v>
      </c>
      <c r="Q11" s="5">
        <v>117</v>
      </c>
      <c r="R11" s="5">
        <v>78</v>
      </c>
      <c r="S11" s="5">
        <v>35</v>
      </c>
      <c r="T11" s="5">
        <v>146</v>
      </c>
      <c r="U11" s="5">
        <v>194</v>
      </c>
      <c r="V11" s="5">
        <v>97</v>
      </c>
      <c r="W11" s="5">
        <v>148</v>
      </c>
      <c r="X11" s="5">
        <v>436</v>
      </c>
      <c r="Y11" s="5">
        <v>175</v>
      </c>
      <c r="Z11" s="5">
        <v>165</v>
      </c>
      <c r="AA11" s="5">
        <v>176</v>
      </c>
      <c r="AB11" s="5">
        <v>214</v>
      </c>
      <c r="AC11" s="5">
        <v>49</v>
      </c>
      <c r="AD11" s="5">
        <v>55</v>
      </c>
      <c r="AE11" s="5">
        <v>22</v>
      </c>
      <c r="AF11" s="5">
        <v>39</v>
      </c>
      <c r="AG11" s="5">
        <v>12</v>
      </c>
      <c r="AH11" s="5">
        <v>44</v>
      </c>
      <c r="AI11" s="5">
        <v>14</v>
      </c>
      <c r="AJ11" s="5">
        <v>51</v>
      </c>
      <c r="AK11" s="5">
        <v>50</v>
      </c>
      <c r="AL11" s="5">
        <v>49</v>
      </c>
      <c r="AM11" s="5">
        <v>49</v>
      </c>
      <c r="AO11" s="9">
        <f t="shared" si="6"/>
        <v>291</v>
      </c>
      <c r="AP11" s="9">
        <f t="shared" si="2"/>
        <v>283</v>
      </c>
      <c r="AQ11" s="9">
        <f t="shared" si="2"/>
        <v>389</v>
      </c>
      <c r="AR11" s="9">
        <f t="shared" si="2"/>
        <v>387</v>
      </c>
      <c r="AS11" s="9">
        <f t="shared" si="2"/>
        <v>340</v>
      </c>
      <c r="AT11" s="9">
        <f t="shared" si="2"/>
        <v>194</v>
      </c>
      <c r="AU11" s="9">
        <f t="shared" si="2"/>
        <v>117</v>
      </c>
      <c r="AV11" s="9">
        <f t="shared" si="2"/>
        <v>78</v>
      </c>
      <c r="AW11" s="9">
        <f t="shared" si="2"/>
        <v>35</v>
      </c>
      <c r="AX11" s="9">
        <f t="shared" si="2"/>
        <v>146</v>
      </c>
      <c r="AY11" s="9">
        <f t="shared" si="2"/>
        <v>194</v>
      </c>
      <c r="AZ11" s="9">
        <f t="shared" si="2"/>
        <v>97</v>
      </c>
      <c r="BA11" s="9">
        <f t="shared" si="2"/>
        <v>148</v>
      </c>
      <c r="BB11" s="9">
        <f t="shared" si="2"/>
        <v>436</v>
      </c>
      <c r="BC11" s="9">
        <f t="shared" si="2"/>
        <v>175</v>
      </c>
      <c r="BD11" s="9">
        <f t="shared" si="2"/>
        <v>165</v>
      </c>
      <c r="BE11" s="9">
        <f t="shared" si="2"/>
        <v>176</v>
      </c>
      <c r="BF11" s="9">
        <f t="shared" si="2"/>
        <v>214</v>
      </c>
      <c r="BG11" s="9">
        <f t="shared" si="2"/>
        <v>49</v>
      </c>
      <c r="BH11" s="9">
        <f t="shared" si="2"/>
        <v>55</v>
      </c>
      <c r="BI11" s="9">
        <f t="shared" si="2"/>
        <v>22</v>
      </c>
      <c r="BJ11" s="9">
        <f t="shared" si="2"/>
        <v>39</v>
      </c>
      <c r="BK11" s="9">
        <f t="shared" si="2"/>
        <v>12</v>
      </c>
      <c r="BL11" s="9">
        <f t="shared" si="2"/>
        <v>44</v>
      </c>
      <c r="BM11" s="9">
        <f t="shared" si="2"/>
        <v>14</v>
      </c>
      <c r="BN11" s="9">
        <f t="shared" si="2"/>
        <v>51</v>
      </c>
      <c r="BO11" s="9">
        <f t="shared" si="2"/>
        <v>50</v>
      </c>
      <c r="BP11" s="9">
        <f t="shared" si="2"/>
        <v>49</v>
      </c>
      <c r="BQ11" s="9">
        <f t="shared" si="2"/>
        <v>49</v>
      </c>
    </row>
    <row r="12" spans="1:69">
      <c r="A12" s="28" t="s">
        <v>55</v>
      </c>
      <c r="B12" s="23" t="s">
        <v>45</v>
      </c>
      <c r="C12" s="23" t="s">
        <v>56</v>
      </c>
      <c r="D12" s="29">
        <v>6037201.1782000009</v>
      </c>
      <c r="E12" s="29">
        <v>200000</v>
      </c>
      <c r="F12" s="29">
        <f t="shared" si="3"/>
        <v>6237201.1782000009</v>
      </c>
      <c r="G12" s="29">
        <f t="shared" si="4"/>
        <v>9911.99729999993</v>
      </c>
      <c r="H12" s="32">
        <f t="shared" si="5"/>
        <v>1.5917033900403185E-3</v>
      </c>
      <c r="I12" s="24">
        <f t="shared" si="0"/>
        <v>6227289.180900001</v>
      </c>
      <c r="J12" s="24">
        <f t="shared" si="1"/>
        <v>4690</v>
      </c>
      <c r="K12" s="5">
        <v>330</v>
      </c>
      <c r="L12" s="5">
        <v>321</v>
      </c>
      <c r="M12" s="5">
        <v>439</v>
      </c>
      <c r="N12" s="5">
        <v>439</v>
      </c>
      <c r="O12" s="5">
        <v>384</v>
      </c>
      <c r="P12" s="5">
        <v>220</v>
      </c>
      <c r="Q12" s="5">
        <v>131</v>
      </c>
      <c r="R12" s="5">
        <v>88</v>
      </c>
      <c r="S12" s="5">
        <v>39</v>
      </c>
      <c r="T12" s="5">
        <v>165</v>
      </c>
      <c r="U12" s="5">
        <v>220</v>
      </c>
      <c r="V12" s="5">
        <v>110</v>
      </c>
      <c r="W12" s="5">
        <v>167</v>
      </c>
      <c r="X12" s="5">
        <v>495</v>
      </c>
      <c r="Y12" s="5">
        <v>197</v>
      </c>
      <c r="Z12" s="5">
        <v>187</v>
      </c>
      <c r="AA12" s="5">
        <v>199</v>
      </c>
      <c r="AB12" s="5">
        <v>242</v>
      </c>
      <c r="AC12" s="5">
        <v>55</v>
      </c>
      <c r="AD12" s="5">
        <v>38</v>
      </c>
      <c r="AE12" s="5">
        <v>15</v>
      </c>
      <c r="AF12" s="5">
        <v>28</v>
      </c>
      <c r="AG12" s="5">
        <v>7</v>
      </c>
      <c r="AH12" s="5">
        <v>30</v>
      </c>
      <c r="AI12" s="5">
        <v>9</v>
      </c>
      <c r="AJ12" s="5">
        <v>35</v>
      </c>
      <c r="AK12" s="5">
        <v>33</v>
      </c>
      <c r="AL12" s="5">
        <v>34</v>
      </c>
      <c r="AM12" s="5">
        <v>33</v>
      </c>
      <c r="AO12" s="9">
        <f t="shared" si="6"/>
        <v>330</v>
      </c>
      <c r="AP12" s="9">
        <f t="shared" si="2"/>
        <v>321</v>
      </c>
      <c r="AQ12" s="9">
        <f t="shared" si="2"/>
        <v>439</v>
      </c>
      <c r="AR12" s="9">
        <f t="shared" si="2"/>
        <v>439</v>
      </c>
      <c r="AS12" s="9">
        <f t="shared" si="2"/>
        <v>384</v>
      </c>
      <c r="AT12" s="9">
        <f t="shared" si="2"/>
        <v>220</v>
      </c>
      <c r="AU12" s="9">
        <f t="shared" si="2"/>
        <v>131</v>
      </c>
      <c r="AV12" s="9">
        <f t="shared" si="2"/>
        <v>88</v>
      </c>
      <c r="AW12" s="9">
        <f t="shared" si="2"/>
        <v>39</v>
      </c>
      <c r="AX12" s="9">
        <f t="shared" si="2"/>
        <v>165</v>
      </c>
      <c r="AY12" s="9">
        <f t="shared" si="2"/>
        <v>220</v>
      </c>
      <c r="AZ12" s="9">
        <f t="shared" si="2"/>
        <v>110</v>
      </c>
      <c r="BA12" s="9">
        <f t="shared" si="2"/>
        <v>167</v>
      </c>
      <c r="BB12" s="9">
        <f t="shared" si="2"/>
        <v>495</v>
      </c>
      <c r="BC12" s="9">
        <f t="shared" si="2"/>
        <v>197</v>
      </c>
      <c r="BD12" s="9">
        <f t="shared" si="2"/>
        <v>187</v>
      </c>
      <c r="BE12" s="9">
        <f t="shared" si="2"/>
        <v>199</v>
      </c>
      <c r="BF12" s="9">
        <f t="shared" si="2"/>
        <v>242</v>
      </c>
      <c r="BG12" s="9">
        <f t="shared" si="2"/>
        <v>55</v>
      </c>
      <c r="BH12" s="9">
        <f t="shared" si="2"/>
        <v>38</v>
      </c>
      <c r="BI12" s="9">
        <f t="shared" si="2"/>
        <v>15</v>
      </c>
      <c r="BJ12" s="9">
        <f t="shared" si="2"/>
        <v>28</v>
      </c>
      <c r="BK12" s="9">
        <f t="shared" si="2"/>
        <v>7</v>
      </c>
      <c r="BL12" s="9">
        <f t="shared" si="2"/>
        <v>30</v>
      </c>
      <c r="BM12" s="9">
        <f t="shared" si="2"/>
        <v>9</v>
      </c>
      <c r="BN12" s="9">
        <f t="shared" si="2"/>
        <v>35</v>
      </c>
      <c r="BO12" s="9">
        <f t="shared" si="2"/>
        <v>33</v>
      </c>
      <c r="BP12" s="9">
        <f t="shared" si="2"/>
        <v>34</v>
      </c>
      <c r="BQ12" s="9">
        <f t="shared" si="2"/>
        <v>33</v>
      </c>
    </row>
    <row r="13" spans="1:69">
      <c r="A13" s="23" t="s">
        <v>57</v>
      </c>
      <c r="B13" s="23" t="s">
        <v>45</v>
      </c>
      <c r="C13" s="23" t="s">
        <v>54</v>
      </c>
      <c r="D13" s="29">
        <v>8106676.3285999997</v>
      </c>
      <c r="E13" s="29">
        <v>400000</v>
      </c>
      <c r="F13" s="29">
        <f t="shared" si="3"/>
        <v>8506676.3286000006</v>
      </c>
      <c r="G13" s="29">
        <f t="shared" si="4"/>
        <v>11306.024900000542</v>
      </c>
      <c r="H13" s="32">
        <f t="shared" si="5"/>
        <v>1.3308454482644993E-3</v>
      </c>
      <c r="I13" s="24">
        <f t="shared" si="0"/>
        <v>8495370.3037</v>
      </c>
      <c r="J13" s="24">
        <f t="shared" si="1"/>
        <v>4350</v>
      </c>
      <c r="K13" s="5">
        <v>285</v>
      </c>
      <c r="L13" s="5">
        <v>272</v>
      </c>
      <c r="M13" s="5">
        <v>375</v>
      </c>
      <c r="N13" s="5">
        <v>369</v>
      </c>
      <c r="O13" s="5">
        <v>327</v>
      </c>
      <c r="P13" s="5">
        <v>190</v>
      </c>
      <c r="Q13" s="5">
        <v>111</v>
      </c>
      <c r="R13" s="5">
        <v>73</v>
      </c>
      <c r="S13" s="5">
        <v>31</v>
      </c>
      <c r="T13" s="5">
        <v>132</v>
      </c>
      <c r="U13" s="5">
        <v>187</v>
      </c>
      <c r="V13" s="5">
        <v>88</v>
      </c>
      <c r="W13" s="5">
        <v>133</v>
      </c>
      <c r="X13" s="5">
        <v>395</v>
      </c>
      <c r="Y13" s="5">
        <v>158</v>
      </c>
      <c r="Z13" s="5">
        <v>149</v>
      </c>
      <c r="AA13" s="5">
        <v>158</v>
      </c>
      <c r="AB13" s="5">
        <v>193</v>
      </c>
      <c r="AC13" s="5">
        <v>44</v>
      </c>
      <c r="AD13" s="5">
        <v>92</v>
      </c>
      <c r="AE13" s="5">
        <v>38</v>
      </c>
      <c r="AF13" s="5">
        <v>65</v>
      </c>
      <c r="AG13" s="5">
        <v>19</v>
      </c>
      <c r="AH13" s="5">
        <v>80</v>
      </c>
      <c r="AI13" s="5">
        <v>25</v>
      </c>
      <c r="AJ13" s="5">
        <v>93</v>
      </c>
      <c r="AK13" s="5">
        <v>88</v>
      </c>
      <c r="AL13" s="5">
        <v>91</v>
      </c>
      <c r="AM13" s="5">
        <v>89</v>
      </c>
      <c r="AO13" s="9">
        <f t="shared" si="6"/>
        <v>285</v>
      </c>
      <c r="AP13" s="9">
        <f t="shared" si="2"/>
        <v>272</v>
      </c>
      <c r="AQ13" s="9">
        <f t="shared" si="2"/>
        <v>375</v>
      </c>
      <c r="AR13" s="9">
        <f t="shared" si="2"/>
        <v>369</v>
      </c>
      <c r="AS13" s="9">
        <f t="shared" si="2"/>
        <v>327</v>
      </c>
      <c r="AT13" s="9">
        <f t="shared" si="2"/>
        <v>190</v>
      </c>
      <c r="AU13" s="9">
        <f t="shared" si="2"/>
        <v>111</v>
      </c>
      <c r="AV13" s="9">
        <f t="shared" si="2"/>
        <v>73</v>
      </c>
      <c r="AW13" s="9">
        <f t="shared" si="2"/>
        <v>31</v>
      </c>
      <c r="AX13" s="9">
        <f t="shared" si="2"/>
        <v>132</v>
      </c>
      <c r="AY13" s="9">
        <f t="shared" si="2"/>
        <v>187</v>
      </c>
      <c r="AZ13" s="9">
        <f t="shared" si="2"/>
        <v>88</v>
      </c>
      <c r="BA13" s="9">
        <f t="shared" si="2"/>
        <v>133</v>
      </c>
      <c r="BB13" s="9">
        <f t="shared" si="2"/>
        <v>395</v>
      </c>
      <c r="BC13" s="9">
        <f t="shared" si="2"/>
        <v>158</v>
      </c>
      <c r="BD13" s="9">
        <f t="shared" si="2"/>
        <v>149</v>
      </c>
      <c r="BE13" s="9">
        <f t="shared" si="2"/>
        <v>158</v>
      </c>
      <c r="BF13" s="9">
        <f t="shared" si="2"/>
        <v>193</v>
      </c>
      <c r="BG13" s="9">
        <f t="shared" si="2"/>
        <v>44</v>
      </c>
      <c r="BH13" s="9">
        <f t="shared" si="2"/>
        <v>92</v>
      </c>
      <c r="BI13" s="9">
        <f t="shared" si="2"/>
        <v>38</v>
      </c>
      <c r="BJ13" s="9">
        <f t="shared" si="2"/>
        <v>65</v>
      </c>
      <c r="BK13" s="9">
        <f t="shared" si="2"/>
        <v>19</v>
      </c>
      <c r="BL13" s="9">
        <f t="shared" si="2"/>
        <v>80</v>
      </c>
      <c r="BM13" s="9">
        <f t="shared" si="2"/>
        <v>25</v>
      </c>
      <c r="BN13" s="9">
        <f t="shared" si="2"/>
        <v>93</v>
      </c>
      <c r="BO13" s="9">
        <f t="shared" si="2"/>
        <v>88</v>
      </c>
      <c r="BP13" s="9">
        <f t="shared" si="2"/>
        <v>91</v>
      </c>
      <c r="BQ13" s="9">
        <f t="shared" si="2"/>
        <v>89</v>
      </c>
    </row>
    <row r="14" spans="1:69">
      <c r="A14" s="27" t="s">
        <v>58</v>
      </c>
      <c r="B14" s="23" t="s">
        <v>45</v>
      </c>
      <c r="C14" s="23" t="s">
        <v>54</v>
      </c>
      <c r="D14" s="29">
        <v>8067333.7310999995</v>
      </c>
      <c r="E14" s="29">
        <v>-500000</v>
      </c>
      <c r="F14" s="29">
        <f t="shared" si="3"/>
        <v>7567333.7310999995</v>
      </c>
      <c r="G14" s="29">
        <f t="shared" si="4"/>
        <v>-12031.342800000682</v>
      </c>
      <c r="H14" s="32">
        <f t="shared" si="5"/>
        <v>-1.5873813548619442E-3</v>
      </c>
      <c r="I14" s="24">
        <f t="shared" si="0"/>
        <v>7579365.0739000002</v>
      </c>
      <c r="J14" s="24">
        <f t="shared" si="1"/>
        <v>3789</v>
      </c>
      <c r="K14" s="5">
        <v>235</v>
      </c>
      <c r="L14" s="5">
        <v>229</v>
      </c>
      <c r="M14" s="5">
        <v>313</v>
      </c>
      <c r="N14" s="5">
        <v>313</v>
      </c>
      <c r="O14" s="5">
        <v>274</v>
      </c>
      <c r="P14" s="5">
        <v>157</v>
      </c>
      <c r="Q14" s="5">
        <v>94</v>
      </c>
      <c r="R14" s="5">
        <v>63</v>
      </c>
      <c r="S14" s="5">
        <v>28</v>
      </c>
      <c r="T14" s="5">
        <v>118</v>
      </c>
      <c r="U14" s="5">
        <v>157</v>
      </c>
      <c r="V14" s="5">
        <v>79</v>
      </c>
      <c r="W14" s="5">
        <v>119</v>
      </c>
      <c r="X14" s="5">
        <v>353</v>
      </c>
      <c r="Y14" s="5">
        <v>142</v>
      </c>
      <c r="Z14" s="5">
        <v>133</v>
      </c>
      <c r="AA14" s="5">
        <v>142</v>
      </c>
      <c r="AB14" s="5">
        <v>173</v>
      </c>
      <c r="AC14" s="5">
        <v>39</v>
      </c>
      <c r="AD14" s="5">
        <v>90</v>
      </c>
      <c r="AE14" s="5">
        <v>38</v>
      </c>
      <c r="AF14" s="5">
        <v>63</v>
      </c>
      <c r="AG14" s="5">
        <v>19</v>
      </c>
      <c r="AH14" s="5">
        <v>71</v>
      </c>
      <c r="AI14" s="5">
        <v>23</v>
      </c>
      <c r="AJ14" s="5">
        <v>83</v>
      </c>
      <c r="AK14" s="5">
        <v>79</v>
      </c>
      <c r="AL14" s="5">
        <v>82</v>
      </c>
      <c r="AM14" s="5">
        <v>80</v>
      </c>
      <c r="AO14" s="9">
        <f t="shared" si="6"/>
        <v>235</v>
      </c>
      <c r="AP14" s="9">
        <f t="shared" si="2"/>
        <v>229</v>
      </c>
      <c r="AQ14" s="9">
        <f t="shared" si="2"/>
        <v>313</v>
      </c>
      <c r="AR14" s="9">
        <f t="shared" si="2"/>
        <v>313</v>
      </c>
      <c r="AS14" s="9">
        <f t="shared" ref="AS14:AS21" si="7">ROUND(O14,0)</f>
        <v>274</v>
      </c>
      <c r="AT14" s="9">
        <f t="shared" ref="AT14:AT21" si="8">ROUND(P14,0)</f>
        <v>157</v>
      </c>
      <c r="AU14" s="9">
        <f t="shared" ref="AU14:AU21" si="9">ROUND(Q14,0)</f>
        <v>94</v>
      </c>
      <c r="AV14" s="9">
        <f t="shared" ref="AV14:AV21" si="10">ROUND(R14,0)</f>
        <v>63</v>
      </c>
      <c r="AW14" s="9">
        <f t="shared" ref="AW14:AW21" si="11">ROUND(S14,0)</f>
        <v>28</v>
      </c>
      <c r="AX14" s="9">
        <f t="shared" ref="AX14:AX21" si="12">ROUND(T14,0)</f>
        <v>118</v>
      </c>
      <c r="AY14" s="9">
        <f t="shared" ref="AY14:AY21" si="13">ROUND(U14,0)</f>
        <v>157</v>
      </c>
      <c r="AZ14" s="9">
        <f t="shared" ref="AZ14:AZ21" si="14">ROUND(V14,0)</f>
        <v>79</v>
      </c>
      <c r="BA14" s="9">
        <f t="shared" ref="BA14:BA21" si="15">ROUND(W14,0)</f>
        <v>119</v>
      </c>
      <c r="BB14" s="9">
        <f t="shared" ref="BB14:BB21" si="16">ROUND(X14,0)</f>
        <v>353</v>
      </c>
      <c r="BC14" s="9">
        <f t="shared" ref="BC14:BC21" si="17">ROUND(Y14,0)</f>
        <v>142</v>
      </c>
      <c r="BD14" s="9">
        <f t="shared" ref="BD14:BD21" si="18">ROUND(Z14,0)</f>
        <v>133</v>
      </c>
      <c r="BE14" s="9">
        <f t="shared" ref="BE14:BE21" si="19">ROUND(AA14,0)</f>
        <v>142</v>
      </c>
      <c r="BF14" s="9">
        <f t="shared" ref="BF14:BF21" si="20">ROUND(AB14,0)</f>
        <v>173</v>
      </c>
      <c r="BG14" s="9">
        <f t="shared" ref="BG14:BG21" si="21">ROUND(AC14,0)</f>
        <v>39</v>
      </c>
      <c r="BH14" s="9">
        <f t="shared" ref="BH14:BH21" si="22">ROUND(AD14,0)</f>
        <v>90</v>
      </c>
      <c r="BI14" s="9">
        <f t="shared" ref="BI14:BI21" si="23">ROUND(AE14,0)</f>
        <v>38</v>
      </c>
      <c r="BJ14" s="9">
        <f t="shared" ref="BJ14:BJ21" si="24">ROUND(AF14,0)</f>
        <v>63</v>
      </c>
      <c r="BK14" s="9">
        <f t="shared" ref="BK14:BK21" si="25">ROUND(AG14,0)</f>
        <v>19</v>
      </c>
      <c r="BL14" s="9">
        <f t="shared" ref="BL14:BL21" si="26">ROUND(AH14,0)</f>
        <v>71</v>
      </c>
      <c r="BM14" s="9">
        <f t="shared" ref="BM14:BM21" si="27">ROUND(AI14,0)</f>
        <v>23</v>
      </c>
      <c r="BN14" s="9">
        <f t="shared" ref="BN14:BN21" si="28">ROUND(AJ14,0)</f>
        <v>83</v>
      </c>
      <c r="BO14" s="9">
        <f t="shared" ref="BO14:BO21" si="29">ROUND(AK14,0)</f>
        <v>79</v>
      </c>
      <c r="BP14" s="9">
        <f t="shared" ref="BP14:BP21" si="30">ROUND(AL14,0)</f>
        <v>82</v>
      </c>
      <c r="BQ14" s="9">
        <f t="shared" ref="BQ14:BQ21" si="31">ROUND(AM14,0)</f>
        <v>80</v>
      </c>
    </row>
    <row r="15" spans="1:69" s="40" customFormat="1">
      <c r="A15" s="28" t="s">
        <v>59</v>
      </c>
      <c r="B15" s="28" t="s">
        <v>45</v>
      </c>
      <c r="C15" s="28" t="s">
        <v>45</v>
      </c>
      <c r="D15" s="58">
        <v>11247810.7259</v>
      </c>
      <c r="E15" s="58">
        <v>-500000</v>
      </c>
      <c r="F15" s="58">
        <f t="shared" si="3"/>
        <v>10747810.7259</v>
      </c>
      <c r="G15" s="58">
        <f t="shared" si="4"/>
        <v>-5556.1423000004143</v>
      </c>
      <c r="H15" s="59">
        <f t="shared" si="5"/>
        <v>-5.1668862116395486E-4</v>
      </c>
      <c r="I15" s="56">
        <f t="shared" si="0"/>
        <v>10753366.8682</v>
      </c>
      <c r="J15" s="56">
        <f t="shared" si="1"/>
        <v>5791</v>
      </c>
      <c r="K15" s="57">
        <v>370</v>
      </c>
      <c r="L15" s="57">
        <v>361</v>
      </c>
      <c r="M15" s="57">
        <v>494</v>
      </c>
      <c r="N15" s="57">
        <v>494</v>
      </c>
      <c r="O15" s="57">
        <v>432</v>
      </c>
      <c r="P15" s="57">
        <v>247</v>
      </c>
      <c r="Q15" s="57">
        <v>148</v>
      </c>
      <c r="R15" s="57">
        <v>98</v>
      </c>
      <c r="S15" s="57">
        <v>44</v>
      </c>
      <c r="T15" s="57">
        <v>185</v>
      </c>
      <c r="U15" s="57">
        <v>247</v>
      </c>
      <c r="V15" s="57">
        <v>123</v>
      </c>
      <c r="W15" s="57">
        <v>188</v>
      </c>
      <c r="X15" s="57">
        <v>556</v>
      </c>
      <c r="Y15" s="57">
        <v>222</v>
      </c>
      <c r="Z15" s="57">
        <v>209</v>
      </c>
      <c r="AA15" s="57">
        <v>224</v>
      </c>
      <c r="AB15" s="57">
        <v>271</v>
      </c>
      <c r="AC15" s="57">
        <v>62</v>
      </c>
      <c r="AD15" s="57">
        <v>113</v>
      </c>
      <c r="AE15" s="57">
        <v>47</v>
      </c>
      <c r="AF15" s="57">
        <v>78</v>
      </c>
      <c r="AG15" s="57">
        <v>23</v>
      </c>
      <c r="AH15" s="57">
        <v>95</v>
      </c>
      <c r="AI15" s="57">
        <v>30</v>
      </c>
      <c r="AJ15" s="57">
        <v>111</v>
      </c>
      <c r="AK15" s="57">
        <v>106</v>
      </c>
      <c r="AL15" s="57">
        <v>108</v>
      </c>
      <c r="AM15" s="57">
        <v>105</v>
      </c>
      <c r="AO15" s="41">
        <f t="shared" si="6"/>
        <v>370</v>
      </c>
      <c r="AP15" s="41">
        <f t="shared" ref="AP15:AP21" si="32">ROUND(L15,0)</f>
        <v>361</v>
      </c>
      <c r="AQ15" s="41">
        <f t="shared" ref="AQ15:AQ21" si="33">ROUND(M15,0)</f>
        <v>494</v>
      </c>
      <c r="AR15" s="41">
        <f t="shared" ref="AR15:AR21" si="34">ROUND(N15,0)</f>
        <v>494</v>
      </c>
      <c r="AS15" s="41">
        <f t="shared" si="7"/>
        <v>432</v>
      </c>
      <c r="AT15" s="41">
        <f t="shared" si="8"/>
        <v>247</v>
      </c>
      <c r="AU15" s="41">
        <f t="shared" si="9"/>
        <v>148</v>
      </c>
      <c r="AV15" s="41">
        <f t="shared" si="10"/>
        <v>98</v>
      </c>
      <c r="AW15" s="41">
        <f t="shared" si="11"/>
        <v>44</v>
      </c>
      <c r="AX15" s="41">
        <f t="shared" si="12"/>
        <v>185</v>
      </c>
      <c r="AY15" s="41">
        <f t="shared" si="13"/>
        <v>247</v>
      </c>
      <c r="AZ15" s="41">
        <f t="shared" si="14"/>
        <v>123</v>
      </c>
      <c r="BA15" s="41">
        <f t="shared" si="15"/>
        <v>188</v>
      </c>
      <c r="BB15" s="41">
        <f t="shared" si="16"/>
        <v>556</v>
      </c>
      <c r="BC15" s="41">
        <f t="shared" si="17"/>
        <v>222</v>
      </c>
      <c r="BD15" s="41">
        <f t="shared" si="18"/>
        <v>209</v>
      </c>
      <c r="BE15" s="41">
        <f t="shared" si="19"/>
        <v>224</v>
      </c>
      <c r="BF15" s="41">
        <f t="shared" si="20"/>
        <v>271</v>
      </c>
      <c r="BG15" s="41">
        <f t="shared" si="21"/>
        <v>62</v>
      </c>
      <c r="BH15" s="41">
        <f t="shared" si="22"/>
        <v>113</v>
      </c>
      <c r="BI15" s="41">
        <f t="shared" si="23"/>
        <v>47</v>
      </c>
      <c r="BJ15" s="41">
        <f t="shared" si="24"/>
        <v>78</v>
      </c>
      <c r="BK15" s="41">
        <f t="shared" si="25"/>
        <v>23</v>
      </c>
      <c r="BL15" s="41">
        <f t="shared" si="26"/>
        <v>95</v>
      </c>
      <c r="BM15" s="41">
        <f t="shared" si="27"/>
        <v>30</v>
      </c>
      <c r="BN15" s="41">
        <f t="shared" si="28"/>
        <v>111</v>
      </c>
      <c r="BO15" s="41">
        <f t="shared" si="29"/>
        <v>106</v>
      </c>
      <c r="BP15" s="41">
        <f t="shared" si="30"/>
        <v>108</v>
      </c>
      <c r="BQ15" s="41">
        <f t="shared" si="31"/>
        <v>105</v>
      </c>
    </row>
    <row r="16" spans="1:69">
      <c r="A16" s="23" t="s">
        <v>60</v>
      </c>
      <c r="B16" s="23" t="s">
        <v>45</v>
      </c>
      <c r="C16" s="23" t="s">
        <v>54</v>
      </c>
      <c r="D16" s="29">
        <v>6748821.881099999</v>
      </c>
      <c r="E16" s="29">
        <v>400000</v>
      </c>
      <c r="F16" s="29">
        <f t="shared" si="3"/>
        <v>7148821.881099999</v>
      </c>
      <c r="G16" s="29">
        <f t="shared" si="4"/>
        <v>5899.860599999316</v>
      </c>
      <c r="H16" s="32">
        <f t="shared" si="5"/>
        <v>8.2597298179468712E-4</v>
      </c>
      <c r="I16" s="24">
        <f t="shared" si="0"/>
        <v>7142922.0204999996</v>
      </c>
      <c r="J16" s="24">
        <f t="shared" si="1"/>
        <v>4514</v>
      </c>
      <c r="K16" s="5">
        <v>291</v>
      </c>
      <c r="L16" s="5">
        <v>290</v>
      </c>
      <c r="M16" s="5">
        <v>393</v>
      </c>
      <c r="N16" s="5">
        <v>399</v>
      </c>
      <c r="O16" s="5">
        <v>344</v>
      </c>
      <c r="P16" s="5">
        <v>195</v>
      </c>
      <c r="Q16" s="5">
        <v>120</v>
      </c>
      <c r="R16" s="5">
        <v>81</v>
      </c>
      <c r="S16" s="5">
        <v>37</v>
      </c>
      <c r="T16" s="5">
        <v>157</v>
      </c>
      <c r="U16" s="5">
        <v>197</v>
      </c>
      <c r="V16" s="5">
        <v>105</v>
      </c>
      <c r="W16" s="5">
        <v>159</v>
      </c>
      <c r="X16" s="5">
        <v>471</v>
      </c>
      <c r="Y16" s="5">
        <v>189</v>
      </c>
      <c r="Z16" s="5">
        <v>178</v>
      </c>
      <c r="AA16" s="5">
        <v>190</v>
      </c>
      <c r="AB16" s="5">
        <v>230</v>
      </c>
      <c r="AC16" s="5">
        <v>52</v>
      </c>
      <c r="AD16" s="5">
        <v>62</v>
      </c>
      <c r="AE16" s="5">
        <v>25</v>
      </c>
      <c r="AF16" s="5">
        <v>44</v>
      </c>
      <c r="AG16" s="5">
        <v>14</v>
      </c>
      <c r="AH16" s="5">
        <v>49</v>
      </c>
      <c r="AI16" s="5">
        <v>16</v>
      </c>
      <c r="AJ16" s="5">
        <v>58</v>
      </c>
      <c r="AK16" s="5">
        <v>55</v>
      </c>
      <c r="AL16" s="5">
        <v>57</v>
      </c>
      <c r="AM16" s="5">
        <v>56</v>
      </c>
      <c r="AO16" s="9">
        <f t="shared" si="6"/>
        <v>291</v>
      </c>
      <c r="AP16" s="9">
        <f t="shared" si="32"/>
        <v>290</v>
      </c>
      <c r="AQ16" s="9">
        <f t="shared" si="33"/>
        <v>393</v>
      </c>
      <c r="AR16" s="9">
        <f t="shared" si="34"/>
        <v>399</v>
      </c>
      <c r="AS16" s="9">
        <f t="shared" si="7"/>
        <v>344</v>
      </c>
      <c r="AT16" s="9">
        <f t="shared" si="8"/>
        <v>195</v>
      </c>
      <c r="AU16" s="9">
        <f t="shared" si="9"/>
        <v>120</v>
      </c>
      <c r="AV16" s="9">
        <f t="shared" si="10"/>
        <v>81</v>
      </c>
      <c r="AW16" s="9">
        <f t="shared" si="11"/>
        <v>37</v>
      </c>
      <c r="AX16" s="9">
        <f t="shared" si="12"/>
        <v>157</v>
      </c>
      <c r="AY16" s="9">
        <f t="shared" si="13"/>
        <v>197</v>
      </c>
      <c r="AZ16" s="9">
        <f t="shared" si="14"/>
        <v>105</v>
      </c>
      <c r="BA16" s="9">
        <f t="shared" si="15"/>
        <v>159</v>
      </c>
      <c r="BB16" s="9">
        <f t="shared" si="16"/>
        <v>471</v>
      </c>
      <c r="BC16" s="9">
        <f t="shared" si="17"/>
        <v>189</v>
      </c>
      <c r="BD16" s="9">
        <f t="shared" si="18"/>
        <v>178</v>
      </c>
      <c r="BE16" s="9">
        <f t="shared" si="19"/>
        <v>190</v>
      </c>
      <c r="BF16" s="9">
        <f t="shared" si="20"/>
        <v>230</v>
      </c>
      <c r="BG16" s="9">
        <f t="shared" si="21"/>
        <v>52</v>
      </c>
      <c r="BH16" s="9">
        <f t="shared" si="22"/>
        <v>62</v>
      </c>
      <c r="BI16" s="9">
        <f t="shared" si="23"/>
        <v>25</v>
      </c>
      <c r="BJ16" s="9">
        <f t="shared" si="24"/>
        <v>44</v>
      </c>
      <c r="BK16" s="9">
        <f t="shared" si="25"/>
        <v>14</v>
      </c>
      <c r="BL16" s="9">
        <f t="shared" si="26"/>
        <v>49</v>
      </c>
      <c r="BM16" s="9">
        <f t="shared" si="27"/>
        <v>16</v>
      </c>
      <c r="BN16" s="9">
        <f t="shared" si="28"/>
        <v>58</v>
      </c>
      <c r="BO16" s="9">
        <f t="shared" si="29"/>
        <v>55</v>
      </c>
      <c r="BP16" s="9">
        <f t="shared" si="30"/>
        <v>57</v>
      </c>
      <c r="BQ16" s="9">
        <f t="shared" si="31"/>
        <v>56</v>
      </c>
    </row>
    <row r="17" spans="1:69">
      <c r="A17" s="27" t="s">
        <v>61</v>
      </c>
      <c r="B17" s="23" t="s">
        <v>45</v>
      </c>
      <c r="C17" s="23" t="s">
        <v>45</v>
      </c>
      <c r="D17" s="29">
        <v>7286788.3294000011</v>
      </c>
      <c r="E17" s="29">
        <v>-500000</v>
      </c>
      <c r="F17" s="29">
        <f t="shared" si="3"/>
        <v>6786788.3294000011</v>
      </c>
      <c r="G17" s="29">
        <f t="shared" si="4"/>
        <v>3992.8994000013918</v>
      </c>
      <c r="H17" s="32">
        <f t="shared" si="5"/>
        <v>5.8868049924386289E-4</v>
      </c>
      <c r="I17" s="24">
        <f t="shared" si="0"/>
        <v>6782795.4299999997</v>
      </c>
      <c r="J17" s="24">
        <f t="shared" si="1"/>
        <v>3903</v>
      </c>
      <c r="K17" s="5">
        <v>254</v>
      </c>
      <c r="L17" s="5">
        <v>248</v>
      </c>
      <c r="M17" s="5">
        <v>340</v>
      </c>
      <c r="N17" s="5">
        <v>339</v>
      </c>
      <c r="O17" s="5">
        <v>297</v>
      </c>
      <c r="P17" s="5">
        <v>170</v>
      </c>
      <c r="Q17" s="5">
        <v>102</v>
      </c>
      <c r="R17" s="5">
        <v>68</v>
      </c>
      <c r="S17" s="5">
        <v>31</v>
      </c>
      <c r="T17" s="5">
        <v>128</v>
      </c>
      <c r="U17" s="5">
        <v>170</v>
      </c>
      <c r="V17" s="5">
        <v>85</v>
      </c>
      <c r="W17" s="5">
        <v>129</v>
      </c>
      <c r="X17" s="5">
        <v>382</v>
      </c>
      <c r="Y17" s="5">
        <v>153</v>
      </c>
      <c r="Z17" s="5">
        <v>144</v>
      </c>
      <c r="AA17" s="5">
        <v>154</v>
      </c>
      <c r="AB17" s="5">
        <v>187</v>
      </c>
      <c r="AC17" s="5">
        <v>43</v>
      </c>
      <c r="AD17" s="5">
        <v>69</v>
      </c>
      <c r="AE17" s="5">
        <v>28</v>
      </c>
      <c r="AF17" s="5">
        <v>48</v>
      </c>
      <c r="AG17" s="5">
        <v>15</v>
      </c>
      <c r="AH17" s="5">
        <v>55</v>
      </c>
      <c r="AI17" s="5">
        <v>17</v>
      </c>
      <c r="AJ17" s="5">
        <v>63</v>
      </c>
      <c r="AK17" s="5">
        <v>61</v>
      </c>
      <c r="AL17" s="5">
        <v>62</v>
      </c>
      <c r="AM17" s="5">
        <v>61</v>
      </c>
      <c r="AO17" s="9">
        <f t="shared" si="6"/>
        <v>254</v>
      </c>
      <c r="AP17" s="9">
        <f t="shared" si="32"/>
        <v>248</v>
      </c>
      <c r="AQ17" s="9">
        <f t="shared" si="33"/>
        <v>340</v>
      </c>
      <c r="AR17" s="9">
        <f t="shared" si="34"/>
        <v>339</v>
      </c>
      <c r="AS17" s="9">
        <f t="shared" si="7"/>
        <v>297</v>
      </c>
      <c r="AT17" s="9">
        <f t="shared" si="8"/>
        <v>170</v>
      </c>
      <c r="AU17" s="9">
        <f t="shared" si="9"/>
        <v>102</v>
      </c>
      <c r="AV17" s="9">
        <f t="shared" si="10"/>
        <v>68</v>
      </c>
      <c r="AW17" s="9">
        <f t="shared" si="11"/>
        <v>31</v>
      </c>
      <c r="AX17" s="9">
        <f t="shared" si="12"/>
        <v>128</v>
      </c>
      <c r="AY17" s="9">
        <f t="shared" si="13"/>
        <v>170</v>
      </c>
      <c r="AZ17" s="9">
        <f t="shared" si="14"/>
        <v>85</v>
      </c>
      <c r="BA17" s="9">
        <f t="shared" si="15"/>
        <v>129</v>
      </c>
      <c r="BB17" s="9">
        <f t="shared" si="16"/>
        <v>382</v>
      </c>
      <c r="BC17" s="9">
        <f t="shared" si="17"/>
        <v>153</v>
      </c>
      <c r="BD17" s="9">
        <f t="shared" si="18"/>
        <v>144</v>
      </c>
      <c r="BE17" s="9">
        <f t="shared" si="19"/>
        <v>154</v>
      </c>
      <c r="BF17" s="9">
        <f t="shared" si="20"/>
        <v>187</v>
      </c>
      <c r="BG17" s="9">
        <f t="shared" si="21"/>
        <v>43</v>
      </c>
      <c r="BH17" s="9">
        <f t="shared" si="22"/>
        <v>69</v>
      </c>
      <c r="BI17" s="9">
        <f t="shared" si="23"/>
        <v>28</v>
      </c>
      <c r="BJ17" s="9">
        <f t="shared" si="24"/>
        <v>48</v>
      </c>
      <c r="BK17" s="9">
        <f t="shared" si="25"/>
        <v>15</v>
      </c>
      <c r="BL17" s="9">
        <f t="shared" si="26"/>
        <v>55</v>
      </c>
      <c r="BM17" s="9">
        <f t="shared" si="27"/>
        <v>17</v>
      </c>
      <c r="BN17" s="9">
        <f t="shared" si="28"/>
        <v>63</v>
      </c>
      <c r="BO17" s="9">
        <f t="shared" si="29"/>
        <v>61</v>
      </c>
      <c r="BP17" s="9">
        <f t="shared" si="30"/>
        <v>62</v>
      </c>
      <c r="BQ17" s="9">
        <f t="shared" si="31"/>
        <v>61</v>
      </c>
    </row>
    <row r="18" spans="1:69">
      <c r="A18" s="28" t="s">
        <v>62</v>
      </c>
      <c r="B18" s="23" t="s">
        <v>45</v>
      </c>
      <c r="C18" s="23" t="s">
        <v>56</v>
      </c>
      <c r="D18" s="29">
        <v>9644931.1758999992</v>
      </c>
      <c r="E18" s="29">
        <v>200000</v>
      </c>
      <c r="F18" s="29">
        <f t="shared" si="3"/>
        <v>9844931.1758999992</v>
      </c>
      <c r="G18" s="29">
        <f t="shared" si="4"/>
        <v>-3638.4585000015795</v>
      </c>
      <c r="H18" s="32">
        <f t="shared" si="5"/>
        <v>-3.694402979385791E-4</v>
      </c>
      <c r="I18" s="24">
        <f t="shared" si="0"/>
        <v>9848569.6344000008</v>
      </c>
      <c r="J18" s="24">
        <f t="shared" si="1"/>
        <v>5702</v>
      </c>
      <c r="K18" s="5">
        <v>371</v>
      </c>
      <c r="L18" s="5">
        <v>363</v>
      </c>
      <c r="M18" s="5">
        <v>496</v>
      </c>
      <c r="N18" s="5">
        <v>496</v>
      </c>
      <c r="O18" s="5">
        <v>434</v>
      </c>
      <c r="P18" s="5">
        <v>248</v>
      </c>
      <c r="Q18" s="5">
        <v>149</v>
      </c>
      <c r="R18" s="5">
        <v>99</v>
      </c>
      <c r="S18" s="5">
        <v>44</v>
      </c>
      <c r="T18" s="5">
        <v>187</v>
      </c>
      <c r="U18" s="5">
        <v>248</v>
      </c>
      <c r="V18" s="5">
        <v>125</v>
      </c>
      <c r="W18" s="5">
        <v>189</v>
      </c>
      <c r="X18" s="5">
        <v>559</v>
      </c>
      <c r="Y18" s="5">
        <v>224</v>
      </c>
      <c r="Z18" s="5">
        <v>211</v>
      </c>
      <c r="AA18" s="5">
        <v>225</v>
      </c>
      <c r="AB18" s="5">
        <v>274</v>
      </c>
      <c r="AC18" s="5">
        <v>62</v>
      </c>
      <c r="AD18" s="5">
        <v>105</v>
      </c>
      <c r="AE18" s="5">
        <v>44</v>
      </c>
      <c r="AF18" s="5">
        <v>73</v>
      </c>
      <c r="AG18" s="5">
        <v>21</v>
      </c>
      <c r="AH18" s="5">
        <v>78</v>
      </c>
      <c r="AI18" s="5">
        <v>24</v>
      </c>
      <c r="AJ18" s="5">
        <v>91</v>
      </c>
      <c r="AK18" s="5">
        <v>86</v>
      </c>
      <c r="AL18" s="5">
        <v>89</v>
      </c>
      <c r="AM18" s="5">
        <v>87</v>
      </c>
      <c r="AO18" s="9">
        <f t="shared" si="6"/>
        <v>371</v>
      </c>
      <c r="AP18" s="9">
        <f t="shared" si="32"/>
        <v>363</v>
      </c>
      <c r="AQ18" s="9">
        <f t="shared" si="33"/>
        <v>496</v>
      </c>
      <c r="AR18" s="9">
        <f t="shared" si="34"/>
        <v>496</v>
      </c>
      <c r="AS18" s="9">
        <f t="shared" si="7"/>
        <v>434</v>
      </c>
      <c r="AT18" s="9">
        <f t="shared" si="8"/>
        <v>248</v>
      </c>
      <c r="AU18" s="9">
        <f t="shared" si="9"/>
        <v>149</v>
      </c>
      <c r="AV18" s="9">
        <f t="shared" si="10"/>
        <v>99</v>
      </c>
      <c r="AW18" s="9">
        <f t="shared" si="11"/>
        <v>44</v>
      </c>
      <c r="AX18" s="9">
        <f t="shared" si="12"/>
        <v>187</v>
      </c>
      <c r="AY18" s="9">
        <f t="shared" si="13"/>
        <v>248</v>
      </c>
      <c r="AZ18" s="9">
        <f t="shared" si="14"/>
        <v>125</v>
      </c>
      <c r="BA18" s="9">
        <f t="shared" si="15"/>
        <v>189</v>
      </c>
      <c r="BB18" s="9">
        <f t="shared" si="16"/>
        <v>559</v>
      </c>
      <c r="BC18" s="9">
        <f t="shared" si="17"/>
        <v>224</v>
      </c>
      <c r="BD18" s="9">
        <f t="shared" si="18"/>
        <v>211</v>
      </c>
      <c r="BE18" s="9">
        <f t="shared" si="19"/>
        <v>225</v>
      </c>
      <c r="BF18" s="9">
        <f t="shared" si="20"/>
        <v>274</v>
      </c>
      <c r="BG18" s="9">
        <f t="shared" si="21"/>
        <v>62</v>
      </c>
      <c r="BH18" s="9">
        <f t="shared" si="22"/>
        <v>105</v>
      </c>
      <c r="BI18" s="9">
        <f t="shared" si="23"/>
        <v>44</v>
      </c>
      <c r="BJ18" s="9">
        <f t="shared" si="24"/>
        <v>73</v>
      </c>
      <c r="BK18" s="9">
        <f t="shared" si="25"/>
        <v>21</v>
      </c>
      <c r="BL18" s="9">
        <f t="shared" si="26"/>
        <v>78</v>
      </c>
      <c r="BM18" s="9">
        <f t="shared" si="27"/>
        <v>24</v>
      </c>
      <c r="BN18" s="9">
        <f t="shared" si="28"/>
        <v>91</v>
      </c>
      <c r="BO18" s="9">
        <f t="shared" si="29"/>
        <v>86</v>
      </c>
      <c r="BP18" s="9">
        <f t="shared" si="30"/>
        <v>89</v>
      </c>
      <c r="BQ18" s="9">
        <f t="shared" si="31"/>
        <v>87</v>
      </c>
    </row>
    <row r="19" spans="1:69">
      <c r="A19" s="28" t="s">
        <v>63</v>
      </c>
      <c r="B19" s="23" t="s">
        <v>45</v>
      </c>
      <c r="C19" s="23" t="s">
        <v>64</v>
      </c>
      <c r="D19" s="29">
        <v>5866467.3623000002</v>
      </c>
      <c r="E19" s="29">
        <v>200000</v>
      </c>
      <c r="F19" s="29">
        <f t="shared" si="3"/>
        <v>6066467.3623000002</v>
      </c>
      <c r="G19" s="29">
        <f t="shared" si="4"/>
        <v>-2286.6324999993667</v>
      </c>
      <c r="H19" s="32">
        <f t="shared" si="5"/>
        <v>-3.7678780552954748E-4</v>
      </c>
      <c r="I19" s="24">
        <f t="shared" si="0"/>
        <v>6068753.9947999995</v>
      </c>
      <c r="J19" s="24">
        <f t="shared" si="1"/>
        <v>2995</v>
      </c>
      <c r="K19" s="5">
        <v>188</v>
      </c>
      <c r="L19" s="5">
        <v>177</v>
      </c>
      <c r="M19" s="5">
        <v>240</v>
      </c>
      <c r="N19" s="5">
        <v>251</v>
      </c>
      <c r="O19" s="5">
        <v>210</v>
      </c>
      <c r="P19" s="5">
        <v>125</v>
      </c>
      <c r="Q19" s="5">
        <v>75</v>
      </c>
      <c r="R19" s="5">
        <v>51</v>
      </c>
      <c r="S19" s="5">
        <v>22</v>
      </c>
      <c r="T19" s="5">
        <v>94</v>
      </c>
      <c r="U19" s="5">
        <v>126</v>
      </c>
      <c r="V19" s="5">
        <v>56</v>
      </c>
      <c r="W19" s="5">
        <v>95</v>
      </c>
      <c r="X19" s="5">
        <v>267</v>
      </c>
      <c r="Y19" s="5">
        <v>113</v>
      </c>
      <c r="Z19" s="5">
        <v>107</v>
      </c>
      <c r="AA19" s="5">
        <v>115</v>
      </c>
      <c r="AB19" s="5">
        <v>139</v>
      </c>
      <c r="AC19" s="5">
        <v>31</v>
      </c>
      <c r="AD19" s="5">
        <v>73</v>
      </c>
      <c r="AE19" s="5">
        <v>31</v>
      </c>
      <c r="AF19" s="5">
        <v>54</v>
      </c>
      <c r="AG19" s="5">
        <v>16</v>
      </c>
      <c r="AH19" s="5">
        <v>62</v>
      </c>
      <c r="AI19" s="5">
        <v>21</v>
      </c>
      <c r="AJ19" s="5">
        <v>68</v>
      </c>
      <c r="AK19" s="5">
        <v>63</v>
      </c>
      <c r="AL19" s="5">
        <v>62</v>
      </c>
      <c r="AM19" s="5">
        <v>63</v>
      </c>
      <c r="AO19" s="9">
        <f t="shared" si="6"/>
        <v>188</v>
      </c>
      <c r="AP19" s="9">
        <f t="shared" si="32"/>
        <v>177</v>
      </c>
      <c r="AQ19" s="9">
        <f t="shared" si="33"/>
        <v>240</v>
      </c>
      <c r="AR19" s="9">
        <f t="shared" si="34"/>
        <v>251</v>
      </c>
      <c r="AS19" s="9">
        <f t="shared" si="7"/>
        <v>210</v>
      </c>
      <c r="AT19" s="9">
        <f t="shared" si="8"/>
        <v>125</v>
      </c>
      <c r="AU19" s="9">
        <f t="shared" si="9"/>
        <v>75</v>
      </c>
      <c r="AV19" s="9">
        <f t="shared" si="10"/>
        <v>51</v>
      </c>
      <c r="AW19" s="9">
        <f t="shared" si="11"/>
        <v>22</v>
      </c>
      <c r="AX19" s="9">
        <f t="shared" si="12"/>
        <v>94</v>
      </c>
      <c r="AY19" s="9">
        <f t="shared" si="13"/>
        <v>126</v>
      </c>
      <c r="AZ19" s="9">
        <f t="shared" si="14"/>
        <v>56</v>
      </c>
      <c r="BA19" s="9">
        <f t="shared" si="15"/>
        <v>95</v>
      </c>
      <c r="BB19" s="9">
        <f t="shared" si="16"/>
        <v>267</v>
      </c>
      <c r="BC19" s="9">
        <f t="shared" si="17"/>
        <v>113</v>
      </c>
      <c r="BD19" s="9">
        <f t="shared" si="18"/>
        <v>107</v>
      </c>
      <c r="BE19" s="9">
        <f t="shared" si="19"/>
        <v>115</v>
      </c>
      <c r="BF19" s="9">
        <f t="shared" si="20"/>
        <v>139</v>
      </c>
      <c r="BG19" s="9">
        <f t="shared" si="21"/>
        <v>31</v>
      </c>
      <c r="BH19" s="9">
        <f t="shared" si="22"/>
        <v>73</v>
      </c>
      <c r="BI19" s="9">
        <f t="shared" si="23"/>
        <v>31</v>
      </c>
      <c r="BJ19" s="9">
        <f t="shared" si="24"/>
        <v>54</v>
      </c>
      <c r="BK19" s="9">
        <f t="shared" si="25"/>
        <v>16</v>
      </c>
      <c r="BL19" s="9">
        <f t="shared" si="26"/>
        <v>62</v>
      </c>
      <c r="BM19" s="9">
        <f t="shared" si="27"/>
        <v>21</v>
      </c>
      <c r="BN19" s="9">
        <f t="shared" si="28"/>
        <v>68</v>
      </c>
      <c r="BO19" s="9">
        <f t="shared" si="29"/>
        <v>63</v>
      </c>
      <c r="BP19" s="9">
        <f t="shared" si="30"/>
        <v>62</v>
      </c>
      <c r="BQ19" s="9">
        <f t="shared" si="31"/>
        <v>63</v>
      </c>
    </row>
    <row r="20" spans="1:69">
      <c r="A20" s="27" t="s">
        <v>65</v>
      </c>
      <c r="B20" s="23" t="s">
        <v>45</v>
      </c>
      <c r="C20" s="23" t="s">
        <v>64</v>
      </c>
      <c r="D20" s="29">
        <v>6275580.3752999986</v>
      </c>
      <c r="E20" s="29">
        <v>-500000</v>
      </c>
      <c r="F20" s="29">
        <f t="shared" si="3"/>
        <v>5775580.3752999986</v>
      </c>
      <c r="G20" s="29">
        <f t="shared" si="4"/>
        <v>950.96459999959916</v>
      </c>
      <c r="H20" s="32">
        <f t="shared" si="5"/>
        <v>1.6467976252078202E-4</v>
      </c>
      <c r="I20" s="24">
        <f t="shared" si="0"/>
        <v>5774629.410699999</v>
      </c>
      <c r="J20" s="24">
        <f t="shared" si="1"/>
        <v>2937</v>
      </c>
      <c r="K20" s="5">
        <v>178</v>
      </c>
      <c r="L20" s="5">
        <v>177</v>
      </c>
      <c r="M20" s="5">
        <v>241</v>
      </c>
      <c r="N20" s="5">
        <v>252</v>
      </c>
      <c r="O20" s="5">
        <v>211</v>
      </c>
      <c r="P20" s="5">
        <v>126</v>
      </c>
      <c r="Q20" s="5">
        <v>75</v>
      </c>
      <c r="R20" s="5">
        <v>51</v>
      </c>
      <c r="S20" s="5">
        <v>23</v>
      </c>
      <c r="T20" s="5">
        <v>95</v>
      </c>
      <c r="U20" s="5">
        <v>126</v>
      </c>
      <c r="V20" s="5">
        <v>57</v>
      </c>
      <c r="W20" s="5">
        <v>97</v>
      </c>
      <c r="X20" s="5">
        <v>258</v>
      </c>
      <c r="Y20" s="5">
        <v>113</v>
      </c>
      <c r="Z20" s="5">
        <v>107</v>
      </c>
      <c r="AA20" s="5">
        <v>114</v>
      </c>
      <c r="AB20" s="5">
        <v>131</v>
      </c>
      <c r="AC20" s="5">
        <v>31</v>
      </c>
      <c r="AD20" s="5">
        <v>66</v>
      </c>
      <c r="AE20" s="5">
        <v>29</v>
      </c>
      <c r="AF20" s="5">
        <v>51</v>
      </c>
      <c r="AG20" s="5">
        <v>16</v>
      </c>
      <c r="AH20" s="5">
        <v>56</v>
      </c>
      <c r="AI20" s="5">
        <v>18</v>
      </c>
      <c r="AJ20" s="5">
        <v>64</v>
      </c>
      <c r="AK20" s="5">
        <v>59</v>
      </c>
      <c r="AL20" s="5">
        <v>56</v>
      </c>
      <c r="AM20" s="5">
        <v>59</v>
      </c>
      <c r="AO20" s="9">
        <f t="shared" si="6"/>
        <v>178</v>
      </c>
      <c r="AP20" s="9">
        <f t="shared" si="32"/>
        <v>177</v>
      </c>
      <c r="AQ20" s="9">
        <f t="shared" si="33"/>
        <v>241</v>
      </c>
      <c r="AR20" s="9">
        <f t="shared" si="34"/>
        <v>252</v>
      </c>
      <c r="AS20" s="9">
        <f t="shared" si="7"/>
        <v>211</v>
      </c>
      <c r="AT20" s="9">
        <f t="shared" si="8"/>
        <v>126</v>
      </c>
      <c r="AU20" s="9">
        <f t="shared" si="9"/>
        <v>75</v>
      </c>
      <c r="AV20" s="9">
        <f t="shared" si="10"/>
        <v>51</v>
      </c>
      <c r="AW20" s="9">
        <f t="shared" si="11"/>
        <v>23</v>
      </c>
      <c r="AX20" s="9">
        <f t="shared" si="12"/>
        <v>95</v>
      </c>
      <c r="AY20" s="9">
        <f t="shared" si="13"/>
        <v>126</v>
      </c>
      <c r="AZ20" s="9">
        <f t="shared" si="14"/>
        <v>57</v>
      </c>
      <c r="BA20" s="9">
        <f t="shared" si="15"/>
        <v>97</v>
      </c>
      <c r="BB20" s="9">
        <f t="shared" si="16"/>
        <v>258</v>
      </c>
      <c r="BC20" s="9">
        <f t="shared" si="17"/>
        <v>113</v>
      </c>
      <c r="BD20" s="9">
        <f t="shared" si="18"/>
        <v>107</v>
      </c>
      <c r="BE20" s="9">
        <f t="shared" si="19"/>
        <v>114</v>
      </c>
      <c r="BF20" s="9">
        <f t="shared" si="20"/>
        <v>131</v>
      </c>
      <c r="BG20" s="9">
        <f t="shared" si="21"/>
        <v>31</v>
      </c>
      <c r="BH20" s="9">
        <f t="shared" si="22"/>
        <v>66</v>
      </c>
      <c r="BI20" s="9">
        <f t="shared" si="23"/>
        <v>29</v>
      </c>
      <c r="BJ20" s="9">
        <f t="shared" si="24"/>
        <v>51</v>
      </c>
      <c r="BK20" s="9">
        <f t="shared" si="25"/>
        <v>16</v>
      </c>
      <c r="BL20" s="9">
        <f t="shared" si="26"/>
        <v>56</v>
      </c>
      <c r="BM20" s="9">
        <f t="shared" si="27"/>
        <v>18</v>
      </c>
      <c r="BN20" s="9">
        <f t="shared" si="28"/>
        <v>64</v>
      </c>
      <c r="BO20" s="9">
        <f t="shared" si="29"/>
        <v>59</v>
      </c>
      <c r="BP20" s="9">
        <f t="shared" si="30"/>
        <v>56</v>
      </c>
      <c r="BQ20" s="9">
        <f t="shared" si="31"/>
        <v>59</v>
      </c>
    </row>
    <row r="21" spans="1:69">
      <c r="A21" s="27" t="s">
        <v>66</v>
      </c>
      <c r="B21" s="23" t="s">
        <v>45</v>
      </c>
      <c r="C21" s="23" t="s">
        <v>64</v>
      </c>
      <c r="D21" s="29">
        <v>14868125.520199999</v>
      </c>
      <c r="E21" s="29">
        <v>-500000</v>
      </c>
      <c r="F21" s="29">
        <f t="shared" si="3"/>
        <v>14368125.520199999</v>
      </c>
      <c r="G21" s="29">
        <f t="shared" si="4"/>
        <v>-26429.492400001734</v>
      </c>
      <c r="H21" s="32">
        <f t="shared" si="5"/>
        <v>-1.8360756811771658E-3</v>
      </c>
      <c r="I21" s="24">
        <f t="shared" si="0"/>
        <v>14394555.012600001</v>
      </c>
      <c r="J21" s="24">
        <f t="shared" si="1"/>
        <v>6532</v>
      </c>
      <c r="K21" s="5">
        <v>388</v>
      </c>
      <c r="L21" s="5">
        <v>386</v>
      </c>
      <c r="M21" s="5">
        <v>529</v>
      </c>
      <c r="N21" s="5">
        <v>511</v>
      </c>
      <c r="O21" s="5">
        <v>462</v>
      </c>
      <c r="P21" s="5">
        <v>252</v>
      </c>
      <c r="Q21" s="5">
        <v>154</v>
      </c>
      <c r="R21" s="5">
        <v>100</v>
      </c>
      <c r="S21" s="5">
        <v>45</v>
      </c>
      <c r="T21" s="5">
        <v>190</v>
      </c>
      <c r="U21" s="5">
        <v>252</v>
      </c>
      <c r="V21" s="5">
        <v>138</v>
      </c>
      <c r="W21" s="5">
        <v>194</v>
      </c>
      <c r="X21" s="5">
        <v>612</v>
      </c>
      <c r="Y21" s="5">
        <v>225</v>
      </c>
      <c r="Z21" s="5">
        <v>215</v>
      </c>
      <c r="AA21" s="5">
        <v>227</v>
      </c>
      <c r="AB21" s="5">
        <v>285</v>
      </c>
      <c r="AC21" s="5">
        <v>63</v>
      </c>
      <c r="AD21" s="5">
        <v>197</v>
      </c>
      <c r="AE21" s="5">
        <v>77</v>
      </c>
      <c r="AF21" s="5">
        <v>132</v>
      </c>
      <c r="AG21" s="5">
        <v>38</v>
      </c>
      <c r="AH21" s="5">
        <v>138</v>
      </c>
      <c r="AI21" s="5">
        <v>41</v>
      </c>
      <c r="AJ21" s="5">
        <v>172</v>
      </c>
      <c r="AK21" s="5">
        <v>165</v>
      </c>
      <c r="AL21" s="5">
        <v>179</v>
      </c>
      <c r="AM21" s="5">
        <v>165</v>
      </c>
      <c r="AO21" s="9">
        <f t="shared" si="6"/>
        <v>388</v>
      </c>
      <c r="AP21" s="9">
        <f t="shared" si="32"/>
        <v>386</v>
      </c>
      <c r="AQ21" s="9">
        <f t="shared" si="33"/>
        <v>529</v>
      </c>
      <c r="AR21" s="9">
        <f t="shared" si="34"/>
        <v>511</v>
      </c>
      <c r="AS21" s="9">
        <f t="shared" si="7"/>
        <v>462</v>
      </c>
      <c r="AT21" s="9">
        <f t="shared" si="8"/>
        <v>252</v>
      </c>
      <c r="AU21" s="9">
        <f t="shared" si="9"/>
        <v>154</v>
      </c>
      <c r="AV21" s="9">
        <f t="shared" si="10"/>
        <v>100</v>
      </c>
      <c r="AW21" s="9">
        <f t="shared" si="11"/>
        <v>45</v>
      </c>
      <c r="AX21" s="9">
        <f t="shared" si="12"/>
        <v>190</v>
      </c>
      <c r="AY21" s="9">
        <f t="shared" si="13"/>
        <v>252</v>
      </c>
      <c r="AZ21" s="9">
        <f t="shared" si="14"/>
        <v>138</v>
      </c>
      <c r="BA21" s="9">
        <f t="shared" si="15"/>
        <v>194</v>
      </c>
      <c r="BB21" s="9">
        <f t="shared" si="16"/>
        <v>612</v>
      </c>
      <c r="BC21" s="9">
        <f t="shared" si="17"/>
        <v>225</v>
      </c>
      <c r="BD21" s="9">
        <f t="shared" si="18"/>
        <v>215</v>
      </c>
      <c r="BE21" s="9">
        <f t="shared" si="19"/>
        <v>227</v>
      </c>
      <c r="BF21" s="9">
        <f t="shared" si="20"/>
        <v>285</v>
      </c>
      <c r="BG21" s="9">
        <f t="shared" si="21"/>
        <v>63</v>
      </c>
      <c r="BH21" s="9">
        <f t="shared" si="22"/>
        <v>197</v>
      </c>
      <c r="BI21" s="9">
        <f t="shared" si="23"/>
        <v>77</v>
      </c>
      <c r="BJ21" s="9">
        <f t="shared" si="24"/>
        <v>132</v>
      </c>
      <c r="BK21" s="9">
        <f t="shared" si="25"/>
        <v>38</v>
      </c>
      <c r="BL21" s="9">
        <f t="shared" si="26"/>
        <v>138</v>
      </c>
      <c r="BM21" s="9">
        <f t="shared" si="27"/>
        <v>41</v>
      </c>
      <c r="BN21" s="9">
        <f t="shared" si="28"/>
        <v>172</v>
      </c>
      <c r="BO21" s="9">
        <f t="shared" si="29"/>
        <v>165</v>
      </c>
      <c r="BP21" s="9">
        <f t="shared" si="30"/>
        <v>179</v>
      </c>
      <c r="BQ21" s="9">
        <f t="shared" si="31"/>
        <v>165</v>
      </c>
    </row>
    <row r="22" spans="1:69">
      <c r="A22" s="43" t="s">
        <v>245</v>
      </c>
      <c r="B22" s="44"/>
      <c r="C22" s="45"/>
      <c r="D22" s="30">
        <f>SUM(D5:D21)</f>
        <v>133262950.91979998</v>
      </c>
      <c r="E22" s="30">
        <f>SUM(E5:E21)</f>
        <v>0</v>
      </c>
      <c r="F22" s="30">
        <f>SUM(F5:F21)</f>
        <v>133262950.91979998</v>
      </c>
      <c r="G22" s="30">
        <f t="shared" si="4"/>
        <v>0</v>
      </c>
      <c r="H22" s="26"/>
      <c r="I22" s="6">
        <f t="shared" si="0"/>
        <v>133262950.91979998</v>
      </c>
      <c r="J22" s="7">
        <f t="shared" si="1"/>
        <v>71498</v>
      </c>
      <c r="K22" s="8">
        <f t="shared" ref="K22:AM22" si="35">SUM(K5:K21)</f>
        <v>4547</v>
      </c>
      <c r="L22" s="8">
        <f t="shared" si="35"/>
        <v>4442</v>
      </c>
      <c r="M22" s="8">
        <f t="shared" si="35"/>
        <v>6076</v>
      </c>
      <c r="N22" s="8">
        <f t="shared" si="35"/>
        <v>6076</v>
      </c>
      <c r="O22" s="8">
        <f t="shared" si="35"/>
        <v>5314</v>
      </c>
      <c r="P22" s="8">
        <f t="shared" si="35"/>
        <v>3037</v>
      </c>
      <c r="Q22" s="8">
        <f t="shared" si="35"/>
        <v>1822</v>
      </c>
      <c r="R22" s="8">
        <f t="shared" si="35"/>
        <v>1216</v>
      </c>
      <c r="S22" s="8">
        <f t="shared" si="35"/>
        <v>542</v>
      </c>
      <c r="T22" s="8">
        <f t="shared" si="35"/>
        <v>2284</v>
      </c>
      <c r="U22" s="8">
        <f t="shared" si="35"/>
        <v>3037</v>
      </c>
      <c r="V22" s="8">
        <f t="shared" si="35"/>
        <v>1520</v>
      </c>
      <c r="W22" s="8">
        <f t="shared" si="35"/>
        <v>2314</v>
      </c>
      <c r="X22" s="8">
        <f t="shared" si="35"/>
        <v>6838</v>
      </c>
      <c r="Y22" s="8">
        <f t="shared" si="35"/>
        <v>2734</v>
      </c>
      <c r="Z22" s="8">
        <f t="shared" si="35"/>
        <v>2582</v>
      </c>
      <c r="AA22" s="8">
        <f t="shared" si="35"/>
        <v>2753</v>
      </c>
      <c r="AB22" s="8">
        <f t="shared" si="35"/>
        <v>3347</v>
      </c>
      <c r="AC22" s="8">
        <f t="shared" si="35"/>
        <v>761</v>
      </c>
      <c r="AD22" s="8">
        <f t="shared" si="35"/>
        <v>1474</v>
      </c>
      <c r="AE22" s="8">
        <f t="shared" si="35"/>
        <v>607</v>
      </c>
      <c r="AF22" s="8">
        <f t="shared" si="35"/>
        <v>1039</v>
      </c>
      <c r="AG22" s="8">
        <f t="shared" si="35"/>
        <v>306</v>
      </c>
      <c r="AH22" s="8">
        <f t="shared" si="35"/>
        <v>1165</v>
      </c>
      <c r="AI22" s="8">
        <f t="shared" si="35"/>
        <v>367</v>
      </c>
      <c r="AJ22" s="8">
        <f t="shared" si="35"/>
        <v>1364</v>
      </c>
      <c r="AK22" s="8">
        <f t="shared" si="35"/>
        <v>1299</v>
      </c>
      <c r="AL22" s="8">
        <f t="shared" si="35"/>
        <v>1333</v>
      </c>
      <c r="AM22" s="8">
        <f t="shared" si="35"/>
        <v>1302</v>
      </c>
    </row>
    <row r="23" spans="1:69">
      <c r="I23">
        <v>133262950.91979998</v>
      </c>
      <c r="J23">
        <v>71498</v>
      </c>
      <c r="K23" s="31">
        <v>4547</v>
      </c>
      <c r="L23" s="31">
        <v>4442</v>
      </c>
      <c r="M23" s="31">
        <v>6076</v>
      </c>
      <c r="N23" s="31">
        <v>6076</v>
      </c>
      <c r="O23" s="31">
        <v>5314</v>
      </c>
      <c r="P23" s="31">
        <v>3037</v>
      </c>
      <c r="Q23" s="31">
        <v>1822</v>
      </c>
      <c r="R23" s="31">
        <v>1216</v>
      </c>
      <c r="S23" s="31">
        <v>542</v>
      </c>
      <c r="T23" s="31">
        <v>2284</v>
      </c>
      <c r="U23" s="31">
        <v>3037</v>
      </c>
      <c r="V23" s="31">
        <v>1520</v>
      </c>
      <c r="W23" s="31">
        <v>2314</v>
      </c>
      <c r="X23" s="31">
        <v>6838</v>
      </c>
      <c r="Y23" s="31">
        <v>2734</v>
      </c>
      <c r="Z23" s="31">
        <v>2582</v>
      </c>
      <c r="AA23" s="31">
        <v>2753</v>
      </c>
      <c r="AB23" s="31">
        <v>3347</v>
      </c>
      <c r="AC23" s="31">
        <v>761</v>
      </c>
      <c r="AD23" s="31">
        <v>1474</v>
      </c>
      <c r="AE23" s="31">
        <v>607</v>
      </c>
      <c r="AF23" s="31">
        <v>1039</v>
      </c>
      <c r="AG23" s="31">
        <v>306</v>
      </c>
      <c r="AH23" s="31">
        <v>1165</v>
      </c>
      <c r="AI23" s="31">
        <v>367</v>
      </c>
      <c r="AJ23" s="31">
        <v>1364</v>
      </c>
      <c r="AK23" s="31">
        <v>1299</v>
      </c>
      <c r="AL23" s="31">
        <v>1333</v>
      </c>
      <c r="AM23" s="31">
        <v>1302</v>
      </c>
    </row>
  </sheetData>
  <autoFilter ref="A3:V22"/>
  <mergeCells count="6">
    <mergeCell ref="J3:J4"/>
    <mergeCell ref="A22:C22"/>
    <mergeCell ref="A3:A4"/>
    <mergeCell ref="B3:B4"/>
    <mergeCell ref="C3:C4"/>
    <mergeCell ref="I3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F32"/>
  <sheetViews>
    <sheetView topLeftCell="A12" workbookViewId="0">
      <selection activeCell="A4" sqref="A4:F32"/>
    </sheetView>
  </sheetViews>
  <sheetFormatPr defaultRowHeight="15"/>
  <sheetData>
    <row r="4" spans="1:6">
      <c r="A4" t="s">
        <v>242</v>
      </c>
      <c r="B4" t="s">
        <v>15</v>
      </c>
      <c r="C4">
        <v>798.99249999999995</v>
      </c>
      <c r="D4">
        <v>29616</v>
      </c>
      <c r="E4">
        <v>384</v>
      </c>
      <c r="F4">
        <v>30000</v>
      </c>
    </row>
    <row r="5" spans="1:6">
      <c r="A5" t="s">
        <v>242</v>
      </c>
      <c r="B5" t="s">
        <v>16</v>
      </c>
      <c r="C5">
        <v>819.04250000000002</v>
      </c>
      <c r="D5">
        <v>28933</v>
      </c>
      <c r="E5">
        <v>386</v>
      </c>
      <c r="F5">
        <v>29319</v>
      </c>
    </row>
    <row r="6" spans="1:6">
      <c r="A6" t="s">
        <v>242</v>
      </c>
      <c r="B6" t="s">
        <v>17</v>
      </c>
      <c r="C6">
        <v>819.04250000000002</v>
      </c>
      <c r="D6">
        <v>39485</v>
      </c>
      <c r="E6">
        <v>515</v>
      </c>
      <c r="F6">
        <v>40000</v>
      </c>
    </row>
    <row r="7" spans="1:6">
      <c r="A7" t="s">
        <v>242</v>
      </c>
      <c r="B7" t="s">
        <v>18</v>
      </c>
      <c r="C7">
        <v>809.01750000000004</v>
      </c>
      <c r="D7">
        <v>39461</v>
      </c>
      <c r="E7">
        <v>539</v>
      </c>
      <c r="F7">
        <v>40000</v>
      </c>
    </row>
    <row r="8" spans="1:6">
      <c r="A8" t="s">
        <v>242</v>
      </c>
      <c r="B8" t="s">
        <v>19</v>
      </c>
      <c r="C8">
        <v>862.15</v>
      </c>
      <c r="D8">
        <v>34522</v>
      </c>
      <c r="E8">
        <v>478</v>
      </c>
      <c r="F8">
        <v>35000</v>
      </c>
    </row>
    <row r="9" spans="1:6">
      <c r="A9" t="s">
        <v>242</v>
      </c>
      <c r="B9" t="s">
        <v>20</v>
      </c>
      <c r="C9">
        <v>945.35749999999996</v>
      </c>
      <c r="D9">
        <v>19725</v>
      </c>
      <c r="E9">
        <v>275</v>
      </c>
      <c r="F9">
        <v>20000</v>
      </c>
    </row>
    <row r="10" spans="1:6">
      <c r="A10" t="s">
        <v>243</v>
      </c>
      <c r="B10" t="s">
        <v>21</v>
      </c>
      <c r="C10">
        <v>994.48</v>
      </c>
      <c r="D10">
        <v>11842</v>
      </c>
      <c r="E10">
        <v>158</v>
      </c>
      <c r="F10">
        <v>12000</v>
      </c>
    </row>
    <row r="11" spans="1:6">
      <c r="A11" t="s">
        <v>243</v>
      </c>
      <c r="B11" t="s">
        <v>22</v>
      </c>
      <c r="C11">
        <v>999.49249999999995</v>
      </c>
      <c r="D11">
        <v>7891</v>
      </c>
      <c r="E11">
        <v>109</v>
      </c>
      <c r="F11">
        <v>8000</v>
      </c>
    </row>
    <row r="12" spans="1:6">
      <c r="A12" t="s">
        <v>243</v>
      </c>
      <c r="B12" t="s">
        <v>23</v>
      </c>
      <c r="C12">
        <v>1062.6500000000001</v>
      </c>
      <c r="D12">
        <v>3516</v>
      </c>
      <c r="E12">
        <v>65</v>
      </c>
      <c r="F12">
        <v>3581</v>
      </c>
    </row>
    <row r="13" spans="1:6">
      <c r="A13" t="s">
        <v>243</v>
      </c>
      <c r="B13" t="s">
        <v>24</v>
      </c>
      <c r="C13">
        <v>1042.5999999999999</v>
      </c>
      <c r="D13">
        <v>14822</v>
      </c>
      <c r="E13">
        <v>178</v>
      </c>
      <c r="F13">
        <v>15000</v>
      </c>
    </row>
    <row r="14" spans="1:6">
      <c r="A14" t="s">
        <v>243</v>
      </c>
      <c r="B14" t="s">
        <v>25</v>
      </c>
      <c r="C14">
        <v>1296.08</v>
      </c>
      <c r="D14">
        <v>19723</v>
      </c>
      <c r="E14">
        <v>277</v>
      </c>
      <c r="F14">
        <v>20000</v>
      </c>
    </row>
    <row r="15" spans="1:6">
      <c r="A15" t="s">
        <v>243</v>
      </c>
      <c r="B15" t="s">
        <v>26</v>
      </c>
      <c r="C15">
        <v>1062.6500000000001</v>
      </c>
      <c r="D15">
        <v>9865</v>
      </c>
      <c r="E15">
        <v>135</v>
      </c>
      <c r="F15">
        <v>10000</v>
      </c>
    </row>
    <row r="16" spans="1:6">
      <c r="A16" t="s">
        <v>243</v>
      </c>
      <c r="B16" t="s">
        <v>27</v>
      </c>
      <c r="C16">
        <v>1062.6500000000001</v>
      </c>
      <c r="D16">
        <v>15011</v>
      </c>
      <c r="E16">
        <v>218</v>
      </c>
      <c r="F16">
        <v>15229</v>
      </c>
    </row>
    <row r="17" spans="1:6">
      <c r="A17" t="s">
        <v>243</v>
      </c>
      <c r="B17" t="s">
        <v>28</v>
      </c>
      <c r="C17">
        <v>1062.52</v>
      </c>
      <c r="D17">
        <v>44395</v>
      </c>
      <c r="E17">
        <v>605</v>
      </c>
      <c r="F17">
        <v>45000</v>
      </c>
    </row>
    <row r="18" spans="1:6">
      <c r="A18" t="s">
        <v>243</v>
      </c>
      <c r="B18" t="s">
        <v>29</v>
      </c>
      <c r="C18">
        <v>1178.94</v>
      </c>
      <c r="D18">
        <v>17753</v>
      </c>
      <c r="E18">
        <v>247</v>
      </c>
      <c r="F18">
        <v>18000</v>
      </c>
    </row>
    <row r="19" spans="1:6">
      <c r="A19" t="s">
        <v>243</v>
      </c>
      <c r="B19" t="s">
        <v>30</v>
      </c>
      <c r="C19">
        <v>1120.6600000000001</v>
      </c>
      <c r="D19">
        <v>16770</v>
      </c>
      <c r="E19">
        <v>230</v>
      </c>
      <c r="F19">
        <v>17000</v>
      </c>
    </row>
    <row r="20" spans="1:6">
      <c r="A20" t="s">
        <v>243</v>
      </c>
      <c r="B20" t="s">
        <v>31</v>
      </c>
      <c r="C20">
        <v>1227.9167</v>
      </c>
      <c r="D20">
        <v>17877</v>
      </c>
      <c r="E20">
        <v>254</v>
      </c>
      <c r="F20">
        <v>18131</v>
      </c>
    </row>
    <row r="21" spans="1:6">
      <c r="A21" t="s">
        <v>243</v>
      </c>
      <c r="B21" t="s">
        <v>32</v>
      </c>
      <c r="C21">
        <v>1267.01</v>
      </c>
      <c r="D21">
        <v>21698</v>
      </c>
      <c r="E21">
        <v>302</v>
      </c>
      <c r="F21">
        <v>22000</v>
      </c>
    </row>
    <row r="22" spans="1:6">
      <c r="A22" t="s">
        <v>243</v>
      </c>
      <c r="B22" t="s">
        <v>33</v>
      </c>
      <c r="C22">
        <v>1140.845</v>
      </c>
      <c r="D22">
        <v>4928</v>
      </c>
      <c r="E22">
        <v>72</v>
      </c>
      <c r="F22">
        <v>5000</v>
      </c>
    </row>
    <row r="23" spans="1:6">
      <c r="A23" t="s">
        <v>244</v>
      </c>
      <c r="B23" t="s">
        <v>34</v>
      </c>
      <c r="C23">
        <v>3548.43</v>
      </c>
      <c r="D23">
        <v>9595</v>
      </c>
      <c r="E23">
        <v>105</v>
      </c>
      <c r="F23">
        <v>9700</v>
      </c>
    </row>
    <row r="24" spans="1:6">
      <c r="A24" t="s">
        <v>244</v>
      </c>
      <c r="B24" t="s">
        <v>35</v>
      </c>
      <c r="C24">
        <v>3947.38</v>
      </c>
      <c r="D24">
        <v>3953</v>
      </c>
      <c r="E24">
        <v>47</v>
      </c>
      <c r="F24">
        <v>4000</v>
      </c>
    </row>
    <row r="25" spans="1:6">
      <c r="A25" t="s">
        <v>244</v>
      </c>
      <c r="B25" t="s">
        <v>36</v>
      </c>
      <c r="C25">
        <v>4044.61</v>
      </c>
      <c r="D25">
        <v>6729</v>
      </c>
      <c r="E25">
        <v>92</v>
      </c>
      <c r="F25">
        <v>6821</v>
      </c>
    </row>
    <row r="26" spans="1:6">
      <c r="A26" t="s">
        <v>244</v>
      </c>
      <c r="B26" t="s">
        <v>37</v>
      </c>
      <c r="C26">
        <v>6610.7</v>
      </c>
      <c r="D26">
        <v>1970</v>
      </c>
      <c r="E26">
        <v>30</v>
      </c>
      <c r="F26">
        <v>2000</v>
      </c>
    </row>
    <row r="27" spans="1:6">
      <c r="A27" t="s">
        <v>244</v>
      </c>
      <c r="B27" t="s">
        <v>38</v>
      </c>
      <c r="C27">
        <v>7066.79</v>
      </c>
      <c r="D27">
        <v>7600</v>
      </c>
      <c r="E27">
        <v>100</v>
      </c>
      <c r="F27">
        <v>7700</v>
      </c>
    </row>
    <row r="28" spans="1:6">
      <c r="A28" t="s">
        <v>244</v>
      </c>
      <c r="B28" t="s">
        <v>39</v>
      </c>
      <c r="C28">
        <v>7593.0357000000004</v>
      </c>
      <c r="D28">
        <v>2364</v>
      </c>
      <c r="E28">
        <v>36</v>
      </c>
      <c r="F28">
        <v>2400</v>
      </c>
    </row>
    <row r="29" spans="1:6">
      <c r="A29" t="s">
        <v>244</v>
      </c>
      <c r="B29" t="s">
        <v>40</v>
      </c>
      <c r="C29">
        <v>7778.4762000000001</v>
      </c>
      <c r="D29">
        <v>8885</v>
      </c>
      <c r="E29">
        <v>115</v>
      </c>
      <c r="F29">
        <v>9000</v>
      </c>
    </row>
    <row r="30" spans="1:6">
      <c r="A30" t="s">
        <v>244</v>
      </c>
      <c r="B30" t="s">
        <v>41</v>
      </c>
      <c r="C30">
        <v>9066.5400000000009</v>
      </c>
      <c r="D30">
        <v>7923</v>
      </c>
      <c r="E30">
        <v>77</v>
      </c>
      <c r="F30">
        <v>8000</v>
      </c>
    </row>
    <row r="31" spans="1:6">
      <c r="A31" t="s">
        <v>244</v>
      </c>
      <c r="B31" t="s">
        <v>42</v>
      </c>
      <c r="C31">
        <v>9502.5714000000007</v>
      </c>
      <c r="D31">
        <v>8682</v>
      </c>
      <c r="E31">
        <v>118</v>
      </c>
      <c r="F31">
        <v>8800</v>
      </c>
    </row>
    <row r="32" spans="1:6">
      <c r="A32" t="s">
        <v>244</v>
      </c>
      <c r="B32" t="s">
        <v>43</v>
      </c>
      <c r="C32">
        <v>9873.4524000000001</v>
      </c>
      <c r="D32">
        <v>7914</v>
      </c>
      <c r="E32">
        <v>86</v>
      </c>
      <c r="F32">
        <v>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H22"/>
  <sheetViews>
    <sheetView zoomScale="75" zoomScaleNormal="7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K32" sqref="K32"/>
    </sheetView>
  </sheetViews>
  <sheetFormatPr defaultColWidth="9.28515625" defaultRowHeight="15"/>
  <cols>
    <col min="1" max="1" width="31.7109375" bestFit="1" customWidth="1"/>
    <col min="2" max="2" width="12.5703125" bestFit="1" customWidth="1"/>
    <col min="3" max="3" width="11.140625" bestFit="1" customWidth="1"/>
    <col min="4" max="4" width="14.7109375" bestFit="1" customWidth="1"/>
    <col min="5" max="5" width="12" bestFit="1" customWidth="1"/>
    <col min="6" max="6" width="15.7109375" bestFit="1" customWidth="1"/>
    <col min="7" max="7" width="14" bestFit="1" customWidth="1"/>
    <col min="8" max="9" width="15" bestFit="1" customWidth="1"/>
    <col min="10" max="10" width="15.42578125" bestFit="1" customWidth="1"/>
    <col min="11" max="11" width="14.7109375" bestFit="1" customWidth="1"/>
    <col min="12" max="12" width="14" bestFit="1" customWidth="1"/>
    <col min="13" max="15" width="15" bestFit="1" customWidth="1"/>
    <col min="16" max="34" width="11.42578125" bestFit="1" customWidth="1"/>
  </cols>
  <sheetData>
    <row r="2" spans="1:34">
      <c r="F2" s="1" t="s">
        <v>0</v>
      </c>
      <c r="G2" s="1" t="s">
        <v>0</v>
      </c>
      <c r="H2" s="1" t="s">
        <v>0</v>
      </c>
      <c r="I2" s="1" t="s">
        <v>0</v>
      </c>
      <c r="J2" s="1" t="s">
        <v>1</v>
      </c>
      <c r="K2" s="1" t="s">
        <v>1</v>
      </c>
      <c r="L2" s="1" t="s">
        <v>2</v>
      </c>
      <c r="M2" s="1" t="s">
        <v>2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3</v>
      </c>
      <c r="S2" s="1" t="s">
        <v>3</v>
      </c>
      <c r="T2" s="1" t="s">
        <v>4</v>
      </c>
      <c r="U2" s="1" t="s">
        <v>4</v>
      </c>
      <c r="V2" s="1" t="s">
        <v>5</v>
      </c>
      <c r="W2" s="1" t="s">
        <v>5</v>
      </c>
      <c r="X2" s="1" t="s">
        <v>6</v>
      </c>
      <c r="Y2" s="1" t="s">
        <v>7</v>
      </c>
      <c r="Z2" s="1" t="s">
        <v>7</v>
      </c>
      <c r="AA2" s="1" t="s">
        <v>7</v>
      </c>
      <c r="AB2" s="1" t="s">
        <v>8</v>
      </c>
      <c r="AC2" s="1" t="s">
        <v>9</v>
      </c>
      <c r="AD2" s="1" t="s">
        <v>9</v>
      </c>
      <c r="AE2" s="1" t="s">
        <v>9</v>
      </c>
      <c r="AF2" s="1" t="s">
        <v>9</v>
      </c>
      <c r="AG2" s="1" t="s">
        <v>9</v>
      </c>
      <c r="AH2" s="1" t="s">
        <v>9</v>
      </c>
    </row>
    <row r="3" spans="1:34" ht="30" customHeight="1">
      <c r="A3" s="46" t="s">
        <v>10</v>
      </c>
      <c r="B3" s="47" t="s">
        <v>11</v>
      </c>
      <c r="C3" s="42" t="s">
        <v>12</v>
      </c>
      <c r="D3" s="42" t="s">
        <v>13</v>
      </c>
      <c r="E3" s="42" t="s">
        <v>14</v>
      </c>
      <c r="F3" s="2">
        <v>798.99249999999995</v>
      </c>
      <c r="G3" s="2">
        <v>819.04250000000002</v>
      </c>
      <c r="H3" s="2">
        <v>819.04250000000002</v>
      </c>
      <c r="I3" s="2">
        <v>809.01750000000004</v>
      </c>
      <c r="J3" s="2">
        <v>862.15</v>
      </c>
      <c r="K3" s="2">
        <v>945.35749999999996</v>
      </c>
      <c r="L3" s="2">
        <v>994.48</v>
      </c>
      <c r="M3" s="2">
        <v>999.49249999999995</v>
      </c>
      <c r="N3" s="2">
        <v>1062.6500000000001</v>
      </c>
      <c r="O3" s="2">
        <v>1042.5999999999999</v>
      </c>
      <c r="P3" s="2">
        <v>1296.08</v>
      </c>
      <c r="Q3" s="2">
        <v>1062.6500000000001</v>
      </c>
      <c r="R3" s="2">
        <v>1062.6500000000001</v>
      </c>
      <c r="S3" s="2">
        <v>1062.52</v>
      </c>
      <c r="T3" s="2">
        <v>1178.94</v>
      </c>
      <c r="U3" s="2">
        <v>1120.6600000000001</v>
      </c>
      <c r="V3" s="2">
        <v>1227.9167</v>
      </c>
      <c r="W3" s="2">
        <v>1267.01</v>
      </c>
      <c r="X3" s="2">
        <v>1140.845</v>
      </c>
      <c r="Y3" s="2">
        <v>3548.43</v>
      </c>
      <c r="Z3" s="2">
        <v>3947.38</v>
      </c>
      <c r="AA3" s="2">
        <v>4044.61</v>
      </c>
      <c r="AB3" s="2">
        <v>6610.7</v>
      </c>
      <c r="AC3" s="2">
        <v>7066.79</v>
      </c>
      <c r="AD3" s="2">
        <v>7593.0357000000004</v>
      </c>
      <c r="AE3" s="2">
        <v>7778.4762000000001</v>
      </c>
      <c r="AF3" s="2">
        <v>9066.5400000000009</v>
      </c>
      <c r="AG3" s="22">
        <v>9502.5714000000007</v>
      </c>
      <c r="AH3" s="2">
        <v>9873.4524000000001</v>
      </c>
    </row>
    <row r="4" spans="1:34">
      <c r="A4" s="46"/>
      <c r="B4" s="47"/>
      <c r="C4" s="42"/>
      <c r="D4" s="42"/>
      <c r="E4" s="42"/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O4" s="3" t="s">
        <v>24</v>
      </c>
      <c r="P4" s="4" t="s">
        <v>25</v>
      </c>
      <c r="Q4" s="4" t="s">
        <v>26</v>
      </c>
      <c r="R4" s="4" t="s">
        <v>27</v>
      </c>
      <c r="S4" s="4" t="s">
        <v>28</v>
      </c>
      <c r="T4" s="4" t="s">
        <v>29</v>
      </c>
      <c r="U4" s="4" t="s">
        <v>30</v>
      </c>
      <c r="V4" s="4" t="s">
        <v>31</v>
      </c>
      <c r="W4" s="4" t="s">
        <v>32</v>
      </c>
      <c r="X4" s="4" t="s">
        <v>33</v>
      </c>
      <c r="Y4" s="4" t="s">
        <v>34</v>
      </c>
      <c r="Z4" s="4" t="s">
        <v>35</v>
      </c>
      <c r="AA4" s="4" t="s">
        <v>36</v>
      </c>
      <c r="AB4" s="4" t="s">
        <v>37</v>
      </c>
      <c r="AC4" s="4" t="s">
        <v>38</v>
      </c>
      <c r="AD4" s="4" t="s">
        <v>39</v>
      </c>
      <c r="AE4" s="4" t="s">
        <v>40</v>
      </c>
      <c r="AF4" s="4" t="s">
        <v>41</v>
      </c>
      <c r="AG4" s="4" t="s">
        <v>42</v>
      </c>
      <c r="AH4" s="4" t="s">
        <v>43</v>
      </c>
    </row>
    <row r="5" spans="1:34">
      <c r="A5" s="23" t="s">
        <v>44</v>
      </c>
      <c r="B5" s="23" t="s">
        <v>45</v>
      </c>
      <c r="C5" s="23" t="s">
        <v>46</v>
      </c>
      <c r="D5" s="24">
        <f t="shared" ref="D5:D22" si="0">SUMPRODUCT(F5:AH5,$F$3:$AH$3)</f>
        <v>4375479.3760000002</v>
      </c>
      <c r="E5" s="24">
        <f t="shared" ref="E5:E22" si="1">SUM(F5:AH5)</f>
        <v>2654</v>
      </c>
      <c r="F5" s="5">
        <v>175</v>
      </c>
      <c r="G5" s="5">
        <v>172</v>
      </c>
      <c r="H5" s="5">
        <v>234</v>
      </c>
      <c r="I5" s="5">
        <v>233</v>
      </c>
      <c r="J5" s="5">
        <v>205</v>
      </c>
      <c r="K5" s="5">
        <v>117</v>
      </c>
      <c r="L5" s="5">
        <v>69</v>
      </c>
      <c r="M5" s="5">
        <v>47</v>
      </c>
      <c r="N5" s="5">
        <v>21</v>
      </c>
      <c r="O5" s="5">
        <v>88</v>
      </c>
      <c r="P5" s="5">
        <v>117</v>
      </c>
      <c r="Q5" s="5">
        <v>58</v>
      </c>
      <c r="R5" s="5">
        <v>89</v>
      </c>
      <c r="S5" s="5">
        <v>263</v>
      </c>
      <c r="T5" s="5">
        <v>105</v>
      </c>
      <c r="U5" s="5">
        <v>99</v>
      </c>
      <c r="V5" s="5">
        <v>106</v>
      </c>
      <c r="W5" s="5">
        <v>129</v>
      </c>
      <c r="X5" s="5">
        <v>30</v>
      </c>
      <c r="Y5" s="5">
        <v>48</v>
      </c>
      <c r="Z5" s="5">
        <v>20</v>
      </c>
      <c r="AA5" s="5">
        <v>34</v>
      </c>
      <c r="AB5" s="5">
        <v>10</v>
      </c>
      <c r="AC5" s="5">
        <v>32</v>
      </c>
      <c r="AD5" s="5">
        <v>10</v>
      </c>
      <c r="AE5" s="5">
        <v>37</v>
      </c>
      <c r="AF5" s="5">
        <v>35</v>
      </c>
      <c r="AG5" s="5">
        <v>36</v>
      </c>
      <c r="AH5" s="5">
        <v>35</v>
      </c>
    </row>
    <row r="6" spans="1:34">
      <c r="A6" s="23" t="s">
        <v>47</v>
      </c>
      <c r="B6" s="23" t="s">
        <v>45</v>
      </c>
      <c r="C6" s="23" t="s">
        <v>46</v>
      </c>
      <c r="D6" s="24">
        <f t="shared" si="0"/>
        <v>13958531.563499998</v>
      </c>
      <c r="E6" s="24">
        <f t="shared" si="1"/>
        <v>6805</v>
      </c>
      <c r="F6" s="5">
        <v>417</v>
      </c>
      <c r="G6" s="5">
        <v>407</v>
      </c>
      <c r="H6" s="5">
        <v>557</v>
      </c>
      <c r="I6" s="5">
        <v>558</v>
      </c>
      <c r="J6" s="5">
        <v>488</v>
      </c>
      <c r="K6" s="5">
        <v>279</v>
      </c>
      <c r="L6" s="5">
        <v>167</v>
      </c>
      <c r="M6" s="5">
        <v>112</v>
      </c>
      <c r="N6" s="5">
        <v>49</v>
      </c>
      <c r="O6" s="5">
        <v>209</v>
      </c>
      <c r="P6" s="5">
        <v>279</v>
      </c>
      <c r="Q6" s="5">
        <v>139</v>
      </c>
      <c r="R6" s="5">
        <v>212</v>
      </c>
      <c r="S6" s="5">
        <v>628</v>
      </c>
      <c r="T6" s="5">
        <v>251</v>
      </c>
      <c r="U6" s="5">
        <v>237</v>
      </c>
      <c r="V6" s="5">
        <v>253</v>
      </c>
      <c r="W6" s="5">
        <v>307</v>
      </c>
      <c r="X6" s="5">
        <v>70</v>
      </c>
      <c r="Y6" s="5">
        <v>171</v>
      </c>
      <c r="Z6" s="5">
        <v>70</v>
      </c>
      <c r="AA6" s="5">
        <v>121</v>
      </c>
      <c r="AB6" s="5">
        <v>36</v>
      </c>
      <c r="AC6" s="5">
        <v>135</v>
      </c>
      <c r="AD6" s="5">
        <v>42</v>
      </c>
      <c r="AE6" s="5">
        <v>157</v>
      </c>
      <c r="AF6" s="5">
        <v>150</v>
      </c>
      <c r="AG6" s="5">
        <v>154</v>
      </c>
      <c r="AH6" s="5">
        <v>150</v>
      </c>
    </row>
    <row r="7" spans="1:34">
      <c r="A7" s="23" t="s">
        <v>48</v>
      </c>
      <c r="B7" s="23" t="s">
        <v>45</v>
      </c>
      <c r="C7" s="23" t="s">
        <v>49</v>
      </c>
      <c r="D7" s="24">
        <f t="shared" si="0"/>
        <v>4571460.4585999995</v>
      </c>
      <c r="E7" s="24">
        <f t="shared" si="1"/>
        <v>2013</v>
      </c>
      <c r="F7" s="5">
        <v>118</v>
      </c>
      <c r="G7" s="5">
        <v>116</v>
      </c>
      <c r="H7" s="5">
        <v>159</v>
      </c>
      <c r="I7" s="5">
        <v>159</v>
      </c>
      <c r="J7" s="5">
        <v>139</v>
      </c>
      <c r="K7" s="5">
        <v>79</v>
      </c>
      <c r="L7" s="5">
        <v>47</v>
      </c>
      <c r="M7" s="5">
        <v>31</v>
      </c>
      <c r="N7" s="5">
        <v>14</v>
      </c>
      <c r="O7" s="5">
        <v>60</v>
      </c>
      <c r="P7" s="5">
        <v>79</v>
      </c>
      <c r="Q7" s="5">
        <v>40</v>
      </c>
      <c r="R7" s="5">
        <v>61</v>
      </c>
      <c r="S7" s="5">
        <v>178</v>
      </c>
      <c r="T7" s="5">
        <v>71</v>
      </c>
      <c r="U7" s="5">
        <v>68</v>
      </c>
      <c r="V7" s="5">
        <v>72</v>
      </c>
      <c r="W7" s="5">
        <v>88</v>
      </c>
      <c r="X7" s="5">
        <v>20</v>
      </c>
      <c r="Y7" s="5">
        <v>54</v>
      </c>
      <c r="Z7" s="5">
        <v>22</v>
      </c>
      <c r="AA7" s="5">
        <v>39</v>
      </c>
      <c r="AB7" s="5">
        <v>12</v>
      </c>
      <c r="AC7" s="5">
        <v>48</v>
      </c>
      <c r="AD7" s="5">
        <v>16</v>
      </c>
      <c r="AE7" s="5">
        <v>58</v>
      </c>
      <c r="AF7" s="5">
        <v>54</v>
      </c>
      <c r="AG7" s="5">
        <v>56</v>
      </c>
      <c r="AH7" s="5">
        <v>55</v>
      </c>
    </row>
    <row r="8" spans="1:34">
      <c r="A8" s="23" t="s">
        <v>50</v>
      </c>
      <c r="B8" s="23" t="s">
        <v>45</v>
      </c>
      <c r="C8" s="23" t="s">
        <v>49</v>
      </c>
      <c r="D8" s="24">
        <f t="shared" si="0"/>
        <v>8907490.5812999997</v>
      </c>
      <c r="E8" s="24">
        <f t="shared" si="1"/>
        <v>4491</v>
      </c>
      <c r="F8" s="5">
        <v>279</v>
      </c>
      <c r="G8" s="5">
        <v>272</v>
      </c>
      <c r="H8" s="5">
        <v>373</v>
      </c>
      <c r="I8" s="5">
        <v>372</v>
      </c>
      <c r="J8" s="5">
        <v>326</v>
      </c>
      <c r="K8" s="5">
        <v>186</v>
      </c>
      <c r="L8" s="5">
        <v>113</v>
      </c>
      <c r="M8" s="5">
        <v>75</v>
      </c>
      <c r="N8" s="5">
        <v>34</v>
      </c>
      <c r="O8" s="5">
        <v>140</v>
      </c>
      <c r="P8" s="5">
        <v>186</v>
      </c>
      <c r="Q8" s="5">
        <v>93</v>
      </c>
      <c r="R8" s="5">
        <v>142</v>
      </c>
      <c r="S8" s="5">
        <v>419</v>
      </c>
      <c r="T8" s="5">
        <v>168</v>
      </c>
      <c r="U8" s="5">
        <v>159</v>
      </c>
      <c r="V8" s="5">
        <v>169</v>
      </c>
      <c r="W8" s="5">
        <v>206</v>
      </c>
      <c r="X8" s="5">
        <v>47</v>
      </c>
      <c r="Y8" s="5">
        <v>105</v>
      </c>
      <c r="Z8" s="5">
        <v>44</v>
      </c>
      <c r="AA8" s="5">
        <v>74</v>
      </c>
      <c r="AB8" s="5">
        <v>21</v>
      </c>
      <c r="AC8" s="5">
        <v>83</v>
      </c>
      <c r="AD8" s="5">
        <v>27</v>
      </c>
      <c r="AE8" s="5">
        <v>97</v>
      </c>
      <c r="AF8" s="5">
        <v>93</v>
      </c>
      <c r="AG8" s="5">
        <v>95</v>
      </c>
      <c r="AH8" s="5">
        <v>93</v>
      </c>
    </row>
    <row r="9" spans="1:34">
      <c r="A9" s="23" t="s">
        <v>51</v>
      </c>
      <c r="B9" s="23" t="s">
        <v>45</v>
      </c>
      <c r="C9" s="23" t="s">
        <v>49</v>
      </c>
      <c r="D9" s="24">
        <f t="shared" si="0"/>
        <v>8601049.6950000003</v>
      </c>
      <c r="E9" s="24">
        <f t="shared" si="1"/>
        <v>4181</v>
      </c>
      <c r="F9" s="5">
        <v>256</v>
      </c>
      <c r="G9" s="5">
        <v>250</v>
      </c>
      <c r="H9" s="5">
        <v>342</v>
      </c>
      <c r="I9" s="5">
        <v>342</v>
      </c>
      <c r="J9" s="5">
        <v>299</v>
      </c>
      <c r="K9" s="5">
        <v>171</v>
      </c>
      <c r="L9" s="5">
        <v>102</v>
      </c>
      <c r="M9" s="5">
        <v>69</v>
      </c>
      <c r="N9" s="5">
        <v>31</v>
      </c>
      <c r="O9" s="5">
        <v>129</v>
      </c>
      <c r="P9" s="5">
        <v>171</v>
      </c>
      <c r="Q9" s="5">
        <v>86</v>
      </c>
      <c r="R9" s="5">
        <v>130</v>
      </c>
      <c r="S9" s="5">
        <v>385</v>
      </c>
      <c r="T9" s="5">
        <v>155</v>
      </c>
      <c r="U9" s="5">
        <v>145</v>
      </c>
      <c r="V9" s="5">
        <v>155</v>
      </c>
      <c r="W9" s="5">
        <v>188</v>
      </c>
      <c r="X9" s="5">
        <v>43</v>
      </c>
      <c r="Y9" s="5">
        <v>105</v>
      </c>
      <c r="Z9" s="5">
        <v>44</v>
      </c>
      <c r="AA9" s="5">
        <v>74</v>
      </c>
      <c r="AB9" s="5">
        <v>21</v>
      </c>
      <c r="AC9" s="5">
        <v>83</v>
      </c>
      <c r="AD9" s="5">
        <v>27</v>
      </c>
      <c r="AE9" s="5">
        <v>97</v>
      </c>
      <c r="AF9" s="5">
        <v>93</v>
      </c>
      <c r="AG9" s="5">
        <v>95</v>
      </c>
      <c r="AH9" s="5">
        <v>93</v>
      </c>
    </row>
    <row r="10" spans="1:34">
      <c r="A10" s="23" t="s">
        <v>52</v>
      </c>
      <c r="B10" s="23" t="s">
        <v>45</v>
      </c>
      <c r="C10" s="23" t="s">
        <v>45</v>
      </c>
      <c r="D10" s="24">
        <f t="shared" si="0"/>
        <v>3179876.1993</v>
      </c>
      <c r="E10" s="24">
        <f t="shared" si="1"/>
        <v>1852</v>
      </c>
      <c r="F10" s="5">
        <v>121</v>
      </c>
      <c r="G10" s="5">
        <v>118</v>
      </c>
      <c r="H10" s="5">
        <v>162</v>
      </c>
      <c r="I10" s="5">
        <v>162</v>
      </c>
      <c r="J10" s="5">
        <v>142</v>
      </c>
      <c r="K10" s="5">
        <v>81</v>
      </c>
      <c r="L10" s="5">
        <v>48</v>
      </c>
      <c r="M10" s="5">
        <v>32</v>
      </c>
      <c r="N10" s="5">
        <v>14</v>
      </c>
      <c r="O10" s="5">
        <v>61</v>
      </c>
      <c r="P10" s="5">
        <v>81</v>
      </c>
      <c r="Q10" s="5">
        <v>41</v>
      </c>
      <c r="R10" s="5">
        <v>62</v>
      </c>
      <c r="S10" s="5">
        <v>181</v>
      </c>
      <c r="T10" s="5">
        <v>73</v>
      </c>
      <c r="U10" s="5">
        <v>69</v>
      </c>
      <c r="V10" s="5">
        <v>74</v>
      </c>
      <c r="W10" s="5">
        <v>90</v>
      </c>
      <c r="X10" s="5">
        <v>20</v>
      </c>
      <c r="Y10" s="5">
        <v>31</v>
      </c>
      <c r="Z10" s="5">
        <v>13</v>
      </c>
      <c r="AA10" s="5">
        <v>22</v>
      </c>
      <c r="AB10" s="5">
        <v>6</v>
      </c>
      <c r="AC10" s="5">
        <v>26</v>
      </c>
      <c r="AD10" s="5">
        <v>7</v>
      </c>
      <c r="AE10" s="5">
        <v>29</v>
      </c>
      <c r="AF10" s="5">
        <v>29</v>
      </c>
      <c r="AG10" s="5">
        <v>28</v>
      </c>
      <c r="AH10" s="5">
        <v>29</v>
      </c>
    </row>
    <row r="11" spans="1:34">
      <c r="A11" s="23" t="s">
        <v>53</v>
      </c>
      <c r="B11" s="23" t="s">
        <v>45</v>
      </c>
      <c r="C11" s="23" t="s">
        <v>54</v>
      </c>
      <c r="D11" s="24">
        <f t="shared" si="0"/>
        <v>6601446.1163999997</v>
      </c>
      <c r="E11" s="24">
        <f t="shared" si="1"/>
        <v>4299</v>
      </c>
      <c r="F11" s="5">
        <v>291</v>
      </c>
      <c r="G11" s="5">
        <v>283</v>
      </c>
      <c r="H11" s="5">
        <v>389</v>
      </c>
      <c r="I11" s="5">
        <v>387</v>
      </c>
      <c r="J11" s="5">
        <v>340</v>
      </c>
      <c r="K11" s="5">
        <v>194</v>
      </c>
      <c r="L11" s="5">
        <v>117</v>
      </c>
      <c r="M11" s="5">
        <v>78</v>
      </c>
      <c r="N11" s="5">
        <v>35</v>
      </c>
      <c r="O11" s="5">
        <v>146</v>
      </c>
      <c r="P11" s="5">
        <v>194</v>
      </c>
      <c r="Q11" s="5">
        <v>97</v>
      </c>
      <c r="R11" s="5">
        <v>148</v>
      </c>
      <c r="S11" s="5">
        <v>436</v>
      </c>
      <c r="T11" s="5">
        <v>175</v>
      </c>
      <c r="U11" s="5">
        <v>165</v>
      </c>
      <c r="V11" s="5">
        <v>176</v>
      </c>
      <c r="W11" s="5">
        <v>214</v>
      </c>
      <c r="X11" s="5">
        <v>49</v>
      </c>
      <c r="Y11" s="5">
        <v>55</v>
      </c>
      <c r="Z11" s="5">
        <v>22</v>
      </c>
      <c r="AA11" s="5">
        <v>39</v>
      </c>
      <c r="AB11" s="5">
        <v>12</v>
      </c>
      <c r="AC11" s="5">
        <v>44</v>
      </c>
      <c r="AD11" s="5">
        <v>14</v>
      </c>
      <c r="AE11" s="5">
        <v>51</v>
      </c>
      <c r="AF11" s="5">
        <v>50</v>
      </c>
      <c r="AG11" s="5">
        <v>49</v>
      </c>
      <c r="AH11" s="5">
        <v>49</v>
      </c>
    </row>
    <row r="12" spans="1:34">
      <c r="A12" s="23" t="s">
        <v>55</v>
      </c>
      <c r="B12" s="23" t="s">
        <v>45</v>
      </c>
      <c r="C12" s="23" t="s">
        <v>56</v>
      </c>
      <c r="D12" s="24">
        <f t="shared" si="0"/>
        <v>6227289.180900001</v>
      </c>
      <c r="E12" s="24">
        <f t="shared" si="1"/>
        <v>4690</v>
      </c>
      <c r="F12" s="5">
        <v>330</v>
      </c>
      <c r="G12" s="5">
        <v>321</v>
      </c>
      <c r="H12" s="5">
        <v>439</v>
      </c>
      <c r="I12" s="5">
        <v>439</v>
      </c>
      <c r="J12" s="5">
        <v>384</v>
      </c>
      <c r="K12" s="5">
        <v>220</v>
      </c>
      <c r="L12" s="5">
        <v>131</v>
      </c>
      <c r="M12" s="5">
        <v>88</v>
      </c>
      <c r="N12" s="5">
        <v>39</v>
      </c>
      <c r="O12" s="5">
        <v>165</v>
      </c>
      <c r="P12" s="5">
        <v>220</v>
      </c>
      <c r="Q12" s="5">
        <v>110</v>
      </c>
      <c r="R12" s="5">
        <v>167</v>
      </c>
      <c r="S12" s="5">
        <v>495</v>
      </c>
      <c r="T12" s="5">
        <v>197</v>
      </c>
      <c r="U12" s="5">
        <v>187</v>
      </c>
      <c r="V12" s="5">
        <v>199</v>
      </c>
      <c r="W12" s="5">
        <v>242</v>
      </c>
      <c r="X12" s="5">
        <v>55</v>
      </c>
      <c r="Y12" s="5">
        <v>38</v>
      </c>
      <c r="Z12" s="5">
        <v>15</v>
      </c>
      <c r="AA12" s="5">
        <v>28</v>
      </c>
      <c r="AB12" s="5">
        <v>7</v>
      </c>
      <c r="AC12" s="5">
        <v>30</v>
      </c>
      <c r="AD12" s="5">
        <v>9</v>
      </c>
      <c r="AE12" s="5">
        <v>35</v>
      </c>
      <c r="AF12" s="5">
        <v>33</v>
      </c>
      <c r="AG12" s="5">
        <v>34</v>
      </c>
      <c r="AH12" s="5">
        <v>33</v>
      </c>
    </row>
    <row r="13" spans="1:34">
      <c r="A13" s="23" t="s">
        <v>57</v>
      </c>
      <c r="B13" s="23" t="s">
        <v>45</v>
      </c>
      <c r="C13" s="23" t="s">
        <v>54</v>
      </c>
      <c r="D13" s="24">
        <f t="shared" si="0"/>
        <v>8495370.3037</v>
      </c>
      <c r="E13" s="24">
        <f t="shared" si="1"/>
        <v>4350</v>
      </c>
      <c r="F13" s="5">
        <v>285</v>
      </c>
      <c r="G13" s="5">
        <v>272</v>
      </c>
      <c r="H13" s="5">
        <v>375</v>
      </c>
      <c r="I13" s="5">
        <v>369</v>
      </c>
      <c r="J13" s="5">
        <v>327</v>
      </c>
      <c r="K13" s="5">
        <v>190</v>
      </c>
      <c r="L13" s="5">
        <v>111</v>
      </c>
      <c r="M13" s="5">
        <v>73</v>
      </c>
      <c r="N13" s="5">
        <v>31</v>
      </c>
      <c r="O13" s="5">
        <v>132</v>
      </c>
      <c r="P13" s="5">
        <v>187</v>
      </c>
      <c r="Q13" s="5">
        <v>88</v>
      </c>
      <c r="R13" s="5">
        <v>133</v>
      </c>
      <c r="S13" s="5">
        <v>395</v>
      </c>
      <c r="T13" s="5">
        <v>158</v>
      </c>
      <c r="U13" s="5">
        <v>149</v>
      </c>
      <c r="V13" s="5">
        <v>158</v>
      </c>
      <c r="W13" s="5">
        <v>193</v>
      </c>
      <c r="X13" s="5">
        <v>44</v>
      </c>
      <c r="Y13" s="5">
        <v>92</v>
      </c>
      <c r="Z13" s="5">
        <v>38</v>
      </c>
      <c r="AA13" s="5">
        <v>65</v>
      </c>
      <c r="AB13" s="5">
        <v>19</v>
      </c>
      <c r="AC13" s="5">
        <v>80</v>
      </c>
      <c r="AD13" s="5">
        <v>25</v>
      </c>
      <c r="AE13" s="5">
        <v>93</v>
      </c>
      <c r="AF13" s="5">
        <v>88</v>
      </c>
      <c r="AG13" s="5">
        <v>91</v>
      </c>
      <c r="AH13" s="5">
        <v>89</v>
      </c>
    </row>
    <row r="14" spans="1:34">
      <c r="A14" s="23" t="s">
        <v>58</v>
      </c>
      <c r="B14" s="23" t="s">
        <v>45</v>
      </c>
      <c r="C14" s="23" t="s">
        <v>54</v>
      </c>
      <c r="D14" s="24">
        <f t="shared" si="0"/>
        <v>7579365.0739000002</v>
      </c>
      <c r="E14" s="24">
        <f t="shared" si="1"/>
        <v>3789</v>
      </c>
      <c r="F14" s="5">
        <v>235</v>
      </c>
      <c r="G14" s="5">
        <v>229</v>
      </c>
      <c r="H14" s="5">
        <v>313</v>
      </c>
      <c r="I14" s="5">
        <v>313</v>
      </c>
      <c r="J14" s="5">
        <v>274</v>
      </c>
      <c r="K14" s="5">
        <v>157</v>
      </c>
      <c r="L14" s="5">
        <v>94</v>
      </c>
      <c r="M14" s="5">
        <v>63</v>
      </c>
      <c r="N14" s="5">
        <v>28</v>
      </c>
      <c r="O14" s="5">
        <v>118</v>
      </c>
      <c r="P14" s="5">
        <v>157</v>
      </c>
      <c r="Q14" s="5">
        <v>79</v>
      </c>
      <c r="R14" s="5">
        <v>119</v>
      </c>
      <c r="S14" s="5">
        <v>353</v>
      </c>
      <c r="T14" s="5">
        <v>142</v>
      </c>
      <c r="U14" s="5">
        <v>133</v>
      </c>
      <c r="V14" s="5">
        <v>142</v>
      </c>
      <c r="W14" s="5">
        <v>173</v>
      </c>
      <c r="X14" s="5">
        <v>39</v>
      </c>
      <c r="Y14" s="5">
        <v>90</v>
      </c>
      <c r="Z14" s="5">
        <v>38</v>
      </c>
      <c r="AA14" s="5">
        <v>63</v>
      </c>
      <c r="AB14" s="5">
        <v>19</v>
      </c>
      <c r="AC14" s="5">
        <v>71</v>
      </c>
      <c r="AD14" s="5">
        <v>23</v>
      </c>
      <c r="AE14" s="5">
        <v>83</v>
      </c>
      <c r="AF14" s="5">
        <v>79</v>
      </c>
      <c r="AG14" s="5">
        <v>82</v>
      </c>
      <c r="AH14" s="5">
        <v>80</v>
      </c>
    </row>
    <row r="15" spans="1:34" s="63" customFormat="1">
      <c r="A15" s="28" t="s">
        <v>59</v>
      </c>
      <c r="B15" s="28" t="s">
        <v>45</v>
      </c>
      <c r="C15" s="28" t="s">
        <v>45</v>
      </c>
      <c r="D15" s="56">
        <f t="shared" si="0"/>
        <v>10753366.8682</v>
      </c>
      <c r="E15" s="56">
        <f t="shared" si="1"/>
        <v>5791</v>
      </c>
      <c r="F15" s="57">
        <v>370</v>
      </c>
      <c r="G15" s="57">
        <v>361</v>
      </c>
      <c r="H15" s="57">
        <v>494</v>
      </c>
      <c r="I15" s="57">
        <v>494</v>
      </c>
      <c r="J15" s="57">
        <v>432</v>
      </c>
      <c r="K15" s="57">
        <v>247</v>
      </c>
      <c r="L15" s="57">
        <v>148</v>
      </c>
      <c r="M15" s="57">
        <v>98</v>
      </c>
      <c r="N15" s="57">
        <v>44</v>
      </c>
      <c r="O15" s="57">
        <v>185</v>
      </c>
      <c r="P15" s="57">
        <v>247</v>
      </c>
      <c r="Q15" s="57">
        <v>123</v>
      </c>
      <c r="R15" s="57">
        <v>188</v>
      </c>
      <c r="S15" s="57">
        <v>556</v>
      </c>
      <c r="T15" s="57">
        <v>222</v>
      </c>
      <c r="U15" s="57">
        <v>209</v>
      </c>
      <c r="V15" s="57">
        <v>224</v>
      </c>
      <c r="W15" s="57">
        <v>271</v>
      </c>
      <c r="X15" s="57">
        <v>62</v>
      </c>
      <c r="Y15" s="57">
        <v>113</v>
      </c>
      <c r="Z15" s="57">
        <v>47</v>
      </c>
      <c r="AA15" s="57">
        <v>78</v>
      </c>
      <c r="AB15" s="57">
        <v>23</v>
      </c>
      <c r="AC15" s="57">
        <v>95</v>
      </c>
      <c r="AD15" s="57">
        <v>30</v>
      </c>
      <c r="AE15" s="57">
        <v>111</v>
      </c>
      <c r="AF15" s="57">
        <v>106</v>
      </c>
      <c r="AG15" s="57">
        <v>108</v>
      </c>
      <c r="AH15" s="57">
        <v>105</v>
      </c>
    </row>
    <row r="16" spans="1:34">
      <c r="A16" s="23" t="s">
        <v>60</v>
      </c>
      <c r="B16" s="23" t="s">
        <v>45</v>
      </c>
      <c r="C16" s="23" t="s">
        <v>54</v>
      </c>
      <c r="D16" s="24">
        <f t="shared" si="0"/>
        <v>7142922.0204999996</v>
      </c>
      <c r="E16" s="24">
        <f t="shared" si="1"/>
        <v>4514</v>
      </c>
      <c r="F16" s="5">
        <v>291</v>
      </c>
      <c r="G16" s="5">
        <v>290</v>
      </c>
      <c r="H16" s="5">
        <v>393</v>
      </c>
      <c r="I16" s="5">
        <v>399</v>
      </c>
      <c r="J16" s="5">
        <v>344</v>
      </c>
      <c r="K16" s="5">
        <v>195</v>
      </c>
      <c r="L16" s="5">
        <v>120</v>
      </c>
      <c r="M16" s="5">
        <v>81</v>
      </c>
      <c r="N16" s="5">
        <v>37</v>
      </c>
      <c r="O16" s="5">
        <v>157</v>
      </c>
      <c r="P16" s="5">
        <v>197</v>
      </c>
      <c r="Q16" s="5">
        <v>105</v>
      </c>
      <c r="R16" s="5">
        <v>159</v>
      </c>
      <c r="S16" s="5">
        <v>471</v>
      </c>
      <c r="T16" s="5">
        <v>189</v>
      </c>
      <c r="U16" s="5">
        <v>178</v>
      </c>
      <c r="V16" s="5">
        <v>190</v>
      </c>
      <c r="W16" s="5">
        <v>230</v>
      </c>
      <c r="X16" s="5">
        <v>52</v>
      </c>
      <c r="Y16" s="5">
        <v>62</v>
      </c>
      <c r="Z16" s="5">
        <v>25</v>
      </c>
      <c r="AA16" s="5">
        <v>44</v>
      </c>
      <c r="AB16" s="5">
        <v>14</v>
      </c>
      <c r="AC16" s="5">
        <v>49</v>
      </c>
      <c r="AD16" s="5">
        <v>16</v>
      </c>
      <c r="AE16" s="5">
        <v>58</v>
      </c>
      <c r="AF16" s="5">
        <v>55</v>
      </c>
      <c r="AG16" s="5">
        <v>57</v>
      </c>
      <c r="AH16" s="5">
        <v>56</v>
      </c>
    </row>
    <row r="17" spans="1:34">
      <c r="A17" s="23" t="s">
        <v>61</v>
      </c>
      <c r="B17" s="23" t="s">
        <v>45</v>
      </c>
      <c r="C17" s="23" t="s">
        <v>45</v>
      </c>
      <c r="D17" s="24">
        <f t="shared" si="0"/>
        <v>6782795.4299999997</v>
      </c>
      <c r="E17" s="24">
        <f t="shared" si="1"/>
        <v>3903</v>
      </c>
      <c r="F17" s="5">
        <v>254</v>
      </c>
      <c r="G17" s="5">
        <v>248</v>
      </c>
      <c r="H17" s="5">
        <v>340</v>
      </c>
      <c r="I17" s="5">
        <v>339</v>
      </c>
      <c r="J17" s="5">
        <v>297</v>
      </c>
      <c r="K17" s="5">
        <v>170</v>
      </c>
      <c r="L17" s="5">
        <v>102</v>
      </c>
      <c r="M17" s="5">
        <v>68</v>
      </c>
      <c r="N17" s="5">
        <v>31</v>
      </c>
      <c r="O17" s="5">
        <v>128</v>
      </c>
      <c r="P17" s="5">
        <v>170</v>
      </c>
      <c r="Q17" s="5">
        <v>85</v>
      </c>
      <c r="R17" s="5">
        <v>129</v>
      </c>
      <c r="S17" s="5">
        <v>382</v>
      </c>
      <c r="T17" s="5">
        <v>153</v>
      </c>
      <c r="U17" s="5">
        <v>144</v>
      </c>
      <c r="V17" s="5">
        <v>154</v>
      </c>
      <c r="W17" s="5">
        <v>187</v>
      </c>
      <c r="X17" s="5">
        <v>43</v>
      </c>
      <c r="Y17" s="5">
        <v>69</v>
      </c>
      <c r="Z17" s="5">
        <v>28</v>
      </c>
      <c r="AA17" s="5">
        <v>48</v>
      </c>
      <c r="AB17" s="5">
        <v>15</v>
      </c>
      <c r="AC17" s="5">
        <v>55</v>
      </c>
      <c r="AD17" s="5">
        <v>17</v>
      </c>
      <c r="AE17" s="5">
        <v>63</v>
      </c>
      <c r="AF17" s="5">
        <v>61</v>
      </c>
      <c r="AG17" s="5">
        <v>62</v>
      </c>
      <c r="AH17" s="5">
        <v>61</v>
      </c>
    </row>
    <row r="18" spans="1:34">
      <c r="A18" s="23" t="s">
        <v>62</v>
      </c>
      <c r="B18" s="23" t="s">
        <v>45</v>
      </c>
      <c r="C18" s="23" t="s">
        <v>56</v>
      </c>
      <c r="D18" s="24">
        <f t="shared" si="0"/>
        <v>9848569.6344000008</v>
      </c>
      <c r="E18" s="24">
        <f t="shared" si="1"/>
        <v>5702</v>
      </c>
      <c r="F18" s="5">
        <v>371</v>
      </c>
      <c r="G18" s="5">
        <v>363</v>
      </c>
      <c r="H18" s="5">
        <v>496</v>
      </c>
      <c r="I18" s="5">
        <v>496</v>
      </c>
      <c r="J18" s="5">
        <v>434</v>
      </c>
      <c r="K18" s="5">
        <v>248</v>
      </c>
      <c r="L18" s="5">
        <v>149</v>
      </c>
      <c r="M18" s="5">
        <v>99</v>
      </c>
      <c r="N18" s="5">
        <v>44</v>
      </c>
      <c r="O18" s="5">
        <v>187</v>
      </c>
      <c r="P18" s="5">
        <v>248</v>
      </c>
      <c r="Q18" s="5">
        <v>125</v>
      </c>
      <c r="R18" s="5">
        <v>189</v>
      </c>
      <c r="S18" s="5">
        <v>559</v>
      </c>
      <c r="T18" s="5">
        <v>224</v>
      </c>
      <c r="U18" s="5">
        <v>211</v>
      </c>
      <c r="V18" s="5">
        <v>225</v>
      </c>
      <c r="W18" s="5">
        <v>274</v>
      </c>
      <c r="X18" s="5">
        <v>62</v>
      </c>
      <c r="Y18" s="5">
        <v>105</v>
      </c>
      <c r="Z18" s="5">
        <v>44</v>
      </c>
      <c r="AA18" s="5">
        <v>73</v>
      </c>
      <c r="AB18" s="5">
        <v>21</v>
      </c>
      <c r="AC18" s="5">
        <v>78</v>
      </c>
      <c r="AD18" s="5">
        <v>24</v>
      </c>
      <c r="AE18" s="5">
        <v>91</v>
      </c>
      <c r="AF18" s="5">
        <v>86</v>
      </c>
      <c r="AG18" s="5">
        <v>89</v>
      </c>
      <c r="AH18" s="5">
        <v>87</v>
      </c>
    </row>
    <row r="19" spans="1:34">
      <c r="A19" s="23" t="s">
        <v>63</v>
      </c>
      <c r="B19" s="23" t="s">
        <v>45</v>
      </c>
      <c r="C19" s="23" t="s">
        <v>64</v>
      </c>
      <c r="D19" s="24">
        <f t="shared" si="0"/>
        <v>6068753.9947999995</v>
      </c>
      <c r="E19" s="24">
        <f t="shared" si="1"/>
        <v>2995</v>
      </c>
      <c r="F19" s="5">
        <v>188</v>
      </c>
      <c r="G19" s="5">
        <v>177</v>
      </c>
      <c r="H19" s="5">
        <v>240</v>
      </c>
      <c r="I19" s="5">
        <v>251</v>
      </c>
      <c r="J19" s="5">
        <v>210</v>
      </c>
      <c r="K19" s="5">
        <v>125</v>
      </c>
      <c r="L19" s="5">
        <v>75</v>
      </c>
      <c r="M19" s="5">
        <v>51</v>
      </c>
      <c r="N19" s="5">
        <v>22</v>
      </c>
      <c r="O19" s="5">
        <v>94</v>
      </c>
      <c r="P19" s="5">
        <v>126</v>
      </c>
      <c r="Q19" s="5">
        <v>56</v>
      </c>
      <c r="R19" s="5">
        <v>95</v>
      </c>
      <c r="S19" s="5">
        <v>267</v>
      </c>
      <c r="T19" s="5">
        <v>113</v>
      </c>
      <c r="U19" s="5">
        <v>107</v>
      </c>
      <c r="V19" s="5">
        <v>115</v>
      </c>
      <c r="W19" s="5">
        <v>139</v>
      </c>
      <c r="X19" s="5">
        <v>31</v>
      </c>
      <c r="Y19" s="5">
        <v>73</v>
      </c>
      <c r="Z19" s="5">
        <v>31</v>
      </c>
      <c r="AA19" s="5">
        <v>54</v>
      </c>
      <c r="AB19" s="5">
        <v>16</v>
      </c>
      <c r="AC19" s="5">
        <v>62</v>
      </c>
      <c r="AD19" s="5">
        <v>21</v>
      </c>
      <c r="AE19" s="5">
        <v>68</v>
      </c>
      <c r="AF19" s="5">
        <v>63</v>
      </c>
      <c r="AG19" s="5">
        <v>62</v>
      </c>
      <c r="AH19" s="5">
        <v>63</v>
      </c>
    </row>
    <row r="20" spans="1:34">
      <c r="A20" s="23" t="s">
        <v>65</v>
      </c>
      <c r="B20" s="23" t="s">
        <v>45</v>
      </c>
      <c r="C20" s="23" t="s">
        <v>64</v>
      </c>
      <c r="D20" s="24">
        <f t="shared" si="0"/>
        <v>5774629.410699999</v>
      </c>
      <c r="E20" s="24">
        <f t="shared" si="1"/>
        <v>2937</v>
      </c>
      <c r="F20" s="5">
        <v>178</v>
      </c>
      <c r="G20" s="5">
        <v>177</v>
      </c>
      <c r="H20" s="5">
        <v>241</v>
      </c>
      <c r="I20" s="5">
        <v>252</v>
      </c>
      <c r="J20" s="5">
        <v>211</v>
      </c>
      <c r="K20" s="5">
        <v>126</v>
      </c>
      <c r="L20" s="5">
        <v>75</v>
      </c>
      <c r="M20" s="5">
        <v>51</v>
      </c>
      <c r="N20" s="5">
        <v>23</v>
      </c>
      <c r="O20" s="5">
        <v>95</v>
      </c>
      <c r="P20" s="5">
        <v>126</v>
      </c>
      <c r="Q20" s="5">
        <v>57</v>
      </c>
      <c r="R20" s="5">
        <v>97</v>
      </c>
      <c r="S20" s="5">
        <v>258</v>
      </c>
      <c r="T20" s="5">
        <v>113</v>
      </c>
      <c r="U20" s="5">
        <v>107</v>
      </c>
      <c r="V20" s="5">
        <v>114</v>
      </c>
      <c r="W20" s="5">
        <v>131</v>
      </c>
      <c r="X20" s="5">
        <v>31</v>
      </c>
      <c r="Y20" s="5">
        <v>66</v>
      </c>
      <c r="Z20" s="5">
        <v>29</v>
      </c>
      <c r="AA20" s="5">
        <v>51</v>
      </c>
      <c r="AB20" s="5">
        <v>16</v>
      </c>
      <c r="AC20" s="5">
        <v>56</v>
      </c>
      <c r="AD20" s="5">
        <v>18</v>
      </c>
      <c r="AE20" s="5">
        <v>64</v>
      </c>
      <c r="AF20" s="5">
        <v>59</v>
      </c>
      <c r="AG20" s="5">
        <v>56</v>
      </c>
      <c r="AH20" s="5">
        <v>59</v>
      </c>
    </row>
    <row r="21" spans="1:34">
      <c r="A21" s="23" t="s">
        <v>66</v>
      </c>
      <c r="B21" s="23" t="s">
        <v>45</v>
      </c>
      <c r="C21" s="23" t="s">
        <v>64</v>
      </c>
      <c r="D21" s="24">
        <f t="shared" si="0"/>
        <v>14394555.012600001</v>
      </c>
      <c r="E21" s="24">
        <f t="shared" si="1"/>
        <v>6532</v>
      </c>
      <c r="F21" s="5">
        <v>388</v>
      </c>
      <c r="G21" s="5">
        <v>386</v>
      </c>
      <c r="H21" s="5">
        <v>529</v>
      </c>
      <c r="I21" s="5">
        <v>511</v>
      </c>
      <c r="J21" s="5">
        <v>462</v>
      </c>
      <c r="K21" s="5">
        <v>252</v>
      </c>
      <c r="L21" s="5">
        <v>154</v>
      </c>
      <c r="M21" s="5">
        <v>100</v>
      </c>
      <c r="N21" s="5">
        <v>45</v>
      </c>
      <c r="O21" s="5">
        <v>190</v>
      </c>
      <c r="P21" s="5">
        <v>252</v>
      </c>
      <c r="Q21" s="5">
        <v>138</v>
      </c>
      <c r="R21" s="5">
        <v>194</v>
      </c>
      <c r="S21" s="5">
        <v>612</v>
      </c>
      <c r="T21" s="5">
        <v>225</v>
      </c>
      <c r="U21" s="5">
        <v>215</v>
      </c>
      <c r="V21" s="5">
        <v>227</v>
      </c>
      <c r="W21" s="5">
        <v>285</v>
      </c>
      <c r="X21" s="5">
        <v>63</v>
      </c>
      <c r="Y21" s="5">
        <v>197</v>
      </c>
      <c r="Z21" s="5">
        <v>77</v>
      </c>
      <c r="AA21" s="5">
        <v>132</v>
      </c>
      <c r="AB21" s="5">
        <v>38</v>
      </c>
      <c r="AC21" s="5">
        <v>138</v>
      </c>
      <c r="AD21" s="5">
        <v>41</v>
      </c>
      <c r="AE21" s="5">
        <v>172</v>
      </c>
      <c r="AF21" s="5">
        <v>165</v>
      </c>
      <c r="AG21" s="5">
        <v>179</v>
      </c>
      <c r="AH21" s="5">
        <v>165</v>
      </c>
    </row>
    <row r="22" spans="1:34">
      <c r="A22" s="43" t="s">
        <v>245</v>
      </c>
      <c r="B22" s="44"/>
      <c r="C22" s="45"/>
      <c r="D22" s="6">
        <f t="shared" si="0"/>
        <v>133262950.91979998</v>
      </c>
      <c r="E22" s="7">
        <f t="shared" si="1"/>
        <v>71498</v>
      </c>
      <c r="F22" s="8">
        <f t="shared" ref="F22:AH22" si="2">SUM(F5:F21)</f>
        <v>4547</v>
      </c>
      <c r="G22" s="8">
        <f t="shared" si="2"/>
        <v>4442</v>
      </c>
      <c r="H22" s="8">
        <f t="shared" si="2"/>
        <v>6076</v>
      </c>
      <c r="I22" s="8">
        <f t="shared" si="2"/>
        <v>6076</v>
      </c>
      <c r="J22" s="8">
        <f t="shared" si="2"/>
        <v>5314</v>
      </c>
      <c r="K22" s="8">
        <f t="shared" si="2"/>
        <v>3037</v>
      </c>
      <c r="L22" s="8">
        <f t="shared" si="2"/>
        <v>1822</v>
      </c>
      <c r="M22" s="8">
        <f t="shared" si="2"/>
        <v>1216</v>
      </c>
      <c r="N22" s="8">
        <f t="shared" si="2"/>
        <v>542</v>
      </c>
      <c r="O22" s="8">
        <f t="shared" si="2"/>
        <v>2284</v>
      </c>
      <c r="P22" s="8">
        <f t="shared" si="2"/>
        <v>3037</v>
      </c>
      <c r="Q22" s="8">
        <f t="shared" si="2"/>
        <v>1520</v>
      </c>
      <c r="R22" s="8">
        <f t="shared" si="2"/>
        <v>2314</v>
      </c>
      <c r="S22" s="8">
        <f t="shared" si="2"/>
        <v>6838</v>
      </c>
      <c r="T22" s="8">
        <f t="shared" si="2"/>
        <v>2734</v>
      </c>
      <c r="U22" s="8">
        <f t="shared" si="2"/>
        <v>2582</v>
      </c>
      <c r="V22" s="8">
        <f t="shared" si="2"/>
        <v>2753</v>
      </c>
      <c r="W22" s="8">
        <f t="shared" si="2"/>
        <v>3347</v>
      </c>
      <c r="X22" s="8">
        <f t="shared" si="2"/>
        <v>761</v>
      </c>
      <c r="Y22" s="8">
        <f t="shared" si="2"/>
        <v>1474</v>
      </c>
      <c r="Z22" s="8">
        <f t="shared" si="2"/>
        <v>607</v>
      </c>
      <c r="AA22" s="8">
        <f t="shared" si="2"/>
        <v>1039</v>
      </c>
      <c r="AB22" s="8">
        <f t="shared" si="2"/>
        <v>306</v>
      </c>
      <c r="AC22" s="8">
        <f t="shared" si="2"/>
        <v>1165</v>
      </c>
      <c r="AD22" s="8">
        <f t="shared" si="2"/>
        <v>367</v>
      </c>
      <c r="AE22" s="8">
        <f t="shared" si="2"/>
        <v>1364</v>
      </c>
      <c r="AF22" s="8">
        <f t="shared" si="2"/>
        <v>1299</v>
      </c>
      <c r="AG22" s="8">
        <f t="shared" si="2"/>
        <v>1333</v>
      </c>
      <c r="AH22" s="8">
        <f t="shared" si="2"/>
        <v>1302</v>
      </c>
    </row>
  </sheetData>
  <autoFilter ref="A3:Q22"/>
  <mergeCells count="6">
    <mergeCell ref="E3:E4"/>
    <mergeCell ref="A22:C2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:AV24"/>
  <sheetViews>
    <sheetView zoomScale="75" zoomScaleNormal="75" workbookViewId="0">
      <pane xSplit="9" ySplit="4" topLeftCell="J5" activePane="bottomRight" state="frozen"/>
      <selection pane="topRight" activeCell="F1" sqref="F1"/>
      <selection pane="bottomLeft" activeCell="A5" sqref="A5"/>
      <selection pane="bottomRight" activeCell="E31" sqref="E31"/>
    </sheetView>
  </sheetViews>
  <sheetFormatPr defaultColWidth="9.28515625" defaultRowHeight="15"/>
  <cols>
    <col min="1" max="1" width="30.85546875" bestFit="1" customWidth="1"/>
    <col min="2" max="2" width="15.140625" bestFit="1" customWidth="1"/>
    <col min="3" max="3" width="12.7109375" bestFit="1" customWidth="1"/>
    <col min="4" max="4" width="13.85546875" bestFit="1" customWidth="1"/>
    <col min="5" max="5" width="8.140625" bestFit="1" customWidth="1"/>
    <col min="6" max="6" width="13.85546875" bestFit="1" customWidth="1"/>
    <col min="7" max="7" width="13.28515625" bestFit="1" customWidth="1"/>
    <col min="8" max="8" width="13.85546875" bestFit="1" customWidth="1"/>
    <col min="9" max="9" width="16.5703125" bestFit="1" customWidth="1"/>
    <col min="10" max="17" width="13.7109375" bestFit="1" customWidth="1"/>
    <col min="18" max="21" width="14.85546875" bestFit="1" customWidth="1"/>
    <col min="22" max="22" width="8.7109375" bestFit="1" customWidth="1"/>
    <col min="23" max="23" width="8.85546875" bestFit="1" customWidth="1"/>
    <col min="24" max="25" width="12.28515625" bestFit="1" customWidth="1"/>
    <col min="26" max="27" width="10" bestFit="1" customWidth="1"/>
    <col min="28" max="28" width="12" bestFit="1" customWidth="1"/>
    <col min="29" max="29" width="12.85546875" bestFit="1" customWidth="1"/>
    <col min="30" max="32" width="11" bestFit="1" customWidth="1"/>
    <col min="33" max="33" width="12.140625" bestFit="1" customWidth="1"/>
    <col min="34" max="34" width="16.5703125" bestFit="1" customWidth="1"/>
    <col min="35" max="36" width="12.140625" bestFit="1" customWidth="1"/>
    <col min="37" max="37" width="12.85546875" bestFit="1" customWidth="1"/>
    <col min="38" max="38" width="12.140625" bestFit="1" customWidth="1"/>
    <col min="39" max="39" width="9.28515625" bestFit="1" customWidth="1"/>
    <col min="40" max="40" width="12.7109375" bestFit="1" customWidth="1"/>
    <col min="42" max="42" width="14.42578125" bestFit="1" customWidth="1"/>
    <col min="43" max="43" width="12" bestFit="1" customWidth="1"/>
    <col min="44" max="44" width="14.42578125" bestFit="1" customWidth="1"/>
    <col min="45" max="45" width="12.7109375" bestFit="1" customWidth="1"/>
    <col min="46" max="48" width="5.85546875" bestFit="1" customWidth="1"/>
  </cols>
  <sheetData>
    <row r="2" spans="1:48" ht="18.75">
      <c r="J2" s="1" t="s">
        <v>0</v>
      </c>
      <c r="K2" s="1" t="s">
        <v>0</v>
      </c>
      <c r="L2" s="1" t="s">
        <v>0</v>
      </c>
      <c r="M2" s="1" t="s">
        <v>0</v>
      </c>
      <c r="N2" s="1" t="s">
        <v>1</v>
      </c>
      <c r="O2" s="1" t="s">
        <v>1</v>
      </c>
      <c r="P2" s="1" t="s">
        <v>2</v>
      </c>
      <c r="Q2" s="1" t="s">
        <v>2</v>
      </c>
      <c r="R2" s="1" t="s">
        <v>2</v>
      </c>
      <c r="S2" s="1" t="s">
        <v>3</v>
      </c>
      <c r="T2" s="1" t="s">
        <v>2</v>
      </c>
      <c r="U2" s="1" t="s">
        <v>3</v>
      </c>
      <c r="V2" s="1" t="s">
        <v>3</v>
      </c>
      <c r="W2" s="1" t="s">
        <v>3</v>
      </c>
      <c r="X2" s="1" t="s">
        <v>4</v>
      </c>
      <c r="Y2" s="1" t="s">
        <v>4</v>
      </c>
      <c r="Z2" s="1" t="s">
        <v>5</v>
      </c>
      <c r="AA2" s="1" t="s">
        <v>5</v>
      </c>
      <c r="AB2" s="1" t="s">
        <v>6</v>
      </c>
      <c r="AC2" s="1" t="s">
        <v>7</v>
      </c>
      <c r="AD2" s="1" t="s">
        <v>7</v>
      </c>
      <c r="AE2" s="1" t="s">
        <v>7</v>
      </c>
      <c r="AF2" s="1" t="s">
        <v>8</v>
      </c>
      <c r="AG2" s="1" t="s">
        <v>9</v>
      </c>
      <c r="AH2" s="1" t="s">
        <v>9</v>
      </c>
      <c r="AI2" s="1" t="s">
        <v>9</v>
      </c>
      <c r="AJ2" s="1" t="s">
        <v>9</v>
      </c>
      <c r="AK2" s="1" t="s">
        <v>9</v>
      </c>
      <c r="AL2" s="1" t="s">
        <v>9</v>
      </c>
      <c r="AM2" s="48" t="s">
        <v>248</v>
      </c>
      <c r="AN2" s="49"/>
      <c r="AO2" s="49"/>
      <c r="AP2" s="49"/>
      <c r="AQ2" s="49"/>
      <c r="AR2" s="49"/>
      <c r="AS2" s="49"/>
      <c r="AT2" s="49"/>
      <c r="AU2" s="49"/>
      <c r="AV2" s="49"/>
    </row>
    <row r="3" spans="1:48" ht="30" customHeight="1">
      <c r="A3" s="46" t="s">
        <v>10</v>
      </c>
      <c r="B3" s="47" t="s">
        <v>11</v>
      </c>
      <c r="C3" s="42" t="s">
        <v>12</v>
      </c>
      <c r="D3" s="33"/>
      <c r="E3" s="33"/>
      <c r="F3" s="33"/>
      <c r="G3" s="33"/>
      <c r="H3" s="42" t="s">
        <v>13</v>
      </c>
      <c r="I3" s="42" t="s">
        <v>14</v>
      </c>
      <c r="J3" s="2">
        <v>798.99249999999995</v>
      </c>
      <c r="K3" s="2">
        <v>819.04250000000002</v>
      </c>
      <c r="L3" s="2">
        <v>819.04250000000002</v>
      </c>
      <c r="M3" s="2">
        <v>809.01750000000004</v>
      </c>
      <c r="N3" s="2">
        <v>862.15</v>
      </c>
      <c r="O3" s="2">
        <v>945.35749999999996</v>
      </c>
      <c r="P3" s="2">
        <v>994.48</v>
      </c>
      <c r="Q3" s="2">
        <v>999.49249999999995</v>
      </c>
      <c r="R3" s="2">
        <v>1062.6500000000001</v>
      </c>
      <c r="S3" s="2">
        <v>1042.5999999999999</v>
      </c>
      <c r="T3" s="2">
        <v>1296.08</v>
      </c>
      <c r="U3" s="2">
        <v>1062.6500000000001</v>
      </c>
      <c r="V3" s="2">
        <v>1062.6500000000001</v>
      </c>
      <c r="W3" s="2">
        <v>1062.52</v>
      </c>
      <c r="X3" s="2">
        <v>1178.94</v>
      </c>
      <c r="Y3" s="2">
        <v>1120.6600000000001</v>
      </c>
      <c r="Z3" s="2">
        <v>1227.9167</v>
      </c>
      <c r="AA3" s="2">
        <v>1267.01</v>
      </c>
      <c r="AB3" s="2">
        <v>1140.845</v>
      </c>
      <c r="AC3" s="2">
        <v>3548.43</v>
      </c>
      <c r="AD3" s="2">
        <v>3947.38</v>
      </c>
      <c r="AE3" s="2">
        <v>4044.61</v>
      </c>
      <c r="AF3" s="2">
        <v>6610.7</v>
      </c>
      <c r="AG3" s="2">
        <v>7066.79</v>
      </c>
      <c r="AH3" s="2">
        <v>7593.0357000000004</v>
      </c>
      <c r="AI3" s="2">
        <v>7778.4762000000001</v>
      </c>
      <c r="AJ3" s="2">
        <v>9066.5400000000009</v>
      </c>
      <c r="AK3" s="22">
        <v>9502.5714000000007</v>
      </c>
      <c r="AL3" s="2">
        <v>9873.4524000000001</v>
      </c>
      <c r="AM3">
        <v>7778.48</v>
      </c>
      <c r="AO3">
        <v>9066.5400000000009</v>
      </c>
      <c r="AQ3">
        <v>9837.4500000000007</v>
      </c>
    </row>
    <row r="4" spans="1:48">
      <c r="A4" s="46"/>
      <c r="B4" s="47"/>
      <c r="C4" s="42"/>
      <c r="D4" s="33"/>
      <c r="E4" s="33"/>
      <c r="F4" s="33"/>
      <c r="G4" s="33"/>
      <c r="H4" s="42"/>
      <c r="I4" s="42"/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  <c r="AB4" s="4" t="s">
        <v>33</v>
      </c>
      <c r="AC4" s="4" t="s">
        <v>34</v>
      </c>
      <c r="AD4" s="4" t="s">
        <v>35</v>
      </c>
      <c r="AE4" s="4" t="s">
        <v>36</v>
      </c>
      <c r="AF4" s="4" t="s">
        <v>37</v>
      </c>
      <c r="AG4" s="4" t="s">
        <v>38</v>
      </c>
      <c r="AH4" s="4" t="s">
        <v>39</v>
      </c>
      <c r="AI4" s="4" t="s">
        <v>40</v>
      </c>
      <c r="AJ4" s="4" t="s">
        <v>41</v>
      </c>
      <c r="AK4" s="4" t="s">
        <v>42</v>
      </c>
      <c r="AL4" s="4" t="s">
        <v>43</v>
      </c>
      <c r="AM4" s="4" t="s">
        <v>40</v>
      </c>
      <c r="AN4" s="4"/>
      <c r="AO4" s="4" t="s">
        <v>41</v>
      </c>
      <c r="AP4" s="4"/>
      <c r="AQ4" s="4" t="s">
        <v>43</v>
      </c>
      <c r="AR4" s="38"/>
    </row>
    <row r="5" spans="1:48">
      <c r="A5" s="23" t="s">
        <v>44</v>
      </c>
      <c r="B5" s="23" t="s">
        <v>45</v>
      </c>
      <c r="C5" s="23" t="s">
        <v>46</v>
      </c>
      <c r="D5" s="23">
        <v>4375479.3760000002</v>
      </c>
      <c r="E5" s="23"/>
      <c r="F5" s="23">
        <f>D5-E5</f>
        <v>4375479.3760000002</v>
      </c>
      <c r="G5" s="37">
        <f t="shared" ref="G5:G21" si="0">H5-F5</f>
        <v>0</v>
      </c>
      <c r="H5" s="24">
        <f t="shared" ref="H5:H22" si="1">SUMPRODUCT(J5:AL5,$J$3:$AL$3)</f>
        <v>4375479.3760000002</v>
      </c>
      <c r="I5" s="24">
        <f t="shared" ref="I5:I22" si="2">SUM(J5:AL5)</f>
        <v>2654</v>
      </c>
      <c r="J5" s="5">
        <v>175</v>
      </c>
      <c r="K5" s="5">
        <v>172</v>
      </c>
      <c r="L5" s="5">
        <v>234</v>
      </c>
      <c r="M5" s="5">
        <v>233</v>
      </c>
      <c r="N5" s="5">
        <v>205</v>
      </c>
      <c r="O5" s="5">
        <v>117</v>
      </c>
      <c r="P5" s="5">
        <v>69</v>
      </c>
      <c r="Q5" s="5">
        <v>47</v>
      </c>
      <c r="R5" s="5">
        <v>21</v>
      </c>
      <c r="S5" s="5">
        <v>88</v>
      </c>
      <c r="T5" s="5">
        <v>117</v>
      </c>
      <c r="U5" s="5">
        <v>58</v>
      </c>
      <c r="V5" s="5">
        <v>89</v>
      </c>
      <c r="W5" s="5">
        <v>263</v>
      </c>
      <c r="X5" s="5">
        <v>105</v>
      </c>
      <c r="Y5" s="5">
        <v>99</v>
      </c>
      <c r="Z5" s="5">
        <v>106</v>
      </c>
      <c r="AA5" s="5">
        <v>129</v>
      </c>
      <c r="AB5" s="5">
        <v>30</v>
      </c>
      <c r="AC5" s="5">
        <v>48</v>
      </c>
      <c r="AD5" s="5">
        <v>20</v>
      </c>
      <c r="AE5" s="5">
        <v>34</v>
      </c>
      <c r="AF5" s="5">
        <v>10</v>
      </c>
      <c r="AG5" s="5">
        <v>32</v>
      </c>
      <c r="AH5" s="5">
        <v>10</v>
      </c>
      <c r="AI5" s="5">
        <v>37</v>
      </c>
      <c r="AJ5" s="5">
        <v>35</v>
      </c>
      <c r="AK5" s="5">
        <v>36</v>
      </c>
      <c r="AL5" s="5">
        <v>35</v>
      </c>
      <c r="AM5" s="39"/>
      <c r="AN5" s="31">
        <f>AM5*$AM$3</f>
        <v>0</v>
      </c>
      <c r="AO5" s="39"/>
      <c r="AP5" s="31">
        <f>AO5*$AO$3</f>
        <v>0</v>
      </c>
      <c r="AQ5" s="39"/>
      <c r="AR5" s="31">
        <f>AQ5*$AQ$3</f>
        <v>0</v>
      </c>
      <c r="AS5">
        <f>AR5+AP5+AN5</f>
        <v>0</v>
      </c>
      <c r="AT5" s="9">
        <f>AI5-AM5</f>
        <v>37</v>
      </c>
      <c r="AU5" s="9">
        <f>AJ5-AO5</f>
        <v>35</v>
      </c>
      <c r="AV5" s="9">
        <f>AL5-AQ5</f>
        <v>35</v>
      </c>
    </row>
    <row r="6" spans="1:48">
      <c r="A6" s="27" t="s">
        <v>47</v>
      </c>
      <c r="B6" s="23" t="s">
        <v>45</v>
      </c>
      <c r="C6" s="23" t="s">
        <v>46</v>
      </c>
      <c r="D6" s="23">
        <v>13958531.563499998</v>
      </c>
      <c r="E6" s="23"/>
      <c r="F6" s="23">
        <f t="shared" ref="F6:F21" si="3">D6-E6</f>
        <v>13958531.563499998</v>
      </c>
      <c r="G6" s="37">
        <f t="shared" si="0"/>
        <v>0</v>
      </c>
      <c r="H6" s="24">
        <f t="shared" si="1"/>
        <v>13958531.563499998</v>
      </c>
      <c r="I6" s="24">
        <f t="shared" si="2"/>
        <v>6805</v>
      </c>
      <c r="J6" s="5">
        <v>417</v>
      </c>
      <c r="K6" s="5">
        <v>407</v>
      </c>
      <c r="L6" s="5">
        <v>557</v>
      </c>
      <c r="M6" s="5">
        <v>558</v>
      </c>
      <c r="N6" s="5">
        <v>488</v>
      </c>
      <c r="O6" s="5">
        <v>279</v>
      </c>
      <c r="P6" s="5">
        <v>167</v>
      </c>
      <c r="Q6" s="5">
        <v>112</v>
      </c>
      <c r="R6" s="5">
        <v>49</v>
      </c>
      <c r="S6" s="5">
        <v>209</v>
      </c>
      <c r="T6" s="5">
        <v>279</v>
      </c>
      <c r="U6" s="5">
        <v>139</v>
      </c>
      <c r="V6" s="5">
        <v>212</v>
      </c>
      <c r="W6" s="5">
        <v>628</v>
      </c>
      <c r="X6" s="5">
        <v>251</v>
      </c>
      <c r="Y6" s="5">
        <v>237</v>
      </c>
      <c r="Z6" s="5">
        <v>253</v>
      </c>
      <c r="AA6" s="5">
        <v>307</v>
      </c>
      <c r="AB6" s="5">
        <v>70</v>
      </c>
      <c r="AC6" s="5">
        <v>171</v>
      </c>
      <c r="AD6" s="5">
        <v>70</v>
      </c>
      <c r="AE6" s="5">
        <v>121</v>
      </c>
      <c r="AF6" s="5">
        <v>36</v>
      </c>
      <c r="AG6" s="5">
        <v>135</v>
      </c>
      <c r="AH6" s="5">
        <v>42</v>
      </c>
      <c r="AI6" s="5">
        <v>157</v>
      </c>
      <c r="AJ6" s="5">
        <v>150</v>
      </c>
      <c r="AK6" s="5">
        <v>154</v>
      </c>
      <c r="AL6" s="5">
        <v>150</v>
      </c>
      <c r="AM6" s="39"/>
      <c r="AN6" s="31">
        <f t="shared" ref="AN6:AN22" si="4">AM6*$AM$3</f>
        <v>0</v>
      </c>
      <c r="AO6" s="39"/>
      <c r="AP6" s="31">
        <f t="shared" ref="AP6:AP22" si="5">AO6*$AO$3</f>
        <v>0</v>
      </c>
      <c r="AQ6" s="39"/>
      <c r="AR6" s="31">
        <f t="shared" ref="AR6:AR22" si="6">AQ6*$AQ$3</f>
        <v>0</v>
      </c>
      <c r="AS6">
        <f t="shared" ref="AS6:AS21" si="7">AR6+AP6+AN6</f>
        <v>0</v>
      </c>
      <c r="AT6" s="9">
        <f t="shared" ref="AT6:AT21" si="8">AI6-AM6</f>
        <v>157</v>
      </c>
      <c r="AU6" s="9">
        <f t="shared" ref="AU6:AU21" si="9">AJ6-AO6</f>
        <v>150</v>
      </c>
      <c r="AV6" s="9">
        <f t="shared" ref="AV6:AV21" si="10">AL6-AQ6</f>
        <v>150</v>
      </c>
    </row>
    <row r="7" spans="1:48">
      <c r="A7" s="28" t="s">
        <v>48</v>
      </c>
      <c r="B7" s="23" t="s">
        <v>45</v>
      </c>
      <c r="C7" s="23" t="s">
        <v>49</v>
      </c>
      <c r="D7" s="23">
        <v>4571460.4585999995</v>
      </c>
      <c r="E7" s="23">
        <v>200000</v>
      </c>
      <c r="F7" s="23">
        <f t="shared" si="3"/>
        <v>4371460.4585999995</v>
      </c>
      <c r="G7" s="37">
        <f t="shared" si="0"/>
        <v>-1573.8363999994472</v>
      </c>
      <c r="H7" s="24">
        <f t="shared" si="1"/>
        <v>4369886.6222000001</v>
      </c>
      <c r="I7" s="24">
        <f t="shared" si="2"/>
        <v>1991</v>
      </c>
      <c r="J7" s="5">
        <v>118</v>
      </c>
      <c r="K7" s="5">
        <v>116</v>
      </c>
      <c r="L7" s="5">
        <v>159</v>
      </c>
      <c r="M7" s="5">
        <v>159</v>
      </c>
      <c r="N7" s="5">
        <v>139</v>
      </c>
      <c r="O7" s="5">
        <v>79</v>
      </c>
      <c r="P7" s="5">
        <v>47</v>
      </c>
      <c r="Q7" s="5">
        <v>31</v>
      </c>
      <c r="R7" s="5">
        <v>14</v>
      </c>
      <c r="S7" s="5">
        <v>60</v>
      </c>
      <c r="T7" s="5">
        <v>79</v>
      </c>
      <c r="U7" s="5">
        <v>40</v>
      </c>
      <c r="V7" s="5">
        <v>61</v>
      </c>
      <c r="W7" s="5">
        <v>178</v>
      </c>
      <c r="X7" s="5">
        <v>71</v>
      </c>
      <c r="Y7" s="5">
        <v>68</v>
      </c>
      <c r="Z7" s="5">
        <v>72</v>
      </c>
      <c r="AA7" s="5">
        <v>88</v>
      </c>
      <c r="AB7" s="5">
        <v>20</v>
      </c>
      <c r="AC7" s="5">
        <v>54</v>
      </c>
      <c r="AD7" s="5">
        <v>22</v>
      </c>
      <c r="AE7" s="5">
        <v>39</v>
      </c>
      <c r="AF7" s="5">
        <v>12</v>
      </c>
      <c r="AG7" s="5">
        <v>48</v>
      </c>
      <c r="AH7" s="5">
        <v>16</v>
      </c>
      <c r="AI7" s="5">
        <v>54</v>
      </c>
      <c r="AJ7" s="5">
        <v>45</v>
      </c>
      <c r="AK7" s="5">
        <v>56</v>
      </c>
      <c r="AL7" s="5">
        <v>46</v>
      </c>
      <c r="AM7" s="39">
        <v>4</v>
      </c>
      <c r="AN7" s="31">
        <f t="shared" si="4"/>
        <v>31113.919999999998</v>
      </c>
      <c r="AO7" s="39">
        <v>9</v>
      </c>
      <c r="AP7" s="31">
        <f t="shared" si="5"/>
        <v>81598.860000000015</v>
      </c>
      <c r="AQ7" s="39">
        <v>9</v>
      </c>
      <c r="AR7" s="31">
        <f t="shared" si="6"/>
        <v>88537.05</v>
      </c>
      <c r="AS7">
        <f t="shared" si="7"/>
        <v>201249.83000000002</v>
      </c>
      <c r="AT7" s="9">
        <f t="shared" si="8"/>
        <v>50</v>
      </c>
      <c r="AU7" s="9">
        <f t="shared" si="9"/>
        <v>36</v>
      </c>
      <c r="AV7" s="9">
        <f t="shared" si="10"/>
        <v>37</v>
      </c>
    </row>
    <row r="8" spans="1:48">
      <c r="A8" s="28" t="s">
        <v>50</v>
      </c>
      <c r="B8" s="23" t="s">
        <v>45</v>
      </c>
      <c r="C8" s="23" t="s">
        <v>49</v>
      </c>
      <c r="D8" s="23">
        <v>8907490.5812999997</v>
      </c>
      <c r="E8" s="23">
        <v>200000</v>
      </c>
      <c r="F8" s="23">
        <f t="shared" si="3"/>
        <v>8707490.5812999997</v>
      </c>
      <c r="G8" s="37">
        <f t="shared" si="0"/>
        <v>-1573.8364000003785</v>
      </c>
      <c r="H8" s="24">
        <f t="shared" si="1"/>
        <v>8705916.7448999994</v>
      </c>
      <c r="I8" s="24">
        <f t="shared" si="2"/>
        <v>4469</v>
      </c>
      <c r="J8" s="5">
        <v>279</v>
      </c>
      <c r="K8" s="5">
        <v>272</v>
      </c>
      <c r="L8" s="5">
        <v>373</v>
      </c>
      <c r="M8" s="5">
        <v>372</v>
      </c>
      <c r="N8" s="5">
        <v>326</v>
      </c>
      <c r="O8" s="5">
        <v>186</v>
      </c>
      <c r="P8" s="5">
        <v>113</v>
      </c>
      <c r="Q8" s="5">
        <v>75</v>
      </c>
      <c r="R8" s="5">
        <v>34</v>
      </c>
      <c r="S8" s="5">
        <v>140</v>
      </c>
      <c r="T8" s="5">
        <v>186</v>
      </c>
      <c r="U8" s="5">
        <v>93</v>
      </c>
      <c r="V8" s="5">
        <v>142</v>
      </c>
      <c r="W8" s="5">
        <v>419</v>
      </c>
      <c r="X8" s="5">
        <v>168</v>
      </c>
      <c r="Y8" s="5">
        <v>159</v>
      </c>
      <c r="Z8" s="5">
        <v>169</v>
      </c>
      <c r="AA8" s="5">
        <v>206</v>
      </c>
      <c r="AB8" s="5">
        <v>47</v>
      </c>
      <c r="AC8" s="5">
        <v>105</v>
      </c>
      <c r="AD8" s="5">
        <v>44</v>
      </c>
      <c r="AE8" s="5">
        <v>74</v>
      </c>
      <c r="AF8" s="5">
        <v>21</v>
      </c>
      <c r="AG8" s="5">
        <v>83</v>
      </c>
      <c r="AH8" s="5">
        <v>27</v>
      </c>
      <c r="AI8" s="5">
        <v>93</v>
      </c>
      <c r="AJ8" s="5">
        <v>84</v>
      </c>
      <c r="AK8" s="5">
        <v>95</v>
      </c>
      <c r="AL8" s="5">
        <v>84</v>
      </c>
      <c r="AM8" s="39">
        <v>4</v>
      </c>
      <c r="AN8" s="31">
        <f t="shared" si="4"/>
        <v>31113.919999999998</v>
      </c>
      <c r="AO8" s="39">
        <v>9</v>
      </c>
      <c r="AP8" s="31">
        <f t="shared" si="5"/>
        <v>81598.860000000015</v>
      </c>
      <c r="AQ8" s="39">
        <v>9</v>
      </c>
      <c r="AR8" s="31">
        <f t="shared" si="6"/>
        <v>88537.05</v>
      </c>
      <c r="AS8">
        <f t="shared" si="7"/>
        <v>201249.83000000002</v>
      </c>
      <c r="AT8" s="9">
        <f t="shared" si="8"/>
        <v>89</v>
      </c>
      <c r="AU8" s="9">
        <f t="shared" si="9"/>
        <v>75</v>
      </c>
      <c r="AV8" s="9">
        <f t="shared" si="10"/>
        <v>75</v>
      </c>
    </row>
    <row r="9" spans="1:48">
      <c r="A9" s="28" t="s">
        <v>51</v>
      </c>
      <c r="B9" s="23" t="s">
        <v>45</v>
      </c>
      <c r="C9" s="23" t="s">
        <v>49</v>
      </c>
      <c r="D9" s="23">
        <v>8601049.6950000003</v>
      </c>
      <c r="E9" s="23">
        <v>200000</v>
      </c>
      <c r="F9" s="23">
        <f t="shared" si="3"/>
        <v>8401049.6950000003</v>
      </c>
      <c r="G9" s="37">
        <f t="shared" si="0"/>
        <v>-1573.8364000003785</v>
      </c>
      <c r="H9" s="24">
        <f t="shared" si="1"/>
        <v>8399475.8585999999</v>
      </c>
      <c r="I9" s="24">
        <f t="shared" si="2"/>
        <v>4159</v>
      </c>
      <c r="J9" s="5">
        <v>256</v>
      </c>
      <c r="K9" s="5">
        <v>250</v>
      </c>
      <c r="L9" s="5">
        <v>342</v>
      </c>
      <c r="M9" s="5">
        <v>342</v>
      </c>
      <c r="N9" s="5">
        <v>299</v>
      </c>
      <c r="O9" s="5">
        <v>171</v>
      </c>
      <c r="P9" s="5">
        <v>102</v>
      </c>
      <c r="Q9" s="5">
        <v>69</v>
      </c>
      <c r="R9" s="5">
        <v>31</v>
      </c>
      <c r="S9" s="5">
        <v>129</v>
      </c>
      <c r="T9" s="5">
        <v>171</v>
      </c>
      <c r="U9" s="5">
        <v>86</v>
      </c>
      <c r="V9" s="5">
        <v>130</v>
      </c>
      <c r="W9" s="5">
        <v>385</v>
      </c>
      <c r="X9" s="5">
        <v>155</v>
      </c>
      <c r="Y9" s="5">
        <v>145</v>
      </c>
      <c r="Z9" s="5">
        <v>155</v>
      </c>
      <c r="AA9" s="5">
        <v>188</v>
      </c>
      <c r="AB9" s="5">
        <v>43</v>
      </c>
      <c r="AC9" s="5">
        <v>105</v>
      </c>
      <c r="AD9" s="5">
        <v>44</v>
      </c>
      <c r="AE9" s="5">
        <v>74</v>
      </c>
      <c r="AF9" s="5">
        <v>21</v>
      </c>
      <c r="AG9" s="5">
        <v>83</v>
      </c>
      <c r="AH9" s="5">
        <v>27</v>
      </c>
      <c r="AI9" s="5">
        <v>93</v>
      </c>
      <c r="AJ9" s="5">
        <v>84</v>
      </c>
      <c r="AK9" s="5">
        <v>95</v>
      </c>
      <c r="AL9" s="5">
        <v>84</v>
      </c>
      <c r="AM9" s="39">
        <v>4</v>
      </c>
      <c r="AN9" s="31">
        <f t="shared" si="4"/>
        <v>31113.919999999998</v>
      </c>
      <c r="AO9" s="39">
        <v>9</v>
      </c>
      <c r="AP9" s="31">
        <f t="shared" si="5"/>
        <v>81598.860000000015</v>
      </c>
      <c r="AQ9" s="39">
        <v>9</v>
      </c>
      <c r="AR9" s="31">
        <f t="shared" si="6"/>
        <v>88537.05</v>
      </c>
      <c r="AS9">
        <f t="shared" si="7"/>
        <v>201249.83000000002</v>
      </c>
      <c r="AT9" s="9">
        <f t="shared" si="8"/>
        <v>89</v>
      </c>
      <c r="AU9" s="9">
        <f t="shared" si="9"/>
        <v>75</v>
      </c>
      <c r="AV9" s="9">
        <f t="shared" si="10"/>
        <v>75</v>
      </c>
    </row>
    <row r="10" spans="1:48">
      <c r="A10" s="28" t="s">
        <v>52</v>
      </c>
      <c r="B10" s="23" t="s">
        <v>45</v>
      </c>
      <c r="C10" s="23" t="s">
        <v>45</v>
      </c>
      <c r="D10" s="23">
        <v>3179876.1993</v>
      </c>
      <c r="E10" s="23">
        <v>200000</v>
      </c>
      <c r="F10" s="23">
        <f t="shared" si="3"/>
        <v>2979876.1993</v>
      </c>
      <c r="G10" s="37">
        <f t="shared" si="0"/>
        <v>-1573.8364000003785</v>
      </c>
      <c r="H10" s="24">
        <f t="shared" si="1"/>
        <v>2978302.3628999996</v>
      </c>
      <c r="I10" s="24">
        <f t="shared" si="2"/>
        <v>1830</v>
      </c>
      <c r="J10" s="5">
        <v>121</v>
      </c>
      <c r="K10" s="5">
        <v>118</v>
      </c>
      <c r="L10" s="5">
        <v>162</v>
      </c>
      <c r="M10" s="5">
        <v>162</v>
      </c>
      <c r="N10" s="5">
        <v>142</v>
      </c>
      <c r="O10" s="5">
        <v>81</v>
      </c>
      <c r="P10" s="5">
        <v>48</v>
      </c>
      <c r="Q10" s="5">
        <v>32</v>
      </c>
      <c r="R10" s="5">
        <v>14</v>
      </c>
      <c r="S10" s="5">
        <v>61</v>
      </c>
      <c r="T10" s="5">
        <v>81</v>
      </c>
      <c r="U10" s="5">
        <v>41</v>
      </c>
      <c r="V10" s="5">
        <v>62</v>
      </c>
      <c r="W10" s="5">
        <v>181</v>
      </c>
      <c r="X10" s="5">
        <v>73</v>
      </c>
      <c r="Y10" s="5">
        <v>69</v>
      </c>
      <c r="Z10" s="5">
        <v>74</v>
      </c>
      <c r="AA10" s="5">
        <v>90</v>
      </c>
      <c r="AB10" s="5">
        <v>20</v>
      </c>
      <c r="AC10" s="5">
        <v>31</v>
      </c>
      <c r="AD10" s="5">
        <v>13</v>
      </c>
      <c r="AE10" s="5">
        <v>22</v>
      </c>
      <c r="AF10" s="5">
        <v>6</v>
      </c>
      <c r="AG10" s="5">
        <v>26</v>
      </c>
      <c r="AH10" s="5">
        <v>7</v>
      </c>
      <c r="AI10" s="5">
        <v>25</v>
      </c>
      <c r="AJ10" s="5">
        <v>20</v>
      </c>
      <c r="AK10" s="5">
        <v>28</v>
      </c>
      <c r="AL10" s="5">
        <v>20</v>
      </c>
      <c r="AM10" s="39">
        <v>4</v>
      </c>
      <c r="AN10" s="31">
        <f t="shared" si="4"/>
        <v>31113.919999999998</v>
      </c>
      <c r="AO10" s="39">
        <v>9</v>
      </c>
      <c r="AP10" s="31">
        <f t="shared" si="5"/>
        <v>81598.860000000015</v>
      </c>
      <c r="AQ10" s="39">
        <v>9</v>
      </c>
      <c r="AR10" s="31">
        <f t="shared" si="6"/>
        <v>88537.05</v>
      </c>
      <c r="AS10">
        <f t="shared" si="7"/>
        <v>201249.83000000002</v>
      </c>
      <c r="AT10" s="9">
        <f t="shared" si="8"/>
        <v>21</v>
      </c>
      <c r="AU10" s="9">
        <f t="shared" si="9"/>
        <v>11</v>
      </c>
      <c r="AV10" s="9">
        <f t="shared" si="10"/>
        <v>11</v>
      </c>
    </row>
    <row r="11" spans="1:48">
      <c r="A11" s="23" t="s">
        <v>53</v>
      </c>
      <c r="B11" s="23" t="s">
        <v>45</v>
      </c>
      <c r="C11" s="23" t="s">
        <v>54</v>
      </c>
      <c r="D11" s="23">
        <v>6601446.1163999997</v>
      </c>
      <c r="E11" s="23"/>
      <c r="F11" s="23">
        <f t="shared" si="3"/>
        <v>6601446.1163999997</v>
      </c>
      <c r="G11" s="37">
        <f t="shared" si="0"/>
        <v>-26718.468600001186</v>
      </c>
      <c r="H11" s="24">
        <f t="shared" si="1"/>
        <v>6574727.6477999985</v>
      </c>
      <c r="I11" s="24">
        <f t="shared" si="2"/>
        <v>4296</v>
      </c>
      <c r="J11" s="5">
        <v>291</v>
      </c>
      <c r="K11" s="5">
        <v>283</v>
      </c>
      <c r="L11" s="5">
        <v>389</v>
      </c>
      <c r="M11" s="5">
        <v>387</v>
      </c>
      <c r="N11" s="5">
        <v>340</v>
      </c>
      <c r="O11" s="5">
        <v>194</v>
      </c>
      <c r="P11" s="5">
        <v>117</v>
      </c>
      <c r="Q11" s="5">
        <v>78</v>
      </c>
      <c r="R11" s="5">
        <v>35</v>
      </c>
      <c r="S11" s="5">
        <v>146</v>
      </c>
      <c r="T11" s="5">
        <v>194</v>
      </c>
      <c r="U11" s="5">
        <v>97</v>
      </c>
      <c r="V11" s="5">
        <v>148</v>
      </c>
      <c r="W11" s="5">
        <v>436</v>
      </c>
      <c r="X11" s="5">
        <v>175</v>
      </c>
      <c r="Y11" s="5">
        <v>165</v>
      </c>
      <c r="Z11" s="5">
        <v>176</v>
      </c>
      <c r="AA11" s="5">
        <v>214</v>
      </c>
      <c r="AB11" s="5">
        <v>49</v>
      </c>
      <c r="AC11" s="5">
        <v>55</v>
      </c>
      <c r="AD11" s="5">
        <v>22</v>
      </c>
      <c r="AE11" s="5">
        <v>39</v>
      </c>
      <c r="AF11" s="5">
        <v>12</v>
      </c>
      <c r="AG11" s="5">
        <v>44</v>
      </c>
      <c r="AH11" s="5">
        <v>14</v>
      </c>
      <c r="AI11" s="5">
        <v>50</v>
      </c>
      <c r="AJ11" s="5">
        <v>49</v>
      </c>
      <c r="AK11" s="5">
        <v>49</v>
      </c>
      <c r="AL11" s="5">
        <v>48</v>
      </c>
      <c r="AM11" s="39">
        <v>1</v>
      </c>
      <c r="AN11" s="31">
        <f t="shared" si="4"/>
        <v>7778.48</v>
      </c>
      <c r="AO11" s="39">
        <v>1</v>
      </c>
      <c r="AP11" s="31">
        <f t="shared" si="5"/>
        <v>9066.5400000000009</v>
      </c>
      <c r="AQ11" s="39">
        <v>1</v>
      </c>
      <c r="AR11" s="31">
        <f t="shared" si="6"/>
        <v>9837.4500000000007</v>
      </c>
      <c r="AS11">
        <f t="shared" si="7"/>
        <v>26682.47</v>
      </c>
      <c r="AT11" s="9">
        <f t="shared" si="8"/>
        <v>49</v>
      </c>
      <c r="AU11" s="9">
        <f t="shared" si="9"/>
        <v>48</v>
      </c>
      <c r="AV11" s="9">
        <f t="shared" si="10"/>
        <v>47</v>
      </c>
    </row>
    <row r="12" spans="1:48">
      <c r="A12" s="28" t="s">
        <v>55</v>
      </c>
      <c r="B12" s="23" t="s">
        <v>45</v>
      </c>
      <c r="C12" s="23" t="s">
        <v>56</v>
      </c>
      <c r="D12" s="23">
        <v>6227289.180900001</v>
      </c>
      <c r="E12" s="23">
        <v>200000</v>
      </c>
      <c r="F12" s="23">
        <f t="shared" si="3"/>
        <v>6027289.180900001</v>
      </c>
      <c r="G12" s="37">
        <f t="shared" si="0"/>
        <v>-1573.8364000013098</v>
      </c>
      <c r="H12" s="24">
        <f t="shared" si="1"/>
        <v>6025715.3444999997</v>
      </c>
      <c r="I12" s="24">
        <f t="shared" si="2"/>
        <v>4668</v>
      </c>
      <c r="J12" s="5">
        <v>330</v>
      </c>
      <c r="K12" s="5">
        <v>321</v>
      </c>
      <c r="L12" s="5">
        <v>439</v>
      </c>
      <c r="M12" s="5">
        <v>439</v>
      </c>
      <c r="N12" s="5">
        <v>384</v>
      </c>
      <c r="O12" s="5">
        <v>220</v>
      </c>
      <c r="P12" s="5">
        <v>131</v>
      </c>
      <c r="Q12" s="5">
        <v>88</v>
      </c>
      <c r="R12" s="5">
        <v>39</v>
      </c>
      <c r="S12" s="5">
        <v>165</v>
      </c>
      <c r="T12" s="5">
        <v>220</v>
      </c>
      <c r="U12" s="5">
        <v>110</v>
      </c>
      <c r="V12" s="5">
        <v>167</v>
      </c>
      <c r="W12" s="5">
        <v>495</v>
      </c>
      <c r="X12" s="5">
        <v>197</v>
      </c>
      <c r="Y12" s="5">
        <v>187</v>
      </c>
      <c r="Z12" s="5">
        <v>199</v>
      </c>
      <c r="AA12" s="5">
        <v>242</v>
      </c>
      <c r="AB12" s="5">
        <v>55</v>
      </c>
      <c r="AC12" s="5">
        <v>38</v>
      </c>
      <c r="AD12" s="5">
        <v>15</v>
      </c>
      <c r="AE12" s="5">
        <v>28</v>
      </c>
      <c r="AF12" s="5">
        <v>7</v>
      </c>
      <c r="AG12" s="5">
        <v>30</v>
      </c>
      <c r="AH12" s="5">
        <v>9</v>
      </c>
      <c r="AI12" s="5">
        <v>31</v>
      </c>
      <c r="AJ12" s="5">
        <v>24</v>
      </c>
      <c r="AK12" s="5">
        <v>34</v>
      </c>
      <c r="AL12" s="5">
        <v>24</v>
      </c>
      <c r="AM12" s="39">
        <v>4</v>
      </c>
      <c r="AN12" s="31">
        <f t="shared" si="4"/>
        <v>31113.919999999998</v>
      </c>
      <c r="AO12" s="39">
        <v>9</v>
      </c>
      <c r="AP12" s="31">
        <f t="shared" si="5"/>
        <v>81598.860000000015</v>
      </c>
      <c r="AQ12" s="39">
        <v>9</v>
      </c>
      <c r="AR12" s="31">
        <f t="shared" si="6"/>
        <v>88537.05</v>
      </c>
      <c r="AS12">
        <f t="shared" si="7"/>
        <v>201249.83000000002</v>
      </c>
      <c r="AT12" s="9">
        <f t="shared" si="8"/>
        <v>27</v>
      </c>
      <c r="AU12" s="9">
        <f t="shared" si="9"/>
        <v>15</v>
      </c>
      <c r="AV12" s="9">
        <f t="shared" si="10"/>
        <v>15</v>
      </c>
    </row>
    <row r="13" spans="1:48">
      <c r="A13" s="23" t="s">
        <v>57</v>
      </c>
      <c r="B13" s="23" t="s">
        <v>45</v>
      </c>
      <c r="C13" s="23" t="s">
        <v>54</v>
      </c>
      <c r="D13" s="23">
        <v>8495370.3037</v>
      </c>
      <c r="E13" s="23"/>
      <c r="F13" s="23">
        <f t="shared" si="3"/>
        <v>8495370.3037</v>
      </c>
      <c r="G13" s="37">
        <f t="shared" si="0"/>
        <v>-26718.468599999323</v>
      </c>
      <c r="H13" s="24">
        <f t="shared" si="1"/>
        <v>8468651.8351000007</v>
      </c>
      <c r="I13" s="24">
        <f t="shared" si="2"/>
        <v>4347</v>
      </c>
      <c r="J13" s="5">
        <v>285</v>
      </c>
      <c r="K13" s="5">
        <v>272</v>
      </c>
      <c r="L13" s="5">
        <v>375</v>
      </c>
      <c r="M13" s="5">
        <v>369</v>
      </c>
      <c r="N13" s="5">
        <v>327</v>
      </c>
      <c r="O13" s="5">
        <v>190</v>
      </c>
      <c r="P13" s="5">
        <v>111</v>
      </c>
      <c r="Q13" s="5">
        <v>73</v>
      </c>
      <c r="R13" s="5">
        <v>31</v>
      </c>
      <c r="S13" s="5">
        <v>132</v>
      </c>
      <c r="T13" s="5">
        <v>187</v>
      </c>
      <c r="U13" s="5">
        <v>88</v>
      </c>
      <c r="V13" s="5">
        <v>133</v>
      </c>
      <c r="W13" s="5">
        <v>395</v>
      </c>
      <c r="X13" s="5">
        <v>158</v>
      </c>
      <c r="Y13" s="5">
        <v>149</v>
      </c>
      <c r="Z13" s="5">
        <v>158</v>
      </c>
      <c r="AA13" s="5">
        <v>193</v>
      </c>
      <c r="AB13" s="5">
        <v>44</v>
      </c>
      <c r="AC13" s="5">
        <v>92</v>
      </c>
      <c r="AD13" s="5">
        <v>38</v>
      </c>
      <c r="AE13" s="5">
        <v>65</v>
      </c>
      <c r="AF13" s="5">
        <v>19</v>
      </c>
      <c r="AG13" s="5">
        <v>80</v>
      </c>
      <c r="AH13" s="5">
        <v>25</v>
      </c>
      <c r="AI13" s="5">
        <v>92</v>
      </c>
      <c r="AJ13" s="5">
        <v>87</v>
      </c>
      <c r="AK13" s="5">
        <v>91</v>
      </c>
      <c r="AL13" s="5">
        <v>88</v>
      </c>
      <c r="AM13" s="39">
        <v>1</v>
      </c>
      <c r="AN13" s="31">
        <f t="shared" si="4"/>
        <v>7778.48</v>
      </c>
      <c r="AO13" s="39">
        <v>1</v>
      </c>
      <c r="AP13" s="31">
        <f t="shared" si="5"/>
        <v>9066.5400000000009</v>
      </c>
      <c r="AQ13" s="39">
        <v>1</v>
      </c>
      <c r="AR13" s="31">
        <f t="shared" si="6"/>
        <v>9837.4500000000007</v>
      </c>
      <c r="AS13">
        <f t="shared" si="7"/>
        <v>26682.47</v>
      </c>
      <c r="AT13" s="9">
        <f t="shared" si="8"/>
        <v>91</v>
      </c>
      <c r="AU13" s="9">
        <f t="shared" si="9"/>
        <v>86</v>
      </c>
      <c r="AV13" s="9">
        <f t="shared" si="10"/>
        <v>87</v>
      </c>
    </row>
    <row r="14" spans="1:48">
      <c r="A14" s="27" t="s">
        <v>58</v>
      </c>
      <c r="B14" s="23" t="s">
        <v>45</v>
      </c>
      <c r="C14" s="23" t="s">
        <v>54</v>
      </c>
      <c r="D14" s="23">
        <v>7579365.0739000002</v>
      </c>
      <c r="E14" s="23">
        <v>800000</v>
      </c>
      <c r="F14" s="23">
        <f t="shared" si="3"/>
        <v>6779365.0739000002</v>
      </c>
      <c r="G14" s="37">
        <f t="shared" si="0"/>
        <v>75148.123999999836</v>
      </c>
      <c r="H14" s="24">
        <f t="shared" si="1"/>
        <v>6854513.1979</v>
      </c>
      <c r="I14" s="24">
        <f t="shared" si="2"/>
        <v>3710</v>
      </c>
      <c r="J14" s="5">
        <v>235</v>
      </c>
      <c r="K14" s="5">
        <v>229</v>
      </c>
      <c r="L14" s="5">
        <v>313</v>
      </c>
      <c r="M14" s="5">
        <v>313</v>
      </c>
      <c r="N14" s="5">
        <v>274</v>
      </c>
      <c r="O14" s="5">
        <v>157</v>
      </c>
      <c r="P14" s="5">
        <v>94</v>
      </c>
      <c r="Q14" s="5">
        <v>63</v>
      </c>
      <c r="R14" s="5">
        <v>28</v>
      </c>
      <c r="S14" s="5">
        <v>118</v>
      </c>
      <c r="T14" s="5">
        <v>157</v>
      </c>
      <c r="U14" s="5">
        <v>79</v>
      </c>
      <c r="V14" s="5">
        <v>119</v>
      </c>
      <c r="W14" s="5">
        <v>353</v>
      </c>
      <c r="X14" s="5">
        <v>142</v>
      </c>
      <c r="Y14" s="5">
        <v>133</v>
      </c>
      <c r="Z14" s="5">
        <v>142</v>
      </c>
      <c r="AA14" s="5">
        <v>173</v>
      </c>
      <c r="AB14" s="5">
        <v>39</v>
      </c>
      <c r="AC14" s="5">
        <v>90</v>
      </c>
      <c r="AD14" s="5">
        <v>38</v>
      </c>
      <c r="AE14" s="5">
        <v>63</v>
      </c>
      <c r="AF14" s="5">
        <v>19</v>
      </c>
      <c r="AG14" s="5">
        <v>71</v>
      </c>
      <c r="AH14" s="5">
        <v>23</v>
      </c>
      <c r="AI14" s="5">
        <v>69</v>
      </c>
      <c r="AJ14" s="5">
        <v>47</v>
      </c>
      <c r="AK14" s="5">
        <v>82</v>
      </c>
      <c r="AL14" s="5">
        <v>47</v>
      </c>
      <c r="AM14" s="39">
        <v>14</v>
      </c>
      <c r="AN14" s="31">
        <f t="shared" si="4"/>
        <v>108898.72</v>
      </c>
      <c r="AO14" s="39">
        <v>32</v>
      </c>
      <c r="AP14" s="31">
        <f t="shared" si="5"/>
        <v>290129.28000000003</v>
      </c>
      <c r="AQ14" s="39">
        <v>33</v>
      </c>
      <c r="AR14" s="31">
        <f t="shared" si="6"/>
        <v>324635.85000000003</v>
      </c>
      <c r="AS14">
        <f t="shared" si="7"/>
        <v>723663.85000000009</v>
      </c>
      <c r="AT14" s="9">
        <f t="shared" si="8"/>
        <v>55</v>
      </c>
      <c r="AU14" s="9">
        <f t="shared" si="9"/>
        <v>15</v>
      </c>
      <c r="AV14" s="9">
        <f t="shared" si="10"/>
        <v>14</v>
      </c>
    </row>
    <row r="15" spans="1:48">
      <c r="A15" s="27" t="s">
        <v>59</v>
      </c>
      <c r="B15" s="23" t="s">
        <v>45</v>
      </c>
      <c r="C15" s="23" t="s">
        <v>45</v>
      </c>
      <c r="D15" s="23">
        <v>10753366.8682</v>
      </c>
      <c r="E15" s="23">
        <v>600000</v>
      </c>
      <c r="F15" s="23">
        <f t="shared" si="3"/>
        <v>10153366.8682</v>
      </c>
      <c r="G15" s="37">
        <f t="shared" si="0"/>
        <v>57781.968000000343</v>
      </c>
      <c r="H15" s="24">
        <f t="shared" si="1"/>
        <v>10211148.836200001</v>
      </c>
      <c r="I15" s="24">
        <f t="shared" si="2"/>
        <v>5732</v>
      </c>
      <c r="J15" s="5">
        <v>370</v>
      </c>
      <c r="K15" s="5">
        <v>361</v>
      </c>
      <c r="L15" s="5">
        <v>494</v>
      </c>
      <c r="M15" s="5">
        <v>494</v>
      </c>
      <c r="N15" s="5">
        <v>432</v>
      </c>
      <c r="O15" s="5">
        <v>247</v>
      </c>
      <c r="P15" s="5">
        <v>148</v>
      </c>
      <c r="Q15" s="5">
        <v>98</v>
      </c>
      <c r="R15" s="5">
        <v>44</v>
      </c>
      <c r="S15" s="5">
        <v>185</v>
      </c>
      <c r="T15" s="5">
        <v>247</v>
      </c>
      <c r="U15" s="5">
        <v>123</v>
      </c>
      <c r="V15" s="5">
        <v>188</v>
      </c>
      <c r="W15" s="5">
        <v>556</v>
      </c>
      <c r="X15" s="5">
        <v>222</v>
      </c>
      <c r="Y15" s="5">
        <v>209</v>
      </c>
      <c r="Z15" s="5">
        <v>224</v>
      </c>
      <c r="AA15" s="5">
        <v>271</v>
      </c>
      <c r="AB15" s="5">
        <v>62</v>
      </c>
      <c r="AC15" s="5">
        <v>113</v>
      </c>
      <c r="AD15" s="5">
        <v>47</v>
      </c>
      <c r="AE15" s="5">
        <v>78</v>
      </c>
      <c r="AF15" s="5">
        <v>23</v>
      </c>
      <c r="AG15" s="5">
        <v>95</v>
      </c>
      <c r="AH15" s="5">
        <v>30</v>
      </c>
      <c r="AI15" s="5">
        <v>101</v>
      </c>
      <c r="AJ15" s="5">
        <v>82</v>
      </c>
      <c r="AK15" s="5">
        <v>108</v>
      </c>
      <c r="AL15" s="5">
        <v>80</v>
      </c>
      <c r="AM15" s="39">
        <v>10</v>
      </c>
      <c r="AN15" s="31">
        <f t="shared" si="4"/>
        <v>77784.799999999988</v>
      </c>
      <c r="AO15" s="39">
        <v>24</v>
      </c>
      <c r="AP15" s="31">
        <f t="shared" si="5"/>
        <v>217596.96000000002</v>
      </c>
      <c r="AQ15" s="39">
        <v>25</v>
      </c>
      <c r="AR15" s="31">
        <f t="shared" si="6"/>
        <v>245936.25000000003</v>
      </c>
      <c r="AS15">
        <f t="shared" si="7"/>
        <v>541318.01</v>
      </c>
      <c r="AT15" s="9">
        <f t="shared" si="8"/>
        <v>91</v>
      </c>
      <c r="AU15" s="9">
        <f t="shared" si="9"/>
        <v>58</v>
      </c>
      <c r="AV15" s="9">
        <f t="shared" si="10"/>
        <v>55</v>
      </c>
    </row>
    <row r="16" spans="1:48">
      <c r="A16" s="23" t="s">
        <v>60</v>
      </c>
      <c r="B16" s="23" t="s">
        <v>45</v>
      </c>
      <c r="C16" s="23" t="s">
        <v>54</v>
      </c>
      <c r="D16" s="23">
        <v>7142922.0204999996</v>
      </c>
      <c r="E16" s="23"/>
      <c r="F16" s="23">
        <f t="shared" si="3"/>
        <v>7142922.0204999996</v>
      </c>
      <c r="G16" s="37">
        <f t="shared" si="0"/>
        <v>-26718.468599999323</v>
      </c>
      <c r="H16" s="24">
        <f t="shared" si="1"/>
        <v>7116203.5519000003</v>
      </c>
      <c r="I16" s="24">
        <f t="shared" si="2"/>
        <v>4511</v>
      </c>
      <c r="J16" s="5">
        <v>291</v>
      </c>
      <c r="K16" s="5">
        <v>290</v>
      </c>
      <c r="L16" s="5">
        <v>393</v>
      </c>
      <c r="M16" s="5">
        <v>399</v>
      </c>
      <c r="N16" s="5">
        <v>344</v>
      </c>
      <c r="O16" s="5">
        <v>195</v>
      </c>
      <c r="P16" s="5">
        <v>120</v>
      </c>
      <c r="Q16" s="5">
        <v>81</v>
      </c>
      <c r="R16" s="5">
        <v>37</v>
      </c>
      <c r="S16" s="5">
        <v>157</v>
      </c>
      <c r="T16" s="5">
        <v>197</v>
      </c>
      <c r="U16" s="5">
        <v>105</v>
      </c>
      <c r="V16" s="5">
        <v>159</v>
      </c>
      <c r="W16" s="5">
        <v>471</v>
      </c>
      <c r="X16" s="5">
        <v>189</v>
      </c>
      <c r="Y16" s="5">
        <v>178</v>
      </c>
      <c r="Z16" s="5">
        <v>190</v>
      </c>
      <c r="AA16" s="5">
        <v>230</v>
      </c>
      <c r="AB16" s="5">
        <v>52</v>
      </c>
      <c r="AC16" s="5">
        <v>62</v>
      </c>
      <c r="AD16" s="5">
        <v>25</v>
      </c>
      <c r="AE16" s="5">
        <v>44</v>
      </c>
      <c r="AF16" s="5">
        <v>14</v>
      </c>
      <c r="AG16" s="5">
        <v>49</v>
      </c>
      <c r="AH16" s="5">
        <v>16</v>
      </c>
      <c r="AI16" s="5">
        <v>57</v>
      </c>
      <c r="AJ16" s="5">
        <v>54</v>
      </c>
      <c r="AK16" s="5">
        <v>57</v>
      </c>
      <c r="AL16" s="5">
        <v>55</v>
      </c>
      <c r="AM16" s="39">
        <v>1</v>
      </c>
      <c r="AN16" s="31">
        <f t="shared" si="4"/>
        <v>7778.48</v>
      </c>
      <c r="AO16" s="39">
        <v>1</v>
      </c>
      <c r="AP16" s="31">
        <f t="shared" si="5"/>
        <v>9066.5400000000009</v>
      </c>
      <c r="AQ16" s="39">
        <v>1</v>
      </c>
      <c r="AR16" s="31">
        <f t="shared" si="6"/>
        <v>9837.4500000000007</v>
      </c>
      <c r="AS16">
        <f t="shared" si="7"/>
        <v>26682.47</v>
      </c>
      <c r="AT16" s="9">
        <f t="shared" si="8"/>
        <v>56</v>
      </c>
      <c r="AU16" s="9">
        <f t="shared" si="9"/>
        <v>53</v>
      </c>
      <c r="AV16" s="9">
        <f t="shared" si="10"/>
        <v>54</v>
      </c>
    </row>
    <row r="17" spans="1:48">
      <c r="A17" s="27" t="s">
        <v>61</v>
      </c>
      <c r="B17" s="23" t="s">
        <v>45</v>
      </c>
      <c r="C17" s="23" t="s">
        <v>45</v>
      </c>
      <c r="D17" s="23">
        <v>6782795.4299999997</v>
      </c>
      <c r="E17" s="23">
        <v>200000</v>
      </c>
      <c r="F17" s="23">
        <f t="shared" si="3"/>
        <v>6582795.4299999997</v>
      </c>
      <c r="G17" s="37">
        <f t="shared" si="0"/>
        <v>-1573.8363999994472</v>
      </c>
      <c r="H17" s="24">
        <f t="shared" si="1"/>
        <v>6581221.5936000003</v>
      </c>
      <c r="I17" s="24">
        <f t="shared" si="2"/>
        <v>3881</v>
      </c>
      <c r="J17" s="5">
        <v>254</v>
      </c>
      <c r="K17" s="5">
        <v>248</v>
      </c>
      <c r="L17" s="5">
        <v>340</v>
      </c>
      <c r="M17" s="5">
        <v>339</v>
      </c>
      <c r="N17" s="5">
        <v>297</v>
      </c>
      <c r="O17" s="5">
        <v>170</v>
      </c>
      <c r="P17" s="5">
        <v>102</v>
      </c>
      <c r="Q17" s="5">
        <v>68</v>
      </c>
      <c r="R17" s="5">
        <v>31</v>
      </c>
      <c r="S17" s="5">
        <v>128</v>
      </c>
      <c r="T17" s="5">
        <v>170</v>
      </c>
      <c r="U17" s="5">
        <v>85</v>
      </c>
      <c r="V17" s="5">
        <v>129</v>
      </c>
      <c r="W17" s="5">
        <v>382</v>
      </c>
      <c r="X17" s="5">
        <v>153</v>
      </c>
      <c r="Y17" s="5">
        <v>144</v>
      </c>
      <c r="Z17" s="5">
        <v>154</v>
      </c>
      <c r="AA17" s="5">
        <v>187</v>
      </c>
      <c r="AB17" s="5">
        <v>43</v>
      </c>
      <c r="AC17" s="5">
        <v>69</v>
      </c>
      <c r="AD17" s="5">
        <v>28</v>
      </c>
      <c r="AE17" s="5">
        <v>48</v>
      </c>
      <c r="AF17" s="5">
        <v>15</v>
      </c>
      <c r="AG17" s="5">
        <v>55</v>
      </c>
      <c r="AH17" s="5">
        <v>17</v>
      </c>
      <c r="AI17" s="5">
        <v>59</v>
      </c>
      <c r="AJ17" s="5">
        <v>52</v>
      </c>
      <c r="AK17" s="5">
        <v>62</v>
      </c>
      <c r="AL17" s="5">
        <v>52</v>
      </c>
      <c r="AM17" s="39">
        <v>4</v>
      </c>
      <c r="AN17" s="31">
        <f t="shared" si="4"/>
        <v>31113.919999999998</v>
      </c>
      <c r="AO17" s="39">
        <v>9</v>
      </c>
      <c r="AP17" s="31">
        <f t="shared" si="5"/>
        <v>81598.860000000015</v>
      </c>
      <c r="AQ17" s="39">
        <v>9</v>
      </c>
      <c r="AR17" s="31">
        <f t="shared" si="6"/>
        <v>88537.05</v>
      </c>
      <c r="AS17">
        <f t="shared" si="7"/>
        <v>201249.83000000002</v>
      </c>
      <c r="AT17" s="9">
        <f t="shared" si="8"/>
        <v>55</v>
      </c>
      <c r="AU17" s="9">
        <f t="shared" si="9"/>
        <v>43</v>
      </c>
      <c r="AV17" s="9">
        <f t="shared" si="10"/>
        <v>43</v>
      </c>
    </row>
    <row r="18" spans="1:48">
      <c r="A18" s="28" t="s">
        <v>62</v>
      </c>
      <c r="B18" s="23" t="s">
        <v>45</v>
      </c>
      <c r="C18" s="23" t="s">
        <v>56</v>
      </c>
      <c r="D18" s="23">
        <v>9848569.6344000008</v>
      </c>
      <c r="E18" s="23">
        <v>200000</v>
      </c>
      <c r="F18" s="23">
        <f t="shared" si="3"/>
        <v>9648569.6344000008</v>
      </c>
      <c r="G18" s="37">
        <f t="shared" si="0"/>
        <v>-1573.8364000003785</v>
      </c>
      <c r="H18" s="24">
        <f t="shared" si="1"/>
        <v>9646995.7980000004</v>
      </c>
      <c r="I18" s="24">
        <f t="shared" si="2"/>
        <v>5680</v>
      </c>
      <c r="J18" s="5">
        <v>371</v>
      </c>
      <c r="K18" s="5">
        <v>363</v>
      </c>
      <c r="L18" s="5">
        <v>496</v>
      </c>
      <c r="M18" s="5">
        <v>496</v>
      </c>
      <c r="N18" s="5">
        <v>434</v>
      </c>
      <c r="O18" s="5">
        <v>248</v>
      </c>
      <c r="P18" s="5">
        <v>149</v>
      </c>
      <c r="Q18" s="5">
        <v>99</v>
      </c>
      <c r="R18" s="5">
        <v>44</v>
      </c>
      <c r="S18" s="5">
        <v>187</v>
      </c>
      <c r="T18" s="5">
        <v>248</v>
      </c>
      <c r="U18" s="5">
        <v>125</v>
      </c>
      <c r="V18" s="5">
        <v>189</v>
      </c>
      <c r="W18" s="5">
        <v>559</v>
      </c>
      <c r="X18" s="5">
        <v>224</v>
      </c>
      <c r="Y18" s="5">
        <v>211</v>
      </c>
      <c r="Z18" s="5">
        <v>225</v>
      </c>
      <c r="AA18" s="5">
        <v>274</v>
      </c>
      <c r="AB18" s="5">
        <v>62</v>
      </c>
      <c r="AC18" s="5">
        <v>105</v>
      </c>
      <c r="AD18" s="5">
        <v>44</v>
      </c>
      <c r="AE18" s="5">
        <v>73</v>
      </c>
      <c r="AF18" s="5">
        <v>21</v>
      </c>
      <c r="AG18" s="5">
        <v>78</v>
      </c>
      <c r="AH18" s="5">
        <v>24</v>
      </c>
      <c r="AI18" s="5">
        <v>87</v>
      </c>
      <c r="AJ18" s="5">
        <v>77</v>
      </c>
      <c r="AK18" s="5">
        <v>89</v>
      </c>
      <c r="AL18" s="5">
        <v>78</v>
      </c>
      <c r="AM18" s="39">
        <v>4</v>
      </c>
      <c r="AN18" s="31">
        <f t="shared" si="4"/>
        <v>31113.919999999998</v>
      </c>
      <c r="AO18" s="39">
        <v>9</v>
      </c>
      <c r="AP18" s="31">
        <f t="shared" si="5"/>
        <v>81598.860000000015</v>
      </c>
      <c r="AQ18" s="39">
        <v>9</v>
      </c>
      <c r="AR18" s="31">
        <f t="shared" si="6"/>
        <v>88537.05</v>
      </c>
      <c r="AS18">
        <f t="shared" si="7"/>
        <v>201249.83000000002</v>
      </c>
      <c r="AT18" s="9">
        <f t="shared" si="8"/>
        <v>83</v>
      </c>
      <c r="AU18" s="9">
        <f t="shared" si="9"/>
        <v>68</v>
      </c>
      <c r="AV18" s="9">
        <f t="shared" si="10"/>
        <v>69</v>
      </c>
    </row>
    <row r="19" spans="1:48">
      <c r="A19" s="28" t="s">
        <v>63</v>
      </c>
      <c r="B19" s="23" t="s">
        <v>45</v>
      </c>
      <c r="C19" s="23" t="s">
        <v>64</v>
      </c>
      <c r="D19" s="23">
        <v>6068753.9947999995</v>
      </c>
      <c r="E19" s="23">
        <v>200000</v>
      </c>
      <c r="F19" s="23">
        <f t="shared" si="3"/>
        <v>5868753.9947999995</v>
      </c>
      <c r="G19" s="37">
        <f t="shared" si="0"/>
        <v>-1573.8363999985158</v>
      </c>
      <c r="H19" s="24">
        <f t="shared" si="1"/>
        <v>5867180.158400001</v>
      </c>
      <c r="I19" s="24">
        <f t="shared" si="2"/>
        <v>2973</v>
      </c>
      <c r="J19" s="5">
        <v>188</v>
      </c>
      <c r="K19" s="5">
        <v>177</v>
      </c>
      <c r="L19" s="5">
        <v>240</v>
      </c>
      <c r="M19" s="5">
        <v>251</v>
      </c>
      <c r="N19" s="5">
        <v>210</v>
      </c>
      <c r="O19" s="5">
        <v>125</v>
      </c>
      <c r="P19" s="5">
        <v>75</v>
      </c>
      <c r="Q19" s="5">
        <v>51</v>
      </c>
      <c r="R19" s="5">
        <v>22</v>
      </c>
      <c r="S19" s="5">
        <v>94</v>
      </c>
      <c r="T19" s="5">
        <v>126</v>
      </c>
      <c r="U19" s="5">
        <v>56</v>
      </c>
      <c r="V19" s="5">
        <v>95</v>
      </c>
      <c r="W19" s="5">
        <v>267</v>
      </c>
      <c r="X19" s="5">
        <v>113</v>
      </c>
      <c r="Y19" s="5">
        <v>107</v>
      </c>
      <c r="Z19" s="5">
        <v>115</v>
      </c>
      <c r="AA19" s="5">
        <v>139</v>
      </c>
      <c r="AB19" s="5">
        <v>31</v>
      </c>
      <c r="AC19" s="5">
        <v>73</v>
      </c>
      <c r="AD19" s="5">
        <v>31</v>
      </c>
      <c r="AE19" s="5">
        <v>54</v>
      </c>
      <c r="AF19" s="5">
        <v>16</v>
      </c>
      <c r="AG19" s="5">
        <v>62</v>
      </c>
      <c r="AH19" s="5">
        <v>21</v>
      </c>
      <c r="AI19" s="5">
        <v>64</v>
      </c>
      <c r="AJ19" s="5">
        <v>54</v>
      </c>
      <c r="AK19" s="5">
        <v>62</v>
      </c>
      <c r="AL19" s="5">
        <v>54</v>
      </c>
      <c r="AM19" s="39">
        <v>4</v>
      </c>
      <c r="AN19" s="31">
        <f t="shared" si="4"/>
        <v>31113.919999999998</v>
      </c>
      <c r="AO19" s="39">
        <v>9</v>
      </c>
      <c r="AP19" s="31">
        <f t="shared" si="5"/>
        <v>81598.860000000015</v>
      </c>
      <c r="AQ19" s="39">
        <v>9</v>
      </c>
      <c r="AR19" s="31">
        <f t="shared" si="6"/>
        <v>88537.05</v>
      </c>
      <c r="AS19">
        <f t="shared" si="7"/>
        <v>201249.83000000002</v>
      </c>
      <c r="AT19" s="9">
        <f t="shared" si="8"/>
        <v>60</v>
      </c>
      <c r="AU19" s="9">
        <f t="shared" si="9"/>
        <v>45</v>
      </c>
      <c r="AV19" s="9">
        <f t="shared" si="10"/>
        <v>45</v>
      </c>
    </row>
    <row r="20" spans="1:48">
      <c r="A20" s="27" t="s">
        <v>65</v>
      </c>
      <c r="B20" s="23" t="s">
        <v>45</v>
      </c>
      <c r="C20" s="23" t="s">
        <v>64</v>
      </c>
      <c r="D20" s="23">
        <v>5774629.410699999</v>
      </c>
      <c r="E20" s="23"/>
      <c r="F20" s="23">
        <f t="shared" si="3"/>
        <v>5774629.410699999</v>
      </c>
      <c r="G20" s="37">
        <f t="shared" si="0"/>
        <v>-26718.468599999323</v>
      </c>
      <c r="H20" s="24">
        <f t="shared" si="1"/>
        <v>5747910.9420999996</v>
      </c>
      <c r="I20" s="24">
        <f t="shared" si="2"/>
        <v>2934</v>
      </c>
      <c r="J20" s="5">
        <v>178</v>
      </c>
      <c r="K20" s="5">
        <v>177</v>
      </c>
      <c r="L20" s="5">
        <v>241</v>
      </c>
      <c r="M20" s="5">
        <v>252</v>
      </c>
      <c r="N20" s="5">
        <v>211</v>
      </c>
      <c r="O20" s="5">
        <v>126</v>
      </c>
      <c r="P20" s="5">
        <v>75</v>
      </c>
      <c r="Q20" s="5">
        <v>51</v>
      </c>
      <c r="R20" s="5">
        <v>23</v>
      </c>
      <c r="S20" s="5">
        <v>95</v>
      </c>
      <c r="T20" s="5">
        <v>126</v>
      </c>
      <c r="U20" s="5">
        <v>57</v>
      </c>
      <c r="V20" s="5">
        <v>97</v>
      </c>
      <c r="W20" s="5">
        <v>258</v>
      </c>
      <c r="X20" s="5">
        <v>113</v>
      </c>
      <c r="Y20" s="5">
        <v>107</v>
      </c>
      <c r="Z20" s="5">
        <v>114</v>
      </c>
      <c r="AA20" s="5">
        <v>131</v>
      </c>
      <c r="AB20" s="5">
        <v>31</v>
      </c>
      <c r="AC20" s="5">
        <v>66</v>
      </c>
      <c r="AD20" s="5">
        <v>29</v>
      </c>
      <c r="AE20" s="5">
        <v>51</v>
      </c>
      <c r="AF20" s="5">
        <v>16</v>
      </c>
      <c r="AG20" s="5">
        <v>56</v>
      </c>
      <c r="AH20" s="5">
        <v>18</v>
      </c>
      <c r="AI20" s="5">
        <v>63</v>
      </c>
      <c r="AJ20" s="5">
        <v>58</v>
      </c>
      <c r="AK20" s="5">
        <v>56</v>
      </c>
      <c r="AL20" s="5">
        <v>58</v>
      </c>
      <c r="AM20" s="39">
        <v>1</v>
      </c>
      <c r="AN20" s="31">
        <f t="shared" si="4"/>
        <v>7778.48</v>
      </c>
      <c r="AO20" s="39">
        <v>1</v>
      </c>
      <c r="AP20" s="31">
        <f t="shared" si="5"/>
        <v>9066.5400000000009</v>
      </c>
      <c r="AQ20" s="39">
        <v>1</v>
      </c>
      <c r="AR20" s="31">
        <f t="shared" si="6"/>
        <v>9837.4500000000007</v>
      </c>
      <c r="AS20">
        <f t="shared" si="7"/>
        <v>26682.47</v>
      </c>
      <c r="AT20" s="9">
        <f t="shared" si="8"/>
        <v>62</v>
      </c>
      <c r="AU20" s="9">
        <f t="shared" si="9"/>
        <v>57</v>
      </c>
      <c r="AV20" s="9">
        <f t="shared" si="10"/>
        <v>57</v>
      </c>
    </row>
    <row r="21" spans="1:48">
      <c r="A21" s="27" t="s">
        <v>66</v>
      </c>
      <c r="B21" s="23" t="s">
        <v>45</v>
      </c>
      <c r="C21" s="23" t="s">
        <v>64</v>
      </c>
      <c r="D21" s="23">
        <v>14394555.012600001</v>
      </c>
      <c r="E21" s="23"/>
      <c r="F21" s="23">
        <f t="shared" si="3"/>
        <v>14394555.012600001</v>
      </c>
      <c r="G21" s="37">
        <f t="shared" si="0"/>
        <v>-26718.468599999323</v>
      </c>
      <c r="H21" s="24">
        <f t="shared" si="1"/>
        <v>14367836.544000002</v>
      </c>
      <c r="I21" s="24">
        <f t="shared" si="2"/>
        <v>6529</v>
      </c>
      <c r="J21" s="5">
        <v>388</v>
      </c>
      <c r="K21" s="5">
        <v>386</v>
      </c>
      <c r="L21" s="5">
        <v>529</v>
      </c>
      <c r="M21" s="5">
        <v>511</v>
      </c>
      <c r="N21" s="5">
        <v>462</v>
      </c>
      <c r="O21" s="5">
        <v>252</v>
      </c>
      <c r="P21" s="5">
        <v>154</v>
      </c>
      <c r="Q21" s="5">
        <v>100</v>
      </c>
      <c r="R21" s="5">
        <v>45</v>
      </c>
      <c r="S21" s="5">
        <v>190</v>
      </c>
      <c r="T21" s="5">
        <v>252</v>
      </c>
      <c r="U21" s="5">
        <v>138</v>
      </c>
      <c r="V21" s="5">
        <v>194</v>
      </c>
      <c r="W21" s="5">
        <v>612</v>
      </c>
      <c r="X21" s="5">
        <v>225</v>
      </c>
      <c r="Y21" s="5">
        <v>215</v>
      </c>
      <c r="Z21" s="5">
        <v>227</v>
      </c>
      <c r="AA21" s="5">
        <v>285</v>
      </c>
      <c r="AB21" s="5">
        <v>63</v>
      </c>
      <c r="AC21" s="5">
        <v>197</v>
      </c>
      <c r="AD21" s="5">
        <v>77</v>
      </c>
      <c r="AE21" s="5">
        <v>132</v>
      </c>
      <c r="AF21" s="5">
        <v>38</v>
      </c>
      <c r="AG21" s="5">
        <v>138</v>
      </c>
      <c r="AH21" s="5">
        <v>41</v>
      </c>
      <c r="AI21" s="5">
        <v>171</v>
      </c>
      <c r="AJ21" s="5">
        <v>164</v>
      </c>
      <c r="AK21" s="5">
        <v>179</v>
      </c>
      <c r="AL21" s="5">
        <v>164</v>
      </c>
      <c r="AM21" s="39">
        <v>1</v>
      </c>
      <c r="AN21" s="31">
        <f t="shared" si="4"/>
        <v>7778.48</v>
      </c>
      <c r="AO21" s="39">
        <v>1</v>
      </c>
      <c r="AP21" s="31">
        <f t="shared" si="5"/>
        <v>9066.5400000000009</v>
      </c>
      <c r="AQ21" s="39">
        <v>1</v>
      </c>
      <c r="AR21" s="31">
        <f t="shared" si="6"/>
        <v>9837.4500000000007</v>
      </c>
      <c r="AS21">
        <f t="shared" si="7"/>
        <v>26682.47</v>
      </c>
      <c r="AT21" s="9">
        <f t="shared" si="8"/>
        <v>170</v>
      </c>
      <c r="AU21" s="9">
        <f t="shared" si="9"/>
        <v>163</v>
      </c>
      <c r="AV21" s="9">
        <f t="shared" si="10"/>
        <v>163</v>
      </c>
    </row>
    <row r="22" spans="1:48">
      <c r="A22" s="43" t="s">
        <v>245</v>
      </c>
      <c r="B22" s="44"/>
      <c r="C22" s="45"/>
      <c r="D22" s="35">
        <f>SUM(D5:D21)</f>
        <v>133262950.9198</v>
      </c>
      <c r="E22" s="34"/>
      <c r="F22" s="35">
        <f>SUM(F5:F21)</f>
        <v>130262950.9198</v>
      </c>
      <c r="G22" s="35">
        <f>SUM(G5:G21)</f>
        <v>-13252.942199998535</v>
      </c>
      <c r="H22" s="6">
        <f t="shared" si="1"/>
        <v>130249697.97759999</v>
      </c>
      <c r="I22" s="7">
        <f t="shared" si="2"/>
        <v>71169</v>
      </c>
      <c r="J22" s="8">
        <f t="shared" ref="J22:AL22" si="11">SUM(J5:J21)</f>
        <v>4547</v>
      </c>
      <c r="K22" s="8">
        <f t="shared" si="11"/>
        <v>4442</v>
      </c>
      <c r="L22" s="8">
        <f t="shared" si="11"/>
        <v>6076</v>
      </c>
      <c r="M22" s="8">
        <f t="shared" si="11"/>
        <v>6076</v>
      </c>
      <c r="N22" s="8">
        <f t="shared" si="11"/>
        <v>5314</v>
      </c>
      <c r="O22" s="8">
        <f t="shared" si="11"/>
        <v>3037</v>
      </c>
      <c r="P22" s="8">
        <f t="shared" si="11"/>
        <v>1822</v>
      </c>
      <c r="Q22" s="8">
        <f t="shared" si="11"/>
        <v>1216</v>
      </c>
      <c r="R22" s="8">
        <f t="shared" si="11"/>
        <v>542</v>
      </c>
      <c r="S22" s="8">
        <f t="shared" si="11"/>
        <v>2284</v>
      </c>
      <c r="T22" s="8">
        <f t="shared" si="11"/>
        <v>3037</v>
      </c>
      <c r="U22" s="8">
        <f t="shared" si="11"/>
        <v>1520</v>
      </c>
      <c r="V22" s="8">
        <f t="shared" si="11"/>
        <v>2314</v>
      </c>
      <c r="W22" s="8">
        <f t="shared" si="11"/>
        <v>6838</v>
      </c>
      <c r="X22" s="8">
        <f t="shared" si="11"/>
        <v>2734</v>
      </c>
      <c r="Y22" s="8">
        <f t="shared" si="11"/>
        <v>2582</v>
      </c>
      <c r="Z22" s="8">
        <f t="shared" si="11"/>
        <v>2753</v>
      </c>
      <c r="AA22" s="8">
        <f t="shared" si="11"/>
        <v>3347</v>
      </c>
      <c r="AB22" s="8">
        <f t="shared" si="11"/>
        <v>761</v>
      </c>
      <c r="AC22" s="8">
        <f t="shared" si="11"/>
        <v>1474</v>
      </c>
      <c r="AD22" s="8">
        <f t="shared" si="11"/>
        <v>607</v>
      </c>
      <c r="AE22" s="8">
        <f t="shared" si="11"/>
        <v>1039</v>
      </c>
      <c r="AF22" s="8">
        <f t="shared" si="11"/>
        <v>306</v>
      </c>
      <c r="AG22" s="8">
        <f t="shared" si="11"/>
        <v>1165</v>
      </c>
      <c r="AH22" s="8">
        <f t="shared" si="11"/>
        <v>367</v>
      </c>
      <c r="AI22" s="8">
        <f t="shared" si="11"/>
        <v>1303</v>
      </c>
      <c r="AJ22" s="8">
        <f t="shared" si="11"/>
        <v>1166</v>
      </c>
      <c r="AK22" s="8">
        <f t="shared" si="11"/>
        <v>1333</v>
      </c>
      <c r="AL22" s="8">
        <f t="shared" si="11"/>
        <v>1167</v>
      </c>
      <c r="AM22" s="39">
        <f>SUM(AM5:AM21)</f>
        <v>61</v>
      </c>
      <c r="AN22" s="31">
        <f t="shared" si="4"/>
        <v>474487.27999999997</v>
      </c>
      <c r="AO22" s="39">
        <f>SUM(AO5:AO21)</f>
        <v>133</v>
      </c>
      <c r="AP22" s="31">
        <f t="shared" si="5"/>
        <v>1205849.82</v>
      </c>
      <c r="AQ22" s="39">
        <f>SUM(AQ5:AQ21)</f>
        <v>135</v>
      </c>
      <c r="AR22" s="31">
        <f t="shared" si="6"/>
        <v>1328055.75</v>
      </c>
      <c r="AS22">
        <f>SUM(AS5:AS21)</f>
        <v>3008392.850000001</v>
      </c>
    </row>
    <row r="23" spans="1:48">
      <c r="H23" s="9"/>
      <c r="AH23" s="40" t="s">
        <v>246</v>
      </c>
      <c r="AI23" s="40">
        <v>1364</v>
      </c>
      <c r="AJ23" s="40">
        <v>1299</v>
      </c>
      <c r="AK23" s="40"/>
      <c r="AL23" s="40">
        <v>1302</v>
      </c>
    </row>
    <row r="24" spans="1:48">
      <c r="F24" s="36">
        <f>D22-F22</f>
        <v>3000000</v>
      </c>
      <c r="AH24" s="40" t="s">
        <v>247</v>
      </c>
      <c r="AI24" s="41">
        <f>AI23-AI22</f>
        <v>61</v>
      </c>
      <c r="AJ24" s="41">
        <f>AJ23-AJ22</f>
        <v>133</v>
      </c>
      <c r="AK24" s="40"/>
      <c r="AL24" s="41">
        <f>AL23-AL22</f>
        <v>135</v>
      </c>
      <c r="AM24" s="31"/>
    </row>
  </sheetData>
  <autoFilter ref="A3:U22"/>
  <mergeCells count="7">
    <mergeCell ref="A22:C22"/>
    <mergeCell ref="AM2:AV2"/>
    <mergeCell ref="A3:A4"/>
    <mergeCell ref="B3:B4"/>
    <mergeCell ref="C3:C4"/>
    <mergeCell ref="H3:H4"/>
    <mergeCell ref="I3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2:AH22"/>
  <sheetViews>
    <sheetView zoomScale="75" zoomScaleNormal="7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L32" sqref="L32"/>
    </sheetView>
  </sheetViews>
  <sheetFormatPr defaultColWidth="9.28515625" defaultRowHeight="15"/>
  <cols>
    <col min="1" max="1" width="30.85546875" bestFit="1" customWidth="1"/>
    <col min="2" max="2" width="15.140625" bestFit="1" customWidth="1"/>
    <col min="3" max="3" width="12.7109375" bestFit="1" customWidth="1"/>
    <col min="4" max="4" width="16.85546875" bestFit="1" customWidth="1"/>
    <col min="5" max="5" width="16.140625" bestFit="1" customWidth="1"/>
    <col min="6" max="13" width="13.7109375" bestFit="1" customWidth="1"/>
    <col min="14" max="17" width="14.85546875" bestFit="1" customWidth="1"/>
    <col min="18" max="18" width="8.7109375" bestFit="1" customWidth="1"/>
    <col min="19" max="19" width="8.85546875" bestFit="1" customWidth="1"/>
    <col min="20" max="21" width="12.28515625" bestFit="1" customWidth="1"/>
    <col min="22" max="23" width="10" bestFit="1" customWidth="1"/>
    <col min="24" max="24" width="12" bestFit="1" customWidth="1"/>
    <col min="25" max="25" width="12.85546875" bestFit="1" customWidth="1"/>
    <col min="26" max="28" width="11" bestFit="1" customWidth="1"/>
    <col min="29" max="32" width="12.140625" bestFit="1" customWidth="1"/>
    <col min="33" max="33" width="12.85546875" bestFit="1" customWidth="1"/>
    <col min="34" max="34" width="12.140625" bestFit="1" customWidth="1"/>
  </cols>
  <sheetData>
    <row r="2" spans="1:34">
      <c r="F2" s="1" t="s">
        <v>0</v>
      </c>
      <c r="G2" s="1" t="s">
        <v>0</v>
      </c>
      <c r="H2" s="1" t="s">
        <v>0</v>
      </c>
      <c r="I2" s="1" t="s">
        <v>0</v>
      </c>
      <c r="J2" s="1" t="s">
        <v>1</v>
      </c>
      <c r="K2" s="1" t="s">
        <v>1</v>
      </c>
      <c r="L2" s="1" t="s">
        <v>2</v>
      </c>
      <c r="M2" s="1" t="s">
        <v>2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3</v>
      </c>
      <c r="S2" s="1" t="s">
        <v>3</v>
      </c>
      <c r="T2" s="1" t="s">
        <v>4</v>
      </c>
      <c r="U2" s="1" t="s">
        <v>4</v>
      </c>
      <c r="V2" s="1" t="s">
        <v>5</v>
      </c>
      <c r="W2" s="1" t="s">
        <v>5</v>
      </c>
      <c r="X2" s="1" t="s">
        <v>6</v>
      </c>
      <c r="Y2" s="1" t="s">
        <v>7</v>
      </c>
      <c r="Z2" s="1" t="s">
        <v>7</v>
      </c>
      <c r="AA2" s="1" t="s">
        <v>7</v>
      </c>
      <c r="AB2" s="1" t="s">
        <v>8</v>
      </c>
      <c r="AC2" s="1" t="s">
        <v>9</v>
      </c>
      <c r="AD2" s="1" t="s">
        <v>9</v>
      </c>
      <c r="AE2" s="1" t="s">
        <v>9</v>
      </c>
      <c r="AF2" s="1" t="s">
        <v>9</v>
      </c>
      <c r="AG2" s="1" t="s">
        <v>9</v>
      </c>
      <c r="AH2" s="1" t="s">
        <v>9</v>
      </c>
    </row>
    <row r="3" spans="1:34" ht="30" customHeight="1">
      <c r="A3" s="46" t="s">
        <v>10</v>
      </c>
      <c r="B3" s="47" t="s">
        <v>11</v>
      </c>
      <c r="C3" s="42" t="s">
        <v>12</v>
      </c>
      <c r="D3" s="42" t="s">
        <v>13</v>
      </c>
      <c r="E3" s="42" t="s">
        <v>14</v>
      </c>
      <c r="F3" s="2">
        <v>798.99249999999995</v>
      </c>
      <c r="G3" s="2">
        <v>819.04250000000002</v>
      </c>
      <c r="H3" s="2">
        <v>819.04250000000002</v>
      </c>
      <c r="I3" s="2">
        <v>809.01750000000004</v>
      </c>
      <c r="J3" s="2">
        <v>862.15</v>
      </c>
      <c r="K3" s="2">
        <v>945.35749999999996</v>
      </c>
      <c r="L3" s="2">
        <v>994.48</v>
      </c>
      <c r="M3" s="2">
        <v>999.49249999999995</v>
      </c>
      <c r="N3" s="2">
        <v>1062.6500000000001</v>
      </c>
      <c r="O3" s="2">
        <v>1042.5999999999999</v>
      </c>
      <c r="P3" s="2">
        <v>1296.08</v>
      </c>
      <c r="Q3" s="2">
        <v>1062.6500000000001</v>
      </c>
      <c r="R3" s="2">
        <v>1062.6500000000001</v>
      </c>
      <c r="S3" s="2">
        <v>1062.52</v>
      </c>
      <c r="T3" s="2">
        <v>1178.94</v>
      </c>
      <c r="U3" s="2">
        <v>1120.6600000000001</v>
      </c>
      <c r="V3" s="2">
        <v>1227.9167</v>
      </c>
      <c r="W3" s="2">
        <v>1267.01</v>
      </c>
      <c r="X3" s="2">
        <v>1140.845</v>
      </c>
      <c r="Y3" s="2">
        <v>3548.43</v>
      </c>
      <c r="Z3" s="2">
        <v>3947.38</v>
      </c>
      <c r="AA3" s="2">
        <v>4044.61</v>
      </c>
      <c r="AB3" s="2">
        <v>6610.7</v>
      </c>
      <c r="AC3" s="2">
        <v>7066.79</v>
      </c>
      <c r="AD3" s="2">
        <v>7593.0357000000004</v>
      </c>
      <c r="AE3" s="2">
        <v>7778.4762000000001</v>
      </c>
      <c r="AF3" s="2">
        <v>9066.5400000000009</v>
      </c>
      <c r="AG3" s="22">
        <v>9502.5714000000007</v>
      </c>
      <c r="AH3" s="2">
        <v>9873.4524000000001</v>
      </c>
    </row>
    <row r="4" spans="1:34">
      <c r="A4" s="46"/>
      <c r="B4" s="47"/>
      <c r="C4" s="42"/>
      <c r="D4" s="42"/>
      <c r="E4" s="42"/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O4" s="3" t="s">
        <v>24</v>
      </c>
      <c r="P4" s="4" t="s">
        <v>25</v>
      </c>
      <c r="Q4" s="4" t="s">
        <v>26</v>
      </c>
      <c r="R4" s="4" t="s">
        <v>27</v>
      </c>
      <c r="S4" s="4" t="s">
        <v>28</v>
      </c>
      <c r="T4" s="4" t="s">
        <v>29</v>
      </c>
      <c r="U4" s="4" t="s">
        <v>30</v>
      </c>
      <c r="V4" s="4" t="s">
        <v>31</v>
      </c>
      <c r="W4" s="4" t="s">
        <v>32</v>
      </c>
      <c r="X4" s="4" t="s">
        <v>33</v>
      </c>
      <c r="Y4" s="4" t="s">
        <v>34</v>
      </c>
      <c r="Z4" s="4" t="s">
        <v>35</v>
      </c>
      <c r="AA4" s="4" t="s">
        <v>36</v>
      </c>
      <c r="AB4" s="4" t="s">
        <v>37</v>
      </c>
      <c r="AC4" s="4" t="s">
        <v>38</v>
      </c>
      <c r="AD4" s="4" t="s">
        <v>39</v>
      </c>
      <c r="AE4" s="4" t="s">
        <v>40</v>
      </c>
      <c r="AF4" s="4" t="s">
        <v>41</v>
      </c>
      <c r="AG4" s="4" t="s">
        <v>42</v>
      </c>
      <c r="AH4" s="4" t="s">
        <v>43</v>
      </c>
    </row>
    <row r="5" spans="1:34">
      <c r="A5" s="23" t="s">
        <v>44</v>
      </c>
      <c r="B5" s="23" t="s">
        <v>45</v>
      </c>
      <c r="C5" s="23" t="s">
        <v>46</v>
      </c>
      <c r="D5" s="24">
        <f t="shared" ref="D5:D22" si="0">SUMPRODUCT(F5:AH5,$F$3:$AH$3)</f>
        <v>4375479.3760000002</v>
      </c>
      <c r="E5" s="24">
        <f t="shared" ref="E5:E22" si="1">SUM(F5:AH5)</f>
        <v>2654</v>
      </c>
      <c r="F5" s="5">
        <v>175</v>
      </c>
      <c r="G5" s="5">
        <v>172</v>
      </c>
      <c r="H5" s="5">
        <v>234</v>
      </c>
      <c r="I5" s="5">
        <v>233</v>
      </c>
      <c r="J5" s="5">
        <v>205</v>
      </c>
      <c r="K5" s="5">
        <v>117</v>
      </c>
      <c r="L5" s="5">
        <v>69</v>
      </c>
      <c r="M5" s="5">
        <v>47</v>
      </c>
      <c r="N5" s="5">
        <v>21</v>
      </c>
      <c r="O5" s="5">
        <v>88</v>
      </c>
      <c r="P5" s="5">
        <v>117</v>
      </c>
      <c r="Q5" s="5">
        <v>58</v>
      </c>
      <c r="R5" s="5">
        <v>89</v>
      </c>
      <c r="S5" s="5">
        <v>263</v>
      </c>
      <c r="T5" s="5">
        <v>105</v>
      </c>
      <c r="U5" s="5">
        <v>99</v>
      </c>
      <c r="V5" s="5">
        <v>106</v>
      </c>
      <c r="W5" s="5">
        <v>129</v>
      </c>
      <c r="X5" s="5">
        <v>30</v>
      </c>
      <c r="Y5" s="5">
        <v>48</v>
      </c>
      <c r="Z5" s="5">
        <v>20</v>
      </c>
      <c r="AA5" s="5">
        <v>34</v>
      </c>
      <c r="AB5" s="5">
        <v>10</v>
      </c>
      <c r="AC5" s="5">
        <v>32</v>
      </c>
      <c r="AD5" s="5">
        <v>10</v>
      </c>
      <c r="AE5" s="5">
        <v>37</v>
      </c>
      <c r="AF5" s="5">
        <v>35</v>
      </c>
      <c r="AG5" s="5">
        <v>36</v>
      </c>
      <c r="AH5" s="5">
        <v>35</v>
      </c>
    </row>
    <row r="6" spans="1:34">
      <c r="A6" s="27" t="s">
        <v>47</v>
      </c>
      <c r="B6" s="23" t="s">
        <v>45</v>
      </c>
      <c r="C6" s="23" t="s">
        <v>46</v>
      </c>
      <c r="D6" s="24">
        <f t="shared" si="0"/>
        <v>13958531.563499998</v>
      </c>
      <c r="E6" s="24">
        <f t="shared" si="1"/>
        <v>6805</v>
      </c>
      <c r="F6" s="5">
        <v>417</v>
      </c>
      <c r="G6" s="5">
        <v>407</v>
      </c>
      <c r="H6" s="5">
        <v>557</v>
      </c>
      <c r="I6" s="5">
        <v>558</v>
      </c>
      <c r="J6" s="5">
        <v>488</v>
      </c>
      <c r="K6" s="5">
        <v>279</v>
      </c>
      <c r="L6" s="5">
        <v>167</v>
      </c>
      <c r="M6" s="5">
        <v>112</v>
      </c>
      <c r="N6" s="5">
        <v>49</v>
      </c>
      <c r="O6" s="5">
        <v>209</v>
      </c>
      <c r="P6" s="5">
        <v>279</v>
      </c>
      <c r="Q6" s="5">
        <v>139</v>
      </c>
      <c r="R6" s="5">
        <v>212</v>
      </c>
      <c r="S6" s="5">
        <v>628</v>
      </c>
      <c r="T6" s="5">
        <v>251</v>
      </c>
      <c r="U6" s="5">
        <v>237</v>
      </c>
      <c r="V6" s="5">
        <v>253</v>
      </c>
      <c r="W6" s="5">
        <v>307</v>
      </c>
      <c r="X6" s="5">
        <v>70</v>
      </c>
      <c r="Y6" s="5">
        <v>171</v>
      </c>
      <c r="Z6" s="5">
        <v>70</v>
      </c>
      <c r="AA6" s="5">
        <v>121</v>
      </c>
      <c r="AB6" s="5">
        <v>36</v>
      </c>
      <c r="AC6" s="5">
        <v>135</v>
      </c>
      <c r="AD6" s="5">
        <v>42</v>
      </c>
      <c r="AE6" s="5">
        <v>157</v>
      </c>
      <c r="AF6" s="5">
        <v>150</v>
      </c>
      <c r="AG6" s="5">
        <v>154</v>
      </c>
      <c r="AH6" s="5">
        <v>150</v>
      </c>
    </row>
    <row r="7" spans="1:34">
      <c r="A7" s="28" t="s">
        <v>48</v>
      </c>
      <c r="B7" s="23" t="s">
        <v>45</v>
      </c>
      <c r="C7" s="23" t="s">
        <v>49</v>
      </c>
      <c r="D7" s="24">
        <f t="shared" si="0"/>
        <v>4369886.6222000001</v>
      </c>
      <c r="E7" s="24">
        <f t="shared" si="1"/>
        <v>1991</v>
      </c>
      <c r="F7" s="5">
        <v>118</v>
      </c>
      <c r="G7" s="5">
        <v>116</v>
      </c>
      <c r="H7" s="5">
        <v>159</v>
      </c>
      <c r="I7" s="5">
        <v>159</v>
      </c>
      <c r="J7" s="5">
        <v>139</v>
      </c>
      <c r="K7" s="5">
        <v>79</v>
      </c>
      <c r="L7" s="5">
        <v>47</v>
      </c>
      <c r="M7" s="5">
        <v>31</v>
      </c>
      <c r="N7" s="5">
        <v>14</v>
      </c>
      <c r="O7" s="5">
        <v>60</v>
      </c>
      <c r="P7" s="5">
        <v>79</v>
      </c>
      <c r="Q7" s="5">
        <v>40</v>
      </c>
      <c r="R7" s="5">
        <v>61</v>
      </c>
      <c r="S7" s="5">
        <v>178</v>
      </c>
      <c r="T7" s="5">
        <v>71</v>
      </c>
      <c r="U7" s="5">
        <v>68</v>
      </c>
      <c r="V7" s="5">
        <v>72</v>
      </c>
      <c r="W7" s="5">
        <v>88</v>
      </c>
      <c r="X7" s="5">
        <v>20</v>
      </c>
      <c r="Y7" s="5">
        <v>54</v>
      </c>
      <c r="Z7" s="5">
        <v>22</v>
      </c>
      <c r="AA7" s="5">
        <v>39</v>
      </c>
      <c r="AB7" s="5">
        <v>12</v>
      </c>
      <c r="AC7" s="5">
        <v>48</v>
      </c>
      <c r="AD7" s="5">
        <v>16</v>
      </c>
      <c r="AE7" s="5">
        <v>54</v>
      </c>
      <c r="AF7" s="5">
        <v>45</v>
      </c>
      <c r="AG7" s="5">
        <v>56</v>
      </c>
      <c r="AH7" s="5">
        <v>46</v>
      </c>
    </row>
    <row r="8" spans="1:34">
      <c r="A8" s="28" t="s">
        <v>50</v>
      </c>
      <c r="B8" s="23" t="s">
        <v>45</v>
      </c>
      <c r="C8" s="23" t="s">
        <v>49</v>
      </c>
      <c r="D8" s="24">
        <f t="shared" si="0"/>
        <v>8705916.7448999994</v>
      </c>
      <c r="E8" s="24">
        <f t="shared" si="1"/>
        <v>4469</v>
      </c>
      <c r="F8" s="5">
        <v>279</v>
      </c>
      <c r="G8" s="5">
        <v>272</v>
      </c>
      <c r="H8" s="5">
        <v>373</v>
      </c>
      <c r="I8" s="5">
        <v>372</v>
      </c>
      <c r="J8" s="5">
        <v>326</v>
      </c>
      <c r="K8" s="5">
        <v>186</v>
      </c>
      <c r="L8" s="5">
        <v>113</v>
      </c>
      <c r="M8" s="5">
        <v>75</v>
      </c>
      <c r="N8" s="5">
        <v>34</v>
      </c>
      <c r="O8" s="5">
        <v>140</v>
      </c>
      <c r="P8" s="5">
        <v>186</v>
      </c>
      <c r="Q8" s="5">
        <v>93</v>
      </c>
      <c r="R8" s="5">
        <v>142</v>
      </c>
      <c r="S8" s="5">
        <v>419</v>
      </c>
      <c r="T8" s="5">
        <v>168</v>
      </c>
      <c r="U8" s="5">
        <v>159</v>
      </c>
      <c r="V8" s="5">
        <v>169</v>
      </c>
      <c r="W8" s="5">
        <v>206</v>
      </c>
      <c r="X8" s="5">
        <v>47</v>
      </c>
      <c r="Y8" s="5">
        <v>105</v>
      </c>
      <c r="Z8" s="5">
        <v>44</v>
      </c>
      <c r="AA8" s="5">
        <v>74</v>
      </c>
      <c r="AB8" s="5">
        <v>21</v>
      </c>
      <c r="AC8" s="5">
        <v>83</v>
      </c>
      <c r="AD8" s="5">
        <v>27</v>
      </c>
      <c r="AE8" s="5">
        <v>93</v>
      </c>
      <c r="AF8" s="5">
        <v>84</v>
      </c>
      <c r="AG8" s="5">
        <v>95</v>
      </c>
      <c r="AH8" s="5">
        <v>84</v>
      </c>
    </row>
    <row r="9" spans="1:34">
      <c r="A9" s="28" t="s">
        <v>51</v>
      </c>
      <c r="B9" s="23" t="s">
        <v>45</v>
      </c>
      <c r="C9" s="23" t="s">
        <v>49</v>
      </c>
      <c r="D9" s="24">
        <f t="shared" si="0"/>
        <v>8399475.8585999999</v>
      </c>
      <c r="E9" s="24">
        <f t="shared" si="1"/>
        <v>4159</v>
      </c>
      <c r="F9" s="5">
        <v>256</v>
      </c>
      <c r="G9" s="5">
        <v>250</v>
      </c>
      <c r="H9" s="5">
        <v>342</v>
      </c>
      <c r="I9" s="5">
        <v>342</v>
      </c>
      <c r="J9" s="5">
        <v>299</v>
      </c>
      <c r="K9" s="5">
        <v>171</v>
      </c>
      <c r="L9" s="5">
        <v>102</v>
      </c>
      <c r="M9" s="5">
        <v>69</v>
      </c>
      <c r="N9" s="5">
        <v>31</v>
      </c>
      <c r="O9" s="5">
        <v>129</v>
      </c>
      <c r="P9" s="5">
        <v>171</v>
      </c>
      <c r="Q9" s="5">
        <v>86</v>
      </c>
      <c r="R9" s="5">
        <v>130</v>
      </c>
      <c r="S9" s="5">
        <v>385</v>
      </c>
      <c r="T9" s="5">
        <v>155</v>
      </c>
      <c r="U9" s="5">
        <v>145</v>
      </c>
      <c r="V9" s="5">
        <v>155</v>
      </c>
      <c r="W9" s="5">
        <v>188</v>
      </c>
      <c r="X9" s="5">
        <v>43</v>
      </c>
      <c r="Y9" s="5">
        <v>105</v>
      </c>
      <c r="Z9" s="5">
        <v>44</v>
      </c>
      <c r="AA9" s="5">
        <v>74</v>
      </c>
      <c r="AB9" s="5">
        <v>21</v>
      </c>
      <c r="AC9" s="5">
        <v>83</v>
      </c>
      <c r="AD9" s="5">
        <v>27</v>
      </c>
      <c r="AE9" s="5">
        <v>93</v>
      </c>
      <c r="AF9" s="5">
        <v>84</v>
      </c>
      <c r="AG9" s="5">
        <v>95</v>
      </c>
      <c r="AH9" s="5">
        <v>84</v>
      </c>
    </row>
    <row r="10" spans="1:34">
      <c r="A10" s="28" t="s">
        <v>52</v>
      </c>
      <c r="B10" s="23" t="s">
        <v>45</v>
      </c>
      <c r="C10" s="23" t="s">
        <v>45</v>
      </c>
      <c r="D10" s="24">
        <f t="shared" si="0"/>
        <v>2978302.3628999996</v>
      </c>
      <c r="E10" s="24">
        <f t="shared" si="1"/>
        <v>1830</v>
      </c>
      <c r="F10" s="5">
        <v>121</v>
      </c>
      <c r="G10" s="5">
        <v>118</v>
      </c>
      <c r="H10" s="5">
        <v>162</v>
      </c>
      <c r="I10" s="5">
        <v>162</v>
      </c>
      <c r="J10" s="5">
        <v>142</v>
      </c>
      <c r="K10" s="5">
        <v>81</v>
      </c>
      <c r="L10" s="5">
        <v>48</v>
      </c>
      <c r="M10" s="5">
        <v>32</v>
      </c>
      <c r="N10" s="5">
        <v>14</v>
      </c>
      <c r="O10" s="5">
        <v>61</v>
      </c>
      <c r="P10" s="5">
        <v>81</v>
      </c>
      <c r="Q10" s="5">
        <v>41</v>
      </c>
      <c r="R10" s="5">
        <v>62</v>
      </c>
      <c r="S10" s="5">
        <v>181</v>
      </c>
      <c r="T10" s="5">
        <v>73</v>
      </c>
      <c r="U10" s="5">
        <v>69</v>
      </c>
      <c r="V10" s="5">
        <v>74</v>
      </c>
      <c r="W10" s="5">
        <v>90</v>
      </c>
      <c r="X10" s="5">
        <v>20</v>
      </c>
      <c r="Y10" s="5">
        <v>31</v>
      </c>
      <c r="Z10" s="5">
        <v>13</v>
      </c>
      <c r="AA10" s="5">
        <v>22</v>
      </c>
      <c r="AB10" s="5">
        <v>6</v>
      </c>
      <c r="AC10" s="5">
        <v>26</v>
      </c>
      <c r="AD10" s="5">
        <v>7</v>
      </c>
      <c r="AE10" s="5">
        <v>25</v>
      </c>
      <c r="AF10" s="5">
        <v>20</v>
      </c>
      <c r="AG10" s="5">
        <v>28</v>
      </c>
      <c r="AH10" s="5">
        <v>20</v>
      </c>
    </row>
    <row r="11" spans="1:34">
      <c r="A11" s="23" t="s">
        <v>53</v>
      </c>
      <c r="B11" s="23" t="s">
        <v>45</v>
      </c>
      <c r="C11" s="23" t="s">
        <v>54</v>
      </c>
      <c r="D11" s="24">
        <f t="shared" si="0"/>
        <v>6574727.6477999985</v>
      </c>
      <c r="E11" s="24">
        <f t="shared" si="1"/>
        <v>4296</v>
      </c>
      <c r="F11" s="5">
        <v>291</v>
      </c>
      <c r="G11" s="5">
        <v>283</v>
      </c>
      <c r="H11" s="5">
        <v>389</v>
      </c>
      <c r="I11" s="5">
        <v>387</v>
      </c>
      <c r="J11" s="5">
        <v>340</v>
      </c>
      <c r="K11" s="5">
        <v>194</v>
      </c>
      <c r="L11" s="5">
        <v>117</v>
      </c>
      <c r="M11" s="5">
        <v>78</v>
      </c>
      <c r="N11" s="5">
        <v>35</v>
      </c>
      <c r="O11" s="5">
        <v>146</v>
      </c>
      <c r="P11" s="5">
        <v>194</v>
      </c>
      <c r="Q11" s="5">
        <v>97</v>
      </c>
      <c r="R11" s="5">
        <v>148</v>
      </c>
      <c r="S11" s="5">
        <v>436</v>
      </c>
      <c r="T11" s="5">
        <v>175</v>
      </c>
      <c r="U11" s="5">
        <v>165</v>
      </c>
      <c r="V11" s="5">
        <v>176</v>
      </c>
      <c r="W11" s="5">
        <v>214</v>
      </c>
      <c r="X11" s="5">
        <v>49</v>
      </c>
      <c r="Y11" s="5">
        <v>55</v>
      </c>
      <c r="Z11" s="5">
        <v>22</v>
      </c>
      <c r="AA11" s="5">
        <v>39</v>
      </c>
      <c r="AB11" s="5">
        <v>12</v>
      </c>
      <c r="AC11" s="5">
        <v>44</v>
      </c>
      <c r="AD11" s="5">
        <v>14</v>
      </c>
      <c r="AE11" s="5">
        <v>50</v>
      </c>
      <c r="AF11" s="5">
        <v>49</v>
      </c>
      <c r="AG11" s="5">
        <v>49</v>
      </c>
      <c r="AH11" s="5">
        <v>48</v>
      </c>
    </row>
    <row r="12" spans="1:34">
      <c r="A12" s="28" t="s">
        <v>55</v>
      </c>
      <c r="B12" s="23" t="s">
        <v>45</v>
      </c>
      <c r="C12" s="23" t="s">
        <v>56</v>
      </c>
      <c r="D12" s="24">
        <f t="shared" si="0"/>
        <v>6025715.3444999997</v>
      </c>
      <c r="E12" s="24">
        <f t="shared" si="1"/>
        <v>4668</v>
      </c>
      <c r="F12" s="5">
        <v>330</v>
      </c>
      <c r="G12" s="5">
        <v>321</v>
      </c>
      <c r="H12" s="5">
        <v>439</v>
      </c>
      <c r="I12" s="5">
        <v>439</v>
      </c>
      <c r="J12" s="5">
        <v>384</v>
      </c>
      <c r="K12" s="5">
        <v>220</v>
      </c>
      <c r="L12" s="5">
        <v>131</v>
      </c>
      <c r="M12" s="5">
        <v>88</v>
      </c>
      <c r="N12" s="5">
        <v>39</v>
      </c>
      <c r="O12" s="5">
        <v>165</v>
      </c>
      <c r="P12" s="5">
        <v>220</v>
      </c>
      <c r="Q12" s="5">
        <v>110</v>
      </c>
      <c r="R12" s="5">
        <v>167</v>
      </c>
      <c r="S12" s="5">
        <v>495</v>
      </c>
      <c r="T12" s="5">
        <v>197</v>
      </c>
      <c r="U12" s="5">
        <v>187</v>
      </c>
      <c r="V12" s="5">
        <v>199</v>
      </c>
      <c r="W12" s="5">
        <v>242</v>
      </c>
      <c r="X12" s="5">
        <v>55</v>
      </c>
      <c r="Y12" s="5">
        <v>38</v>
      </c>
      <c r="Z12" s="5">
        <v>15</v>
      </c>
      <c r="AA12" s="5">
        <v>28</v>
      </c>
      <c r="AB12" s="5">
        <v>7</v>
      </c>
      <c r="AC12" s="5">
        <v>30</v>
      </c>
      <c r="AD12" s="5">
        <v>9</v>
      </c>
      <c r="AE12" s="5">
        <v>31</v>
      </c>
      <c r="AF12" s="5">
        <v>24</v>
      </c>
      <c r="AG12" s="5">
        <v>34</v>
      </c>
      <c r="AH12" s="5">
        <v>24</v>
      </c>
    </row>
    <row r="13" spans="1:34">
      <c r="A13" s="23" t="s">
        <v>57</v>
      </c>
      <c r="B13" s="23" t="s">
        <v>45</v>
      </c>
      <c r="C13" s="23" t="s">
        <v>54</v>
      </c>
      <c r="D13" s="24">
        <f t="shared" si="0"/>
        <v>8468651.8351000007</v>
      </c>
      <c r="E13" s="24">
        <f t="shared" si="1"/>
        <v>4347</v>
      </c>
      <c r="F13" s="5">
        <v>285</v>
      </c>
      <c r="G13" s="5">
        <v>272</v>
      </c>
      <c r="H13" s="5">
        <v>375</v>
      </c>
      <c r="I13" s="5">
        <v>369</v>
      </c>
      <c r="J13" s="5">
        <v>327</v>
      </c>
      <c r="K13" s="5">
        <v>190</v>
      </c>
      <c r="L13" s="5">
        <v>111</v>
      </c>
      <c r="M13" s="5">
        <v>73</v>
      </c>
      <c r="N13" s="5">
        <v>31</v>
      </c>
      <c r="O13" s="5">
        <v>132</v>
      </c>
      <c r="P13" s="5">
        <v>187</v>
      </c>
      <c r="Q13" s="5">
        <v>88</v>
      </c>
      <c r="R13" s="5">
        <v>133</v>
      </c>
      <c r="S13" s="5">
        <v>395</v>
      </c>
      <c r="T13" s="5">
        <v>158</v>
      </c>
      <c r="U13" s="5">
        <v>149</v>
      </c>
      <c r="V13" s="5">
        <v>158</v>
      </c>
      <c r="W13" s="5">
        <v>193</v>
      </c>
      <c r="X13" s="5">
        <v>44</v>
      </c>
      <c r="Y13" s="5">
        <v>92</v>
      </c>
      <c r="Z13" s="5">
        <v>38</v>
      </c>
      <c r="AA13" s="5">
        <v>65</v>
      </c>
      <c r="AB13" s="5">
        <v>19</v>
      </c>
      <c r="AC13" s="5">
        <v>80</v>
      </c>
      <c r="AD13" s="5">
        <v>25</v>
      </c>
      <c r="AE13" s="5">
        <v>92</v>
      </c>
      <c r="AF13" s="5">
        <v>87</v>
      </c>
      <c r="AG13" s="5">
        <v>91</v>
      </c>
      <c r="AH13" s="5">
        <v>88</v>
      </c>
    </row>
    <row r="14" spans="1:34">
      <c r="A14" s="27" t="s">
        <v>58</v>
      </c>
      <c r="B14" s="23" t="s">
        <v>45</v>
      </c>
      <c r="C14" s="23" t="s">
        <v>54</v>
      </c>
      <c r="D14" s="24">
        <f t="shared" si="0"/>
        <v>6854513.1979</v>
      </c>
      <c r="E14" s="24">
        <f t="shared" si="1"/>
        <v>3710</v>
      </c>
      <c r="F14" s="5">
        <v>235</v>
      </c>
      <c r="G14" s="5">
        <v>229</v>
      </c>
      <c r="H14" s="5">
        <v>313</v>
      </c>
      <c r="I14" s="5">
        <v>313</v>
      </c>
      <c r="J14" s="5">
        <v>274</v>
      </c>
      <c r="K14" s="5">
        <v>157</v>
      </c>
      <c r="L14" s="5">
        <v>94</v>
      </c>
      <c r="M14" s="5">
        <v>63</v>
      </c>
      <c r="N14" s="5">
        <v>28</v>
      </c>
      <c r="O14" s="5">
        <v>118</v>
      </c>
      <c r="P14" s="5">
        <v>157</v>
      </c>
      <c r="Q14" s="5">
        <v>79</v>
      </c>
      <c r="R14" s="5">
        <v>119</v>
      </c>
      <c r="S14" s="5">
        <v>353</v>
      </c>
      <c r="T14" s="5">
        <v>142</v>
      </c>
      <c r="U14" s="5">
        <v>133</v>
      </c>
      <c r="V14" s="5">
        <v>142</v>
      </c>
      <c r="W14" s="5">
        <v>173</v>
      </c>
      <c r="X14" s="5">
        <v>39</v>
      </c>
      <c r="Y14" s="5">
        <v>90</v>
      </c>
      <c r="Z14" s="5">
        <v>38</v>
      </c>
      <c r="AA14" s="5">
        <v>63</v>
      </c>
      <c r="AB14" s="5">
        <v>19</v>
      </c>
      <c r="AC14" s="5">
        <v>71</v>
      </c>
      <c r="AD14" s="5">
        <v>23</v>
      </c>
      <c r="AE14" s="5">
        <v>69</v>
      </c>
      <c r="AF14" s="5">
        <v>47</v>
      </c>
      <c r="AG14" s="5">
        <v>82</v>
      </c>
      <c r="AH14" s="5">
        <v>47</v>
      </c>
    </row>
    <row r="15" spans="1:34">
      <c r="A15" s="28" t="s">
        <v>59</v>
      </c>
      <c r="B15" s="28" t="s">
        <v>45</v>
      </c>
      <c r="C15" s="28" t="s">
        <v>45</v>
      </c>
      <c r="D15" s="56">
        <f t="shared" si="0"/>
        <v>10211148.836200001</v>
      </c>
      <c r="E15" s="56">
        <f t="shared" si="1"/>
        <v>5732</v>
      </c>
      <c r="F15" s="57">
        <v>370</v>
      </c>
      <c r="G15" s="57">
        <v>361</v>
      </c>
      <c r="H15" s="57">
        <v>494</v>
      </c>
      <c r="I15" s="57">
        <v>494</v>
      </c>
      <c r="J15" s="57">
        <v>432</v>
      </c>
      <c r="K15" s="57">
        <v>247</v>
      </c>
      <c r="L15" s="57">
        <v>148</v>
      </c>
      <c r="M15" s="57">
        <v>98</v>
      </c>
      <c r="N15" s="57">
        <v>44</v>
      </c>
      <c r="O15" s="57">
        <v>185</v>
      </c>
      <c r="P15" s="57">
        <v>247</v>
      </c>
      <c r="Q15" s="57">
        <v>123</v>
      </c>
      <c r="R15" s="57">
        <v>188</v>
      </c>
      <c r="S15" s="57">
        <v>556</v>
      </c>
      <c r="T15" s="57">
        <v>222</v>
      </c>
      <c r="U15" s="57">
        <v>209</v>
      </c>
      <c r="V15" s="57">
        <v>224</v>
      </c>
      <c r="W15" s="57">
        <v>271</v>
      </c>
      <c r="X15" s="57">
        <v>62</v>
      </c>
      <c r="Y15" s="57">
        <v>113</v>
      </c>
      <c r="Z15" s="57">
        <v>47</v>
      </c>
      <c r="AA15" s="57">
        <v>78</v>
      </c>
      <c r="AB15" s="57">
        <v>23</v>
      </c>
      <c r="AC15" s="57">
        <v>95</v>
      </c>
      <c r="AD15" s="57">
        <v>30</v>
      </c>
      <c r="AE15" s="57">
        <v>101</v>
      </c>
      <c r="AF15" s="57">
        <v>82</v>
      </c>
      <c r="AG15" s="57">
        <v>108</v>
      </c>
      <c r="AH15" s="57">
        <v>80</v>
      </c>
    </row>
    <row r="16" spans="1:34">
      <c r="A16" s="23" t="s">
        <v>60</v>
      </c>
      <c r="B16" s="23" t="s">
        <v>45</v>
      </c>
      <c r="C16" s="23" t="s">
        <v>54</v>
      </c>
      <c r="D16" s="24">
        <f t="shared" si="0"/>
        <v>7116203.5519000003</v>
      </c>
      <c r="E16" s="24">
        <f t="shared" si="1"/>
        <v>4511</v>
      </c>
      <c r="F16" s="5">
        <v>291</v>
      </c>
      <c r="G16" s="5">
        <v>290</v>
      </c>
      <c r="H16" s="5">
        <v>393</v>
      </c>
      <c r="I16" s="5">
        <v>399</v>
      </c>
      <c r="J16" s="5">
        <v>344</v>
      </c>
      <c r="K16" s="5">
        <v>195</v>
      </c>
      <c r="L16" s="5">
        <v>120</v>
      </c>
      <c r="M16" s="5">
        <v>81</v>
      </c>
      <c r="N16" s="5">
        <v>37</v>
      </c>
      <c r="O16" s="5">
        <v>157</v>
      </c>
      <c r="P16" s="5">
        <v>197</v>
      </c>
      <c r="Q16" s="5">
        <v>105</v>
      </c>
      <c r="R16" s="5">
        <v>159</v>
      </c>
      <c r="S16" s="5">
        <v>471</v>
      </c>
      <c r="T16" s="5">
        <v>189</v>
      </c>
      <c r="U16" s="5">
        <v>178</v>
      </c>
      <c r="V16" s="5">
        <v>190</v>
      </c>
      <c r="W16" s="5">
        <v>230</v>
      </c>
      <c r="X16" s="5">
        <v>52</v>
      </c>
      <c r="Y16" s="5">
        <v>62</v>
      </c>
      <c r="Z16" s="5">
        <v>25</v>
      </c>
      <c r="AA16" s="5">
        <v>44</v>
      </c>
      <c r="AB16" s="5">
        <v>14</v>
      </c>
      <c r="AC16" s="5">
        <v>49</v>
      </c>
      <c r="AD16" s="5">
        <v>16</v>
      </c>
      <c r="AE16" s="5">
        <v>57</v>
      </c>
      <c r="AF16" s="5">
        <v>54</v>
      </c>
      <c r="AG16" s="5">
        <v>57</v>
      </c>
      <c r="AH16" s="5">
        <v>55</v>
      </c>
    </row>
    <row r="17" spans="1:34">
      <c r="A17" s="27" t="s">
        <v>61</v>
      </c>
      <c r="B17" s="23" t="s">
        <v>45</v>
      </c>
      <c r="C17" s="23" t="s">
        <v>45</v>
      </c>
      <c r="D17" s="24">
        <f t="shared" si="0"/>
        <v>6581221.5936000003</v>
      </c>
      <c r="E17" s="24">
        <f t="shared" si="1"/>
        <v>3881</v>
      </c>
      <c r="F17" s="5">
        <v>254</v>
      </c>
      <c r="G17" s="5">
        <v>248</v>
      </c>
      <c r="H17" s="5">
        <v>340</v>
      </c>
      <c r="I17" s="5">
        <v>339</v>
      </c>
      <c r="J17" s="5">
        <v>297</v>
      </c>
      <c r="K17" s="5">
        <v>170</v>
      </c>
      <c r="L17" s="5">
        <v>102</v>
      </c>
      <c r="M17" s="5">
        <v>68</v>
      </c>
      <c r="N17" s="5">
        <v>31</v>
      </c>
      <c r="O17" s="5">
        <v>128</v>
      </c>
      <c r="P17" s="5">
        <v>170</v>
      </c>
      <c r="Q17" s="5">
        <v>85</v>
      </c>
      <c r="R17" s="5">
        <v>129</v>
      </c>
      <c r="S17" s="5">
        <v>382</v>
      </c>
      <c r="T17" s="5">
        <v>153</v>
      </c>
      <c r="U17" s="5">
        <v>144</v>
      </c>
      <c r="V17" s="5">
        <v>154</v>
      </c>
      <c r="W17" s="5">
        <v>187</v>
      </c>
      <c r="X17" s="5">
        <v>43</v>
      </c>
      <c r="Y17" s="5">
        <v>69</v>
      </c>
      <c r="Z17" s="5">
        <v>28</v>
      </c>
      <c r="AA17" s="5">
        <v>48</v>
      </c>
      <c r="AB17" s="5">
        <v>15</v>
      </c>
      <c r="AC17" s="5">
        <v>55</v>
      </c>
      <c r="AD17" s="5">
        <v>17</v>
      </c>
      <c r="AE17" s="5">
        <v>59</v>
      </c>
      <c r="AF17" s="5">
        <v>52</v>
      </c>
      <c r="AG17" s="5">
        <v>62</v>
      </c>
      <c r="AH17" s="5">
        <v>52</v>
      </c>
    </row>
    <row r="18" spans="1:34">
      <c r="A18" s="28" t="s">
        <v>62</v>
      </c>
      <c r="B18" s="23" t="s">
        <v>45</v>
      </c>
      <c r="C18" s="23" t="s">
        <v>56</v>
      </c>
      <c r="D18" s="24">
        <f t="shared" si="0"/>
        <v>9646995.7980000004</v>
      </c>
      <c r="E18" s="24">
        <f t="shared" si="1"/>
        <v>5680</v>
      </c>
      <c r="F18" s="5">
        <v>371</v>
      </c>
      <c r="G18" s="5">
        <v>363</v>
      </c>
      <c r="H18" s="5">
        <v>496</v>
      </c>
      <c r="I18" s="5">
        <v>496</v>
      </c>
      <c r="J18" s="5">
        <v>434</v>
      </c>
      <c r="K18" s="5">
        <v>248</v>
      </c>
      <c r="L18" s="5">
        <v>149</v>
      </c>
      <c r="M18" s="5">
        <v>99</v>
      </c>
      <c r="N18" s="5">
        <v>44</v>
      </c>
      <c r="O18" s="5">
        <v>187</v>
      </c>
      <c r="P18" s="5">
        <v>248</v>
      </c>
      <c r="Q18" s="5">
        <v>125</v>
      </c>
      <c r="R18" s="5">
        <v>189</v>
      </c>
      <c r="S18" s="5">
        <v>559</v>
      </c>
      <c r="T18" s="5">
        <v>224</v>
      </c>
      <c r="U18" s="5">
        <v>211</v>
      </c>
      <c r="V18" s="5">
        <v>225</v>
      </c>
      <c r="W18" s="5">
        <v>274</v>
      </c>
      <c r="X18" s="5">
        <v>62</v>
      </c>
      <c r="Y18" s="5">
        <v>105</v>
      </c>
      <c r="Z18" s="5">
        <v>44</v>
      </c>
      <c r="AA18" s="5">
        <v>73</v>
      </c>
      <c r="AB18" s="5">
        <v>21</v>
      </c>
      <c r="AC18" s="5">
        <v>78</v>
      </c>
      <c r="AD18" s="5">
        <v>24</v>
      </c>
      <c r="AE18" s="5">
        <v>87</v>
      </c>
      <c r="AF18" s="5">
        <v>77</v>
      </c>
      <c r="AG18" s="5">
        <v>89</v>
      </c>
      <c r="AH18" s="5">
        <v>78</v>
      </c>
    </row>
    <row r="19" spans="1:34">
      <c r="A19" s="28" t="s">
        <v>63</v>
      </c>
      <c r="B19" s="23" t="s">
        <v>45</v>
      </c>
      <c r="C19" s="23" t="s">
        <v>64</v>
      </c>
      <c r="D19" s="24">
        <f t="shared" si="0"/>
        <v>5867180.158400001</v>
      </c>
      <c r="E19" s="24">
        <f t="shared" si="1"/>
        <v>2973</v>
      </c>
      <c r="F19" s="5">
        <v>188</v>
      </c>
      <c r="G19" s="5">
        <v>177</v>
      </c>
      <c r="H19" s="5">
        <v>240</v>
      </c>
      <c r="I19" s="5">
        <v>251</v>
      </c>
      <c r="J19" s="5">
        <v>210</v>
      </c>
      <c r="K19" s="5">
        <v>125</v>
      </c>
      <c r="L19" s="5">
        <v>75</v>
      </c>
      <c r="M19" s="5">
        <v>51</v>
      </c>
      <c r="N19" s="5">
        <v>22</v>
      </c>
      <c r="O19" s="5">
        <v>94</v>
      </c>
      <c r="P19" s="5">
        <v>126</v>
      </c>
      <c r="Q19" s="5">
        <v>56</v>
      </c>
      <c r="R19" s="5">
        <v>95</v>
      </c>
      <c r="S19" s="5">
        <v>267</v>
      </c>
      <c r="T19" s="5">
        <v>113</v>
      </c>
      <c r="U19" s="5">
        <v>107</v>
      </c>
      <c r="V19" s="5">
        <v>115</v>
      </c>
      <c r="W19" s="5">
        <v>139</v>
      </c>
      <c r="X19" s="5">
        <v>31</v>
      </c>
      <c r="Y19" s="5">
        <v>73</v>
      </c>
      <c r="Z19" s="5">
        <v>31</v>
      </c>
      <c r="AA19" s="5">
        <v>54</v>
      </c>
      <c r="AB19" s="5">
        <v>16</v>
      </c>
      <c r="AC19" s="5">
        <v>62</v>
      </c>
      <c r="AD19" s="5">
        <v>21</v>
      </c>
      <c r="AE19" s="5">
        <v>64</v>
      </c>
      <c r="AF19" s="5">
        <v>54</v>
      </c>
      <c r="AG19" s="5">
        <v>62</v>
      </c>
      <c r="AH19" s="5">
        <v>54</v>
      </c>
    </row>
    <row r="20" spans="1:34">
      <c r="A20" s="27" t="s">
        <v>65</v>
      </c>
      <c r="B20" s="23" t="s">
        <v>45</v>
      </c>
      <c r="C20" s="23" t="s">
        <v>64</v>
      </c>
      <c r="D20" s="24">
        <f t="shared" si="0"/>
        <v>5747910.9420999996</v>
      </c>
      <c r="E20" s="24">
        <f t="shared" si="1"/>
        <v>2934</v>
      </c>
      <c r="F20" s="5">
        <v>178</v>
      </c>
      <c r="G20" s="5">
        <v>177</v>
      </c>
      <c r="H20" s="5">
        <v>241</v>
      </c>
      <c r="I20" s="5">
        <v>252</v>
      </c>
      <c r="J20" s="5">
        <v>211</v>
      </c>
      <c r="K20" s="5">
        <v>126</v>
      </c>
      <c r="L20" s="5">
        <v>75</v>
      </c>
      <c r="M20" s="5">
        <v>51</v>
      </c>
      <c r="N20" s="5">
        <v>23</v>
      </c>
      <c r="O20" s="5">
        <v>95</v>
      </c>
      <c r="P20" s="5">
        <v>126</v>
      </c>
      <c r="Q20" s="5">
        <v>57</v>
      </c>
      <c r="R20" s="5">
        <v>97</v>
      </c>
      <c r="S20" s="5">
        <v>258</v>
      </c>
      <c r="T20" s="5">
        <v>113</v>
      </c>
      <c r="U20" s="5">
        <v>107</v>
      </c>
      <c r="V20" s="5">
        <v>114</v>
      </c>
      <c r="W20" s="5">
        <v>131</v>
      </c>
      <c r="X20" s="5">
        <v>31</v>
      </c>
      <c r="Y20" s="5">
        <v>66</v>
      </c>
      <c r="Z20" s="5">
        <v>29</v>
      </c>
      <c r="AA20" s="5">
        <v>51</v>
      </c>
      <c r="AB20" s="5">
        <v>16</v>
      </c>
      <c r="AC20" s="5">
        <v>56</v>
      </c>
      <c r="AD20" s="5">
        <v>18</v>
      </c>
      <c r="AE20" s="5">
        <v>63</v>
      </c>
      <c r="AF20" s="5">
        <v>58</v>
      </c>
      <c r="AG20" s="5">
        <v>56</v>
      </c>
      <c r="AH20" s="5">
        <v>58</v>
      </c>
    </row>
    <row r="21" spans="1:34">
      <c r="A21" s="27" t="s">
        <v>66</v>
      </c>
      <c r="B21" s="23" t="s">
        <v>45</v>
      </c>
      <c r="C21" s="23" t="s">
        <v>64</v>
      </c>
      <c r="D21" s="24">
        <f t="shared" si="0"/>
        <v>14367836.544000002</v>
      </c>
      <c r="E21" s="24">
        <f t="shared" si="1"/>
        <v>6529</v>
      </c>
      <c r="F21" s="5">
        <v>388</v>
      </c>
      <c r="G21" s="5">
        <v>386</v>
      </c>
      <c r="H21" s="5">
        <v>529</v>
      </c>
      <c r="I21" s="5">
        <v>511</v>
      </c>
      <c r="J21" s="5">
        <v>462</v>
      </c>
      <c r="K21" s="5">
        <v>252</v>
      </c>
      <c r="L21" s="5">
        <v>154</v>
      </c>
      <c r="M21" s="5">
        <v>100</v>
      </c>
      <c r="N21" s="5">
        <v>45</v>
      </c>
      <c r="O21" s="5">
        <v>190</v>
      </c>
      <c r="P21" s="5">
        <v>252</v>
      </c>
      <c r="Q21" s="5">
        <v>138</v>
      </c>
      <c r="R21" s="5">
        <v>194</v>
      </c>
      <c r="S21" s="5">
        <v>612</v>
      </c>
      <c r="T21" s="5">
        <v>225</v>
      </c>
      <c r="U21" s="5">
        <v>215</v>
      </c>
      <c r="V21" s="5">
        <v>227</v>
      </c>
      <c r="W21" s="5">
        <v>285</v>
      </c>
      <c r="X21" s="5">
        <v>63</v>
      </c>
      <c r="Y21" s="5">
        <v>197</v>
      </c>
      <c r="Z21" s="5">
        <v>77</v>
      </c>
      <c r="AA21" s="5">
        <v>132</v>
      </c>
      <c r="AB21" s="5">
        <v>38</v>
      </c>
      <c r="AC21" s="5">
        <v>138</v>
      </c>
      <c r="AD21" s="5">
        <v>41</v>
      </c>
      <c r="AE21" s="5">
        <v>171</v>
      </c>
      <c r="AF21" s="5">
        <v>164</v>
      </c>
      <c r="AG21" s="5">
        <v>179</v>
      </c>
      <c r="AH21" s="5">
        <v>164</v>
      </c>
    </row>
    <row r="22" spans="1:34">
      <c r="A22" s="43" t="s">
        <v>245</v>
      </c>
      <c r="B22" s="44"/>
      <c r="C22" s="45"/>
      <c r="D22" s="6">
        <f t="shared" si="0"/>
        <v>130249697.97759999</v>
      </c>
      <c r="E22" s="7">
        <f t="shared" si="1"/>
        <v>71169</v>
      </c>
      <c r="F22" s="8">
        <f t="shared" ref="F22:AH22" si="2">SUM(F5:F21)</f>
        <v>4547</v>
      </c>
      <c r="G22" s="8">
        <f t="shared" si="2"/>
        <v>4442</v>
      </c>
      <c r="H22" s="8">
        <f t="shared" si="2"/>
        <v>6076</v>
      </c>
      <c r="I22" s="8">
        <f t="shared" si="2"/>
        <v>6076</v>
      </c>
      <c r="J22" s="8">
        <f t="shared" si="2"/>
        <v>5314</v>
      </c>
      <c r="K22" s="8">
        <f t="shared" si="2"/>
        <v>3037</v>
      </c>
      <c r="L22" s="8">
        <f t="shared" si="2"/>
        <v>1822</v>
      </c>
      <c r="M22" s="8">
        <f t="shared" si="2"/>
        <v>1216</v>
      </c>
      <c r="N22" s="8">
        <f t="shared" si="2"/>
        <v>542</v>
      </c>
      <c r="O22" s="8">
        <f t="shared" si="2"/>
        <v>2284</v>
      </c>
      <c r="P22" s="8">
        <f t="shared" si="2"/>
        <v>3037</v>
      </c>
      <c r="Q22" s="8">
        <f t="shared" si="2"/>
        <v>1520</v>
      </c>
      <c r="R22" s="8">
        <f t="shared" si="2"/>
        <v>2314</v>
      </c>
      <c r="S22" s="8">
        <f t="shared" si="2"/>
        <v>6838</v>
      </c>
      <c r="T22" s="8">
        <f t="shared" si="2"/>
        <v>2734</v>
      </c>
      <c r="U22" s="8">
        <f t="shared" si="2"/>
        <v>2582</v>
      </c>
      <c r="V22" s="8">
        <f t="shared" si="2"/>
        <v>2753</v>
      </c>
      <c r="W22" s="8">
        <f t="shared" si="2"/>
        <v>3347</v>
      </c>
      <c r="X22" s="8">
        <f t="shared" si="2"/>
        <v>761</v>
      </c>
      <c r="Y22" s="8">
        <f t="shared" si="2"/>
        <v>1474</v>
      </c>
      <c r="Z22" s="8">
        <f t="shared" si="2"/>
        <v>607</v>
      </c>
      <c r="AA22" s="8">
        <f t="shared" si="2"/>
        <v>1039</v>
      </c>
      <c r="AB22" s="8">
        <f t="shared" si="2"/>
        <v>306</v>
      </c>
      <c r="AC22" s="8">
        <f t="shared" si="2"/>
        <v>1165</v>
      </c>
      <c r="AD22" s="8">
        <f t="shared" si="2"/>
        <v>367</v>
      </c>
      <c r="AE22" s="8">
        <f t="shared" si="2"/>
        <v>1303</v>
      </c>
      <c r="AF22" s="8">
        <f t="shared" si="2"/>
        <v>1166</v>
      </c>
      <c r="AG22" s="8">
        <f t="shared" si="2"/>
        <v>1333</v>
      </c>
      <c r="AH22" s="8">
        <f t="shared" si="2"/>
        <v>1167</v>
      </c>
    </row>
  </sheetData>
  <autoFilter ref="A3:Q22"/>
  <mergeCells count="6">
    <mergeCell ref="E3:E4"/>
    <mergeCell ref="A22:C2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J91"/>
  <sheetViews>
    <sheetView tabSelected="1" zoomScale="75" zoomScaleNormal="75" workbookViewId="0">
      <pane xSplit="7" ySplit="4" topLeftCell="H45" activePane="bottomRight" state="frozen"/>
      <selection pane="topRight" activeCell="H1" sqref="H1"/>
      <selection pane="bottomLeft" activeCell="A5" sqref="A5"/>
      <selection pane="bottomRight" activeCell="J69" sqref="J69"/>
    </sheetView>
  </sheetViews>
  <sheetFormatPr defaultColWidth="9.28515625" defaultRowHeight="15"/>
  <cols>
    <col min="1" max="1" width="31.7109375" bestFit="1" customWidth="1"/>
    <col min="2" max="2" width="11.7109375" bestFit="1" customWidth="1"/>
    <col min="3" max="3" width="11.140625" bestFit="1" customWidth="1"/>
    <col min="4" max="4" width="11.140625" customWidth="1"/>
    <col min="5" max="5" width="29" bestFit="1" customWidth="1"/>
    <col min="6" max="6" width="16.28515625" bestFit="1" customWidth="1"/>
    <col min="7" max="7" width="11.140625" customWidth="1"/>
    <col min="8" max="8" width="15.5703125" bestFit="1" customWidth="1"/>
    <col min="9" max="9" width="13.85546875" bestFit="1" customWidth="1"/>
    <col min="10" max="11" width="14.85546875" bestFit="1" customWidth="1"/>
    <col min="12" max="12" width="15.28515625" bestFit="1" customWidth="1"/>
    <col min="13" max="13" width="14.5703125" bestFit="1" customWidth="1"/>
    <col min="14" max="14" width="13.85546875" bestFit="1" customWidth="1"/>
    <col min="15" max="17" width="14.85546875" bestFit="1" customWidth="1"/>
    <col min="18" max="36" width="11.42578125" bestFit="1" customWidth="1"/>
  </cols>
  <sheetData>
    <row r="2" spans="1:36">
      <c r="H2" s="10" t="s">
        <v>0</v>
      </c>
      <c r="I2" s="10" t="s">
        <v>0</v>
      </c>
      <c r="J2" s="10" t="s">
        <v>0</v>
      </c>
      <c r="K2" s="10" t="s">
        <v>0</v>
      </c>
      <c r="L2" s="10" t="s">
        <v>1</v>
      </c>
      <c r="M2" s="10" t="s">
        <v>1</v>
      </c>
      <c r="N2" s="10" t="s">
        <v>2</v>
      </c>
      <c r="O2" s="10" t="s">
        <v>2</v>
      </c>
      <c r="P2" s="10" t="s">
        <v>2</v>
      </c>
      <c r="Q2" s="10" t="s">
        <v>3</v>
      </c>
      <c r="R2" s="10" t="s">
        <v>2</v>
      </c>
      <c r="S2" s="10" t="s">
        <v>3</v>
      </c>
      <c r="T2" s="10" t="s">
        <v>3</v>
      </c>
      <c r="U2" s="10" t="s">
        <v>3</v>
      </c>
      <c r="V2" s="10" t="s">
        <v>4</v>
      </c>
      <c r="W2" s="10" t="s">
        <v>4</v>
      </c>
      <c r="X2" s="10" t="s">
        <v>5</v>
      </c>
      <c r="Y2" s="10" t="s">
        <v>5</v>
      </c>
      <c r="Z2" s="10" t="s">
        <v>6</v>
      </c>
      <c r="AA2" s="10" t="s">
        <v>7</v>
      </c>
      <c r="AB2" s="10" t="s">
        <v>7</v>
      </c>
      <c r="AC2" s="10" t="s">
        <v>7</v>
      </c>
      <c r="AD2" s="10" t="s">
        <v>8</v>
      </c>
      <c r="AE2" s="10" t="s">
        <v>9</v>
      </c>
      <c r="AF2" s="10" t="s">
        <v>9</v>
      </c>
      <c r="AG2" s="10" t="s">
        <v>9</v>
      </c>
      <c r="AH2" s="10" t="s">
        <v>9</v>
      </c>
      <c r="AI2" s="10" t="s">
        <v>9</v>
      </c>
      <c r="AJ2" s="10" t="s">
        <v>9</v>
      </c>
    </row>
    <row r="3" spans="1:36" ht="30" customHeight="1">
      <c r="A3" s="54" t="s">
        <v>10</v>
      </c>
      <c r="B3" s="55" t="s">
        <v>11</v>
      </c>
      <c r="C3" s="50" t="s">
        <v>12</v>
      </c>
      <c r="D3" s="50" t="s">
        <v>67</v>
      </c>
      <c r="E3" s="50" t="s">
        <v>68</v>
      </c>
      <c r="F3" s="50" t="s">
        <v>13</v>
      </c>
      <c r="G3" s="50" t="s">
        <v>14</v>
      </c>
      <c r="H3" s="11">
        <v>820</v>
      </c>
      <c r="I3" s="11">
        <v>840</v>
      </c>
      <c r="J3" s="11">
        <v>840</v>
      </c>
      <c r="K3" s="11">
        <v>830</v>
      </c>
      <c r="L3" s="11">
        <v>885</v>
      </c>
      <c r="M3" s="11">
        <v>970</v>
      </c>
      <c r="N3" s="11">
        <v>1020</v>
      </c>
      <c r="O3" s="11">
        <v>1025</v>
      </c>
      <c r="P3" s="11">
        <v>1090</v>
      </c>
      <c r="Q3" s="11">
        <v>1070</v>
      </c>
      <c r="R3" s="11">
        <v>1330</v>
      </c>
      <c r="S3" s="11">
        <v>1090</v>
      </c>
      <c r="T3" s="11">
        <v>1090</v>
      </c>
      <c r="U3" s="11">
        <v>1090</v>
      </c>
      <c r="V3" s="11">
        <v>1210</v>
      </c>
      <c r="W3" s="11">
        <v>1150</v>
      </c>
      <c r="X3" s="11">
        <v>1260</v>
      </c>
      <c r="Y3" s="11">
        <v>1300</v>
      </c>
      <c r="Z3" s="11">
        <v>1170</v>
      </c>
      <c r="AA3" s="11">
        <v>3640</v>
      </c>
      <c r="AB3" s="11">
        <v>4050</v>
      </c>
      <c r="AC3" s="11">
        <v>4150</v>
      </c>
      <c r="AD3" s="11">
        <v>6780</v>
      </c>
      <c r="AE3" s="11">
        <v>7250</v>
      </c>
      <c r="AF3" s="11">
        <v>7790</v>
      </c>
      <c r="AG3" s="11">
        <v>7980</v>
      </c>
      <c r="AH3" s="11">
        <v>9300</v>
      </c>
      <c r="AI3" s="11">
        <v>9750</v>
      </c>
      <c r="AJ3" s="11">
        <v>10130</v>
      </c>
    </row>
    <row r="4" spans="1:36">
      <c r="A4" s="54"/>
      <c r="B4" s="55"/>
      <c r="C4" s="50"/>
      <c r="D4" s="50"/>
      <c r="E4" s="50"/>
      <c r="F4" s="50"/>
      <c r="G4" s="50"/>
      <c r="H4" s="12" t="s">
        <v>15</v>
      </c>
      <c r="I4" s="12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21</v>
      </c>
      <c r="O4" s="12" t="s">
        <v>22</v>
      </c>
      <c r="P4" s="12" t="s">
        <v>23</v>
      </c>
      <c r="Q4" s="12" t="s">
        <v>24</v>
      </c>
      <c r="R4" s="13" t="s">
        <v>25</v>
      </c>
      <c r="S4" s="13" t="s">
        <v>26</v>
      </c>
      <c r="T4" s="13" t="s">
        <v>27</v>
      </c>
      <c r="U4" s="13" t="s">
        <v>28</v>
      </c>
      <c r="V4" s="13" t="s">
        <v>29</v>
      </c>
      <c r="W4" s="13" t="s">
        <v>30</v>
      </c>
      <c r="X4" s="13" t="s">
        <v>31</v>
      </c>
      <c r="Y4" s="13" t="s">
        <v>32</v>
      </c>
      <c r="Z4" s="13" t="s">
        <v>33</v>
      </c>
      <c r="AA4" s="13" t="s">
        <v>34</v>
      </c>
      <c r="AB4" s="13" t="s">
        <v>35</v>
      </c>
      <c r="AC4" s="13" t="s">
        <v>36</v>
      </c>
      <c r="AD4" s="13" t="s">
        <v>37</v>
      </c>
      <c r="AE4" s="13" t="s">
        <v>38</v>
      </c>
      <c r="AF4" s="13" t="s">
        <v>39</v>
      </c>
      <c r="AG4" s="13" t="s">
        <v>40</v>
      </c>
      <c r="AH4" s="13" t="s">
        <v>41</v>
      </c>
      <c r="AI4" s="13" t="s">
        <v>42</v>
      </c>
      <c r="AJ4" s="13" t="s">
        <v>43</v>
      </c>
    </row>
    <row r="5" spans="1:36">
      <c r="A5" s="14" t="s">
        <v>44</v>
      </c>
      <c r="B5" s="14" t="s">
        <v>45</v>
      </c>
      <c r="C5" s="14" t="s">
        <v>46</v>
      </c>
      <c r="D5" s="14" t="s">
        <v>74</v>
      </c>
      <c r="E5" s="14" t="s">
        <v>75</v>
      </c>
      <c r="F5" s="15">
        <f t="shared" ref="F5:F68" si="0">SUMPRODUCT(H5:AJ5,$H$3:$AJ$3)</f>
        <v>1626105</v>
      </c>
      <c r="G5" s="16">
        <f t="shared" ref="G5:G68" si="1">SUM(H5:AJ5)</f>
        <v>978</v>
      </c>
      <c r="H5" s="17">
        <v>65</v>
      </c>
      <c r="I5" s="17">
        <v>64</v>
      </c>
      <c r="J5" s="17">
        <v>87</v>
      </c>
      <c r="K5" s="17">
        <v>86</v>
      </c>
      <c r="L5" s="17">
        <v>76</v>
      </c>
      <c r="M5" s="17">
        <v>43</v>
      </c>
      <c r="N5" s="17">
        <v>26</v>
      </c>
      <c r="O5" s="17">
        <v>17</v>
      </c>
      <c r="P5" s="17">
        <v>8</v>
      </c>
      <c r="Q5" s="17">
        <v>33</v>
      </c>
      <c r="R5" s="17">
        <v>43</v>
      </c>
      <c r="S5" s="17">
        <v>21</v>
      </c>
      <c r="T5" s="17">
        <v>33</v>
      </c>
      <c r="U5" s="17">
        <v>97</v>
      </c>
      <c r="V5" s="17">
        <v>39</v>
      </c>
      <c r="W5" s="17">
        <v>37</v>
      </c>
      <c r="X5" s="17">
        <v>39</v>
      </c>
      <c r="Y5" s="17">
        <v>48</v>
      </c>
      <c r="Z5" s="17">
        <v>11</v>
      </c>
      <c r="AA5" s="17">
        <v>17</v>
      </c>
      <c r="AB5" s="17">
        <v>7</v>
      </c>
      <c r="AC5" s="17">
        <v>12</v>
      </c>
      <c r="AD5" s="17">
        <v>4</v>
      </c>
      <c r="AE5" s="17">
        <v>11</v>
      </c>
      <c r="AF5" s="17">
        <v>4</v>
      </c>
      <c r="AG5" s="17">
        <v>13</v>
      </c>
      <c r="AH5" s="17">
        <v>12</v>
      </c>
      <c r="AI5" s="17">
        <v>13</v>
      </c>
      <c r="AJ5" s="17">
        <v>12</v>
      </c>
    </row>
    <row r="6" spans="1:36">
      <c r="A6" s="14" t="s">
        <v>44</v>
      </c>
      <c r="B6" s="14" t="s">
        <v>45</v>
      </c>
      <c r="C6" s="14" t="s">
        <v>46</v>
      </c>
      <c r="D6" s="14" t="s">
        <v>76</v>
      </c>
      <c r="E6" s="14" t="s">
        <v>77</v>
      </c>
      <c r="F6" s="15">
        <f t="shared" si="0"/>
        <v>2862945</v>
      </c>
      <c r="G6" s="16">
        <f t="shared" si="1"/>
        <v>1676</v>
      </c>
      <c r="H6" s="17">
        <v>110</v>
      </c>
      <c r="I6" s="17">
        <v>108</v>
      </c>
      <c r="J6" s="17">
        <v>147</v>
      </c>
      <c r="K6" s="17">
        <v>147</v>
      </c>
      <c r="L6" s="17">
        <v>129</v>
      </c>
      <c r="M6" s="17">
        <v>74</v>
      </c>
      <c r="N6" s="17">
        <v>43</v>
      </c>
      <c r="O6" s="17">
        <v>30</v>
      </c>
      <c r="P6" s="17">
        <v>13</v>
      </c>
      <c r="Q6" s="17">
        <v>55</v>
      </c>
      <c r="R6" s="17">
        <v>74</v>
      </c>
      <c r="S6" s="17">
        <v>37</v>
      </c>
      <c r="T6" s="17">
        <v>56</v>
      </c>
      <c r="U6" s="17">
        <v>166</v>
      </c>
      <c r="V6" s="17">
        <v>66</v>
      </c>
      <c r="W6" s="17">
        <v>62</v>
      </c>
      <c r="X6" s="17">
        <v>67</v>
      </c>
      <c r="Y6" s="17">
        <v>81</v>
      </c>
      <c r="Z6" s="17">
        <v>19</v>
      </c>
      <c r="AA6" s="17">
        <v>31</v>
      </c>
      <c r="AB6" s="17">
        <v>13</v>
      </c>
      <c r="AC6" s="17">
        <v>22</v>
      </c>
      <c r="AD6" s="17">
        <v>6</v>
      </c>
      <c r="AE6" s="17">
        <v>21</v>
      </c>
      <c r="AF6" s="17">
        <v>6</v>
      </c>
      <c r="AG6" s="17">
        <v>24</v>
      </c>
      <c r="AH6" s="17">
        <v>23</v>
      </c>
      <c r="AI6" s="17">
        <v>23</v>
      </c>
      <c r="AJ6" s="17">
        <v>23</v>
      </c>
    </row>
    <row r="7" spans="1:36">
      <c r="A7" s="14" t="s">
        <v>47</v>
      </c>
      <c r="B7" s="14" t="s">
        <v>45</v>
      </c>
      <c r="C7" s="14" t="s">
        <v>46</v>
      </c>
      <c r="D7" s="14" t="s">
        <v>78</v>
      </c>
      <c r="E7" s="14" t="s">
        <v>79</v>
      </c>
      <c r="F7" s="15">
        <f t="shared" si="0"/>
        <v>1180205</v>
      </c>
      <c r="G7" s="16">
        <f t="shared" si="1"/>
        <v>620</v>
      </c>
      <c r="H7" s="17">
        <v>42</v>
      </c>
      <c r="I7" s="17">
        <v>41</v>
      </c>
      <c r="J7" s="17">
        <v>56</v>
      </c>
      <c r="K7" s="17">
        <v>56</v>
      </c>
      <c r="L7" s="17">
        <v>49</v>
      </c>
      <c r="M7" s="17">
        <v>25</v>
      </c>
      <c r="N7" s="17">
        <v>15</v>
      </c>
      <c r="O7" s="17">
        <v>10</v>
      </c>
      <c r="P7" s="17">
        <v>4</v>
      </c>
      <c r="Q7" s="17">
        <v>19</v>
      </c>
      <c r="R7" s="17">
        <v>25</v>
      </c>
      <c r="S7" s="17">
        <v>13</v>
      </c>
      <c r="T7" s="17">
        <v>19</v>
      </c>
      <c r="U7" s="17">
        <v>57</v>
      </c>
      <c r="V7" s="17">
        <v>23</v>
      </c>
      <c r="W7" s="17">
        <v>21</v>
      </c>
      <c r="X7" s="17">
        <v>23</v>
      </c>
      <c r="Y7" s="17">
        <v>28</v>
      </c>
      <c r="Z7" s="17">
        <v>6</v>
      </c>
      <c r="AA7" s="17">
        <v>12</v>
      </c>
      <c r="AB7" s="17">
        <v>5</v>
      </c>
      <c r="AC7" s="17">
        <v>8</v>
      </c>
      <c r="AD7" s="17">
        <v>3</v>
      </c>
      <c r="AE7" s="17">
        <v>11</v>
      </c>
      <c r="AF7" s="17">
        <v>3</v>
      </c>
      <c r="AG7" s="17">
        <v>13</v>
      </c>
      <c r="AH7" s="17">
        <v>11</v>
      </c>
      <c r="AI7" s="17">
        <v>11</v>
      </c>
      <c r="AJ7" s="17">
        <v>11</v>
      </c>
    </row>
    <row r="8" spans="1:36">
      <c r="A8" s="14" t="s">
        <v>47</v>
      </c>
      <c r="B8" s="14" t="s">
        <v>45</v>
      </c>
      <c r="C8" s="14" t="s">
        <v>46</v>
      </c>
      <c r="D8" s="14" t="s">
        <v>80</v>
      </c>
      <c r="E8" s="14" t="s">
        <v>81</v>
      </c>
      <c r="F8" s="15">
        <f t="shared" si="0"/>
        <v>1135940</v>
      </c>
      <c r="G8" s="16">
        <f t="shared" si="1"/>
        <v>593</v>
      </c>
      <c r="H8" s="17">
        <v>38</v>
      </c>
      <c r="I8" s="17">
        <v>37</v>
      </c>
      <c r="J8" s="17">
        <v>50</v>
      </c>
      <c r="K8" s="17">
        <v>50</v>
      </c>
      <c r="L8" s="17">
        <v>44</v>
      </c>
      <c r="M8" s="17">
        <v>25</v>
      </c>
      <c r="N8" s="17">
        <v>15</v>
      </c>
      <c r="O8" s="17">
        <v>10</v>
      </c>
      <c r="P8" s="17">
        <v>4</v>
      </c>
      <c r="Q8" s="17">
        <v>19</v>
      </c>
      <c r="R8" s="17">
        <v>25</v>
      </c>
      <c r="S8" s="17">
        <v>13</v>
      </c>
      <c r="T8" s="17">
        <v>19</v>
      </c>
      <c r="U8" s="17">
        <v>57</v>
      </c>
      <c r="V8" s="17">
        <v>23</v>
      </c>
      <c r="W8" s="17">
        <v>21</v>
      </c>
      <c r="X8" s="17">
        <v>23</v>
      </c>
      <c r="Y8" s="17">
        <v>28</v>
      </c>
      <c r="Z8" s="17">
        <v>6</v>
      </c>
      <c r="AA8" s="17">
        <v>14</v>
      </c>
      <c r="AB8" s="17">
        <v>5</v>
      </c>
      <c r="AC8" s="17">
        <v>8</v>
      </c>
      <c r="AD8" s="17">
        <v>3</v>
      </c>
      <c r="AE8" s="17">
        <v>9</v>
      </c>
      <c r="AF8" s="17">
        <v>3</v>
      </c>
      <c r="AG8" s="17">
        <v>11</v>
      </c>
      <c r="AH8" s="17">
        <v>11</v>
      </c>
      <c r="AI8" s="17">
        <v>11</v>
      </c>
      <c r="AJ8" s="17">
        <v>11</v>
      </c>
    </row>
    <row r="9" spans="1:36">
      <c r="A9" s="14" t="s">
        <v>47</v>
      </c>
      <c r="B9" s="14" t="s">
        <v>45</v>
      </c>
      <c r="C9" s="14" t="s">
        <v>46</v>
      </c>
      <c r="D9" s="14" t="s">
        <v>82</v>
      </c>
      <c r="E9" s="14" t="s">
        <v>83</v>
      </c>
      <c r="F9" s="15">
        <f t="shared" si="0"/>
        <v>1139580</v>
      </c>
      <c r="G9" s="16">
        <f t="shared" si="1"/>
        <v>594</v>
      </c>
      <c r="H9" s="17">
        <v>38</v>
      </c>
      <c r="I9" s="17">
        <v>37</v>
      </c>
      <c r="J9" s="17">
        <v>50</v>
      </c>
      <c r="K9" s="17">
        <v>50</v>
      </c>
      <c r="L9" s="17">
        <v>44</v>
      </c>
      <c r="M9" s="17">
        <v>25</v>
      </c>
      <c r="N9" s="17">
        <v>15</v>
      </c>
      <c r="O9" s="17">
        <v>10</v>
      </c>
      <c r="P9" s="17">
        <v>4</v>
      </c>
      <c r="Q9" s="17">
        <v>19</v>
      </c>
      <c r="R9" s="17">
        <v>25</v>
      </c>
      <c r="S9" s="17">
        <v>13</v>
      </c>
      <c r="T9" s="17">
        <v>19</v>
      </c>
      <c r="U9" s="17">
        <v>57</v>
      </c>
      <c r="V9" s="17">
        <v>23</v>
      </c>
      <c r="W9" s="17">
        <v>21</v>
      </c>
      <c r="X9" s="17">
        <v>23</v>
      </c>
      <c r="Y9" s="17">
        <v>28</v>
      </c>
      <c r="Z9" s="17">
        <v>6</v>
      </c>
      <c r="AA9" s="17">
        <v>15</v>
      </c>
      <c r="AB9" s="17">
        <v>5</v>
      </c>
      <c r="AC9" s="17">
        <v>8</v>
      </c>
      <c r="AD9" s="17">
        <v>3</v>
      </c>
      <c r="AE9" s="17">
        <v>9</v>
      </c>
      <c r="AF9" s="17">
        <v>3</v>
      </c>
      <c r="AG9" s="17">
        <v>11</v>
      </c>
      <c r="AH9" s="17">
        <v>11</v>
      </c>
      <c r="AI9" s="17">
        <v>11</v>
      </c>
      <c r="AJ9" s="17">
        <v>11</v>
      </c>
    </row>
    <row r="10" spans="1:36">
      <c r="A10" s="14" t="s">
        <v>47</v>
      </c>
      <c r="B10" s="14" t="s">
        <v>45</v>
      </c>
      <c r="C10" s="14" t="s">
        <v>46</v>
      </c>
      <c r="D10" s="14" t="s">
        <v>84</v>
      </c>
      <c r="E10" s="14" t="s">
        <v>85</v>
      </c>
      <c r="F10" s="15">
        <f t="shared" si="0"/>
        <v>1121380</v>
      </c>
      <c r="G10" s="16">
        <f t="shared" si="1"/>
        <v>589</v>
      </c>
      <c r="H10" s="17">
        <v>38</v>
      </c>
      <c r="I10" s="17">
        <v>37</v>
      </c>
      <c r="J10" s="17">
        <v>50</v>
      </c>
      <c r="K10" s="17">
        <v>50</v>
      </c>
      <c r="L10" s="17">
        <v>44</v>
      </c>
      <c r="M10" s="17">
        <v>25</v>
      </c>
      <c r="N10" s="17">
        <v>15</v>
      </c>
      <c r="O10" s="17">
        <v>10</v>
      </c>
      <c r="P10" s="17">
        <v>4</v>
      </c>
      <c r="Q10" s="17">
        <v>19</v>
      </c>
      <c r="R10" s="17">
        <v>25</v>
      </c>
      <c r="S10" s="17">
        <v>13</v>
      </c>
      <c r="T10" s="17">
        <v>19</v>
      </c>
      <c r="U10" s="17">
        <v>57</v>
      </c>
      <c r="V10" s="17">
        <v>23</v>
      </c>
      <c r="W10" s="17">
        <v>21</v>
      </c>
      <c r="X10" s="17">
        <v>23</v>
      </c>
      <c r="Y10" s="17">
        <v>28</v>
      </c>
      <c r="Z10" s="17">
        <v>6</v>
      </c>
      <c r="AA10" s="17">
        <v>10</v>
      </c>
      <c r="AB10" s="17">
        <v>5</v>
      </c>
      <c r="AC10" s="17">
        <v>8</v>
      </c>
      <c r="AD10" s="17">
        <v>3</v>
      </c>
      <c r="AE10" s="17">
        <v>9</v>
      </c>
      <c r="AF10" s="17">
        <v>3</v>
      </c>
      <c r="AG10" s="17">
        <v>11</v>
      </c>
      <c r="AH10" s="17">
        <v>11</v>
      </c>
      <c r="AI10" s="17">
        <v>11</v>
      </c>
      <c r="AJ10" s="17">
        <v>11</v>
      </c>
    </row>
    <row r="11" spans="1:36">
      <c r="A11" s="14" t="s">
        <v>47</v>
      </c>
      <c r="B11" s="14" t="s">
        <v>45</v>
      </c>
      <c r="C11" s="14" t="s">
        <v>46</v>
      </c>
      <c r="D11" s="14" t="s">
        <v>86</v>
      </c>
      <c r="E11" s="14" t="s">
        <v>87</v>
      </c>
      <c r="F11" s="15">
        <f t="shared" si="0"/>
        <v>1745410</v>
      </c>
      <c r="G11" s="16">
        <f t="shared" si="1"/>
        <v>579</v>
      </c>
      <c r="H11" s="17">
        <v>29</v>
      </c>
      <c r="I11" s="17">
        <v>28</v>
      </c>
      <c r="J11" s="17">
        <v>39</v>
      </c>
      <c r="K11" s="17">
        <v>39</v>
      </c>
      <c r="L11" s="17">
        <v>34</v>
      </c>
      <c r="M11" s="17">
        <v>20</v>
      </c>
      <c r="N11" s="17">
        <v>12</v>
      </c>
      <c r="O11" s="17">
        <v>8</v>
      </c>
      <c r="P11" s="17">
        <v>3</v>
      </c>
      <c r="Q11" s="17">
        <v>15</v>
      </c>
      <c r="R11" s="17">
        <v>20</v>
      </c>
      <c r="S11" s="17">
        <v>10</v>
      </c>
      <c r="T11" s="17">
        <v>15</v>
      </c>
      <c r="U11" s="17">
        <v>44</v>
      </c>
      <c r="V11" s="17">
        <v>18</v>
      </c>
      <c r="W11" s="17">
        <v>17</v>
      </c>
      <c r="X11" s="17">
        <v>18</v>
      </c>
      <c r="Y11" s="17">
        <v>21</v>
      </c>
      <c r="Z11" s="17">
        <v>5</v>
      </c>
      <c r="AA11" s="17">
        <v>27</v>
      </c>
      <c r="AB11" s="17">
        <v>11</v>
      </c>
      <c r="AC11" s="17">
        <v>18</v>
      </c>
      <c r="AD11" s="17">
        <v>5</v>
      </c>
      <c r="AE11" s="17">
        <v>20</v>
      </c>
      <c r="AF11" s="17">
        <v>6</v>
      </c>
      <c r="AG11" s="17">
        <v>24</v>
      </c>
      <c r="AH11" s="17">
        <v>24</v>
      </c>
      <c r="AI11" s="17">
        <v>25</v>
      </c>
      <c r="AJ11" s="17">
        <v>24</v>
      </c>
    </row>
    <row r="12" spans="1:36">
      <c r="A12" s="14" t="s">
        <v>47</v>
      </c>
      <c r="B12" s="14" t="s">
        <v>45</v>
      </c>
      <c r="C12" s="14" t="s">
        <v>46</v>
      </c>
      <c r="D12" s="14" t="s">
        <v>88</v>
      </c>
      <c r="E12" s="14" t="s">
        <v>89</v>
      </c>
      <c r="F12" s="15">
        <f t="shared" si="0"/>
        <v>1649190</v>
      </c>
      <c r="G12" s="16">
        <f t="shared" si="1"/>
        <v>758</v>
      </c>
      <c r="H12" s="17">
        <v>46</v>
      </c>
      <c r="I12" s="17">
        <v>45</v>
      </c>
      <c r="J12" s="17">
        <v>61</v>
      </c>
      <c r="K12" s="17">
        <v>61</v>
      </c>
      <c r="L12" s="17">
        <v>54</v>
      </c>
      <c r="M12" s="17">
        <v>31</v>
      </c>
      <c r="N12" s="17">
        <v>18</v>
      </c>
      <c r="O12" s="17">
        <v>12</v>
      </c>
      <c r="P12" s="17">
        <v>5</v>
      </c>
      <c r="Q12" s="17">
        <v>23</v>
      </c>
      <c r="R12" s="17">
        <v>31</v>
      </c>
      <c r="S12" s="17">
        <v>15</v>
      </c>
      <c r="T12" s="17">
        <v>23</v>
      </c>
      <c r="U12" s="17">
        <v>69</v>
      </c>
      <c r="V12" s="17">
        <v>28</v>
      </c>
      <c r="W12" s="17">
        <v>26</v>
      </c>
      <c r="X12" s="17">
        <v>28</v>
      </c>
      <c r="Y12" s="17">
        <v>34</v>
      </c>
      <c r="Z12" s="17">
        <v>8</v>
      </c>
      <c r="AA12" s="17">
        <v>19</v>
      </c>
      <c r="AB12" s="17">
        <v>8</v>
      </c>
      <c r="AC12" s="17">
        <v>15</v>
      </c>
      <c r="AD12" s="17">
        <v>4</v>
      </c>
      <c r="AE12" s="17">
        <v>16</v>
      </c>
      <c r="AF12" s="17">
        <v>5</v>
      </c>
      <c r="AG12" s="17">
        <v>19</v>
      </c>
      <c r="AH12" s="17">
        <v>18</v>
      </c>
      <c r="AI12" s="17">
        <v>18</v>
      </c>
      <c r="AJ12" s="17">
        <v>18</v>
      </c>
    </row>
    <row r="13" spans="1:36">
      <c r="A13" s="14" t="s">
        <v>47</v>
      </c>
      <c r="B13" s="14" t="s">
        <v>45</v>
      </c>
      <c r="C13" s="14" t="s">
        <v>46</v>
      </c>
      <c r="D13" s="14" t="s">
        <v>90</v>
      </c>
      <c r="E13" s="14" t="s">
        <v>91</v>
      </c>
      <c r="F13" s="15">
        <f t="shared" si="0"/>
        <v>1224600</v>
      </c>
      <c r="G13" s="16">
        <f t="shared" si="1"/>
        <v>607</v>
      </c>
      <c r="H13" s="17">
        <v>38</v>
      </c>
      <c r="I13" s="17">
        <v>37</v>
      </c>
      <c r="J13" s="17">
        <v>50</v>
      </c>
      <c r="K13" s="17">
        <v>50</v>
      </c>
      <c r="L13" s="17">
        <v>44</v>
      </c>
      <c r="M13" s="17">
        <v>25</v>
      </c>
      <c r="N13" s="17">
        <v>15</v>
      </c>
      <c r="O13" s="17">
        <v>10</v>
      </c>
      <c r="P13" s="17">
        <v>5</v>
      </c>
      <c r="Q13" s="17">
        <v>19</v>
      </c>
      <c r="R13" s="17">
        <v>25</v>
      </c>
      <c r="S13" s="17">
        <v>13</v>
      </c>
      <c r="T13" s="17">
        <v>19</v>
      </c>
      <c r="U13" s="17">
        <v>57</v>
      </c>
      <c r="V13" s="17">
        <v>23</v>
      </c>
      <c r="W13" s="17">
        <v>21</v>
      </c>
      <c r="X13" s="17">
        <v>23</v>
      </c>
      <c r="Y13" s="17">
        <v>28</v>
      </c>
      <c r="Z13" s="17">
        <v>6</v>
      </c>
      <c r="AA13" s="17">
        <v>15</v>
      </c>
      <c r="AB13" s="17">
        <v>6</v>
      </c>
      <c r="AC13" s="17">
        <v>11</v>
      </c>
      <c r="AD13" s="17">
        <v>3</v>
      </c>
      <c r="AE13" s="17">
        <v>11</v>
      </c>
      <c r="AF13" s="17">
        <v>4</v>
      </c>
      <c r="AG13" s="17">
        <v>13</v>
      </c>
      <c r="AH13" s="17">
        <v>12</v>
      </c>
      <c r="AI13" s="17">
        <v>12</v>
      </c>
      <c r="AJ13" s="17">
        <v>12</v>
      </c>
    </row>
    <row r="14" spans="1:36">
      <c r="A14" s="14" t="s">
        <v>47</v>
      </c>
      <c r="B14" s="14" t="s">
        <v>45</v>
      </c>
      <c r="C14" s="14" t="s">
        <v>46</v>
      </c>
      <c r="D14" s="14" t="s">
        <v>92</v>
      </c>
      <c r="E14" s="14" t="s">
        <v>93</v>
      </c>
      <c r="F14" s="15">
        <f t="shared" si="0"/>
        <v>1298190</v>
      </c>
      <c r="G14" s="16">
        <f t="shared" si="1"/>
        <v>615</v>
      </c>
      <c r="H14" s="17">
        <v>38</v>
      </c>
      <c r="I14" s="17">
        <v>37</v>
      </c>
      <c r="J14" s="17">
        <v>50</v>
      </c>
      <c r="K14" s="17">
        <v>50</v>
      </c>
      <c r="L14" s="17">
        <v>44</v>
      </c>
      <c r="M14" s="17">
        <v>25</v>
      </c>
      <c r="N14" s="17">
        <v>15</v>
      </c>
      <c r="O14" s="17">
        <v>10</v>
      </c>
      <c r="P14" s="17">
        <v>5</v>
      </c>
      <c r="Q14" s="17">
        <v>19</v>
      </c>
      <c r="R14" s="17">
        <v>25</v>
      </c>
      <c r="S14" s="17">
        <v>13</v>
      </c>
      <c r="T14" s="17">
        <v>19</v>
      </c>
      <c r="U14" s="17">
        <v>57</v>
      </c>
      <c r="V14" s="17">
        <v>23</v>
      </c>
      <c r="W14" s="17">
        <v>21</v>
      </c>
      <c r="X14" s="17">
        <v>23</v>
      </c>
      <c r="Y14" s="17">
        <v>28</v>
      </c>
      <c r="Z14" s="17">
        <v>6</v>
      </c>
      <c r="AA14" s="17">
        <v>15</v>
      </c>
      <c r="AB14" s="17">
        <v>6</v>
      </c>
      <c r="AC14" s="17">
        <v>11</v>
      </c>
      <c r="AD14" s="17">
        <v>3</v>
      </c>
      <c r="AE14" s="17">
        <v>12</v>
      </c>
      <c r="AF14" s="17">
        <v>4</v>
      </c>
      <c r="AG14" s="17">
        <v>14</v>
      </c>
      <c r="AH14" s="17">
        <v>14</v>
      </c>
      <c r="AI14" s="17">
        <v>14</v>
      </c>
      <c r="AJ14" s="17">
        <v>14</v>
      </c>
    </row>
    <row r="15" spans="1:36">
      <c r="A15" s="14" t="s">
        <v>47</v>
      </c>
      <c r="B15" s="14" t="s">
        <v>45</v>
      </c>
      <c r="C15" s="14" t="s">
        <v>46</v>
      </c>
      <c r="D15" s="14" t="s">
        <v>94</v>
      </c>
      <c r="E15" s="14" t="s">
        <v>95</v>
      </c>
      <c r="F15" s="15">
        <f t="shared" si="0"/>
        <v>1756350</v>
      </c>
      <c r="G15" s="16">
        <f t="shared" si="1"/>
        <v>680</v>
      </c>
      <c r="H15" s="17">
        <v>38</v>
      </c>
      <c r="I15" s="17">
        <v>37</v>
      </c>
      <c r="J15" s="17">
        <v>50</v>
      </c>
      <c r="K15" s="17">
        <v>50</v>
      </c>
      <c r="L15" s="17">
        <v>44</v>
      </c>
      <c r="M15" s="17">
        <v>25</v>
      </c>
      <c r="N15" s="17">
        <v>15</v>
      </c>
      <c r="O15" s="17">
        <v>10</v>
      </c>
      <c r="P15" s="17">
        <v>5</v>
      </c>
      <c r="Q15" s="17">
        <v>19</v>
      </c>
      <c r="R15" s="17">
        <v>25</v>
      </c>
      <c r="S15" s="17">
        <v>12</v>
      </c>
      <c r="T15" s="17">
        <v>19</v>
      </c>
      <c r="U15" s="17">
        <v>57</v>
      </c>
      <c r="V15" s="17">
        <v>23</v>
      </c>
      <c r="W15" s="17">
        <v>21</v>
      </c>
      <c r="X15" s="17">
        <v>23</v>
      </c>
      <c r="Y15" s="17">
        <v>28</v>
      </c>
      <c r="Z15" s="17">
        <v>6</v>
      </c>
      <c r="AA15" s="17">
        <v>26</v>
      </c>
      <c r="AB15" s="17">
        <v>10</v>
      </c>
      <c r="AC15" s="17">
        <v>19</v>
      </c>
      <c r="AD15" s="17">
        <v>5</v>
      </c>
      <c r="AE15" s="17">
        <v>22</v>
      </c>
      <c r="AF15" s="17">
        <v>6</v>
      </c>
      <c r="AG15" s="17">
        <v>22</v>
      </c>
      <c r="AH15" s="17">
        <v>20</v>
      </c>
      <c r="AI15" s="17">
        <v>23</v>
      </c>
      <c r="AJ15" s="17">
        <v>20</v>
      </c>
    </row>
    <row r="16" spans="1:36">
      <c r="A16" s="14" t="s">
        <v>47</v>
      </c>
      <c r="B16" s="14" t="s">
        <v>45</v>
      </c>
      <c r="C16" s="14" t="s">
        <v>46</v>
      </c>
      <c r="D16" s="14" t="s">
        <v>96</v>
      </c>
      <c r="E16" s="14" t="s">
        <v>97</v>
      </c>
      <c r="F16" s="15">
        <f t="shared" si="0"/>
        <v>1336545</v>
      </c>
      <c r="G16" s="16">
        <f t="shared" si="1"/>
        <v>730</v>
      </c>
      <c r="H16" s="17">
        <v>43</v>
      </c>
      <c r="I16" s="17">
        <v>43</v>
      </c>
      <c r="J16" s="17">
        <v>62</v>
      </c>
      <c r="K16" s="17">
        <v>63</v>
      </c>
      <c r="L16" s="17">
        <v>53</v>
      </c>
      <c r="M16" s="17">
        <v>33</v>
      </c>
      <c r="N16" s="17">
        <v>20</v>
      </c>
      <c r="O16" s="17">
        <v>14</v>
      </c>
      <c r="P16" s="17">
        <v>7</v>
      </c>
      <c r="Q16" s="17">
        <v>23</v>
      </c>
      <c r="R16" s="17">
        <v>33</v>
      </c>
      <c r="S16" s="17">
        <v>14</v>
      </c>
      <c r="T16" s="17">
        <v>26</v>
      </c>
      <c r="U16" s="17">
        <v>72</v>
      </c>
      <c r="V16" s="17">
        <v>26</v>
      </c>
      <c r="W16" s="17">
        <v>30</v>
      </c>
      <c r="X16" s="17">
        <v>28</v>
      </c>
      <c r="Y16" s="17">
        <v>35</v>
      </c>
      <c r="Z16" s="17">
        <v>10</v>
      </c>
      <c r="AA16" s="17">
        <v>13</v>
      </c>
      <c r="AB16" s="17">
        <v>6</v>
      </c>
      <c r="AC16" s="17">
        <v>10</v>
      </c>
      <c r="AD16" s="17">
        <v>3</v>
      </c>
      <c r="AE16" s="17">
        <v>11</v>
      </c>
      <c r="AF16" s="17">
        <v>3</v>
      </c>
      <c r="AG16" s="17">
        <v>13</v>
      </c>
      <c r="AH16" s="17">
        <v>12</v>
      </c>
      <c r="AI16" s="17">
        <v>12</v>
      </c>
      <c r="AJ16" s="17">
        <v>12</v>
      </c>
    </row>
    <row r="17" spans="1:36">
      <c r="A17" s="14" t="s">
        <v>47</v>
      </c>
      <c r="B17" s="14" t="s">
        <v>45</v>
      </c>
      <c r="C17" s="14" t="s">
        <v>46</v>
      </c>
      <c r="D17" s="14" t="s">
        <v>98</v>
      </c>
      <c r="E17" s="14" t="s">
        <v>99</v>
      </c>
      <c r="F17" s="15">
        <f t="shared" si="0"/>
        <v>733320</v>
      </c>
      <c r="G17" s="16">
        <f t="shared" si="1"/>
        <v>440</v>
      </c>
      <c r="H17" s="17">
        <v>29</v>
      </c>
      <c r="I17" s="17">
        <v>28</v>
      </c>
      <c r="J17" s="17">
        <v>39</v>
      </c>
      <c r="K17" s="17">
        <v>39</v>
      </c>
      <c r="L17" s="17">
        <v>34</v>
      </c>
      <c r="M17" s="17">
        <v>20</v>
      </c>
      <c r="N17" s="17">
        <v>12</v>
      </c>
      <c r="O17" s="17">
        <v>8</v>
      </c>
      <c r="P17" s="17">
        <v>3</v>
      </c>
      <c r="Q17" s="17">
        <v>15</v>
      </c>
      <c r="R17" s="17">
        <v>20</v>
      </c>
      <c r="S17" s="17">
        <v>10</v>
      </c>
      <c r="T17" s="17">
        <v>15</v>
      </c>
      <c r="U17" s="17">
        <v>44</v>
      </c>
      <c r="V17" s="17">
        <v>18</v>
      </c>
      <c r="W17" s="17">
        <v>17</v>
      </c>
      <c r="X17" s="17">
        <v>18</v>
      </c>
      <c r="Y17" s="17">
        <v>21</v>
      </c>
      <c r="Z17" s="17">
        <v>5</v>
      </c>
      <c r="AA17" s="17">
        <v>5</v>
      </c>
      <c r="AB17" s="17">
        <v>3</v>
      </c>
      <c r="AC17" s="17">
        <v>5</v>
      </c>
      <c r="AD17" s="17">
        <v>1</v>
      </c>
      <c r="AE17" s="17">
        <v>5</v>
      </c>
      <c r="AF17" s="17">
        <v>2</v>
      </c>
      <c r="AG17" s="17">
        <v>6</v>
      </c>
      <c r="AH17" s="17">
        <v>6</v>
      </c>
      <c r="AI17" s="17">
        <v>6</v>
      </c>
      <c r="AJ17" s="17">
        <v>6</v>
      </c>
    </row>
    <row r="18" spans="1:36">
      <c r="A18" s="14" t="s">
        <v>48</v>
      </c>
      <c r="B18" s="14" t="s">
        <v>45</v>
      </c>
      <c r="C18" s="14" t="s">
        <v>49</v>
      </c>
      <c r="D18" s="14" t="s">
        <v>100</v>
      </c>
      <c r="E18" s="14" t="s">
        <v>101</v>
      </c>
      <c r="F18" s="15">
        <f t="shared" si="0"/>
        <v>1884205</v>
      </c>
      <c r="G18" s="16">
        <f t="shared" si="1"/>
        <v>814</v>
      </c>
      <c r="H18" s="17">
        <v>48</v>
      </c>
      <c r="I18" s="17">
        <v>47</v>
      </c>
      <c r="J18" s="17">
        <v>65</v>
      </c>
      <c r="K18" s="17">
        <v>65</v>
      </c>
      <c r="L18" s="17">
        <v>56</v>
      </c>
      <c r="M18" s="17">
        <v>32</v>
      </c>
      <c r="N18" s="17">
        <v>19</v>
      </c>
      <c r="O18" s="17">
        <v>13</v>
      </c>
      <c r="P18" s="17">
        <v>6</v>
      </c>
      <c r="Q18" s="17">
        <v>24</v>
      </c>
      <c r="R18" s="17">
        <v>32</v>
      </c>
      <c r="S18" s="17">
        <v>16</v>
      </c>
      <c r="T18" s="17">
        <v>25</v>
      </c>
      <c r="U18" s="17">
        <v>72</v>
      </c>
      <c r="V18" s="17">
        <v>29</v>
      </c>
      <c r="W18" s="17">
        <v>27</v>
      </c>
      <c r="X18" s="17">
        <v>29</v>
      </c>
      <c r="Y18" s="17">
        <v>35</v>
      </c>
      <c r="Z18" s="17">
        <v>8</v>
      </c>
      <c r="AA18" s="17">
        <v>22</v>
      </c>
      <c r="AB18" s="17">
        <v>9</v>
      </c>
      <c r="AC18" s="17">
        <v>16</v>
      </c>
      <c r="AD18" s="17">
        <v>4</v>
      </c>
      <c r="AE18" s="17">
        <v>19</v>
      </c>
      <c r="AF18" s="17">
        <v>6</v>
      </c>
      <c r="AG18" s="17">
        <v>24</v>
      </c>
      <c r="AH18" s="17">
        <v>22</v>
      </c>
      <c r="AI18" s="17">
        <v>22</v>
      </c>
      <c r="AJ18" s="17">
        <v>22</v>
      </c>
    </row>
    <row r="19" spans="1:36">
      <c r="A19" s="14" t="s">
        <v>48</v>
      </c>
      <c r="B19" s="14" t="s">
        <v>45</v>
      </c>
      <c r="C19" s="14" t="s">
        <v>49</v>
      </c>
      <c r="D19" s="14" t="s">
        <v>102</v>
      </c>
      <c r="E19" s="14" t="s">
        <v>103</v>
      </c>
      <c r="F19" s="15">
        <f t="shared" si="0"/>
        <v>1444595</v>
      </c>
      <c r="G19" s="16">
        <f t="shared" si="1"/>
        <v>615</v>
      </c>
      <c r="H19" s="17">
        <v>38</v>
      </c>
      <c r="I19" s="17">
        <v>37</v>
      </c>
      <c r="J19" s="17">
        <v>48</v>
      </c>
      <c r="K19" s="17">
        <v>48</v>
      </c>
      <c r="L19" s="17">
        <v>42</v>
      </c>
      <c r="M19" s="17">
        <v>24</v>
      </c>
      <c r="N19" s="17">
        <v>14</v>
      </c>
      <c r="O19" s="17">
        <v>9</v>
      </c>
      <c r="P19" s="17">
        <v>4</v>
      </c>
      <c r="Q19" s="17">
        <v>18</v>
      </c>
      <c r="R19" s="17">
        <v>24</v>
      </c>
      <c r="S19" s="17">
        <v>12</v>
      </c>
      <c r="T19" s="17">
        <v>18</v>
      </c>
      <c r="U19" s="17">
        <v>54</v>
      </c>
      <c r="V19" s="17">
        <v>21</v>
      </c>
      <c r="W19" s="17">
        <v>21</v>
      </c>
      <c r="X19" s="17">
        <v>22</v>
      </c>
      <c r="Y19" s="17">
        <v>27</v>
      </c>
      <c r="Z19" s="17">
        <v>6</v>
      </c>
      <c r="AA19" s="17">
        <v>16</v>
      </c>
      <c r="AB19" s="17">
        <v>7</v>
      </c>
      <c r="AC19" s="17">
        <v>12</v>
      </c>
      <c r="AD19" s="17">
        <v>4</v>
      </c>
      <c r="AE19" s="17">
        <v>15</v>
      </c>
      <c r="AF19" s="17">
        <v>5</v>
      </c>
      <c r="AG19" s="17">
        <v>18</v>
      </c>
      <c r="AH19" s="17">
        <v>16</v>
      </c>
      <c r="AI19" s="17">
        <v>17</v>
      </c>
      <c r="AJ19" s="17">
        <v>18</v>
      </c>
    </row>
    <row r="20" spans="1:36">
      <c r="A20" s="14" t="s">
        <v>48</v>
      </c>
      <c r="B20" s="14" t="s">
        <v>45</v>
      </c>
      <c r="C20" s="14" t="s">
        <v>49</v>
      </c>
      <c r="D20" s="14" t="s">
        <v>104</v>
      </c>
      <c r="E20" s="14" t="s">
        <v>105</v>
      </c>
      <c r="F20" s="15">
        <f t="shared" si="0"/>
        <v>1361260</v>
      </c>
      <c r="G20" s="16">
        <f t="shared" si="1"/>
        <v>584</v>
      </c>
      <c r="H20" s="17">
        <v>32</v>
      </c>
      <c r="I20" s="17">
        <v>32</v>
      </c>
      <c r="J20" s="17">
        <v>46</v>
      </c>
      <c r="K20" s="17">
        <v>46</v>
      </c>
      <c r="L20" s="17">
        <v>41</v>
      </c>
      <c r="M20" s="17">
        <v>23</v>
      </c>
      <c r="N20" s="17">
        <v>14</v>
      </c>
      <c r="O20" s="17">
        <v>9</v>
      </c>
      <c r="P20" s="17">
        <v>4</v>
      </c>
      <c r="Q20" s="17">
        <v>18</v>
      </c>
      <c r="R20" s="17">
        <v>23</v>
      </c>
      <c r="S20" s="17">
        <v>12</v>
      </c>
      <c r="T20" s="17">
        <v>18</v>
      </c>
      <c r="U20" s="17">
        <v>52</v>
      </c>
      <c r="V20" s="17">
        <v>21</v>
      </c>
      <c r="W20" s="17">
        <v>20</v>
      </c>
      <c r="X20" s="17">
        <v>21</v>
      </c>
      <c r="Y20" s="17">
        <v>26</v>
      </c>
      <c r="Z20" s="17">
        <v>6</v>
      </c>
      <c r="AA20" s="17">
        <v>16</v>
      </c>
      <c r="AB20" s="17">
        <v>6</v>
      </c>
      <c r="AC20" s="17">
        <v>11</v>
      </c>
      <c r="AD20" s="17">
        <v>4</v>
      </c>
      <c r="AE20" s="17">
        <v>14</v>
      </c>
      <c r="AF20" s="17">
        <v>5</v>
      </c>
      <c r="AG20" s="17">
        <v>16</v>
      </c>
      <c r="AH20" s="17">
        <v>16</v>
      </c>
      <c r="AI20" s="17">
        <v>17</v>
      </c>
      <c r="AJ20" s="17">
        <v>15</v>
      </c>
    </row>
    <row r="21" spans="1:36">
      <c r="A21" s="14" t="s">
        <v>50</v>
      </c>
      <c r="B21" s="14" t="s">
        <v>45</v>
      </c>
      <c r="C21" s="14" t="s">
        <v>49</v>
      </c>
      <c r="D21" s="14" t="s">
        <v>106</v>
      </c>
      <c r="E21" s="14" t="s">
        <v>107</v>
      </c>
      <c r="F21" s="15">
        <f t="shared" si="0"/>
        <v>1656850</v>
      </c>
      <c r="G21" s="16">
        <f t="shared" si="1"/>
        <v>811</v>
      </c>
      <c r="H21" s="17">
        <v>49</v>
      </c>
      <c r="I21" s="17">
        <v>48</v>
      </c>
      <c r="J21" s="17">
        <v>68</v>
      </c>
      <c r="K21" s="17">
        <v>67</v>
      </c>
      <c r="L21" s="17">
        <v>62</v>
      </c>
      <c r="M21" s="17">
        <v>34</v>
      </c>
      <c r="N21" s="17">
        <v>20</v>
      </c>
      <c r="O21" s="17">
        <v>14</v>
      </c>
      <c r="P21" s="17">
        <v>6</v>
      </c>
      <c r="Q21" s="17">
        <v>25</v>
      </c>
      <c r="R21" s="17">
        <v>33</v>
      </c>
      <c r="S21" s="17">
        <v>17</v>
      </c>
      <c r="T21" s="17">
        <v>26</v>
      </c>
      <c r="U21" s="17">
        <v>74</v>
      </c>
      <c r="V21" s="17">
        <v>29</v>
      </c>
      <c r="W21" s="17">
        <v>28</v>
      </c>
      <c r="X21" s="17">
        <v>31</v>
      </c>
      <c r="Y21" s="17">
        <v>38</v>
      </c>
      <c r="Z21" s="17">
        <v>9</v>
      </c>
      <c r="AA21" s="17">
        <v>19</v>
      </c>
      <c r="AB21" s="17">
        <v>8</v>
      </c>
      <c r="AC21" s="17">
        <v>13</v>
      </c>
      <c r="AD21" s="17">
        <v>4</v>
      </c>
      <c r="AE21" s="17">
        <v>15</v>
      </c>
      <c r="AF21" s="17">
        <v>5</v>
      </c>
      <c r="AG21" s="17">
        <v>18</v>
      </c>
      <c r="AH21" s="17">
        <v>17</v>
      </c>
      <c r="AI21" s="17">
        <v>17</v>
      </c>
      <c r="AJ21" s="17">
        <v>17</v>
      </c>
    </row>
    <row r="22" spans="1:36">
      <c r="A22" s="14" t="s">
        <v>50</v>
      </c>
      <c r="B22" s="14" t="s">
        <v>45</v>
      </c>
      <c r="C22" s="14" t="s">
        <v>49</v>
      </c>
      <c r="D22" s="14" t="s">
        <v>108</v>
      </c>
      <c r="E22" s="14" t="s">
        <v>109</v>
      </c>
      <c r="F22" s="15">
        <f t="shared" si="0"/>
        <v>1583765</v>
      </c>
      <c r="G22" s="16">
        <f t="shared" si="1"/>
        <v>774</v>
      </c>
      <c r="H22" s="17">
        <v>49</v>
      </c>
      <c r="I22" s="17">
        <v>48</v>
      </c>
      <c r="J22" s="17">
        <v>64</v>
      </c>
      <c r="K22" s="17">
        <v>64</v>
      </c>
      <c r="L22" s="17">
        <v>55</v>
      </c>
      <c r="M22" s="17">
        <v>32</v>
      </c>
      <c r="N22" s="17">
        <v>19</v>
      </c>
      <c r="O22" s="17">
        <v>12</v>
      </c>
      <c r="P22" s="17">
        <v>6</v>
      </c>
      <c r="Q22" s="17">
        <v>24</v>
      </c>
      <c r="R22" s="17">
        <v>33</v>
      </c>
      <c r="S22" s="17">
        <v>15</v>
      </c>
      <c r="T22" s="17">
        <v>24</v>
      </c>
      <c r="U22" s="17">
        <v>74</v>
      </c>
      <c r="V22" s="17">
        <v>29</v>
      </c>
      <c r="W22" s="17">
        <v>26</v>
      </c>
      <c r="X22" s="17">
        <v>28</v>
      </c>
      <c r="Y22" s="17">
        <v>34</v>
      </c>
      <c r="Z22" s="17">
        <v>9</v>
      </c>
      <c r="AA22" s="17">
        <v>19</v>
      </c>
      <c r="AB22" s="17">
        <v>8</v>
      </c>
      <c r="AC22" s="17">
        <v>14</v>
      </c>
      <c r="AD22" s="17">
        <v>4</v>
      </c>
      <c r="AE22" s="17">
        <v>14</v>
      </c>
      <c r="AF22" s="17">
        <v>5</v>
      </c>
      <c r="AG22" s="17">
        <v>16</v>
      </c>
      <c r="AH22" s="17">
        <v>17</v>
      </c>
      <c r="AI22" s="17">
        <v>17</v>
      </c>
      <c r="AJ22" s="17">
        <v>15</v>
      </c>
    </row>
    <row r="23" spans="1:36">
      <c r="A23" s="14" t="s">
        <v>50</v>
      </c>
      <c r="B23" s="14" t="s">
        <v>45</v>
      </c>
      <c r="C23" s="14" t="s">
        <v>49</v>
      </c>
      <c r="D23" s="14" t="s">
        <v>110</v>
      </c>
      <c r="E23" s="14" t="s">
        <v>71</v>
      </c>
      <c r="F23" s="15">
        <f t="shared" si="0"/>
        <v>2149460</v>
      </c>
      <c r="G23" s="16">
        <f t="shared" si="1"/>
        <v>1033</v>
      </c>
      <c r="H23" s="17">
        <v>66</v>
      </c>
      <c r="I23" s="17">
        <v>64</v>
      </c>
      <c r="J23" s="17">
        <v>87</v>
      </c>
      <c r="K23" s="17">
        <v>87</v>
      </c>
      <c r="L23" s="17">
        <v>75</v>
      </c>
      <c r="M23" s="17">
        <v>43</v>
      </c>
      <c r="N23" s="17">
        <v>26</v>
      </c>
      <c r="O23" s="17">
        <v>17</v>
      </c>
      <c r="P23" s="17">
        <v>7</v>
      </c>
      <c r="Q23" s="17">
        <v>33</v>
      </c>
      <c r="R23" s="17">
        <v>41</v>
      </c>
      <c r="S23" s="17">
        <v>21</v>
      </c>
      <c r="T23" s="17">
        <v>33</v>
      </c>
      <c r="U23" s="17">
        <v>88</v>
      </c>
      <c r="V23" s="17">
        <v>35</v>
      </c>
      <c r="W23" s="17">
        <v>38</v>
      </c>
      <c r="X23" s="17">
        <v>39</v>
      </c>
      <c r="Y23" s="17">
        <v>48</v>
      </c>
      <c r="Z23" s="17">
        <v>10</v>
      </c>
      <c r="AA23" s="17">
        <v>23</v>
      </c>
      <c r="AB23" s="17">
        <v>11</v>
      </c>
      <c r="AC23" s="17">
        <v>18</v>
      </c>
      <c r="AD23" s="17">
        <v>5</v>
      </c>
      <c r="AE23" s="17">
        <v>20</v>
      </c>
      <c r="AF23" s="17">
        <v>7</v>
      </c>
      <c r="AG23" s="17">
        <v>22</v>
      </c>
      <c r="AH23" s="17">
        <v>23</v>
      </c>
      <c r="AI23" s="17">
        <v>24</v>
      </c>
      <c r="AJ23" s="17">
        <v>22</v>
      </c>
    </row>
    <row r="24" spans="1:36">
      <c r="A24" s="14" t="s">
        <v>50</v>
      </c>
      <c r="B24" s="14" t="s">
        <v>45</v>
      </c>
      <c r="C24" s="14" t="s">
        <v>49</v>
      </c>
      <c r="D24" s="14" t="s">
        <v>111</v>
      </c>
      <c r="E24" s="14" t="s">
        <v>112</v>
      </c>
      <c r="F24" s="15">
        <f t="shared" si="0"/>
        <v>2491725</v>
      </c>
      <c r="G24" s="16">
        <f t="shared" si="1"/>
        <v>1246</v>
      </c>
      <c r="H24" s="17">
        <v>75</v>
      </c>
      <c r="I24" s="17">
        <v>73</v>
      </c>
      <c r="J24" s="17">
        <v>103</v>
      </c>
      <c r="K24" s="17">
        <v>103</v>
      </c>
      <c r="L24" s="17">
        <v>94</v>
      </c>
      <c r="M24" s="17">
        <v>51</v>
      </c>
      <c r="N24" s="17">
        <v>31</v>
      </c>
      <c r="O24" s="17">
        <v>21</v>
      </c>
      <c r="P24" s="17">
        <v>10</v>
      </c>
      <c r="Q24" s="17">
        <v>38</v>
      </c>
      <c r="R24" s="17">
        <v>52</v>
      </c>
      <c r="S24" s="17">
        <v>27</v>
      </c>
      <c r="T24" s="17">
        <v>38</v>
      </c>
      <c r="U24" s="17">
        <v>124</v>
      </c>
      <c r="V24" s="17">
        <v>51</v>
      </c>
      <c r="W24" s="17">
        <v>45</v>
      </c>
      <c r="X24" s="17">
        <v>47</v>
      </c>
      <c r="Y24" s="17">
        <v>56</v>
      </c>
      <c r="Z24" s="17">
        <v>12</v>
      </c>
      <c r="AA24" s="17">
        <v>27</v>
      </c>
      <c r="AB24" s="17">
        <v>11</v>
      </c>
      <c r="AC24" s="17">
        <v>20</v>
      </c>
      <c r="AD24" s="17">
        <v>5</v>
      </c>
      <c r="AE24" s="17">
        <v>23</v>
      </c>
      <c r="AF24" s="17">
        <v>6</v>
      </c>
      <c r="AG24" s="17">
        <v>29</v>
      </c>
      <c r="AH24" s="17">
        <v>24</v>
      </c>
      <c r="AI24" s="17">
        <v>25</v>
      </c>
      <c r="AJ24" s="17">
        <v>25</v>
      </c>
    </row>
    <row r="25" spans="1:36">
      <c r="A25" s="14" t="s">
        <v>50</v>
      </c>
      <c r="B25" s="14" t="s">
        <v>45</v>
      </c>
      <c r="C25" s="14" t="s">
        <v>49</v>
      </c>
      <c r="D25" s="14" t="s">
        <v>113</v>
      </c>
      <c r="E25" s="14" t="s">
        <v>114</v>
      </c>
      <c r="F25" s="15">
        <f t="shared" si="0"/>
        <v>1256825</v>
      </c>
      <c r="G25" s="16">
        <f t="shared" si="1"/>
        <v>627</v>
      </c>
      <c r="H25" s="17">
        <v>40</v>
      </c>
      <c r="I25" s="17">
        <v>39</v>
      </c>
      <c r="J25" s="17">
        <v>51</v>
      </c>
      <c r="K25" s="17">
        <v>51</v>
      </c>
      <c r="L25" s="17">
        <v>40</v>
      </c>
      <c r="M25" s="17">
        <v>26</v>
      </c>
      <c r="N25" s="17">
        <v>17</v>
      </c>
      <c r="O25" s="17">
        <v>11</v>
      </c>
      <c r="P25" s="17">
        <v>5</v>
      </c>
      <c r="Q25" s="17">
        <v>20</v>
      </c>
      <c r="R25" s="17">
        <v>27</v>
      </c>
      <c r="S25" s="17">
        <v>13</v>
      </c>
      <c r="T25" s="17">
        <v>21</v>
      </c>
      <c r="U25" s="17">
        <v>59</v>
      </c>
      <c r="V25" s="17">
        <v>24</v>
      </c>
      <c r="W25" s="17">
        <v>22</v>
      </c>
      <c r="X25" s="17">
        <v>24</v>
      </c>
      <c r="Y25" s="17">
        <v>30</v>
      </c>
      <c r="Z25" s="17">
        <v>7</v>
      </c>
      <c r="AA25" s="17">
        <v>17</v>
      </c>
      <c r="AB25" s="17">
        <v>6</v>
      </c>
      <c r="AC25" s="17">
        <v>9</v>
      </c>
      <c r="AD25" s="17">
        <v>3</v>
      </c>
      <c r="AE25" s="17">
        <v>11</v>
      </c>
      <c r="AF25" s="17">
        <v>4</v>
      </c>
      <c r="AG25" s="17">
        <v>12</v>
      </c>
      <c r="AH25" s="17">
        <v>12</v>
      </c>
      <c r="AI25" s="17">
        <v>12</v>
      </c>
      <c r="AJ25" s="17">
        <v>14</v>
      </c>
    </row>
    <row r="26" spans="1:36">
      <c r="A26" s="18" t="s">
        <v>51</v>
      </c>
      <c r="B26" s="14" t="s">
        <v>45</v>
      </c>
      <c r="C26" s="14" t="s">
        <v>49</v>
      </c>
      <c r="D26" s="18" t="s">
        <v>115</v>
      </c>
      <c r="E26" s="18" t="s">
        <v>116</v>
      </c>
      <c r="F26" s="15">
        <f t="shared" si="0"/>
        <v>2291295</v>
      </c>
      <c r="G26" s="16">
        <f t="shared" si="1"/>
        <v>1164</v>
      </c>
      <c r="H26" s="17">
        <v>76</v>
      </c>
      <c r="I26" s="17">
        <v>74</v>
      </c>
      <c r="J26" s="17">
        <v>96</v>
      </c>
      <c r="K26" s="17">
        <v>96</v>
      </c>
      <c r="L26" s="17">
        <v>88</v>
      </c>
      <c r="M26" s="17">
        <v>47</v>
      </c>
      <c r="N26" s="17">
        <v>30</v>
      </c>
      <c r="O26" s="17">
        <v>21</v>
      </c>
      <c r="P26" s="17">
        <v>8</v>
      </c>
      <c r="Q26" s="17">
        <v>37</v>
      </c>
      <c r="R26" s="17">
        <v>48</v>
      </c>
      <c r="S26" s="17">
        <v>24</v>
      </c>
      <c r="T26" s="17">
        <v>37</v>
      </c>
      <c r="U26" s="17">
        <v>109</v>
      </c>
      <c r="V26" s="17">
        <v>44</v>
      </c>
      <c r="W26" s="17">
        <v>40</v>
      </c>
      <c r="X26" s="17">
        <v>44</v>
      </c>
      <c r="Y26" s="17">
        <v>54</v>
      </c>
      <c r="Z26" s="17">
        <v>12</v>
      </c>
      <c r="AA26" s="17">
        <v>30</v>
      </c>
      <c r="AB26" s="17">
        <v>10</v>
      </c>
      <c r="AC26" s="17">
        <v>16</v>
      </c>
      <c r="AD26" s="17">
        <v>5</v>
      </c>
      <c r="AE26" s="17">
        <v>20</v>
      </c>
      <c r="AF26" s="17">
        <v>7</v>
      </c>
      <c r="AG26" s="17">
        <v>23</v>
      </c>
      <c r="AH26" s="17">
        <v>22</v>
      </c>
      <c r="AI26" s="17">
        <v>24</v>
      </c>
      <c r="AJ26" s="17">
        <v>22</v>
      </c>
    </row>
    <row r="27" spans="1:36">
      <c r="A27" s="18" t="s">
        <v>51</v>
      </c>
      <c r="B27" s="14" t="s">
        <v>45</v>
      </c>
      <c r="C27" s="14" t="s">
        <v>49</v>
      </c>
      <c r="D27" s="18" t="s">
        <v>117</v>
      </c>
      <c r="E27" s="18" t="s">
        <v>118</v>
      </c>
      <c r="F27" s="15">
        <f t="shared" si="0"/>
        <v>2144265</v>
      </c>
      <c r="G27" s="16">
        <f t="shared" si="1"/>
        <v>963</v>
      </c>
      <c r="H27" s="17">
        <v>52</v>
      </c>
      <c r="I27" s="17">
        <v>51</v>
      </c>
      <c r="J27" s="17">
        <v>76</v>
      </c>
      <c r="K27" s="17">
        <v>76</v>
      </c>
      <c r="L27" s="17">
        <v>61</v>
      </c>
      <c r="M27" s="17">
        <v>38</v>
      </c>
      <c r="N27" s="17">
        <v>21</v>
      </c>
      <c r="O27" s="17">
        <v>14</v>
      </c>
      <c r="P27" s="17">
        <v>7</v>
      </c>
      <c r="Q27" s="17">
        <v>28</v>
      </c>
      <c r="R27" s="17">
        <v>39</v>
      </c>
      <c r="S27" s="17">
        <v>18</v>
      </c>
      <c r="T27" s="17">
        <v>26</v>
      </c>
      <c r="U27" s="17">
        <v>78</v>
      </c>
      <c r="V27" s="17">
        <v>32</v>
      </c>
      <c r="W27" s="17">
        <v>30</v>
      </c>
      <c r="X27" s="17">
        <v>52</v>
      </c>
      <c r="Y27" s="17">
        <v>63</v>
      </c>
      <c r="Z27" s="17">
        <v>9</v>
      </c>
      <c r="AA27" s="17">
        <v>35</v>
      </c>
      <c r="AB27" s="17">
        <v>13</v>
      </c>
      <c r="AC27" s="17">
        <v>19</v>
      </c>
      <c r="AD27" s="17">
        <v>6</v>
      </c>
      <c r="AE27" s="17">
        <v>20</v>
      </c>
      <c r="AF27" s="17">
        <v>7</v>
      </c>
      <c r="AG27" s="17">
        <v>24</v>
      </c>
      <c r="AH27" s="17">
        <v>23</v>
      </c>
      <c r="AI27" s="17">
        <v>23</v>
      </c>
      <c r="AJ27" s="17">
        <v>22</v>
      </c>
    </row>
    <row r="28" spans="1:36">
      <c r="A28" s="18" t="s">
        <v>51</v>
      </c>
      <c r="B28" s="14" t="s">
        <v>45</v>
      </c>
      <c r="C28" s="14" t="s">
        <v>49</v>
      </c>
      <c r="D28" s="18" t="s">
        <v>119</v>
      </c>
      <c r="E28" s="18" t="s">
        <v>120</v>
      </c>
      <c r="F28" s="15">
        <f t="shared" si="0"/>
        <v>1668840</v>
      </c>
      <c r="G28" s="16">
        <f t="shared" si="1"/>
        <v>758</v>
      </c>
      <c r="H28" s="17">
        <v>46</v>
      </c>
      <c r="I28" s="17">
        <v>45</v>
      </c>
      <c r="J28" s="17">
        <v>62</v>
      </c>
      <c r="K28" s="17">
        <v>62</v>
      </c>
      <c r="L28" s="17">
        <v>54</v>
      </c>
      <c r="M28" s="17">
        <v>31</v>
      </c>
      <c r="N28" s="17">
        <v>18</v>
      </c>
      <c r="O28" s="17">
        <v>12</v>
      </c>
      <c r="P28" s="17">
        <v>6</v>
      </c>
      <c r="Q28" s="17">
        <v>24</v>
      </c>
      <c r="R28" s="17">
        <v>30</v>
      </c>
      <c r="S28" s="17">
        <v>16</v>
      </c>
      <c r="T28" s="17">
        <v>24</v>
      </c>
      <c r="U28" s="17">
        <v>71</v>
      </c>
      <c r="V28" s="17">
        <v>28</v>
      </c>
      <c r="W28" s="17">
        <v>27</v>
      </c>
      <c r="X28" s="17">
        <v>25</v>
      </c>
      <c r="Y28" s="17">
        <v>30</v>
      </c>
      <c r="Z28" s="17">
        <v>8</v>
      </c>
      <c r="AA28" s="17">
        <v>17</v>
      </c>
      <c r="AB28" s="17">
        <v>7</v>
      </c>
      <c r="AC28" s="17">
        <v>13</v>
      </c>
      <c r="AD28" s="17">
        <v>4</v>
      </c>
      <c r="AE28" s="17">
        <v>16</v>
      </c>
      <c r="AF28" s="17">
        <v>5</v>
      </c>
      <c r="AG28" s="17">
        <v>18</v>
      </c>
      <c r="AH28" s="17">
        <v>20</v>
      </c>
      <c r="AI28" s="17">
        <v>20</v>
      </c>
      <c r="AJ28" s="17">
        <v>19</v>
      </c>
    </row>
    <row r="29" spans="1:36">
      <c r="A29" s="18" t="s">
        <v>51</v>
      </c>
      <c r="B29" s="14" t="s">
        <v>45</v>
      </c>
      <c r="C29" s="14" t="s">
        <v>49</v>
      </c>
      <c r="D29" s="18" t="s">
        <v>121</v>
      </c>
      <c r="E29" s="18" t="s">
        <v>122</v>
      </c>
      <c r="F29" s="15">
        <f t="shared" si="0"/>
        <v>1379910</v>
      </c>
      <c r="G29" s="16">
        <f t="shared" si="1"/>
        <v>664</v>
      </c>
      <c r="H29" s="17">
        <v>43</v>
      </c>
      <c r="I29" s="17">
        <v>42</v>
      </c>
      <c r="J29" s="17">
        <v>56</v>
      </c>
      <c r="K29" s="17">
        <v>56</v>
      </c>
      <c r="L29" s="17">
        <v>48</v>
      </c>
      <c r="M29" s="17">
        <v>29</v>
      </c>
      <c r="N29" s="17">
        <v>17</v>
      </c>
      <c r="O29" s="17">
        <v>12</v>
      </c>
      <c r="P29" s="17">
        <v>5</v>
      </c>
      <c r="Q29" s="17">
        <v>20</v>
      </c>
      <c r="R29" s="17">
        <v>27</v>
      </c>
      <c r="S29" s="17">
        <v>14</v>
      </c>
      <c r="T29" s="17">
        <v>22</v>
      </c>
      <c r="U29" s="17">
        <v>64</v>
      </c>
      <c r="V29" s="17">
        <v>26</v>
      </c>
      <c r="W29" s="17">
        <v>24</v>
      </c>
      <c r="X29" s="17">
        <v>18</v>
      </c>
      <c r="Y29" s="17">
        <v>22</v>
      </c>
      <c r="Z29" s="17">
        <v>7</v>
      </c>
      <c r="AA29" s="17">
        <v>12</v>
      </c>
      <c r="AB29" s="17">
        <v>7</v>
      </c>
      <c r="AC29" s="17">
        <v>13</v>
      </c>
      <c r="AD29" s="17">
        <v>3</v>
      </c>
      <c r="AE29" s="17">
        <v>14</v>
      </c>
      <c r="AF29" s="17">
        <v>4</v>
      </c>
      <c r="AG29" s="17">
        <v>16</v>
      </c>
      <c r="AH29" s="17">
        <v>14</v>
      </c>
      <c r="AI29" s="17">
        <v>14</v>
      </c>
      <c r="AJ29" s="17">
        <v>15</v>
      </c>
    </row>
    <row r="30" spans="1:36">
      <c r="A30" s="18" t="s">
        <v>51</v>
      </c>
      <c r="B30" s="14" t="s">
        <v>45</v>
      </c>
      <c r="C30" s="14" t="s">
        <v>49</v>
      </c>
      <c r="D30" s="18" t="s">
        <v>123</v>
      </c>
      <c r="E30" s="18" t="s">
        <v>124</v>
      </c>
      <c r="F30" s="15">
        <f t="shared" si="0"/>
        <v>1339910</v>
      </c>
      <c r="G30" s="16">
        <f t="shared" si="1"/>
        <v>632</v>
      </c>
      <c r="H30" s="17">
        <v>39</v>
      </c>
      <c r="I30" s="17">
        <v>38</v>
      </c>
      <c r="J30" s="17">
        <v>52</v>
      </c>
      <c r="K30" s="17">
        <v>52</v>
      </c>
      <c r="L30" s="17">
        <v>48</v>
      </c>
      <c r="M30" s="17">
        <v>26</v>
      </c>
      <c r="N30" s="17">
        <v>16</v>
      </c>
      <c r="O30" s="17">
        <v>10</v>
      </c>
      <c r="P30" s="17">
        <v>5</v>
      </c>
      <c r="Q30" s="17">
        <v>20</v>
      </c>
      <c r="R30" s="17">
        <v>27</v>
      </c>
      <c r="S30" s="17">
        <v>14</v>
      </c>
      <c r="T30" s="17">
        <v>21</v>
      </c>
      <c r="U30" s="17">
        <v>63</v>
      </c>
      <c r="V30" s="17">
        <v>25</v>
      </c>
      <c r="W30" s="17">
        <v>24</v>
      </c>
      <c r="X30" s="17">
        <v>16</v>
      </c>
      <c r="Y30" s="17">
        <v>19</v>
      </c>
      <c r="Z30" s="17">
        <v>7</v>
      </c>
      <c r="AA30" s="17">
        <v>11</v>
      </c>
      <c r="AB30" s="17">
        <v>7</v>
      </c>
      <c r="AC30" s="17">
        <v>13</v>
      </c>
      <c r="AD30" s="17">
        <v>3</v>
      </c>
      <c r="AE30" s="17">
        <v>13</v>
      </c>
      <c r="AF30" s="17">
        <v>4</v>
      </c>
      <c r="AG30" s="17">
        <v>16</v>
      </c>
      <c r="AH30" s="17">
        <v>14</v>
      </c>
      <c r="AI30" s="17">
        <v>14</v>
      </c>
      <c r="AJ30" s="17">
        <v>15</v>
      </c>
    </row>
    <row r="31" spans="1:36">
      <c r="A31" s="14" t="s">
        <v>52</v>
      </c>
      <c r="B31" s="14" t="s">
        <v>45</v>
      </c>
      <c r="C31" s="14" t="s">
        <v>45</v>
      </c>
      <c r="D31" s="14" t="s">
        <v>125</v>
      </c>
      <c r="E31" s="14" t="s">
        <v>126</v>
      </c>
      <c r="F31" s="15">
        <f t="shared" si="0"/>
        <v>1623700</v>
      </c>
      <c r="G31" s="16">
        <f t="shared" si="1"/>
        <v>981</v>
      </c>
      <c r="H31" s="17">
        <v>65</v>
      </c>
      <c r="I31" s="17">
        <v>64</v>
      </c>
      <c r="J31" s="17">
        <v>87</v>
      </c>
      <c r="K31" s="17">
        <v>87</v>
      </c>
      <c r="L31" s="17">
        <v>77</v>
      </c>
      <c r="M31" s="17">
        <v>44</v>
      </c>
      <c r="N31" s="17">
        <v>26</v>
      </c>
      <c r="O31" s="17">
        <v>17</v>
      </c>
      <c r="P31" s="17">
        <v>8</v>
      </c>
      <c r="Q31" s="17">
        <v>33</v>
      </c>
      <c r="R31" s="17">
        <v>44</v>
      </c>
      <c r="S31" s="17">
        <v>22</v>
      </c>
      <c r="T31" s="17">
        <v>33</v>
      </c>
      <c r="U31" s="17">
        <v>98</v>
      </c>
      <c r="V31" s="17">
        <v>39</v>
      </c>
      <c r="W31" s="17">
        <v>37</v>
      </c>
      <c r="X31" s="17">
        <v>40</v>
      </c>
      <c r="Y31" s="17">
        <v>49</v>
      </c>
      <c r="Z31" s="17">
        <v>11</v>
      </c>
      <c r="AA31" s="17">
        <v>14</v>
      </c>
      <c r="AB31" s="17">
        <v>6</v>
      </c>
      <c r="AC31" s="17">
        <v>10</v>
      </c>
      <c r="AD31" s="17">
        <v>3</v>
      </c>
      <c r="AE31" s="17">
        <v>12</v>
      </c>
      <c r="AF31" s="17">
        <v>3</v>
      </c>
      <c r="AG31" s="17">
        <v>13</v>
      </c>
      <c r="AH31" s="17">
        <v>13</v>
      </c>
      <c r="AI31" s="17">
        <v>13</v>
      </c>
      <c r="AJ31" s="17">
        <v>13</v>
      </c>
    </row>
    <row r="32" spans="1:36">
      <c r="A32" s="14" t="s">
        <v>52</v>
      </c>
      <c r="B32" s="14" t="s">
        <v>45</v>
      </c>
      <c r="C32" s="14" t="s">
        <v>45</v>
      </c>
      <c r="D32" s="14" t="s">
        <v>127</v>
      </c>
      <c r="E32" s="14" t="s">
        <v>128</v>
      </c>
      <c r="F32" s="15">
        <f t="shared" si="0"/>
        <v>1638710</v>
      </c>
      <c r="G32" s="16">
        <f t="shared" si="1"/>
        <v>871</v>
      </c>
      <c r="H32" s="17">
        <v>56</v>
      </c>
      <c r="I32" s="17">
        <v>54</v>
      </c>
      <c r="J32" s="17">
        <v>75</v>
      </c>
      <c r="K32" s="17">
        <v>75</v>
      </c>
      <c r="L32" s="17">
        <v>65</v>
      </c>
      <c r="M32" s="17">
        <v>37</v>
      </c>
      <c r="N32" s="17">
        <v>22</v>
      </c>
      <c r="O32" s="17">
        <v>15</v>
      </c>
      <c r="P32" s="17">
        <v>6</v>
      </c>
      <c r="Q32" s="17">
        <v>28</v>
      </c>
      <c r="R32" s="17">
        <v>37</v>
      </c>
      <c r="S32" s="17">
        <v>19</v>
      </c>
      <c r="T32" s="17">
        <v>29</v>
      </c>
      <c r="U32" s="17">
        <v>83</v>
      </c>
      <c r="V32" s="17">
        <v>34</v>
      </c>
      <c r="W32" s="17">
        <v>32</v>
      </c>
      <c r="X32" s="17">
        <v>34</v>
      </c>
      <c r="Y32" s="17">
        <v>41</v>
      </c>
      <c r="Z32" s="17">
        <v>9</v>
      </c>
      <c r="AA32" s="17">
        <v>17</v>
      </c>
      <c r="AB32" s="17">
        <v>7</v>
      </c>
      <c r="AC32" s="17">
        <v>12</v>
      </c>
      <c r="AD32" s="17">
        <v>3</v>
      </c>
      <c r="AE32" s="17">
        <v>14</v>
      </c>
      <c r="AF32" s="17">
        <v>4</v>
      </c>
      <c r="AG32" s="17">
        <v>16</v>
      </c>
      <c r="AH32" s="17">
        <v>16</v>
      </c>
      <c r="AI32" s="17">
        <v>15</v>
      </c>
      <c r="AJ32" s="17">
        <v>16</v>
      </c>
    </row>
    <row r="33" spans="1:36">
      <c r="A33" s="14" t="s">
        <v>53</v>
      </c>
      <c r="B33" s="14" t="s">
        <v>45</v>
      </c>
      <c r="C33" s="14" t="s">
        <v>54</v>
      </c>
      <c r="D33" s="14" t="s">
        <v>129</v>
      </c>
      <c r="E33" s="14" t="s">
        <v>130</v>
      </c>
      <c r="F33" s="15">
        <f t="shared" si="0"/>
        <v>1713440</v>
      </c>
      <c r="G33" s="16">
        <f t="shared" si="1"/>
        <v>1105</v>
      </c>
      <c r="H33" s="17">
        <v>76</v>
      </c>
      <c r="I33" s="17">
        <v>74</v>
      </c>
      <c r="J33" s="17">
        <v>102</v>
      </c>
      <c r="K33" s="17">
        <v>106</v>
      </c>
      <c r="L33" s="17">
        <v>89</v>
      </c>
      <c r="M33" s="17">
        <v>51</v>
      </c>
      <c r="N33" s="17">
        <v>31</v>
      </c>
      <c r="O33" s="17">
        <v>19</v>
      </c>
      <c r="P33" s="17">
        <v>9</v>
      </c>
      <c r="Q33" s="17">
        <v>38</v>
      </c>
      <c r="R33" s="17">
        <v>50</v>
      </c>
      <c r="S33" s="17">
        <v>26</v>
      </c>
      <c r="T33" s="17">
        <v>41</v>
      </c>
      <c r="U33" s="17">
        <v>115</v>
      </c>
      <c r="V33" s="17">
        <v>46</v>
      </c>
      <c r="W33" s="17">
        <v>42</v>
      </c>
      <c r="X33" s="17">
        <v>46</v>
      </c>
      <c r="Y33" s="17">
        <v>44</v>
      </c>
      <c r="Z33" s="17">
        <v>8</v>
      </c>
      <c r="AA33" s="17">
        <v>11</v>
      </c>
      <c r="AB33" s="17">
        <v>4</v>
      </c>
      <c r="AC33" s="17">
        <v>9</v>
      </c>
      <c r="AD33" s="17">
        <v>2</v>
      </c>
      <c r="AE33" s="17">
        <v>11</v>
      </c>
      <c r="AF33" s="17">
        <v>3</v>
      </c>
      <c r="AG33" s="17">
        <v>13</v>
      </c>
      <c r="AH33" s="17">
        <v>14</v>
      </c>
      <c r="AI33" s="17">
        <v>14</v>
      </c>
      <c r="AJ33" s="17">
        <v>11</v>
      </c>
    </row>
    <row r="34" spans="1:36">
      <c r="A34" s="14" t="s">
        <v>53</v>
      </c>
      <c r="B34" s="14" t="s">
        <v>45</v>
      </c>
      <c r="C34" s="14" t="s">
        <v>54</v>
      </c>
      <c r="D34" s="14" t="s">
        <v>131</v>
      </c>
      <c r="E34" s="14" t="s">
        <v>69</v>
      </c>
      <c r="F34" s="15">
        <f t="shared" si="0"/>
        <v>1590830</v>
      </c>
      <c r="G34" s="16">
        <f t="shared" si="1"/>
        <v>999</v>
      </c>
      <c r="H34" s="17">
        <v>67</v>
      </c>
      <c r="I34" s="17">
        <v>64</v>
      </c>
      <c r="J34" s="17">
        <v>88</v>
      </c>
      <c r="K34" s="17">
        <v>91</v>
      </c>
      <c r="L34" s="17">
        <v>77</v>
      </c>
      <c r="M34" s="17">
        <v>45</v>
      </c>
      <c r="N34" s="17">
        <v>27</v>
      </c>
      <c r="O34" s="17">
        <v>19</v>
      </c>
      <c r="P34" s="17">
        <v>8</v>
      </c>
      <c r="Q34" s="17">
        <v>34</v>
      </c>
      <c r="R34" s="17">
        <v>44</v>
      </c>
      <c r="S34" s="17">
        <v>22</v>
      </c>
      <c r="T34" s="17">
        <v>34</v>
      </c>
      <c r="U34" s="17">
        <v>98</v>
      </c>
      <c r="V34" s="17">
        <v>40</v>
      </c>
      <c r="W34" s="17">
        <v>39</v>
      </c>
      <c r="X34" s="17">
        <v>40</v>
      </c>
      <c r="Y34" s="17">
        <v>56</v>
      </c>
      <c r="Z34" s="17">
        <v>13</v>
      </c>
      <c r="AA34" s="17">
        <v>14</v>
      </c>
      <c r="AB34" s="17">
        <v>6</v>
      </c>
      <c r="AC34" s="17">
        <v>9</v>
      </c>
      <c r="AD34" s="17">
        <v>3</v>
      </c>
      <c r="AE34" s="17">
        <v>11</v>
      </c>
      <c r="AF34" s="17">
        <v>4</v>
      </c>
      <c r="AG34" s="17">
        <v>12</v>
      </c>
      <c r="AH34" s="17">
        <v>11</v>
      </c>
      <c r="AI34" s="17">
        <v>11</v>
      </c>
      <c r="AJ34" s="17">
        <v>12</v>
      </c>
    </row>
    <row r="35" spans="1:36">
      <c r="A35" s="14" t="s">
        <v>53</v>
      </c>
      <c r="B35" s="14" t="s">
        <v>45</v>
      </c>
      <c r="C35" s="14" t="s">
        <v>54</v>
      </c>
      <c r="D35" s="14" t="s">
        <v>132</v>
      </c>
      <c r="E35" s="14" t="s">
        <v>133</v>
      </c>
      <c r="F35" s="15">
        <f t="shared" si="0"/>
        <v>1662870</v>
      </c>
      <c r="G35" s="16">
        <f t="shared" si="1"/>
        <v>1070</v>
      </c>
      <c r="H35" s="17">
        <v>72</v>
      </c>
      <c r="I35" s="17">
        <v>71</v>
      </c>
      <c r="J35" s="17">
        <v>98</v>
      </c>
      <c r="K35" s="17">
        <v>95</v>
      </c>
      <c r="L35" s="17">
        <v>86</v>
      </c>
      <c r="M35" s="17">
        <v>48</v>
      </c>
      <c r="N35" s="17">
        <v>29</v>
      </c>
      <c r="O35" s="17">
        <v>20</v>
      </c>
      <c r="P35" s="17">
        <v>9</v>
      </c>
      <c r="Q35" s="17">
        <v>36</v>
      </c>
      <c r="R35" s="17">
        <v>49</v>
      </c>
      <c r="S35" s="17">
        <v>24</v>
      </c>
      <c r="T35" s="17">
        <v>35</v>
      </c>
      <c r="U35" s="17">
        <v>108</v>
      </c>
      <c r="V35" s="17">
        <v>44</v>
      </c>
      <c r="W35" s="17">
        <v>41</v>
      </c>
      <c r="X35" s="17">
        <v>45</v>
      </c>
      <c r="Y35" s="17">
        <v>54</v>
      </c>
      <c r="Z35" s="17">
        <v>13</v>
      </c>
      <c r="AA35" s="17">
        <v>14</v>
      </c>
      <c r="AB35" s="17">
        <v>6</v>
      </c>
      <c r="AC35" s="17">
        <v>9</v>
      </c>
      <c r="AD35" s="17">
        <v>3</v>
      </c>
      <c r="AE35" s="17">
        <v>11</v>
      </c>
      <c r="AF35" s="17">
        <v>3</v>
      </c>
      <c r="AG35" s="17">
        <v>12</v>
      </c>
      <c r="AH35" s="17">
        <v>12</v>
      </c>
      <c r="AI35" s="17">
        <v>11</v>
      </c>
      <c r="AJ35" s="17">
        <v>12</v>
      </c>
    </row>
    <row r="36" spans="1:36">
      <c r="A36" s="14" t="s">
        <v>53</v>
      </c>
      <c r="B36" s="14" t="s">
        <v>45</v>
      </c>
      <c r="C36" s="14" t="s">
        <v>54</v>
      </c>
      <c r="D36" s="14" t="s">
        <v>134</v>
      </c>
      <c r="E36" s="14" t="s">
        <v>135</v>
      </c>
      <c r="F36" s="15">
        <f t="shared" si="0"/>
        <v>1805680</v>
      </c>
      <c r="G36" s="16">
        <f t="shared" si="1"/>
        <v>1125</v>
      </c>
      <c r="H36" s="17">
        <v>76</v>
      </c>
      <c r="I36" s="17">
        <v>74</v>
      </c>
      <c r="J36" s="17">
        <v>101</v>
      </c>
      <c r="K36" s="17">
        <v>95</v>
      </c>
      <c r="L36" s="17">
        <v>88</v>
      </c>
      <c r="M36" s="17">
        <v>50</v>
      </c>
      <c r="N36" s="17">
        <v>30</v>
      </c>
      <c r="O36" s="17">
        <v>20</v>
      </c>
      <c r="P36" s="17">
        <v>9</v>
      </c>
      <c r="Q36" s="17">
        <v>38</v>
      </c>
      <c r="R36" s="17">
        <v>51</v>
      </c>
      <c r="S36" s="17">
        <v>25</v>
      </c>
      <c r="T36" s="17">
        <v>38</v>
      </c>
      <c r="U36" s="17">
        <v>115</v>
      </c>
      <c r="V36" s="17">
        <v>45</v>
      </c>
      <c r="W36" s="17">
        <v>43</v>
      </c>
      <c r="X36" s="17">
        <v>45</v>
      </c>
      <c r="Y36" s="17">
        <v>60</v>
      </c>
      <c r="Z36" s="17">
        <v>15</v>
      </c>
      <c r="AA36" s="17">
        <v>16</v>
      </c>
      <c r="AB36" s="17">
        <v>6</v>
      </c>
      <c r="AC36" s="17">
        <v>12</v>
      </c>
      <c r="AD36" s="17">
        <v>4</v>
      </c>
      <c r="AE36" s="17">
        <v>11</v>
      </c>
      <c r="AF36" s="17">
        <v>4</v>
      </c>
      <c r="AG36" s="17">
        <v>14</v>
      </c>
      <c r="AH36" s="17">
        <v>13</v>
      </c>
      <c r="AI36" s="17">
        <v>13</v>
      </c>
      <c r="AJ36" s="17">
        <v>14</v>
      </c>
    </row>
    <row r="37" spans="1:36">
      <c r="A37" s="14" t="s">
        <v>55</v>
      </c>
      <c r="B37" s="14" t="s">
        <v>45</v>
      </c>
      <c r="C37" s="14" t="s">
        <v>56</v>
      </c>
      <c r="D37" s="14" t="s">
        <v>136</v>
      </c>
      <c r="E37" s="14" t="s">
        <v>137</v>
      </c>
      <c r="F37" s="15">
        <f t="shared" si="0"/>
        <v>1079000</v>
      </c>
      <c r="G37" s="16">
        <f t="shared" si="1"/>
        <v>804</v>
      </c>
      <c r="H37" s="17">
        <v>71</v>
      </c>
      <c r="I37" s="17">
        <v>78</v>
      </c>
      <c r="J37" s="17">
        <v>63</v>
      </c>
      <c r="K37" s="17">
        <v>51</v>
      </c>
      <c r="L37" s="17">
        <v>65</v>
      </c>
      <c r="M37" s="17">
        <v>28</v>
      </c>
      <c r="N37" s="17">
        <v>28</v>
      </c>
      <c r="O37" s="17">
        <v>19</v>
      </c>
      <c r="P37" s="17">
        <v>10</v>
      </c>
      <c r="Q37" s="17">
        <v>15</v>
      </c>
      <c r="R37" s="17">
        <v>32</v>
      </c>
      <c r="S37" s="17">
        <v>12</v>
      </c>
      <c r="T37" s="17">
        <v>17</v>
      </c>
      <c r="U37" s="17">
        <v>82</v>
      </c>
      <c r="V37" s="17">
        <v>32</v>
      </c>
      <c r="W37" s="17">
        <v>22</v>
      </c>
      <c r="X37" s="17">
        <v>48</v>
      </c>
      <c r="Y37" s="17">
        <v>81</v>
      </c>
      <c r="Z37" s="17">
        <v>8</v>
      </c>
      <c r="AA37" s="17">
        <v>7</v>
      </c>
      <c r="AB37" s="17">
        <v>3</v>
      </c>
      <c r="AC37" s="17">
        <v>4</v>
      </c>
      <c r="AD37" s="17">
        <v>2</v>
      </c>
      <c r="AE37" s="17">
        <v>5</v>
      </c>
      <c r="AF37" s="17">
        <v>1</v>
      </c>
      <c r="AG37" s="17">
        <v>5</v>
      </c>
      <c r="AH37" s="17">
        <v>5</v>
      </c>
      <c r="AI37" s="17">
        <v>5</v>
      </c>
      <c r="AJ37" s="17">
        <v>5</v>
      </c>
    </row>
    <row r="38" spans="1:36">
      <c r="A38" s="14" t="s">
        <v>55</v>
      </c>
      <c r="B38" s="14" t="s">
        <v>45</v>
      </c>
      <c r="C38" s="14" t="s">
        <v>56</v>
      </c>
      <c r="D38" s="14" t="s">
        <v>138</v>
      </c>
      <c r="E38" s="14" t="s">
        <v>139</v>
      </c>
      <c r="F38" s="15">
        <f t="shared" si="0"/>
        <v>924530</v>
      </c>
      <c r="G38" s="16">
        <f t="shared" si="1"/>
        <v>687</v>
      </c>
      <c r="H38" s="17">
        <v>64</v>
      </c>
      <c r="I38" s="17">
        <v>59</v>
      </c>
      <c r="J38" s="17">
        <v>94</v>
      </c>
      <c r="K38" s="17">
        <v>69</v>
      </c>
      <c r="L38" s="17">
        <v>52</v>
      </c>
      <c r="M38" s="17">
        <v>39</v>
      </c>
      <c r="N38" s="17">
        <v>17</v>
      </c>
      <c r="O38" s="17">
        <v>10</v>
      </c>
      <c r="P38" s="17">
        <v>4</v>
      </c>
      <c r="Q38" s="17">
        <v>14</v>
      </c>
      <c r="R38" s="17">
        <v>24</v>
      </c>
      <c r="S38" s="17">
        <v>14</v>
      </c>
      <c r="T38" s="17">
        <v>17</v>
      </c>
      <c r="U38" s="17">
        <v>79</v>
      </c>
      <c r="V38" s="17">
        <v>26</v>
      </c>
      <c r="W38" s="17">
        <v>20</v>
      </c>
      <c r="X38" s="17">
        <v>26</v>
      </c>
      <c r="Y38" s="17">
        <v>20</v>
      </c>
      <c r="Z38" s="17">
        <v>4</v>
      </c>
      <c r="AA38" s="17">
        <v>1</v>
      </c>
      <c r="AB38" s="17">
        <v>1</v>
      </c>
      <c r="AC38" s="17">
        <v>2</v>
      </c>
      <c r="AD38" s="17">
        <v>1</v>
      </c>
      <c r="AE38" s="17">
        <v>6</v>
      </c>
      <c r="AF38" s="17">
        <v>2</v>
      </c>
      <c r="AG38" s="17">
        <v>6</v>
      </c>
      <c r="AH38" s="17">
        <v>5</v>
      </c>
      <c r="AI38" s="17">
        <v>5</v>
      </c>
      <c r="AJ38" s="17">
        <v>6</v>
      </c>
    </row>
    <row r="39" spans="1:36">
      <c r="A39" s="14" t="s">
        <v>55</v>
      </c>
      <c r="B39" s="14" t="s">
        <v>45</v>
      </c>
      <c r="C39" s="14" t="s">
        <v>56</v>
      </c>
      <c r="D39" s="14" t="s">
        <v>140</v>
      </c>
      <c r="E39" s="14" t="s">
        <v>141</v>
      </c>
      <c r="F39" s="15">
        <f t="shared" si="0"/>
        <v>1497925</v>
      </c>
      <c r="G39" s="16">
        <f t="shared" si="1"/>
        <v>1120</v>
      </c>
      <c r="H39" s="17">
        <v>66</v>
      </c>
      <c r="I39" s="17">
        <v>42</v>
      </c>
      <c r="J39" s="17">
        <v>162</v>
      </c>
      <c r="K39" s="17">
        <v>121</v>
      </c>
      <c r="L39" s="17">
        <v>79</v>
      </c>
      <c r="M39" s="17">
        <v>30</v>
      </c>
      <c r="N39" s="17">
        <v>23</v>
      </c>
      <c r="O39" s="17">
        <v>16</v>
      </c>
      <c r="P39" s="17">
        <v>8</v>
      </c>
      <c r="Q39" s="17">
        <v>17</v>
      </c>
      <c r="R39" s="17">
        <v>66</v>
      </c>
      <c r="S39" s="17">
        <v>30</v>
      </c>
      <c r="T39" s="17">
        <v>34</v>
      </c>
      <c r="U39" s="17">
        <v>99</v>
      </c>
      <c r="V39" s="17">
        <v>45</v>
      </c>
      <c r="W39" s="17">
        <v>53</v>
      </c>
      <c r="X39" s="17">
        <v>41</v>
      </c>
      <c r="Y39" s="17">
        <v>81</v>
      </c>
      <c r="Z39" s="17">
        <v>34</v>
      </c>
      <c r="AA39" s="17">
        <v>21</v>
      </c>
      <c r="AB39" s="17">
        <v>9</v>
      </c>
      <c r="AC39" s="17">
        <v>12</v>
      </c>
      <c r="AD39" s="17">
        <v>3</v>
      </c>
      <c r="AE39" s="17">
        <v>5</v>
      </c>
      <c r="AF39" s="17">
        <v>2</v>
      </c>
      <c r="AG39" s="17">
        <v>6</v>
      </c>
      <c r="AH39" s="17">
        <v>5</v>
      </c>
      <c r="AI39" s="17">
        <v>5</v>
      </c>
      <c r="AJ39" s="17">
        <v>5</v>
      </c>
    </row>
    <row r="40" spans="1:36">
      <c r="A40" s="14" t="s">
        <v>55</v>
      </c>
      <c r="B40" s="14" t="s">
        <v>45</v>
      </c>
      <c r="C40" s="14" t="s">
        <v>56</v>
      </c>
      <c r="D40" s="14" t="s">
        <v>142</v>
      </c>
      <c r="E40" s="14" t="s">
        <v>143</v>
      </c>
      <c r="F40" s="15">
        <f t="shared" si="0"/>
        <v>930610</v>
      </c>
      <c r="G40" s="16">
        <f t="shared" si="1"/>
        <v>668</v>
      </c>
      <c r="H40" s="17">
        <v>63</v>
      </c>
      <c r="I40" s="17">
        <v>48</v>
      </c>
      <c r="J40" s="17">
        <v>53</v>
      </c>
      <c r="K40" s="17">
        <v>97</v>
      </c>
      <c r="L40" s="17">
        <v>50</v>
      </c>
      <c r="M40" s="17">
        <v>44</v>
      </c>
      <c r="N40" s="17">
        <v>21</v>
      </c>
      <c r="O40" s="17">
        <v>14</v>
      </c>
      <c r="P40" s="17">
        <v>7</v>
      </c>
      <c r="Q40" s="17">
        <v>45</v>
      </c>
      <c r="R40" s="17">
        <v>17</v>
      </c>
      <c r="S40" s="17">
        <v>13</v>
      </c>
      <c r="T40" s="17">
        <v>31</v>
      </c>
      <c r="U40" s="17">
        <v>31</v>
      </c>
      <c r="V40" s="17">
        <v>19</v>
      </c>
      <c r="W40" s="17">
        <v>23</v>
      </c>
      <c r="X40" s="17">
        <v>27</v>
      </c>
      <c r="Y40" s="17">
        <v>20</v>
      </c>
      <c r="Z40" s="17">
        <v>4</v>
      </c>
      <c r="AA40" s="17">
        <v>3</v>
      </c>
      <c r="AB40" s="17">
        <v>1</v>
      </c>
      <c r="AC40" s="17">
        <v>6</v>
      </c>
      <c r="AD40" s="17">
        <v>0</v>
      </c>
      <c r="AE40" s="17">
        <v>5</v>
      </c>
      <c r="AF40" s="17">
        <v>1</v>
      </c>
      <c r="AG40" s="17">
        <v>6</v>
      </c>
      <c r="AH40" s="17">
        <v>6</v>
      </c>
      <c r="AI40" s="17">
        <v>7</v>
      </c>
      <c r="AJ40" s="17">
        <v>6</v>
      </c>
    </row>
    <row r="41" spans="1:36">
      <c r="A41" s="14" t="s">
        <v>55</v>
      </c>
      <c r="B41" s="14" t="s">
        <v>45</v>
      </c>
      <c r="C41" s="14" t="s">
        <v>56</v>
      </c>
      <c r="D41" s="14" t="s">
        <v>144</v>
      </c>
      <c r="E41" s="14" t="s">
        <v>145</v>
      </c>
      <c r="F41" s="15">
        <f t="shared" si="0"/>
        <v>1296100</v>
      </c>
      <c r="G41" s="16">
        <f t="shared" si="1"/>
        <v>974</v>
      </c>
      <c r="H41" s="17">
        <v>46</v>
      </c>
      <c r="I41" s="17">
        <v>55</v>
      </c>
      <c r="J41" s="17">
        <v>40</v>
      </c>
      <c r="K41" s="17">
        <v>70</v>
      </c>
      <c r="L41" s="17">
        <v>110</v>
      </c>
      <c r="M41" s="17">
        <v>52</v>
      </c>
      <c r="N41" s="17">
        <v>25</v>
      </c>
      <c r="O41" s="17">
        <v>18</v>
      </c>
      <c r="P41" s="17">
        <v>6</v>
      </c>
      <c r="Q41" s="17">
        <v>56</v>
      </c>
      <c r="R41" s="17">
        <v>64</v>
      </c>
      <c r="S41" s="17">
        <v>31</v>
      </c>
      <c r="T41" s="17">
        <v>57</v>
      </c>
      <c r="U41" s="17">
        <v>144</v>
      </c>
      <c r="V41" s="17">
        <v>53</v>
      </c>
      <c r="W41" s="17">
        <v>52</v>
      </c>
      <c r="X41" s="17">
        <v>30</v>
      </c>
      <c r="Y41" s="17">
        <v>20</v>
      </c>
      <c r="Z41" s="17">
        <v>4</v>
      </c>
      <c r="AA41" s="17">
        <v>3</v>
      </c>
      <c r="AB41" s="17">
        <v>1</v>
      </c>
      <c r="AC41" s="17">
        <v>2</v>
      </c>
      <c r="AD41" s="17">
        <v>1</v>
      </c>
      <c r="AE41" s="17">
        <v>5</v>
      </c>
      <c r="AF41" s="17">
        <v>2</v>
      </c>
      <c r="AG41" s="17">
        <v>7</v>
      </c>
      <c r="AH41" s="17">
        <v>7</v>
      </c>
      <c r="AI41" s="17">
        <v>7</v>
      </c>
      <c r="AJ41" s="17">
        <v>6</v>
      </c>
    </row>
    <row r="42" spans="1:36">
      <c r="A42" s="14" t="s">
        <v>55</v>
      </c>
      <c r="B42" s="14" t="s">
        <v>45</v>
      </c>
      <c r="C42" s="14" t="s">
        <v>56</v>
      </c>
      <c r="D42" s="14" t="s">
        <v>146</v>
      </c>
      <c r="E42" s="14" t="s">
        <v>147</v>
      </c>
      <c r="F42" s="15">
        <f t="shared" si="0"/>
        <v>660845</v>
      </c>
      <c r="G42" s="16">
        <f t="shared" si="1"/>
        <v>437</v>
      </c>
      <c r="H42" s="17">
        <v>20</v>
      </c>
      <c r="I42" s="17">
        <v>39</v>
      </c>
      <c r="J42" s="17">
        <v>27</v>
      </c>
      <c r="K42" s="17">
        <v>31</v>
      </c>
      <c r="L42" s="17">
        <v>28</v>
      </c>
      <c r="M42" s="17">
        <v>27</v>
      </c>
      <c r="N42" s="17">
        <v>17</v>
      </c>
      <c r="O42" s="17">
        <v>11</v>
      </c>
      <c r="P42" s="17">
        <v>4</v>
      </c>
      <c r="Q42" s="17">
        <v>18</v>
      </c>
      <c r="R42" s="17">
        <v>17</v>
      </c>
      <c r="S42" s="17">
        <v>10</v>
      </c>
      <c r="T42" s="17">
        <v>11</v>
      </c>
      <c r="U42" s="17">
        <v>60</v>
      </c>
      <c r="V42" s="17">
        <v>22</v>
      </c>
      <c r="W42" s="17">
        <v>17</v>
      </c>
      <c r="X42" s="17">
        <v>27</v>
      </c>
      <c r="Y42" s="17">
        <v>20</v>
      </c>
      <c r="Z42" s="17">
        <v>1</v>
      </c>
      <c r="AA42" s="17">
        <v>3</v>
      </c>
      <c r="AB42" s="17">
        <v>0</v>
      </c>
      <c r="AC42" s="17">
        <v>2</v>
      </c>
      <c r="AD42" s="17">
        <v>0</v>
      </c>
      <c r="AE42" s="17">
        <v>4</v>
      </c>
      <c r="AF42" s="17">
        <v>1</v>
      </c>
      <c r="AG42" s="17">
        <v>5</v>
      </c>
      <c r="AH42" s="17">
        <v>5</v>
      </c>
      <c r="AI42" s="17">
        <v>5</v>
      </c>
      <c r="AJ42" s="17">
        <v>5</v>
      </c>
    </row>
    <row r="43" spans="1:36">
      <c r="A43" s="14" t="s">
        <v>57</v>
      </c>
      <c r="B43" s="14" t="s">
        <v>45</v>
      </c>
      <c r="C43" s="14" t="s">
        <v>54</v>
      </c>
      <c r="D43" s="14" t="s">
        <v>148</v>
      </c>
      <c r="E43" s="14" t="s">
        <v>149</v>
      </c>
      <c r="F43" s="15">
        <f t="shared" si="0"/>
        <v>2590485</v>
      </c>
      <c r="G43" s="16">
        <f t="shared" si="1"/>
        <v>1109</v>
      </c>
      <c r="H43" s="17">
        <v>75</v>
      </c>
      <c r="I43" s="17">
        <v>70</v>
      </c>
      <c r="J43" s="17">
        <v>98</v>
      </c>
      <c r="K43" s="17">
        <v>96</v>
      </c>
      <c r="L43" s="17">
        <v>86</v>
      </c>
      <c r="M43" s="17">
        <v>50</v>
      </c>
      <c r="N43" s="17">
        <v>29</v>
      </c>
      <c r="O43" s="17">
        <v>19</v>
      </c>
      <c r="P43" s="17">
        <v>8</v>
      </c>
      <c r="Q43" s="17">
        <v>34</v>
      </c>
      <c r="R43" s="17">
        <v>48</v>
      </c>
      <c r="S43" s="17">
        <v>17</v>
      </c>
      <c r="T43" s="17">
        <v>26</v>
      </c>
      <c r="U43" s="17">
        <v>79</v>
      </c>
      <c r="V43" s="17">
        <v>32</v>
      </c>
      <c r="W43" s="17">
        <v>29</v>
      </c>
      <c r="X43" s="17">
        <v>31</v>
      </c>
      <c r="Y43" s="17">
        <v>39</v>
      </c>
      <c r="Z43" s="17">
        <v>9</v>
      </c>
      <c r="AA43" s="17">
        <v>33</v>
      </c>
      <c r="AB43" s="17">
        <v>13</v>
      </c>
      <c r="AC43" s="17">
        <v>22</v>
      </c>
      <c r="AD43" s="17">
        <v>7</v>
      </c>
      <c r="AE43" s="17">
        <v>27</v>
      </c>
      <c r="AF43" s="17">
        <v>8</v>
      </c>
      <c r="AG43" s="17">
        <v>32</v>
      </c>
      <c r="AH43" s="17">
        <v>30</v>
      </c>
      <c r="AI43" s="17">
        <v>31</v>
      </c>
      <c r="AJ43" s="17">
        <v>31</v>
      </c>
    </row>
    <row r="44" spans="1:36">
      <c r="A44" s="14" t="s">
        <v>57</v>
      </c>
      <c r="B44" s="14" t="s">
        <v>45</v>
      </c>
      <c r="C44" s="14" t="s">
        <v>54</v>
      </c>
      <c r="D44" s="14" t="s">
        <v>150</v>
      </c>
      <c r="E44" s="14" t="s">
        <v>151</v>
      </c>
      <c r="F44" s="15">
        <f t="shared" si="0"/>
        <v>1590805</v>
      </c>
      <c r="G44" s="16">
        <f t="shared" si="1"/>
        <v>971</v>
      </c>
      <c r="H44" s="17">
        <v>60</v>
      </c>
      <c r="I44" s="17">
        <v>57</v>
      </c>
      <c r="J44" s="17">
        <v>79</v>
      </c>
      <c r="K44" s="17">
        <v>79</v>
      </c>
      <c r="L44" s="17">
        <v>68</v>
      </c>
      <c r="M44" s="17">
        <v>40</v>
      </c>
      <c r="N44" s="17">
        <v>23</v>
      </c>
      <c r="O44" s="17">
        <v>15</v>
      </c>
      <c r="P44" s="17">
        <v>7</v>
      </c>
      <c r="Q44" s="17">
        <v>28</v>
      </c>
      <c r="R44" s="17">
        <v>39</v>
      </c>
      <c r="S44" s="17">
        <v>25</v>
      </c>
      <c r="T44" s="17">
        <v>38</v>
      </c>
      <c r="U44" s="17">
        <v>114</v>
      </c>
      <c r="V44" s="17">
        <v>46</v>
      </c>
      <c r="W44" s="17">
        <v>44</v>
      </c>
      <c r="X44" s="17">
        <v>47</v>
      </c>
      <c r="Y44" s="17">
        <v>56</v>
      </c>
      <c r="Z44" s="17">
        <v>13</v>
      </c>
      <c r="AA44" s="17">
        <v>12</v>
      </c>
      <c r="AB44" s="17">
        <v>6</v>
      </c>
      <c r="AC44" s="17">
        <v>8</v>
      </c>
      <c r="AD44" s="17">
        <v>3</v>
      </c>
      <c r="AE44" s="17">
        <v>11</v>
      </c>
      <c r="AF44" s="17">
        <v>4</v>
      </c>
      <c r="AG44" s="17">
        <v>12</v>
      </c>
      <c r="AH44" s="17">
        <v>12</v>
      </c>
      <c r="AI44" s="17">
        <v>13</v>
      </c>
      <c r="AJ44" s="17">
        <v>12</v>
      </c>
    </row>
    <row r="45" spans="1:36">
      <c r="A45" s="14" t="s">
        <v>57</v>
      </c>
      <c r="B45" s="14" t="s">
        <v>45</v>
      </c>
      <c r="C45" s="14" t="s">
        <v>54</v>
      </c>
      <c r="D45" s="14" t="s">
        <v>152</v>
      </c>
      <c r="E45" s="14" t="s">
        <v>153</v>
      </c>
      <c r="F45" s="15">
        <f t="shared" si="0"/>
        <v>1851385</v>
      </c>
      <c r="G45" s="16">
        <f t="shared" si="1"/>
        <v>1015</v>
      </c>
      <c r="H45" s="17">
        <v>69</v>
      </c>
      <c r="I45" s="17">
        <v>66</v>
      </c>
      <c r="J45" s="17">
        <v>90</v>
      </c>
      <c r="K45" s="17">
        <v>88</v>
      </c>
      <c r="L45" s="17">
        <v>79</v>
      </c>
      <c r="M45" s="17">
        <v>46</v>
      </c>
      <c r="N45" s="17">
        <v>27</v>
      </c>
      <c r="O45" s="17">
        <v>18</v>
      </c>
      <c r="P45" s="17">
        <v>7</v>
      </c>
      <c r="Q45" s="17">
        <v>32</v>
      </c>
      <c r="R45" s="17">
        <v>45</v>
      </c>
      <c r="S45" s="17">
        <v>21</v>
      </c>
      <c r="T45" s="17">
        <v>32</v>
      </c>
      <c r="U45" s="17">
        <v>95</v>
      </c>
      <c r="V45" s="17">
        <v>38</v>
      </c>
      <c r="W45" s="17">
        <v>36</v>
      </c>
      <c r="X45" s="17">
        <v>39</v>
      </c>
      <c r="Y45" s="17">
        <v>46</v>
      </c>
      <c r="Z45" s="17">
        <v>11</v>
      </c>
      <c r="AA45" s="17">
        <v>17</v>
      </c>
      <c r="AB45" s="17">
        <v>7</v>
      </c>
      <c r="AC45" s="17">
        <v>13</v>
      </c>
      <c r="AD45" s="17">
        <v>4</v>
      </c>
      <c r="AE45" s="17">
        <v>16</v>
      </c>
      <c r="AF45" s="17">
        <v>5</v>
      </c>
      <c r="AG45" s="17">
        <v>17</v>
      </c>
      <c r="AH45" s="17">
        <v>17</v>
      </c>
      <c r="AI45" s="17">
        <v>17</v>
      </c>
      <c r="AJ45" s="17">
        <v>17</v>
      </c>
    </row>
    <row r="46" spans="1:36">
      <c r="A46" s="14" t="s">
        <v>57</v>
      </c>
      <c r="B46" s="14" t="s">
        <v>45</v>
      </c>
      <c r="C46" s="14" t="s">
        <v>54</v>
      </c>
      <c r="D46" s="14" t="s">
        <v>154</v>
      </c>
      <c r="E46" s="14" t="s">
        <v>155</v>
      </c>
      <c r="F46" s="15">
        <f t="shared" si="0"/>
        <v>2683145</v>
      </c>
      <c r="G46" s="16">
        <f t="shared" si="1"/>
        <v>1255</v>
      </c>
      <c r="H46" s="17">
        <v>81</v>
      </c>
      <c r="I46" s="17">
        <v>79</v>
      </c>
      <c r="J46" s="17">
        <v>108</v>
      </c>
      <c r="K46" s="17">
        <v>106</v>
      </c>
      <c r="L46" s="17">
        <v>94</v>
      </c>
      <c r="M46" s="17">
        <v>54</v>
      </c>
      <c r="N46" s="17">
        <v>32</v>
      </c>
      <c r="O46" s="17">
        <v>21</v>
      </c>
      <c r="P46" s="17">
        <v>9</v>
      </c>
      <c r="Q46" s="17">
        <v>38</v>
      </c>
      <c r="R46" s="17">
        <v>55</v>
      </c>
      <c r="S46" s="17">
        <v>25</v>
      </c>
      <c r="T46" s="17">
        <v>37</v>
      </c>
      <c r="U46" s="17">
        <v>107</v>
      </c>
      <c r="V46" s="17">
        <v>42</v>
      </c>
      <c r="W46" s="17">
        <v>40</v>
      </c>
      <c r="X46" s="17">
        <v>41</v>
      </c>
      <c r="Y46" s="17">
        <v>52</v>
      </c>
      <c r="Z46" s="17">
        <v>11</v>
      </c>
      <c r="AA46" s="17">
        <v>30</v>
      </c>
      <c r="AB46" s="17">
        <v>12</v>
      </c>
      <c r="AC46" s="17">
        <v>22</v>
      </c>
      <c r="AD46" s="17">
        <v>5</v>
      </c>
      <c r="AE46" s="17">
        <v>26</v>
      </c>
      <c r="AF46" s="17">
        <v>8</v>
      </c>
      <c r="AG46" s="17">
        <v>32</v>
      </c>
      <c r="AH46" s="17">
        <v>29</v>
      </c>
      <c r="AI46" s="17">
        <v>30</v>
      </c>
      <c r="AJ46" s="17">
        <v>29</v>
      </c>
    </row>
    <row r="47" spans="1:36">
      <c r="A47" s="14" t="s">
        <v>156</v>
      </c>
      <c r="B47" s="14" t="s">
        <v>45</v>
      </c>
      <c r="C47" s="14" t="s">
        <v>54</v>
      </c>
      <c r="D47" s="14" t="s">
        <v>157</v>
      </c>
      <c r="E47" s="14" t="s">
        <v>158</v>
      </c>
      <c r="F47" s="15">
        <f t="shared" si="0"/>
        <v>2619405</v>
      </c>
      <c r="G47" s="16">
        <f t="shared" si="1"/>
        <v>1221</v>
      </c>
      <c r="H47" s="17">
        <v>73</v>
      </c>
      <c r="I47" s="17">
        <v>71</v>
      </c>
      <c r="J47" s="17">
        <v>97</v>
      </c>
      <c r="K47" s="17">
        <v>101</v>
      </c>
      <c r="L47" s="17">
        <v>85</v>
      </c>
      <c r="M47" s="17">
        <v>41</v>
      </c>
      <c r="N47" s="17">
        <v>30</v>
      </c>
      <c r="O47" s="17">
        <v>20</v>
      </c>
      <c r="P47" s="17">
        <v>9</v>
      </c>
      <c r="Q47" s="17">
        <v>38</v>
      </c>
      <c r="R47" s="17">
        <v>50</v>
      </c>
      <c r="S47" s="17">
        <v>25</v>
      </c>
      <c r="T47" s="17">
        <v>38</v>
      </c>
      <c r="U47" s="17">
        <v>113</v>
      </c>
      <c r="V47" s="17">
        <v>46</v>
      </c>
      <c r="W47" s="17">
        <v>43</v>
      </c>
      <c r="X47" s="17">
        <v>46</v>
      </c>
      <c r="Y47" s="17">
        <v>56</v>
      </c>
      <c r="Z47" s="17">
        <v>13</v>
      </c>
      <c r="AA47" s="17">
        <v>35</v>
      </c>
      <c r="AB47" s="17">
        <v>15</v>
      </c>
      <c r="AC47" s="17">
        <v>25</v>
      </c>
      <c r="AD47" s="17">
        <v>8</v>
      </c>
      <c r="AE47" s="17">
        <v>25</v>
      </c>
      <c r="AF47" s="17">
        <v>8</v>
      </c>
      <c r="AG47" s="17">
        <v>29</v>
      </c>
      <c r="AH47" s="17">
        <v>27</v>
      </c>
      <c r="AI47" s="17">
        <v>28</v>
      </c>
      <c r="AJ47" s="17">
        <v>26</v>
      </c>
    </row>
    <row r="48" spans="1:36">
      <c r="A48" s="14" t="s">
        <v>156</v>
      </c>
      <c r="B48" s="14" t="s">
        <v>45</v>
      </c>
      <c r="C48" s="14" t="s">
        <v>54</v>
      </c>
      <c r="D48" s="14" t="s">
        <v>159</v>
      </c>
      <c r="E48" s="14" t="s">
        <v>160</v>
      </c>
      <c r="F48" s="15">
        <f t="shared" si="0"/>
        <v>1704195</v>
      </c>
      <c r="G48" s="16">
        <f t="shared" si="1"/>
        <v>874</v>
      </c>
      <c r="H48" s="17">
        <v>57</v>
      </c>
      <c r="I48" s="17">
        <v>55</v>
      </c>
      <c r="J48" s="17">
        <v>75</v>
      </c>
      <c r="K48" s="17">
        <v>74</v>
      </c>
      <c r="L48" s="17">
        <v>66</v>
      </c>
      <c r="M48" s="17">
        <v>39</v>
      </c>
      <c r="N48" s="17">
        <v>22</v>
      </c>
      <c r="O48" s="17">
        <v>15</v>
      </c>
      <c r="P48" s="17">
        <v>6</v>
      </c>
      <c r="Q48" s="17">
        <v>27</v>
      </c>
      <c r="R48" s="17">
        <v>36</v>
      </c>
      <c r="S48" s="17">
        <v>18</v>
      </c>
      <c r="T48" s="17">
        <v>27</v>
      </c>
      <c r="U48" s="17">
        <v>82</v>
      </c>
      <c r="V48" s="17">
        <v>33</v>
      </c>
      <c r="W48" s="17">
        <v>31</v>
      </c>
      <c r="X48" s="17">
        <v>33</v>
      </c>
      <c r="Y48" s="17">
        <v>39</v>
      </c>
      <c r="Z48" s="17">
        <v>9</v>
      </c>
      <c r="AA48" s="17">
        <v>18</v>
      </c>
      <c r="AB48" s="17">
        <v>8</v>
      </c>
      <c r="AC48" s="17">
        <v>13</v>
      </c>
      <c r="AD48" s="17">
        <v>3</v>
      </c>
      <c r="AE48" s="17">
        <v>15</v>
      </c>
      <c r="AF48" s="17">
        <v>4</v>
      </c>
      <c r="AG48" s="17">
        <v>18</v>
      </c>
      <c r="AH48" s="17">
        <v>16</v>
      </c>
      <c r="AI48" s="17">
        <v>17</v>
      </c>
      <c r="AJ48" s="17">
        <v>18</v>
      </c>
    </row>
    <row r="49" spans="1:36">
      <c r="A49" s="14" t="s">
        <v>156</v>
      </c>
      <c r="B49" s="14" t="s">
        <v>45</v>
      </c>
      <c r="C49" s="14" t="s">
        <v>54</v>
      </c>
      <c r="D49" s="14" t="s">
        <v>161</v>
      </c>
      <c r="E49" s="14" t="s">
        <v>162</v>
      </c>
      <c r="F49" s="15">
        <f t="shared" si="0"/>
        <v>1769560</v>
      </c>
      <c r="G49" s="16">
        <f t="shared" si="1"/>
        <v>843</v>
      </c>
      <c r="H49" s="17">
        <v>54</v>
      </c>
      <c r="I49" s="17">
        <v>53</v>
      </c>
      <c r="J49" s="17">
        <v>72</v>
      </c>
      <c r="K49" s="17">
        <v>71</v>
      </c>
      <c r="L49" s="17">
        <v>63</v>
      </c>
      <c r="M49" s="17">
        <v>36</v>
      </c>
      <c r="N49" s="17">
        <v>20</v>
      </c>
      <c r="O49" s="17">
        <v>13</v>
      </c>
      <c r="P49" s="17">
        <v>6</v>
      </c>
      <c r="Q49" s="17">
        <v>25</v>
      </c>
      <c r="R49" s="17">
        <v>33</v>
      </c>
      <c r="S49" s="17">
        <v>17</v>
      </c>
      <c r="T49" s="17">
        <v>25</v>
      </c>
      <c r="U49" s="17">
        <v>73</v>
      </c>
      <c r="V49" s="17">
        <v>29</v>
      </c>
      <c r="W49" s="17">
        <v>28</v>
      </c>
      <c r="X49" s="17">
        <v>30</v>
      </c>
      <c r="Y49" s="17">
        <v>36</v>
      </c>
      <c r="Z49" s="17">
        <v>8</v>
      </c>
      <c r="AA49" s="17">
        <v>25</v>
      </c>
      <c r="AB49" s="17">
        <v>10</v>
      </c>
      <c r="AC49" s="17">
        <v>16</v>
      </c>
      <c r="AD49" s="17">
        <v>5</v>
      </c>
      <c r="AE49" s="17">
        <v>16</v>
      </c>
      <c r="AF49" s="17">
        <v>6</v>
      </c>
      <c r="AG49" s="17">
        <v>18</v>
      </c>
      <c r="AH49" s="17">
        <v>18</v>
      </c>
      <c r="AI49" s="17">
        <v>19</v>
      </c>
      <c r="AJ49" s="17">
        <v>18</v>
      </c>
    </row>
    <row r="50" spans="1:36">
      <c r="A50" s="14" t="s">
        <v>156</v>
      </c>
      <c r="B50" s="14" t="s">
        <v>45</v>
      </c>
      <c r="C50" s="14" t="s">
        <v>54</v>
      </c>
      <c r="D50" s="14" t="s">
        <v>163</v>
      </c>
      <c r="E50" s="14" t="s">
        <v>164</v>
      </c>
      <c r="F50" s="15">
        <f t="shared" si="0"/>
        <v>1682875</v>
      </c>
      <c r="G50" s="16">
        <f t="shared" si="1"/>
        <v>851</v>
      </c>
      <c r="H50" s="17">
        <v>51</v>
      </c>
      <c r="I50" s="17">
        <v>50</v>
      </c>
      <c r="J50" s="17">
        <v>69</v>
      </c>
      <c r="K50" s="17">
        <v>67</v>
      </c>
      <c r="L50" s="17">
        <v>60</v>
      </c>
      <c r="M50" s="17">
        <v>41</v>
      </c>
      <c r="N50" s="17">
        <v>22</v>
      </c>
      <c r="O50" s="17">
        <v>15</v>
      </c>
      <c r="P50" s="17">
        <v>7</v>
      </c>
      <c r="Q50" s="17">
        <v>28</v>
      </c>
      <c r="R50" s="17">
        <v>38</v>
      </c>
      <c r="S50" s="17">
        <v>19</v>
      </c>
      <c r="T50" s="17">
        <v>29</v>
      </c>
      <c r="U50" s="17">
        <v>85</v>
      </c>
      <c r="V50" s="17">
        <v>34</v>
      </c>
      <c r="W50" s="17">
        <v>31</v>
      </c>
      <c r="X50" s="17">
        <v>33</v>
      </c>
      <c r="Y50" s="17">
        <v>42</v>
      </c>
      <c r="Z50" s="17">
        <v>9</v>
      </c>
      <c r="AA50" s="17">
        <v>12</v>
      </c>
      <c r="AB50" s="17">
        <v>5</v>
      </c>
      <c r="AC50" s="17">
        <v>9</v>
      </c>
      <c r="AD50" s="17">
        <v>3</v>
      </c>
      <c r="AE50" s="17">
        <v>15</v>
      </c>
      <c r="AF50" s="17">
        <v>5</v>
      </c>
      <c r="AG50" s="17">
        <v>18</v>
      </c>
      <c r="AH50" s="17">
        <v>18</v>
      </c>
      <c r="AI50" s="17">
        <v>18</v>
      </c>
      <c r="AJ50" s="17">
        <v>18</v>
      </c>
    </row>
    <row r="51" spans="1:36" s="40" customFormat="1">
      <c r="A51" s="60" t="s">
        <v>59</v>
      </c>
      <c r="B51" s="60" t="s">
        <v>45</v>
      </c>
      <c r="C51" s="60" t="s">
        <v>45</v>
      </c>
      <c r="D51" s="60" t="s">
        <v>165</v>
      </c>
      <c r="E51" s="60" t="s">
        <v>166</v>
      </c>
      <c r="F51" s="61">
        <f t="shared" si="0"/>
        <v>4217985</v>
      </c>
      <c r="G51" s="62">
        <f t="shared" si="1"/>
        <v>2208</v>
      </c>
      <c r="H51" s="57">
        <v>141</v>
      </c>
      <c r="I51" s="57">
        <v>138</v>
      </c>
      <c r="J51" s="57">
        <v>188</v>
      </c>
      <c r="K51" s="57">
        <v>188</v>
      </c>
      <c r="L51" s="57">
        <v>165</v>
      </c>
      <c r="M51" s="57">
        <v>94</v>
      </c>
      <c r="N51" s="57">
        <v>56</v>
      </c>
      <c r="O51" s="57">
        <v>38</v>
      </c>
      <c r="P51" s="57">
        <v>16</v>
      </c>
      <c r="Q51" s="57">
        <v>71</v>
      </c>
      <c r="R51" s="57">
        <v>94</v>
      </c>
      <c r="S51" s="57">
        <v>47</v>
      </c>
      <c r="T51" s="57">
        <v>71</v>
      </c>
      <c r="U51" s="57">
        <v>213</v>
      </c>
      <c r="V51" s="57">
        <v>84</v>
      </c>
      <c r="W51" s="57">
        <v>79</v>
      </c>
      <c r="X51" s="57">
        <v>85</v>
      </c>
      <c r="Y51" s="57">
        <v>103</v>
      </c>
      <c r="Z51" s="57">
        <v>24</v>
      </c>
      <c r="AA51" s="57">
        <v>43</v>
      </c>
      <c r="AB51" s="57">
        <v>19</v>
      </c>
      <c r="AC51" s="57">
        <v>30</v>
      </c>
      <c r="AD51" s="57">
        <v>8</v>
      </c>
      <c r="AE51" s="57">
        <v>36</v>
      </c>
      <c r="AF51" s="57">
        <v>11</v>
      </c>
      <c r="AG51" s="57">
        <v>43</v>
      </c>
      <c r="AH51" s="57">
        <v>41</v>
      </c>
      <c r="AI51" s="57">
        <v>41</v>
      </c>
      <c r="AJ51" s="57">
        <v>41</v>
      </c>
    </row>
    <row r="52" spans="1:36" s="40" customFormat="1">
      <c r="A52" s="60" t="s">
        <v>59</v>
      </c>
      <c r="B52" s="60" t="s">
        <v>45</v>
      </c>
      <c r="C52" s="60" t="s">
        <v>45</v>
      </c>
      <c r="D52" s="60" t="s">
        <v>167</v>
      </c>
      <c r="E52" s="60" t="s">
        <v>168</v>
      </c>
      <c r="F52" s="61">
        <f t="shared" si="0"/>
        <v>1264805</v>
      </c>
      <c r="G52" s="62">
        <f t="shared" si="1"/>
        <v>668</v>
      </c>
      <c r="H52" s="57">
        <v>43</v>
      </c>
      <c r="I52" s="57">
        <v>42</v>
      </c>
      <c r="J52" s="57">
        <v>57</v>
      </c>
      <c r="K52" s="57">
        <v>57</v>
      </c>
      <c r="L52" s="57">
        <v>50</v>
      </c>
      <c r="M52" s="57">
        <v>29</v>
      </c>
      <c r="N52" s="57">
        <v>17</v>
      </c>
      <c r="O52" s="57">
        <v>11</v>
      </c>
      <c r="P52" s="57">
        <v>5</v>
      </c>
      <c r="Q52" s="57">
        <v>21</v>
      </c>
      <c r="R52" s="57">
        <v>29</v>
      </c>
      <c r="S52" s="57">
        <v>14</v>
      </c>
      <c r="T52" s="57">
        <v>22</v>
      </c>
      <c r="U52" s="57">
        <v>64</v>
      </c>
      <c r="V52" s="57">
        <v>26</v>
      </c>
      <c r="W52" s="57">
        <v>24</v>
      </c>
      <c r="X52" s="57">
        <v>26</v>
      </c>
      <c r="Y52" s="57">
        <v>31</v>
      </c>
      <c r="Z52" s="57">
        <v>7</v>
      </c>
      <c r="AA52" s="57">
        <v>13</v>
      </c>
      <c r="AB52" s="57">
        <v>5</v>
      </c>
      <c r="AC52" s="57">
        <v>9</v>
      </c>
      <c r="AD52" s="57">
        <v>3</v>
      </c>
      <c r="AE52" s="57">
        <v>11</v>
      </c>
      <c r="AF52" s="57">
        <v>3</v>
      </c>
      <c r="AG52" s="57">
        <v>13</v>
      </c>
      <c r="AH52" s="57">
        <v>12</v>
      </c>
      <c r="AI52" s="57">
        <v>12</v>
      </c>
      <c r="AJ52" s="57">
        <v>12</v>
      </c>
    </row>
    <row r="53" spans="1:36" s="40" customFormat="1">
      <c r="A53" s="60" t="s">
        <v>59</v>
      </c>
      <c r="B53" s="60" t="s">
        <v>45</v>
      </c>
      <c r="C53" s="60" t="s">
        <v>45</v>
      </c>
      <c r="D53" s="60" t="s">
        <v>169</v>
      </c>
      <c r="E53" s="60" t="s">
        <v>170</v>
      </c>
      <c r="F53" s="61">
        <f t="shared" si="0"/>
        <v>1412280</v>
      </c>
      <c r="G53" s="62">
        <f t="shared" si="1"/>
        <v>742</v>
      </c>
      <c r="H53" s="57">
        <v>47</v>
      </c>
      <c r="I53" s="57">
        <v>46</v>
      </c>
      <c r="J53" s="57">
        <v>63</v>
      </c>
      <c r="K53" s="57">
        <v>63</v>
      </c>
      <c r="L53" s="57">
        <v>55</v>
      </c>
      <c r="M53" s="57">
        <v>32</v>
      </c>
      <c r="N53" s="57">
        <v>19</v>
      </c>
      <c r="O53" s="57">
        <v>13</v>
      </c>
      <c r="P53" s="57">
        <v>6</v>
      </c>
      <c r="Q53" s="57">
        <v>24</v>
      </c>
      <c r="R53" s="57">
        <v>32</v>
      </c>
      <c r="S53" s="57">
        <v>16</v>
      </c>
      <c r="T53" s="57">
        <v>24</v>
      </c>
      <c r="U53" s="57">
        <v>71</v>
      </c>
      <c r="V53" s="57">
        <v>28</v>
      </c>
      <c r="W53" s="57">
        <v>27</v>
      </c>
      <c r="X53" s="57">
        <v>29</v>
      </c>
      <c r="Y53" s="57">
        <v>35</v>
      </c>
      <c r="Z53" s="57">
        <v>8</v>
      </c>
      <c r="AA53" s="57">
        <v>14</v>
      </c>
      <c r="AB53" s="57">
        <v>6</v>
      </c>
      <c r="AC53" s="57">
        <v>10</v>
      </c>
      <c r="AD53" s="57">
        <v>3</v>
      </c>
      <c r="AE53" s="57">
        <v>12</v>
      </c>
      <c r="AF53" s="57">
        <v>4</v>
      </c>
      <c r="AG53" s="57">
        <v>14</v>
      </c>
      <c r="AH53" s="57">
        <v>14</v>
      </c>
      <c r="AI53" s="57">
        <v>14</v>
      </c>
      <c r="AJ53" s="57">
        <v>13</v>
      </c>
    </row>
    <row r="54" spans="1:36" s="40" customFormat="1">
      <c r="A54" s="60" t="s">
        <v>59</v>
      </c>
      <c r="B54" s="60" t="s">
        <v>45</v>
      </c>
      <c r="C54" s="60" t="s">
        <v>45</v>
      </c>
      <c r="D54" s="60" t="s">
        <v>171</v>
      </c>
      <c r="E54" s="60" t="s">
        <v>172</v>
      </c>
      <c r="F54" s="61">
        <f t="shared" si="0"/>
        <v>1389300</v>
      </c>
      <c r="G54" s="62">
        <f t="shared" si="1"/>
        <v>728</v>
      </c>
      <c r="H54" s="57">
        <v>47</v>
      </c>
      <c r="I54" s="57">
        <v>45</v>
      </c>
      <c r="J54" s="57">
        <v>62</v>
      </c>
      <c r="K54" s="57">
        <v>62</v>
      </c>
      <c r="L54" s="57">
        <v>54</v>
      </c>
      <c r="M54" s="57">
        <v>31</v>
      </c>
      <c r="N54" s="57">
        <v>19</v>
      </c>
      <c r="O54" s="57">
        <v>12</v>
      </c>
      <c r="P54" s="57">
        <v>6</v>
      </c>
      <c r="Q54" s="57">
        <v>23</v>
      </c>
      <c r="R54" s="57">
        <v>31</v>
      </c>
      <c r="S54" s="57">
        <v>15</v>
      </c>
      <c r="T54" s="57">
        <v>24</v>
      </c>
      <c r="U54" s="57">
        <v>70</v>
      </c>
      <c r="V54" s="57">
        <v>28</v>
      </c>
      <c r="W54" s="57">
        <v>26</v>
      </c>
      <c r="X54" s="57">
        <v>28</v>
      </c>
      <c r="Y54" s="57">
        <v>34</v>
      </c>
      <c r="Z54" s="57">
        <v>8</v>
      </c>
      <c r="AA54" s="57">
        <v>14</v>
      </c>
      <c r="AB54" s="57">
        <v>6</v>
      </c>
      <c r="AC54" s="57">
        <v>10</v>
      </c>
      <c r="AD54" s="57">
        <v>3</v>
      </c>
      <c r="AE54" s="57">
        <v>12</v>
      </c>
      <c r="AF54" s="57">
        <v>4</v>
      </c>
      <c r="AG54" s="57">
        <v>14</v>
      </c>
      <c r="AH54" s="57">
        <v>13</v>
      </c>
      <c r="AI54" s="57">
        <v>14</v>
      </c>
      <c r="AJ54" s="57">
        <v>13</v>
      </c>
    </row>
    <row r="55" spans="1:36" s="40" customFormat="1">
      <c r="A55" s="60" t="s">
        <v>59</v>
      </c>
      <c r="B55" s="60" t="s">
        <v>45</v>
      </c>
      <c r="C55" s="60" t="s">
        <v>45</v>
      </c>
      <c r="D55" s="60" t="s">
        <v>173</v>
      </c>
      <c r="E55" s="60" t="s">
        <v>174</v>
      </c>
      <c r="F55" s="61">
        <f t="shared" si="0"/>
        <v>773375</v>
      </c>
      <c r="G55" s="62">
        <f t="shared" si="1"/>
        <v>406</v>
      </c>
      <c r="H55" s="57">
        <v>26</v>
      </c>
      <c r="I55" s="57">
        <v>25</v>
      </c>
      <c r="J55" s="57">
        <v>35</v>
      </c>
      <c r="K55" s="57">
        <v>35</v>
      </c>
      <c r="L55" s="57">
        <v>30</v>
      </c>
      <c r="M55" s="57">
        <v>17</v>
      </c>
      <c r="N55" s="57">
        <v>10</v>
      </c>
      <c r="O55" s="57">
        <v>7</v>
      </c>
      <c r="P55" s="57">
        <v>3</v>
      </c>
      <c r="Q55" s="57">
        <v>13</v>
      </c>
      <c r="R55" s="57">
        <v>17</v>
      </c>
      <c r="S55" s="57">
        <v>9</v>
      </c>
      <c r="T55" s="57">
        <v>13</v>
      </c>
      <c r="U55" s="57">
        <v>39</v>
      </c>
      <c r="V55" s="57">
        <v>16</v>
      </c>
      <c r="W55" s="57">
        <v>15</v>
      </c>
      <c r="X55" s="57">
        <v>16</v>
      </c>
      <c r="Y55" s="57">
        <v>19</v>
      </c>
      <c r="Z55" s="57">
        <v>4</v>
      </c>
      <c r="AA55" s="57">
        <v>8</v>
      </c>
      <c r="AB55" s="57">
        <v>3</v>
      </c>
      <c r="AC55" s="57">
        <v>5</v>
      </c>
      <c r="AD55" s="57">
        <v>2</v>
      </c>
      <c r="AE55" s="57">
        <v>7</v>
      </c>
      <c r="AF55" s="57">
        <v>2</v>
      </c>
      <c r="AG55" s="57">
        <v>8</v>
      </c>
      <c r="AH55" s="57">
        <v>7</v>
      </c>
      <c r="AI55" s="57">
        <v>8</v>
      </c>
      <c r="AJ55" s="57">
        <v>7</v>
      </c>
    </row>
    <row r="56" spans="1:36" s="40" customFormat="1">
      <c r="A56" s="60" t="s">
        <v>59</v>
      </c>
      <c r="B56" s="60" t="s">
        <v>45</v>
      </c>
      <c r="C56" s="60" t="s">
        <v>45</v>
      </c>
      <c r="D56" s="60" t="s">
        <v>175</v>
      </c>
      <c r="E56" s="60" t="s">
        <v>176</v>
      </c>
      <c r="F56" s="61">
        <f t="shared" si="0"/>
        <v>939555</v>
      </c>
      <c r="G56" s="62">
        <f t="shared" si="1"/>
        <v>493</v>
      </c>
      <c r="H56" s="57">
        <v>31</v>
      </c>
      <c r="I56" s="57">
        <v>31</v>
      </c>
      <c r="J56" s="57">
        <v>42</v>
      </c>
      <c r="K56" s="57">
        <v>42</v>
      </c>
      <c r="L56" s="57">
        <v>37</v>
      </c>
      <c r="M56" s="57">
        <v>21</v>
      </c>
      <c r="N56" s="57">
        <v>13</v>
      </c>
      <c r="O56" s="57">
        <v>8</v>
      </c>
      <c r="P56" s="57">
        <v>4</v>
      </c>
      <c r="Q56" s="57">
        <v>16</v>
      </c>
      <c r="R56" s="57">
        <v>21</v>
      </c>
      <c r="S56" s="57">
        <v>10</v>
      </c>
      <c r="T56" s="57">
        <v>16</v>
      </c>
      <c r="U56" s="57">
        <v>47</v>
      </c>
      <c r="V56" s="57">
        <v>19</v>
      </c>
      <c r="W56" s="57">
        <v>18</v>
      </c>
      <c r="X56" s="57">
        <v>19</v>
      </c>
      <c r="Y56" s="57">
        <v>23</v>
      </c>
      <c r="Z56" s="57">
        <v>5</v>
      </c>
      <c r="AA56" s="57">
        <v>10</v>
      </c>
      <c r="AB56" s="57">
        <v>4</v>
      </c>
      <c r="AC56" s="57">
        <v>7</v>
      </c>
      <c r="AD56" s="57">
        <v>2</v>
      </c>
      <c r="AE56" s="57">
        <v>8</v>
      </c>
      <c r="AF56" s="57">
        <v>3</v>
      </c>
      <c r="AG56" s="57">
        <v>9</v>
      </c>
      <c r="AH56" s="57">
        <v>9</v>
      </c>
      <c r="AI56" s="57">
        <v>9</v>
      </c>
      <c r="AJ56" s="57">
        <v>9</v>
      </c>
    </row>
    <row r="57" spans="1:36" s="40" customFormat="1">
      <c r="A57" s="60" t="s">
        <v>59</v>
      </c>
      <c r="B57" s="60" t="s">
        <v>45</v>
      </c>
      <c r="C57" s="60" t="s">
        <v>45</v>
      </c>
      <c r="D57" s="60" t="s">
        <v>177</v>
      </c>
      <c r="E57" s="60" t="s">
        <v>178</v>
      </c>
      <c r="F57" s="61">
        <f t="shared" si="0"/>
        <v>1035130</v>
      </c>
      <c r="G57" s="62">
        <f t="shared" si="1"/>
        <v>546</v>
      </c>
      <c r="H57" s="57">
        <v>35</v>
      </c>
      <c r="I57" s="57">
        <v>34</v>
      </c>
      <c r="J57" s="57">
        <v>47</v>
      </c>
      <c r="K57" s="57">
        <v>47</v>
      </c>
      <c r="L57" s="57">
        <v>41</v>
      </c>
      <c r="M57" s="57">
        <v>23</v>
      </c>
      <c r="N57" s="57">
        <v>14</v>
      </c>
      <c r="O57" s="57">
        <v>9</v>
      </c>
      <c r="P57" s="57">
        <v>4</v>
      </c>
      <c r="Q57" s="57">
        <v>17</v>
      </c>
      <c r="R57" s="57">
        <v>23</v>
      </c>
      <c r="S57" s="57">
        <v>12</v>
      </c>
      <c r="T57" s="57">
        <v>18</v>
      </c>
      <c r="U57" s="57">
        <v>52</v>
      </c>
      <c r="V57" s="57">
        <v>21</v>
      </c>
      <c r="W57" s="57">
        <v>20</v>
      </c>
      <c r="X57" s="57">
        <v>21</v>
      </c>
      <c r="Y57" s="57">
        <v>26</v>
      </c>
      <c r="Z57" s="57">
        <v>6</v>
      </c>
      <c r="AA57" s="57">
        <v>11</v>
      </c>
      <c r="AB57" s="57">
        <v>4</v>
      </c>
      <c r="AC57" s="57">
        <v>7</v>
      </c>
      <c r="AD57" s="57">
        <v>2</v>
      </c>
      <c r="AE57" s="57">
        <v>9</v>
      </c>
      <c r="AF57" s="57">
        <v>3</v>
      </c>
      <c r="AG57" s="57">
        <v>10</v>
      </c>
      <c r="AH57" s="57">
        <v>10</v>
      </c>
      <c r="AI57" s="57">
        <v>10</v>
      </c>
      <c r="AJ57" s="57">
        <v>10</v>
      </c>
    </row>
    <row r="58" spans="1:36">
      <c r="A58" s="14" t="s">
        <v>60</v>
      </c>
      <c r="B58" s="14" t="s">
        <v>45</v>
      </c>
      <c r="C58" s="14" t="s">
        <v>54</v>
      </c>
      <c r="D58" s="14" t="s">
        <v>179</v>
      </c>
      <c r="E58" s="14" t="s">
        <v>180</v>
      </c>
      <c r="F58" s="15">
        <f t="shared" si="0"/>
        <v>1150500</v>
      </c>
      <c r="G58" s="16">
        <f t="shared" si="1"/>
        <v>742</v>
      </c>
      <c r="H58" s="17">
        <v>44</v>
      </c>
      <c r="I58" s="17">
        <v>43</v>
      </c>
      <c r="J58" s="17">
        <v>58</v>
      </c>
      <c r="K58" s="17">
        <v>60</v>
      </c>
      <c r="L58" s="17">
        <v>52</v>
      </c>
      <c r="M58" s="17">
        <v>30</v>
      </c>
      <c r="N58" s="17">
        <v>18</v>
      </c>
      <c r="O58" s="17">
        <v>12</v>
      </c>
      <c r="P58" s="17">
        <v>6</v>
      </c>
      <c r="Q58" s="17">
        <v>24</v>
      </c>
      <c r="R58" s="17">
        <v>38</v>
      </c>
      <c r="S58" s="17">
        <v>20</v>
      </c>
      <c r="T58" s="17">
        <v>30</v>
      </c>
      <c r="U58" s="17">
        <v>91</v>
      </c>
      <c r="V58" s="17">
        <v>36</v>
      </c>
      <c r="W58" s="17">
        <v>35</v>
      </c>
      <c r="X58" s="17">
        <v>35</v>
      </c>
      <c r="Y58" s="17">
        <v>41</v>
      </c>
      <c r="Z58" s="17">
        <v>8</v>
      </c>
      <c r="AA58" s="17">
        <v>9</v>
      </c>
      <c r="AB58" s="17">
        <v>3</v>
      </c>
      <c r="AC58" s="17">
        <v>6</v>
      </c>
      <c r="AD58" s="17">
        <v>2</v>
      </c>
      <c r="AE58" s="17">
        <v>7</v>
      </c>
      <c r="AF58" s="17">
        <v>2</v>
      </c>
      <c r="AG58" s="17">
        <v>8</v>
      </c>
      <c r="AH58" s="17">
        <v>8</v>
      </c>
      <c r="AI58" s="17">
        <v>8</v>
      </c>
      <c r="AJ58" s="17">
        <v>8</v>
      </c>
    </row>
    <row r="59" spans="1:36">
      <c r="A59" s="14" t="s">
        <v>60</v>
      </c>
      <c r="B59" s="14" t="s">
        <v>45</v>
      </c>
      <c r="C59" s="14" t="s">
        <v>54</v>
      </c>
      <c r="D59" s="14" t="s">
        <v>181</v>
      </c>
      <c r="E59" s="14" t="s">
        <v>182</v>
      </c>
      <c r="F59" s="15">
        <f t="shared" si="0"/>
        <v>861150</v>
      </c>
      <c r="G59" s="16">
        <f t="shared" si="1"/>
        <v>697</v>
      </c>
      <c r="H59" s="17">
        <v>52</v>
      </c>
      <c r="I59" s="17">
        <v>52</v>
      </c>
      <c r="J59" s="17">
        <v>70</v>
      </c>
      <c r="K59" s="17">
        <v>68</v>
      </c>
      <c r="L59" s="17">
        <v>60</v>
      </c>
      <c r="M59" s="17">
        <v>34</v>
      </c>
      <c r="N59" s="17">
        <v>21</v>
      </c>
      <c r="O59" s="17">
        <v>14</v>
      </c>
      <c r="P59" s="17">
        <v>7</v>
      </c>
      <c r="Q59" s="17">
        <v>28</v>
      </c>
      <c r="R59" s="17">
        <v>31</v>
      </c>
      <c r="S59" s="17">
        <v>17</v>
      </c>
      <c r="T59" s="17">
        <v>24</v>
      </c>
      <c r="U59" s="17">
        <v>73</v>
      </c>
      <c r="V59" s="17">
        <v>30</v>
      </c>
      <c r="W59" s="17">
        <v>30</v>
      </c>
      <c r="X59" s="17">
        <v>31</v>
      </c>
      <c r="Y59" s="17">
        <v>21</v>
      </c>
      <c r="Z59" s="17">
        <v>5</v>
      </c>
      <c r="AA59" s="17">
        <v>5</v>
      </c>
      <c r="AB59" s="17">
        <v>3</v>
      </c>
      <c r="AC59" s="17">
        <v>5</v>
      </c>
      <c r="AD59" s="17">
        <v>1</v>
      </c>
      <c r="AE59" s="17">
        <v>2</v>
      </c>
      <c r="AF59" s="17">
        <v>1</v>
      </c>
      <c r="AG59" s="17">
        <v>3</v>
      </c>
      <c r="AH59" s="17">
        <v>3</v>
      </c>
      <c r="AI59" s="17">
        <v>3</v>
      </c>
      <c r="AJ59" s="17">
        <v>3</v>
      </c>
    </row>
    <row r="60" spans="1:36">
      <c r="A60" s="14" t="s">
        <v>60</v>
      </c>
      <c r="B60" s="14" t="s">
        <v>45</v>
      </c>
      <c r="C60" s="14" t="s">
        <v>54</v>
      </c>
      <c r="D60" s="14" t="s">
        <v>183</v>
      </c>
      <c r="E60" s="14" t="s">
        <v>70</v>
      </c>
      <c r="F60" s="15">
        <f t="shared" si="0"/>
        <v>1182115</v>
      </c>
      <c r="G60" s="16">
        <f t="shared" si="1"/>
        <v>801</v>
      </c>
      <c r="H60" s="17">
        <v>58</v>
      </c>
      <c r="I60" s="17">
        <v>58</v>
      </c>
      <c r="J60" s="17">
        <v>79</v>
      </c>
      <c r="K60" s="17">
        <v>81</v>
      </c>
      <c r="L60" s="17">
        <v>68</v>
      </c>
      <c r="M60" s="17">
        <v>39</v>
      </c>
      <c r="N60" s="17">
        <v>24</v>
      </c>
      <c r="O60" s="17">
        <v>17</v>
      </c>
      <c r="P60" s="17">
        <v>7</v>
      </c>
      <c r="Q60" s="17">
        <v>31</v>
      </c>
      <c r="R60" s="17">
        <v>34</v>
      </c>
      <c r="S60" s="17">
        <v>18</v>
      </c>
      <c r="T60" s="17">
        <v>27</v>
      </c>
      <c r="U60" s="17">
        <v>79</v>
      </c>
      <c r="V60" s="17">
        <v>32</v>
      </c>
      <c r="W60" s="17">
        <v>30</v>
      </c>
      <c r="X60" s="17">
        <v>31</v>
      </c>
      <c r="Y60" s="17">
        <v>26</v>
      </c>
      <c r="Z60" s="17">
        <v>5</v>
      </c>
      <c r="AA60" s="17">
        <v>5</v>
      </c>
      <c r="AB60" s="17">
        <v>3</v>
      </c>
      <c r="AC60" s="17">
        <v>5</v>
      </c>
      <c r="AD60" s="17">
        <v>1</v>
      </c>
      <c r="AE60" s="17">
        <v>7</v>
      </c>
      <c r="AF60" s="17">
        <v>2</v>
      </c>
      <c r="AG60" s="17">
        <v>9</v>
      </c>
      <c r="AH60" s="17">
        <v>8</v>
      </c>
      <c r="AI60" s="17">
        <v>9</v>
      </c>
      <c r="AJ60" s="17">
        <v>8</v>
      </c>
    </row>
    <row r="61" spans="1:36">
      <c r="A61" s="14" t="s">
        <v>60</v>
      </c>
      <c r="B61" s="14" t="s">
        <v>45</v>
      </c>
      <c r="C61" s="14" t="s">
        <v>54</v>
      </c>
      <c r="D61" s="14" t="s">
        <v>184</v>
      </c>
      <c r="E61" s="14" t="s">
        <v>185</v>
      </c>
      <c r="F61" s="15">
        <f t="shared" si="0"/>
        <v>1104675</v>
      </c>
      <c r="G61" s="16">
        <f t="shared" si="1"/>
        <v>797</v>
      </c>
      <c r="H61" s="17">
        <v>56</v>
      </c>
      <c r="I61" s="17">
        <v>55</v>
      </c>
      <c r="J61" s="17">
        <v>74</v>
      </c>
      <c r="K61" s="17">
        <v>77</v>
      </c>
      <c r="L61" s="17">
        <v>66</v>
      </c>
      <c r="M61" s="17">
        <v>38</v>
      </c>
      <c r="N61" s="17">
        <v>23</v>
      </c>
      <c r="O61" s="17">
        <v>15</v>
      </c>
      <c r="P61" s="17">
        <v>7</v>
      </c>
      <c r="Q61" s="17">
        <v>29</v>
      </c>
      <c r="R61" s="17">
        <v>35</v>
      </c>
      <c r="S61" s="17">
        <v>19</v>
      </c>
      <c r="T61" s="17">
        <v>29</v>
      </c>
      <c r="U61" s="17">
        <v>87</v>
      </c>
      <c r="V61" s="17">
        <v>35</v>
      </c>
      <c r="W61" s="17">
        <v>32</v>
      </c>
      <c r="X61" s="17">
        <v>35</v>
      </c>
      <c r="Y61" s="17">
        <v>29</v>
      </c>
      <c r="Z61" s="17">
        <v>7</v>
      </c>
      <c r="AA61" s="17">
        <v>7</v>
      </c>
      <c r="AB61" s="17">
        <v>3</v>
      </c>
      <c r="AC61" s="17">
        <v>6</v>
      </c>
      <c r="AD61" s="17">
        <v>2</v>
      </c>
      <c r="AE61" s="17">
        <v>5</v>
      </c>
      <c r="AF61" s="17">
        <v>2</v>
      </c>
      <c r="AG61" s="17">
        <v>6</v>
      </c>
      <c r="AH61" s="17">
        <v>6</v>
      </c>
      <c r="AI61" s="17">
        <v>6</v>
      </c>
      <c r="AJ61" s="17">
        <v>6</v>
      </c>
    </row>
    <row r="62" spans="1:36">
      <c r="A62" s="14" t="s">
        <v>60</v>
      </c>
      <c r="B62" s="14" t="s">
        <v>45</v>
      </c>
      <c r="C62" s="14" t="s">
        <v>54</v>
      </c>
      <c r="D62" s="14" t="s">
        <v>186</v>
      </c>
      <c r="E62" s="14" t="s">
        <v>187</v>
      </c>
      <c r="F62" s="15">
        <f t="shared" si="0"/>
        <v>3029905</v>
      </c>
      <c r="G62" s="16">
        <f t="shared" si="1"/>
        <v>1477</v>
      </c>
      <c r="H62" s="17">
        <v>81</v>
      </c>
      <c r="I62" s="17">
        <v>82</v>
      </c>
      <c r="J62" s="17">
        <v>112</v>
      </c>
      <c r="K62" s="17">
        <v>113</v>
      </c>
      <c r="L62" s="17">
        <v>98</v>
      </c>
      <c r="M62" s="17">
        <v>54</v>
      </c>
      <c r="N62" s="17">
        <v>34</v>
      </c>
      <c r="O62" s="17">
        <v>23</v>
      </c>
      <c r="P62" s="17">
        <v>10</v>
      </c>
      <c r="Q62" s="17">
        <v>45</v>
      </c>
      <c r="R62" s="17">
        <v>59</v>
      </c>
      <c r="S62" s="17">
        <v>31</v>
      </c>
      <c r="T62" s="17">
        <v>49</v>
      </c>
      <c r="U62" s="17">
        <v>141</v>
      </c>
      <c r="V62" s="17">
        <v>56</v>
      </c>
      <c r="W62" s="17">
        <v>51</v>
      </c>
      <c r="X62" s="17">
        <v>58</v>
      </c>
      <c r="Y62" s="17">
        <v>113</v>
      </c>
      <c r="Z62" s="17">
        <v>27</v>
      </c>
      <c r="AA62" s="17">
        <v>36</v>
      </c>
      <c r="AB62" s="17">
        <v>13</v>
      </c>
      <c r="AC62" s="17">
        <v>22</v>
      </c>
      <c r="AD62" s="17">
        <v>8</v>
      </c>
      <c r="AE62" s="17">
        <v>28</v>
      </c>
      <c r="AF62" s="17">
        <v>9</v>
      </c>
      <c r="AG62" s="17">
        <v>32</v>
      </c>
      <c r="AH62" s="17">
        <v>30</v>
      </c>
      <c r="AI62" s="17">
        <v>31</v>
      </c>
      <c r="AJ62" s="17">
        <v>31</v>
      </c>
    </row>
    <row r="63" spans="1:36">
      <c r="A63" s="14" t="s">
        <v>61</v>
      </c>
      <c r="B63" s="14" t="s">
        <v>45</v>
      </c>
      <c r="C63" s="14" t="s">
        <v>45</v>
      </c>
      <c r="D63" s="14" t="s">
        <v>188</v>
      </c>
      <c r="E63" s="14" t="s">
        <v>189</v>
      </c>
      <c r="F63" s="15">
        <f t="shared" si="0"/>
        <v>1212525</v>
      </c>
      <c r="G63" s="16">
        <f t="shared" si="1"/>
        <v>674</v>
      </c>
      <c r="H63" s="17">
        <v>44</v>
      </c>
      <c r="I63" s="17">
        <v>43</v>
      </c>
      <c r="J63" s="17">
        <v>59</v>
      </c>
      <c r="K63" s="17">
        <v>58</v>
      </c>
      <c r="L63" s="17">
        <v>51</v>
      </c>
      <c r="M63" s="17">
        <v>29</v>
      </c>
      <c r="N63" s="17">
        <v>18</v>
      </c>
      <c r="O63" s="17">
        <v>12</v>
      </c>
      <c r="P63" s="17">
        <v>5</v>
      </c>
      <c r="Q63" s="17">
        <v>22</v>
      </c>
      <c r="R63" s="17">
        <v>29</v>
      </c>
      <c r="S63" s="17">
        <v>15</v>
      </c>
      <c r="T63" s="17">
        <v>22</v>
      </c>
      <c r="U63" s="17">
        <v>66</v>
      </c>
      <c r="V63" s="17">
        <v>26</v>
      </c>
      <c r="W63" s="17">
        <v>25</v>
      </c>
      <c r="X63" s="17">
        <v>27</v>
      </c>
      <c r="Y63" s="17">
        <v>32</v>
      </c>
      <c r="Z63" s="17">
        <v>7</v>
      </c>
      <c r="AA63" s="17">
        <v>12</v>
      </c>
      <c r="AB63" s="17">
        <v>5</v>
      </c>
      <c r="AC63" s="17">
        <v>8</v>
      </c>
      <c r="AD63" s="17">
        <v>3</v>
      </c>
      <c r="AE63" s="17">
        <v>9</v>
      </c>
      <c r="AF63" s="17">
        <v>3</v>
      </c>
      <c r="AG63" s="17">
        <v>11</v>
      </c>
      <c r="AH63" s="17">
        <v>11</v>
      </c>
      <c r="AI63" s="17">
        <v>11</v>
      </c>
      <c r="AJ63" s="17">
        <v>11</v>
      </c>
    </row>
    <row r="64" spans="1:36">
      <c r="A64" s="14" t="s">
        <v>61</v>
      </c>
      <c r="B64" s="14" t="s">
        <v>45</v>
      </c>
      <c r="C64" s="14" t="s">
        <v>45</v>
      </c>
      <c r="D64" s="14" t="s">
        <v>190</v>
      </c>
      <c r="E64" s="14" t="s">
        <v>191</v>
      </c>
      <c r="F64" s="15">
        <f t="shared" si="0"/>
        <v>1697375</v>
      </c>
      <c r="G64" s="16">
        <f t="shared" si="1"/>
        <v>932</v>
      </c>
      <c r="H64" s="17">
        <v>60</v>
      </c>
      <c r="I64" s="17">
        <v>59</v>
      </c>
      <c r="J64" s="17">
        <v>81</v>
      </c>
      <c r="K64" s="17">
        <v>81</v>
      </c>
      <c r="L64" s="17">
        <v>71</v>
      </c>
      <c r="M64" s="17">
        <v>40</v>
      </c>
      <c r="N64" s="17">
        <v>24</v>
      </c>
      <c r="O64" s="17">
        <v>16</v>
      </c>
      <c r="P64" s="17">
        <v>7</v>
      </c>
      <c r="Q64" s="17">
        <v>30</v>
      </c>
      <c r="R64" s="17">
        <v>40</v>
      </c>
      <c r="S64" s="17">
        <v>20</v>
      </c>
      <c r="T64" s="17">
        <v>31</v>
      </c>
      <c r="U64" s="17">
        <v>91</v>
      </c>
      <c r="V64" s="17">
        <v>36</v>
      </c>
      <c r="W64" s="17">
        <v>34</v>
      </c>
      <c r="X64" s="17">
        <v>37</v>
      </c>
      <c r="Y64" s="17">
        <v>44</v>
      </c>
      <c r="Z64" s="17">
        <v>10</v>
      </c>
      <c r="AA64" s="17">
        <v>17</v>
      </c>
      <c r="AB64" s="17">
        <v>7</v>
      </c>
      <c r="AC64" s="17">
        <v>12</v>
      </c>
      <c r="AD64" s="17">
        <v>4</v>
      </c>
      <c r="AE64" s="17">
        <v>14</v>
      </c>
      <c r="AF64" s="17">
        <v>4</v>
      </c>
      <c r="AG64" s="17">
        <v>16</v>
      </c>
      <c r="AH64" s="17">
        <v>15</v>
      </c>
      <c r="AI64" s="17">
        <v>16</v>
      </c>
      <c r="AJ64" s="17">
        <v>15</v>
      </c>
    </row>
    <row r="65" spans="1:36">
      <c r="A65" s="14" t="s">
        <v>61</v>
      </c>
      <c r="B65" s="14" t="s">
        <v>45</v>
      </c>
      <c r="C65" s="14" t="s">
        <v>45</v>
      </c>
      <c r="D65" s="14" t="s">
        <v>192</v>
      </c>
      <c r="E65" s="14" t="s">
        <v>193</v>
      </c>
      <c r="F65" s="15">
        <f t="shared" si="0"/>
        <v>1148850</v>
      </c>
      <c r="G65" s="16">
        <f t="shared" si="1"/>
        <v>675</v>
      </c>
      <c r="H65" s="17">
        <v>45</v>
      </c>
      <c r="I65" s="17">
        <v>43</v>
      </c>
      <c r="J65" s="17">
        <v>60</v>
      </c>
      <c r="K65" s="17">
        <v>59</v>
      </c>
      <c r="L65" s="17">
        <v>52</v>
      </c>
      <c r="M65" s="17">
        <v>30</v>
      </c>
      <c r="N65" s="17">
        <v>18</v>
      </c>
      <c r="O65" s="17">
        <v>12</v>
      </c>
      <c r="P65" s="17">
        <v>5</v>
      </c>
      <c r="Q65" s="17">
        <v>22</v>
      </c>
      <c r="R65" s="17">
        <v>30</v>
      </c>
      <c r="S65" s="17">
        <v>15</v>
      </c>
      <c r="T65" s="17">
        <v>23</v>
      </c>
      <c r="U65" s="17">
        <v>67</v>
      </c>
      <c r="V65" s="17">
        <v>27</v>
      </c>
      <c r="W65" s="17">
        <v>25</v>
      </c>
      <c r="X65" s="17">
        <v>27</v>
      </c>
      <c r="Y65" s="17">
        <v>33</v>
      </c>
      <c r="Z65" s="17">
        <v>8</v>
      </c>
      <c r="AA65" s="17">
        <v>11</v>
      </c>
      <c r="AB65" s="17">
        <v>4</v>
      </c>
      <c r="AC65" s="17">
        <v>7</v>
      </c>
      <c r="AD65" s="17">
        <v>2</v>
      </c>
      <c r="AE65" s="17">
        <v>9</v>
      </c>
      <c r="AF65" s="17">
        <v>3</v>
      </c>
      <c r="AG65" s="17">
        <v>10</v>
      </c>
      <c r="AH65" s="17">
        <v>9</v>
      </c>
      <c r="AI65" s="17">
        <v>10</v>
      </c>
      <c r="AJ65" s="17">
        <v>9</v>
      </c>
    </row>
    <row r="66" spans="1:36">
      <c r="A66" s="14" t="s">
        <v>61</v>
      </c>
      <c r="B66" s="14" t="s">
        <v>45</v>
      </c>
      <c r="C66" s="14" t="s">
        <v>45</v>
      </c>
      <c r="D66" s="14" t="s">
        <v>194</v>
      </c>
      <c r="E66" s="14" t="s">
        <v>195</v>
      </c>
      <c r="F66" s="15">
        <f t="shared" si="0"/>
        <v>1744240</v>
      </c>
      <c r="G66" s="16">
        <f t="shared" si="1"/>
        <v>960</v>
      </c>
      <c r="H66" s="17">
        <v>61</v>
      </c>
      <c r="I66" s="17">
        <v>61</v>
      </c>
      <c r="J66" s="17">
        <v>82</v>
      </c>
      <c r="K66" s="17">
        <v>83</v>
      </c>
      <c r="L66" s="17">
        <v>72</v>
      </c>
      <c r="M66" s="17">
        <v>42</v>
      </c>
      <c r="N66" s="17">
        <v>25</v>
      </c>
      <c r="O66" s="17">
        <v>16</v>
      </c>
      <c r="P66" s="17">
        <v>9</v>
      </c>
      <c r="Q66" s="17">
        <v>32</v>
      </c>
      <c r="R66" s="17">
        <v>42</v>
      </c>
      <c r="S66" s="17">
        <v>20</v>
      </c>
      <c r="T66" s="17">
        <v>31</v>
      </c>
      <c r="U66" s="17">
        <v>93</v>
      </c>
      <c r="V66" s="17">
        <v>38</v>
      </c>
      <c r="W66" s="17">
        <v>35</v>
      </c>
      <c r="X66" s="17">
        <v>37</v>
      </c>
      <c r="Y66" s="17">
        <v>46</v>
      </c>
      <c r="Z66" s="17">
        <v>11</v>
      </c>
      <c r="AA66" s="17">
        <v>18</v>
      </c>
      <c r="AB66" s="17">
        <v>8</v>
      </c>
      <c r="AC66" s="17">
        <v>13</v>
      </c>
      <c r="AD66" s="17">
        <v>4</v>
      </c>
      <c r="AE66" s="17">
        <v>14</v>
      </c>
      <c r="AF66" s="17">
        <v>4</v>
      </c>
      <c r="AG66" s="17">
        <v>16</v>
      </c>
      <c r="AH66" s="17">
        <v>16</v>
      </c>
      <c r="AI66" s="17">
        <v>15</v>
      </c>
      <c r="AJ66" s="17">
        <v>16</v>
      </c>
    </row>
    <row r="67" spans="1:36">
      <c r="A67" s="14" t="s">
        <v>61</v>
      </c>
      <c r="B67" s="14" t="s">
        <v>45</v>
      </c>
      <c r="C67" s="14" t="s">
        <v>45</v>
      </c>
      <c r="D67" s="14" t="s">
        <v>196</v>
      </c>
      <c r="E67" s="14" t="s">
        <v>197</v>
      </c>
      <c r="F67" s="15">
        <f t="shared" si="0"/>
        <v>1155845</v>
      </c>
      <c r="G67" s="16">
        <f t="shared" si="1"/>
        <v>662</v>
      </c>
      <c r="H67" s="17">
        <v>44</v>
      </c>
      <c r="I67" s="17">
        <v>42</v>
      </c>
      <c r="J67" s="17">
        <v>58</v>
      </c>
      <c r="K67" s="17">
        <v>58</v>
      </c>
      <c r="L67" s="17">
        <v>51</v>
      </c>
      <c r="M67" s="17">
        <v>29</v>
      </c>
      <c r="N67" s="17">
        <v>17</v>
      </c>
      <c r="O67" s="17">
        <v>12</v>
      </c>
      <c r="P67" s="17">
        <v>5</v>
      </c>
      <c r="Q67" s="17">
        <v>22</v>
      </c>
      <c r="R67" s="17">
        <v>29</v>
      </c>
      <c r="S67" s="17">
        <v>15</v>
      </c>
      <c r="T67" s="17">
        <v>22</v>
      </c>
      <c r="U67" s="17">
        <v>65</v>
      </c>
      <c r="V67" s="17">
        <v>26</v>
      </c>
      <c r="W67" s="17">
        <v>25</v>
      </c>
      <c r="X67" s="17">
        <v>26</v>
      </c>
      <c r="Y67" s="17">
        <v>32</v>
      </c>
      <c r="Z67" s="17">
        <v>7</v>
      </c>
      <c r="AA67" s="17">
        <v>11</v>
      </c>
      <c r="AB67" s="17">
        <v>4</v>
      </c>
      <c r="AC67" s="17">
        <v>8</v>
      </c>
      <c r="AD67" s="17">
        <v>2</v>
      </c>
      <c r="AE67" s="17">
        <v>9</v>
      </c>
      <c r="AF67" s="17">
        <v>3</v>
      </c>
      <c r="AG67" s="17">
        <v>10</v>
      </c>
      <c r="AH67" s="17">
        <v>10</v>
      </c>
      <c r="AI67" s="17">
        <v>10</v>
      </c>
      <c r="AJ67" s="17">
        <v>10</v>
      </c>
    </row>
    <row r="68" spans="1:36">
      <c r="A68" s="14" t="s">
        <v>62</v>
      </c>
      <c r="B68" s="14" t="s">
        <v>45</v>
      </c>
      <c r="C68" s="14" t="s">
        <v>56</v>
      </c>
      <c r="D68" s="14" t="s">
        <v>198</v>
      </c>
      <c r="E68" s="14" t="s">
        <v>199</v>
      </c>
      <c r="F68" s="15">
        <f t="shared" si="0"/>
        <v>1370690</v>
      </c>
      <c r="G68" s="16">
        <f t="shared" si="1"/>
        <v>821</v>
      </c>
      <c r="H68" s="17">
        <v>52</v>
      </c>
      <c r="I68" s="17">
        <v>76</v>
      </c>
      <c r="J68" s="17">
        <v>104</v>
      </c>
      <c r="K68" s="17">
        <v>107</v>
      </c>
      <c r="L68" s="17">
        <v>67</v>
      </c>
      <c r="M68" s="17">
        <v>28</v>
      </c>
      <c r="N68" s="17">
        <v>25</v>
      </c>
      <c r="O68" s="17">
        <v>13</v>
      </c>
      <c r="P68" s="17">
        <v>4</v>
      </c>
      <c r="Q68" s="17">
        <v>27</v>
      </c>
      <c r="R68" s="17">
        <v>18</v>
      </c>
      <c r="S68" s="17">
        <v>13</v>
      </c>
      <c r="T68" s="17">
        <v>18</v>
      </c>
      <c r="U68" s="17">
        <v>71</v>
      </c>
      <c r="V68" s="17">
        <v>21</v>
      </c>
      <c r="W68" s="17">
        <v>15</v>
      </c>
      <c r="X68" s="17">
        <v>28</v>
      </c>
      <c r="Y68" s="17">
        <v>29</v>
      </c>
      <c r="Z68" s="17">
        <v>4</v>
      </c>
      <c r="AA68" s="17">
        <v>20</v>
      </c>
      <c r="AB68" s="17">
        <v>7</v>
      </c>
      <c r="AC68" s="17">
        <v>17</v>
      </c>
      <c r="AD68" s="17">
        <v>4</v>
      </c>
      <c r="AE68" s="17">
        <v>6</v>
      </c>
      <c r="AF68" s="17">
        <v>3</v>
      </c>
      <c r="AG68" s="17">
        <v>11</v>
      </c>
      <c r="AH68" s="17">
        <v>11</v>
      </c>
      <c r="AI68" s="17">
        <v>12</v>
      </c>
      <c r="AJ68" s="17">
        <v>10</v>
      </c>
    </row>
    <row r="69" spans="1:36">
      <c r="A69" s="14" t="s">
        <v>62</v>
      </c>
      <c r="B69" s="14" t="s">
        <v>45</v>
      </c>
      <c r="C69" s="14" t="s">
        <v>56</v>
      </c>
      <c r="D69" s="14" t="s">
        <v>200</v>
      </c>
      <c r="E69" s="14" t="s">
        <v>201</v>
      </c>
      <c r="F69" s="15">
        <f t="shared" ref="F69:F91" si="2">SUMPRODUCT(H69:AJ69,$H$3:$AJ$3)</f>
        <v>1253540</v>
      </c>
      <c r="G69" s="16">
        <f t="shared" ref="G69:G91" si="3">SUM(H69:AJ69)</f>
        <v>776</v>
      </c>
      <c r="H69" s="17">
        <v>59</v>
      </c>
      <c r="I69" s="17">
        <v>44</v>
      </c>
      <c r="J69" s="17">
        <v>35</v>
      </c>
      <c r="K69" s="17">
        <v>62</v>
      </c>
      <c r="L69" s="17">
        <v>74</v>
      </c>
      <c r="M69" s="17">
        <v>52</v>
      </c>
      <c r="N69" s="17">
        <v>24</v>
      </c>
      <c r="O69" s="17">
        <v>14</v>
      </c>
      <c r="P69" s="17">
        <v>6</v>
      </c>
      <c r="Q69" s="17">
        <v>32</v>
      </c>
      <c r="R69" s="17">
        <v>52</v>
      </c>
      <c r="S69" s="17">
        <v>26</v>
      </c>
      <c r="T69" s="17">
        <v>36</v>
      </c>
      <c r="U69" s="17">
        <v>43</v>
      </c>
      <c r="V69" s="17">
        <v>29</v>
      </c>
      <c r="W69" s="17">
        <v>29</v>
      </c>
      <c r="X69" s="17">
        <v>19</v>
      </c>
      <c r="Y69" s="17">
        <v>51</v>
      </c>
      <c r="Z69" s="17">
        <v>10</v>
      </c>
      <c r="AA69" s="17">
        <v>16</v>
      </c>
      <c r="AB69" s="17">
        <v>7</v>
      </c>
      <c r="AC69" s="17">
        <v>9</v>
      </c>
      <c r="AD69" s="17">
        <v>4</v>
      </c>
      <c r="AE69" s="17">
        <v>5</v>
      </c>
      <c r="AF69" s="17">
        <v>3</v>
      </c>
      <c r="AG69" s="17">
        <v>6</v>
      </c>
      <c r="AH69" s="17">
        <v>12</v>
      </c>
      <c r="AI69" s="17">
        <v>12</v>
      </c>
      <c r="AJ69" s="17">
        <v>5</v>
      </c>
    </row>
    <row r="70" spans="1:36">
      <c r="A70" s="14" t="s">
        <v>62</v>
      </c>
      <c r="B70" s="14" t="s">
        <v>45</v>
      </c>
      <c r="C70" s="14" t="s">
        <v>56</v>
      </c>
      <c r="D70" s="14" t="s">
        <v>202</v>
      </c>
      <c r="E70" s="14" t="s">
        <v>203</v>
      </c>
      <c r="F70" s="15">
        <f t="shared" si="2"/>
        <v>1288550</v>
      </c>
      <c r="G70" s="16">
        <f t="shared" si="3"/>
        <v>828</v>
      </c>
      <c r="H70" s="17">
        <v>63</v>
      </c>
      <c r="I70" s="17">
        <v>46</v>
      </c>
      <c r="J70" s="17">
        <v>104</v>
      </c>
      <c r="K70" s="17">
        <v>74</v>
      </c>
      <c r="L70" s="17">
        <v>58</v>
      </c>
      <c r="M70" s="17">
        <v>32</v>
      </c>
      <c r="N70" s="17">
        <v>19</v>
      </c>
      <c r="O70" s="17">
        <v>18</v>
      </c>
      <c r="P70" s="17">
        <v>6</v>
      </c>
      <c r="Q70" s="17">
        <v>31</v>
      </c>
      <c r="R70" s="17">
        <v>47</v>
      </c>
      <c r="S70" s="17">
        <v>14</v>
      </c>
      <c r="T70" s="17">
        <v>23</v>
      </c>
      <c r="U70" s="17">
        <v>106</v>
      </c>
      <c r="V70" s="17">
        <v>29</v>
      </c>
      <c r="W70" s="17">
        <v>23</v>
      </c>
      <c r="X70" s="17">
        <v>29</v>
      </c>
      <c r="Y70" s="17">
        <v>22</v>
      </c>
      <c r="Z70" s="17">
        <v>12</v>
      </c>
      <c r="AA70" s="17">
        <v>7</v>
      </c>
      <c r="AB70" s="17">
        <v>4</v>
      </c>
      <c r="AC70" s="17">
        <v>11</v>
      </c>
      <c r="AD70" s="17">
        <v>2</v>
      </c>
      <c r="AE70" s="17">
        <v>7</v>
      </c>
      <c r="AF70" s="17">
        <v>2</v>
      </c>
      <c r="AG70" s="17">
        <v>9</v>
      </c>
      <c r="AH70" s="17">
        <v>10</v>
      </c>
      <c r="AI70" s="17">
        <v>11</v>
      </c>
      <c r="AJ70" s="17">
        <v>9</v>
      </c>
    </row>
    <row r="71" spans="1:36">
      <c r="A71" s="14" t="s">
        <v>62</v>
      </c>
      <c r="B71" s="14" t="s">
        <v>45</v>
      </c>
      <c r="C71" s="14" t="s">
        <v>56</v>
      </c>
      <c r="D71" s="14" t="s">
        <v>204</v>
      </c>
      <c r="E71" s="14" t="s">
        <v>205</v>
      </c>
      <c r="F71" s="15">
        <f t="shared" si="2"/>
        <v>1462330</v>
      </c>
      <c r="G71" s="16">
        <f t="shared" si="3"/>
        <v>825</v>
      </c>
      <c r="H71" s="17">
        <v>33</v>
      </c>
      <c r="I71" s="17">
        <v>40</v>
      </c>
      <c r="J71" s="17">
        <v>60</v>
      </c>
      <c r="K71" s="17">
        <v>30</v>
      </c>
      <c r="L71" s="17">
        <v>39</v>
      </c>
      <c r="M71" s="17">
        <v>30</v>
      </c>
      <c r="N71" s="17">
        <v>19</v>
      </c>
      <c r="O71" s="17">
        <v>9</v>
      </c>
      <c r="P71" s="17">
        <v>5</v>
      </c>
      <c r="Q71" s="17">
        <v>24</v>
      </c>
      <c r="R71" s="17">
        <v>42</v>
      </c>
      <c r="S71" s="17">
        <v>18</v>
      </c>
      <c r="T71" s="17">
        <v>33</v>
      </c>
      <c r="U71" s="17">
        <v>149</v>
      </c>
      <c r="V71" s="17">
        <v>49</v>
      </c>
      <c r="W71" s="17">
        <v>45</v>
      </c>
      <c r="X71" s="17">
        <v>27</v>
      </c>
      <c r="Y71" s="17">
        <v>56</v>
      </c>
      <c r="Z71" s="17">
        <v>15</v>
      </c>
      <c r="AA71" s="17">
        <v>25</v>
      </c>
      <c r="AB71" s="17">
        <v>7</v>
      </c>
      <c r="AC71" s="17">
        <v>8</v>
      </c>
      <c r="AD71" s="17">
        <v>3</v>
      </c>
      <c r="AE71" s="17">
        <v>10</v>
      </c>
      <c r="AF71" s="17">
        <v>3</v>
      </c>
      <c r="AG71" s="17">
        <v>14</v>
      </c>
      <c r="AH71" s="17">
        <v>9</v>
      </c>
      <c r="AI71" s="17">
        <v>9</v>
      </c>
      <c r="AJ71" s="17">
        <v>14</v>
      </c>
    </row>
    <row r="72" spans="1:36">
      <c r="A72" s="14" t="s">
        <v>62</v>
      </c>
      <c r="B72" s="14" t="s">
        <v>45</v>
      </c>
      <c r="C72" s="14" t="s">
        <v>56</v>
      </c>
      <c r="D72" s="14" t="s">
        <v>206</v>
      </c>
      <c r="E72" s="14" t="s">
        <v>207</v>
      </c>
      <c r="F72" s="15">
        <f t="shared" si="2"/>
        <v>1642825</v>
      </c>
      <c r="G72" s="16">
        <f t="shared" si="3"/>
        <v>800</v>
      </c>
      <c r="H72" s="17">
        <v>45</v>
      </c>
      <c r="I72" s="17">
        <v>44</v>
      </c>
      <c r="J72" s="17">
        <v>50</v>
      </c>
      <c r="K72" s="17">
        <v>45</v>
      </c>
      <c r="L72" s="17">
        <v>65</v>
      </c>
      <c r="M72" s="17">
        <v>32</v>
      </c>
      <c r="N72" s="17">
        <v>34</v>
      </c>
      <c r="O72" s="17">
        <v>16</v>
      </c>
      <c r="P72" s="17">
        <v>7</v>
      </c>
      <c r="Q72" s="17">
        <v>37</v>
      </c>
      <c r="R72" s="17">
        <v>55</v>
      </c>
      <c r="S72" s="17">
        <v>20</v>
      </c>
      <c r="T72" s="17">
        <v>36</v>
      </c>
      <c r="U72" s="17">
        <v>39</v>
      </c>
      <c r="V72" s="17">
        <v>45</v>
      </c>
      <c r="W72" s="17">
        <v>34</v>
      </c>
      <c r="X72" s="17">
        <v>52</v>
      </c>
      <c r="Y72" s="17">
        <v>22</v>
      </c>
      <c r="Z72" s="17">
        <v>4</v>
      </c>
      <c r="AA72" s="17">
        <v>8</v>
      </c>
      <c r="AB72" s="17">
        <v>4</v>
      </c>
      <c r="AC72" s="17">
        <v>7</v>
      </c>
      <c r="AD72" s="17">
        <v>2</v>
      </c>
      <c r="AE72" s="17">
        <v>23</v>
      </c>
      <c r="AF72" s="17">
        <v>6</v>
      </c>
      <c r="AG72" s="17">
        <v>16</v>
      </c>
      <c r="AH72" s="17">
        <v>18</v>
      </c>
      <c r="AI72" s="17">
        <v>19</v>
      </c>
      <c r="AJ72" s="17">
        <v>15</v>
      </c>
    </row>
    <row r="73" spans="1:36">
      <c r="A73" s="14" t="s">
        <v>62</v>
      </c>
      <c r="B73" s="14" t="s">
        <v>45</v>
      </c>
      <c r="C73" s="14" t="s">
        <v>56</v>
      </c>
      <c r="D73" s="14" t="s">
        <v>208</v>
      </c>
      <c r="E73" s="14" t="s">
        <v>209</v>
      </c>
      <c r="F73" s="15">
        <f t="shared" si="2"/>
        <v>1288805</v>
      </c>
      <c r="G73" s="16">
        <f t="shared" si="3"/>
        <v>735</v>
      </c>
      <c r="H73" s="17">
        <v>56</v>
      </c>
      <c r="I73" s="17">
        <v>51</v>
      </c>
      <c r="J73" s="17">
        <v>74</v>
      </c>
      <c r="K73" s="17">
        <v>54</v>
      </c>
      <c r="L73" s="17">
        <v>66</v>
      </c>
      <c r="M73" s="17">
        <v>47</v>
      </c>
      <c r="N73" s="17">
        <v>9</v>
      </c>
      <c r="O73" s="17">
        <v>15</v>
      </c>
      <c r="P73" s="17">
        <v>11</v>
      </c>
      <c r="Q73" s="17">
        <v>15</v>
      </c>
      <c r="R73" s="17">
        <v>17</v>
      </c>
      <c r="S73" s="17">
        <v>9</v>
      </c>
      <c r="T73" s="17">
        <v>13</v>
      </c>
      <c r="U73" s="17">
        <v>84</v>
      </c>
      <c r="V73" s="17">
        <v>38</v>
      </c>
      <c r="W73" s="17">
        <v>23</v>
      </c>
      <c r="X73" s="17">
        <v>23</v>
      </c>
      <c r="Y73" s="17">
        <v>39</v>
      </c>
      <c r="Z73" s="17">
        <v>5</v>
      </c>
      <c r="AA73" s="17">
        <v>8</v>
      </c>
      <c r="AB73" s="17">
        <v>4</v>
      </c>
      <c r="AC73" s="17">
        <v>10</v>
      </c>
      <c r="AD73" s="17">
        <v>2</v>
      </c>
      <c r="AE73" s="17">
        <v>13</v>
      </c>
      <c r="AF73" s="17">
        <v>2</v>
      </c>
      <c r="AG73" s="17">
        <v>18</v>
      </c>
      <c r="AH73" s="17">
        <v>6</v>
      </c>
      <c r="AI73" s="17">
        <v>6</v>
      </c>
      <c r="AJ73" s="17">
        <v>17</v>
      </c>
    </row>
    <row r="74" spans="1:36">
      <c r="A74" s="14" t="s">
        <v>62</v>
      </c>
      <c r="B74" s="14" t="s">
        <v>45</v>
      </c>
      <c r="C74" s="14" t="s">
        <v>56</v>
      </c>
      <c r="D74" s="14" t="s">
        <v>210</v>
      </c>
      <c r="E74" s="14" t="s">
        <v>211</v>
      </c>
      <c r="F74" s="15">
        <f t="shared" si="2"/>
        <v>1797445</v>
      </c>
      <c r="G74" s="16">
        <f t="shared" si="3"/>
        <v>917</v>
      </c>
      <c r="H74" s="17">
        <v>63</v>
      </c>
      <c r="I74" s="17">
        <v>62</v>
      </c>
      <c r="J74" s="17">
        <v>69</v>
      </c>
      <c r="K74" s="17">
        <v>124</v>
      </c>
      <c r="L74" s="17">
        <v>65</v>
      </c>
      <c r="M74" s="17">
        <v>27</v>
      </c>
      <c r="N74" s="17">
        <v>19</v>
      </c>
      <c r="O74" s="17">
        <v>14</v>
      </c>
      <c r="P74" s="17">
        <v>5</v>
      </c>
      <c r="Q74" s="17">
        <v>21</v>
      </c>
      <c r="R74" s="17">
        <v>17</v>
      </c>
      <c r="S74" s="17">
        <v>25</v>
      </c>
      <c r="T74" s="17">
        <v>30</v>
      </c>
      <c r="U74" s="17">
        <v>67</v>
      </c>
      <c r="V74" s="17">
        <v>13</v>
      </c>
      <c r="W74" s="17">
        <v>42</v>
      </c>
      <c r="X74" s="17">
        <v>47</v>
      </c>
      <c r="Y74" s="17">
        <v>55</v>
      </c>
      <c r="Z74" s="17">
        <v>12</v>
      </c>
      <c r="AA74" s="17">
        <v>21</v>
      </c>
      <c r="AB74" s="17">
        <v>11</v>
      </c>
      <c r="AC74" s="17">
        <v>11</v>
      </c>
      <c r="AD74" s="17">
        <v>4</v>
      </c>
      <c r="AE74" s="17">
        <v>14</v>
      </c>
      <c r="AF74" s="17">
        <v>5</v>
      </c>
      <c r="AG74" s="17">
        <v>17</v>
      </c>
      <c r="AH74" s="17">
        <v>20</v>
      </c>
      <c r="AI74" s="17">
        <v>20</v>
      </c>
      <c r="AJ74" s="17">
        <v>17</v>
      </c>
    </row>
    <row r="75" spans="1:36">
      <c r="A75" s="14" t="s">
        <v>63</v>
      </c>
      <c r="B75" s="14" t="s">
        <v>45</v>
      </c>
      <c r="C75" s="14" t="s">
        <v>64</v>
      </c>
      <c r="D75" s="14" t="s">
        <v>212</v>
      </c>
      <c r="E75" s="14" t="s">
        <v>213</v>
      </c>
      <c r="F75" s="15">
        <f t="shared" si="2"/>
        <v>2587285</v>
      </c>
      <c r="G75" s="16">
        <f t="shared" si="3"/>
        <v>1012</v>
      </c>
      <c r="H75" s="17">
        <v>56</v>
      </c>
      <c r="I75" s="17">
        <v>53</v>
      </c>
      <c r="J75" s="17">
        <v>72</v>
      </c>
      <c r="K75" s="17">
        <v>75</v>
      </c>
      <c r="L75" s="17">
        <v>62</v>
      </c>
      <c r="M75" s="17">
        <v>37</v>
      </c>
      <c r="N75" s="17">
        <v>22</v>
      </c>
      <c r="O75" s="17">
        <v>15</v>
      </c>
      <c r="P75" s="17">
        <v>6</v>
      </c>
      <c r="Q75" s="17">
        <v>28</v>
      </c>
      <c r="R75" s="17">
        <v>37</v>
      </c>
      <c r="S75" s="17">
        <v>17</v>
      </c>
      <c r="T75" s="17">
        <v>28</v>
      </c>
      <c r="U75" s="17">
        <v>80</v>
      </c>
      <c r="V75" s="17">
        <v>34</v>
      </c>
      <c r="W75" s="17">
        <v>32</v>
      </c>
      <c r="X75" s="17">
        <v>34</v>
      </c>
      <c r="Y75" s="17">
        <v>62</v>
      </c>
      <c r="Z75" s="17">
        <v>14</v>
      </c>
      <c r="AA75" s="17">
        <v>34</v>
      </c>
      <c r="AB75" s="17">
        <v>15</v>
      </c>
      <c r="AC75" s="17">
        <v>25</v>
      </c>
      <c r="AD75" s="17">
        <v>8</v>
      </c>
      <c r="AE75" s="17">
        <v>30</v>
      </c>
      <c r="AF75" s="17">
        <v>10</v>
      </c>
      <c r="AG75" s="17">
        <v>33</v>
      </c>
      <c r="AH75" s="17">
        <v>31</v>
      </c>
      <c r="AI75" s="17">
        <v>31</v>
      </c>
      <c r="AJ75" s="17">
        <v>31</v>
      </c>
    </row>
    <row r="76" spans="1:36">
      <c r="A76" s="14" t="s">
        <v>63</v>
      </c>
      <c r="B76" s="14" t="s">
        <v>45</v>
      </c>
      <c r="C76" s="14" t="s">
        <v>64</v>
      </c>
      <c r="D76" s="14" t="s">
        <v>214</v>
      </c>
      <c r="E76" s="14" t="s">
        <v>73</v>
      </c>
      <c r="F76" s="15">
        <f t="shared" si="2"/>
        <v>1449665</v>
      </c>
      <c r="G76" s="16">
        <f t="shared" si="3"/>
        <v>767</v>
      </c>
      <c r="H76" s="17">
        <v>51</v>
      </c>
      <c r="I76" s="17">
        <v>48</v>
      </c>
      <c r="J76" s="17">
        <v>65</v>
      </c>
      <c r="K76" s="17">
        <v>68</v>
      </c>
      <c r="L76" s="17">
        <v>57</v>
      </c>
      <c r="M76" s="17">
        <v>34</v>
      </c>
      <c r="N76" s="17">
        <v>20</v>
      </c>
      <c r="O76" s="17">
        <v>14</v>
      </c>
      <c r="P76" s="17">
        <v>6</v>
      </c>
      <c r="Q76" s="17">
        <v>25</v>
      </c>
      <c r="R76" s="17">
        <v>34</v>
      </c>
      <c r="S76" s="17">
        <v>15</v>
      </c>
      <c r="T76" s="17">
        <v>26</v>
      </c>
      <c r="U76" s="17">
        <v>72</v>
      </c>
      <c r="V76" s="17">
        <v>31</v>
      </c>
      <c r="W76" s="17">
        <v>29</v>
      </c>
      <c r="X76" s="17">
        <v>31</v>
      </c>
      <c r="Y76" s="17">
        <v>28</v>
      </c>
      <c r="Z76" s="17">
        <v>6</v>
      </c>
      <c r="AA76" s="17">
        <v>15</v>
      </c>
      <c r="AB76" s="17">
        <v>6</v>
      </c>
      <c r="AC76" s="17">
        <v>11</v>
      </c>
      <c r="AD76" s="17">
        <v>3</v>
      </c>
      <c r="AE76" s="17">
        <v>12</v>
      </c>
      <c r="AF76" s="17">
        <v>4</v>
      </c>
      <c r="AG76" s="17">
        <v>14</v>
      </c>
      <c r="AH76" s="17">
        <v>14</v>
      </c>
      <c r="AI76" s="17">
        <v>14</v>
      </c>
      <c r="AJ76" s="17">
        <v>14</v>
      </c>
    </row>
    <row r="77" spans="1:36">
      <c r="A77" s="14" t="s">
        <v>63</v>
      </c>
      <c r="B77" s="14" t="s">
        <v>45</v>
      </c>
      <c r="C77" s="14" t="s">
        <v>64</v>
      </c>
      <c r="D77" s="14" t="s">
        <v>215</v>
      </c>
      <c r="E77" s="14" t="s">
        <v>216</v>
      </c>
      <c r="F77" s="15">
        <f t="shared" si="2"/>
        <v>822925</v>
      </c>
      <c r="G77" s="16">
        <f t="shared" si="3"/>
        <v>498</v>
      </c>
      <c r="H77" s="17">
        <v>34</v>
      </c>
      <c r="I77" s="17">
        <v>32</v>
      </c>
      <c r="J77" s="17">
        <v>43</v>
      </c>
      <c r="K77" s="17">
        <v>45</v>
      </c>
      <c r="L77" s="17">
        <v>38</v>
      </c>
      <c r="M77" s="17">
        <v>23</v>
      </c>
      <c r="N77" s="17">
        <v>14</v>
      </c>
      <c r="O77" s="17">
        <v>9</v>
      </c>
      <c r="P77" s="17">
        <v>4</v>
      </c>
      <c r="Q77" s="17">
        <v>17</v>
      </c>
      <c r="R77" s="17">
        <v>23</v>
      </c>
      <c r="S77" s="17">
        <v>10</v>
      </c>
      <c r="T77" s="17">
        <v>17</v>
      </c>
      <c r="U77" s="17">
        <v>48</v>
      </c>
      <c r="V77" s="17">
        <v>20</v>
      </c>
      <c r="W77" s="17">
        <v>19</v>
      </c>
      <c r="X77" s="17">
        <v>21</v>
      </c>
      <c r="Y77" s="17">
        <v>21</v>
      </c>
      <c r="Z77" s="17">
        <v>5</v>
      </c>
      <c r="AA77" s="17">
        <v>9</v>
      </c>
      <c r="AB77" s="17">
        <v>4</v>
      </c>
      <c r="AC77" s="17">
        <v>7</v>
      </c>
      <c r="AD77" s="17">
        <v>2</v>
      </c>
      <c r="AE77" s="17">
        <v>8</v>
      </c>
      <c r="AF77" s="17">
        <v>3</v>
      </c>
      <c r="AG77" s="17">
        <v>7</v>
      </c>
      <c r="AH77" s="17">
        <v>5</v>
      </c>
      <c r="AI77" s="17">
        <v>5</v>
      </c>
      <c r="AJ77" s="17">
        <v>5</v>
      </c>
    </row>
    <row r="78" spans="1:36">
      <c r="A78" s="14" t="s">
        <v>63</v>
      </c>
      <c r="B78" s="14" t="s">
        <v>45</v>
      </c>
      <c r="C78" s="14" t="s">
        <v>64</v>
      </c>
      <c r="D78" s="14" t="s">
        <v>217</v>
      </c>
      <c r="E78" s="14" t="s">
        <v>218</v>
      </c>
      <c r="F78" s="15">
        <f t="shared" si="2"/>
        <v>1366350</v>
      </c>
      <c r="G78" s="16">
        <f t="shared" si="3"/>
        <v>718</v>
      </c>
      <c r="H78" s="17">
        <v>47</v>
      </c>
      <c r="I78" s="17">
        <v>44</v>
      </c>
      <c r="J78" s="17">
        <v>60</v>
      </c>
      <c r="K78" s="17">
        <v>63</v>
      </c>
      <c r="L78" s="17">
        <v>53</v>
      </c>
      <c r="M78" s="17">
        <v>31</v>
      </c>
      <c r="N78" s="17">
        <v>19</v>
      </c>
      <c r="O78" s="17">
        <v>13</v>
      </c>
      <c r="P78" s="17">
        <v>6</v>
      </c>
      <c r="Q78" s="17">
        <v>24</v>
      </c>
      <c r="R78" s="17">
        <v>32</v>
      </c>
      <c r="S78" s="17">
        <v>14</v>
      </c>
      <c r="T78" s="17">
        <v>24</v>
      </c>
      <c r="U78" s="17">
        <v>67</v>
      </c>
      <c r="V78" s="17">
        <v>28</v>
      </c>
      <c r="W78" s="17">
        <v>27</v>
      </c>
      <c r="X78" s="17">
        <v>29</v>
      </c>
      <c r="Y78" s="17">
        <v>28</v>
      </c>
      <c r="Z78" s="17">
        <v>6</v>
      </c>
      <c r="AA78" s="17">
        <v>15</v>
      </c>
      <c r="AB78" s="17">
        <v>6</v>
      </c>
      <c r="AC78" s="17">
        <v>11</v>
      </c>
      <c r="AD78" s="17">
        <v>3</v>
      </c>
      <c r="AE78" s="17">
        <v>12</v>
      </c>
      <c r="AF78" s="17">
        <v>4</v>
      </c>
      <c r="AG78" s="17">
        <v>14</v>
      </c>
      <c r="AH78" s="17">
        <v>13</v>
      </c>
      <c r="AI78" s="17">
        <v>12</v>
      </c>
      <c r="AJ78" s="17">
        <v>13</v>
      </c>
    </row>
    <row r="79" spans="1:36">
      <c r="A79" s="14" t="s">
        <v>65</v>
      </c>
      <c r="B79" s="14" t="s">
        <v>45</v>
      </c>
      <c r="C79" s="14" t="s">
        <v>64</v>
      </c>
      <c r="D79" s="14" t="s">
        <v>219</v>
      </c>
      <c r="E79" s="14" t="s">
        <v>220</v>
      </c>
      <c r="F79" s="15">
        <f t="shared" si="2"/>
        <v>2101815</v>
      </c>
      <c r="G79" s="16">
        <f t="shared" si="3"/>
        <v>929</v>
      </c>
      <c r="H79" s="17">
        <v>53</v>
      </c>
      <c r="I79" s="17">
        <v>53</v>
      </c>
      <c r="J79" s="17">
        <v>73</v>
      </c>
      <c r="K79" s="17">
        <v>75</v>
      </c>
      <c r="L79" s="17">
        <v>62</v>
      </c>
      <c r="M79" s="17">
        <v>37</v>
      </c>
      <c r="N79" s="17">
        <v>22</v>
      </c>
      <c r="O79" s="17">
        <v>15</v>
      </c>
      <c r="P79" s="17">
        <v>7</v>
      </c>
      <c r="Q79" s="17">
        <v>28</v>
      </c>
      <c r="R79" s="17">
        <v>38</v>
      </c>
      <c r="S79" s="17">
        <v>16</v>
      </c>
      <c r="T79" s="17">
        <v>29</v>
      </c>
      <c r="U79" s="17">
        <v>76</v>
      </c>
      <c r="V79" s="17">
        <v>33</v>
      </c>
      <c r="W79" s="17">
        <v>31</v>
      </c>
      <c r="X79" s="17">
        <v>39</v>
      </c>
      <c r="Y79" s="17">
        <v>45</v>
      </c>
      <c r="Z79" s="17">
        <v>11</v>
      </c>
      <c r="AA79" s="17">
        <v>26</v>
      </c>
      <c r="AB79" s="17">
        <v>11</v>
      </c>
      <c r="AC79" s="17">
        <v>20</v>
      </c>
      <c r="AD79" s="17">
        <v>6</v>
      </c>
      <c r="AE79" s="17">
        <v>22</v>
      </c>
      <c r="AF79" s="17">
        <v>8</v>
      </c>
      <c r="AG79" s="17">
        <v>25</v>
      </c>
      <c r="AH79" s="17">
        <v>23</v>
      </c>
      <c r="AI79" s="17">
        <v>22</v>
      </c>
      <c r="AJ79" s="17">
        <v>23</v>
      </c>
    </row>
    <row r="80" spans="1:36">
      <c r="A80" s="14" t="s">
        <v>65</v>
      </c>
      <c r="B80" s="14" t="s">
        <v>45</v>
      </c>
      <c r="C80" s="14" t="s">
        <v>64</v>
      </c>
      <c r="D80" s="14" t="s">
        <v>221</v>
      </c>
      <c r="E80" s="14" t="s">
        <v>222</v>
      </c>
      <c r="F80" s="15">
        <f t="shared" si="2"/>
        <v>1439430</v>
      </c>
      <c r="G80" s="16">
        <f t="shared" si="3"/>
        <v>737</v>
      </c>
      <c r="H80" s="17">
        <v>45</v>
      </c>
      <c r="I80" s="17">
        <v>44</v>
      </c>
      <c r="J80" s="17">
        <v>60</v>
      </c>
      <c r="K80" s="17">
        <v>63</v>
      </c>
      <c r="L80" s="17">
        <v>53</v>
      </c>
      <c r="M80" s="17">
        <v>32</v>
      </c>
      <c r="N80" s="17">
        <v>19</v>
      </c>
      <c r="O80" s="17">
        <v>13</v>
      </c>
      <c r="P80" s="17">
        <v>6</v>
      </c>
      <c r="Q80" s="17">
        <v>25</v>
      </c>
      <c r="R80" s="17">
        <v>32</v>
      </c>
      <c r="S80" s="17">
        <v>15</v>
      </c>
      <c r="T80" s="17">
        <v>26</v>
      </c>
      <c r="U80" s="17">
        <v>66</v>
      </c>
      <c r="V80" s="17">
        <v>30</v>
      </c>
      <c r="W80" s="17">
        <v>28</v>
      </c>
      <c r="X80" s="17">
        <v>29</v>
      </c>
      <c r="Y80" s="17">
        <v>32</v>
      </c>
      <c r="Z80" s="17">
        <v>8</v>
      </c>
      <c r="AA80" s="17">
        <v>15</v>
      </c>
      <c r="AB80" s="17">
        <v>7</v>
      </c>
      <c r="AC80" s="17">
        <v>12</v>
      </c>
      <c r="AD80" s="17">
        <v>4</v>
      </c>
      <c r="AE80" s="17">
        <v>13</v>
      </c>
      <c r="AF80" s="17">
        <v>4</v>
      </c>
      <c r="AG80" s="17">
        <v>15</v>
      </c>
      <c r="AH80" s="17">
        <v>14</v>
      </c>
      <c r="AI80" s="17">
        <v>13</v>
      </c>
      <c r="AJ80" s="17">
        <v>14</v>
      </c>
    </row>
    <row r="81" spans="1:36">
      <c r="A81" s="14" t="s">
        <v>65</v>
      </c>
      <c r="B81" s="14" t="s">
        <v>45</v>
      </c>
      <c r="C81" s="14" t="s">
        <v>64</v>
      </c>
      <c r="D81" s="14" t="s">
        <v>223</v>
      </c>
      <c r="E81" s="14" t="s">
        <v>72</v>
      </c>
      <c r="F81" s="15">
        <f t="shared" si="2"/>
        <v>1171980</v>
      </c>
      <c r="G81" s="16">
        <f t="shared" si="3"/>
        <v>627</v>
      </c>
      <c r="H81" s="17">
        <v>39</v>
      </c>
      <c r="I81" s="17">
        <v>39</v>
      </c>
      <c r="J81" s="17">
        <v>53</v>
      </c>
      <c r="K81" s="17">
        <v>56</v>
      </c>
      <c r="L81" s="17">
        <v>47</v>
      </c>
      <c r="M81" s="17">
        <v>28</v>
      </c>
      <c r="N81" s="17">
        <v>17</v>
      </c>
      <c r="O81" s="17">
        <v>11</v>
      </c>
      <c r="P81" s="17">
        <v>5</v>
      </c>
      <c r="Q81" s="17">
        <v>21</v>
      </c>
      <c r="R81" s="17">
        <v>28</v>
      </c>
      <c r="S81" s="17">
        <v>13</v>
      </c>
      <c r="T81" s="17">
        <v>21</v>
      </c>
      <c r="U81" s="17">
        <v>58</v>
      </c>
      <c r="V81" s="17">
        <v>25</v>
      </c>
      <c r="W81" s="17">
        <v>24</v>
      </c>
      <c r="X81" s="17">
        <v>23</v>
      </c>
      <c r="Y81" s="17">
        <v>27</v>
      </c>
      <c r="Z81" s="17">
        <v>6</v>
      </c>
      <c r="AA81" s="17">
        <v>12</v>
      </c>
      <c r="AB81" s="17">
        <v>5</v>
      </c>
      <c r="AC81" s="17">
        <v>9</v>
      </c>
      <c r="AD81" s="17">
        <v>3</v>
      </c>
      <c r="AE81" s="17">
        <v>10</v>
      </c>
      <c r="AF81" s="17">
        <v>3</v>
      </c>
      <c r="AG81" s="17">
        <v>12</v>
      </c>
      <c r="AH81" s="17">
        <v>11</v>
      </c>
      <c r="AI81" s="17">
        <v>10</v>
      </c>
      <c r="AJ81" s="17">
        <v>11</v>
      </c>
    </row>
    <row r="82" spans="1:36">
      <c r="A82" s="14" t="s">
        <v>65</v>
      </c>
      <c r="B82" s="14" t="s">
        <v>45</v>
      </c>
      <c r="C82" s="14" t="s">
        <v>64</v>
      </c>
      <c r="D82" s="14" t="s">
        <v>224</v>
      </c>
      <c r="E82" s="14" t="s">
        <v>225</v>
      </c>
      <c r="F82" s="15">
        <f t="shared" si="2"/>
        <v>1211245</v>
      </c>
      <c r="G82" s="16">
        <f t="shared" si="3"/>
        <v>644</v>
      </c>
      <c r="H82" s="17">
        <v>41</v>
      </c>
      <c r="I82" s="17">
        <v>41</v>
      </c>
      <c r="J82" s="17">
        <v>55</v>
      </c>
      <c r="K82" s="17">
        <v>58</v>
      </c>
      <c r="L82" s="17">
        <v>49</v>
      </c>
      <c r="M82" s="17">
        <v>29</v>
      </c>
      <c r="N82" s="17">
        <v>17</v>
      </c>
      <c r="O82" s="17">
        <v>12</v>
      </c>
      <c r="P82" s="17">
        <v>5</v>
      </c>
      <c r="Q82" s="17">
        <v>21</v>
      </c>
      <c r="R82" s="17">
        <v>28</v>
      </c>
      <c r="S82" s="17">
        <v>13</v>
      </c>
      <c r="T82" s="17">
        <v>21</v>
      </c>
      <c r="U82" s="17">
        <v>58</v>
      </c>
      <c r="V82" s="17">
        <v>25</v>
      </c>
      <c r="W82" s="17">
        <v>24</v>
      </c>
      <c r="X82" s="17">
        <v>23</v>
      </c>
      <c r="Y82" s="17">
        <v>27</v>
      </c>
      <c r="Z82" s="17">
        <v>6</v>
      </c>
      <c r="AA82" s="17">
        <v>13</v>
      </c>
      <c r="AB82" s="17">
        <v>6</v>
      </c>
      <c r="AC82" s="17">
        <v>10</v>
      </c>
      <c r="AD82" s="17">
        <v>3</v>
      </c>
      <c r="AE82" s="17">
        <v>11</v>
      </c>
      <c r="AF82" s="17">
        <v>3</v>
      </c>
      <c r="AG82" s="17">
        <v>12</v>
      </c>
      <c r="AH82" s="17">
        <v>11</v>
      </c>
      <c r="AI82" s="17">
        <v>11</v>
      </c>
      <c r="AJ82" s="17">
        <v>11</v>
      </c>
    </row>
    <row r="83" spans="1:36">
      <c r="A83" s="14" t="s">
        <v>66</v>
      </c>
      <c r="B83" s="14" t="s">
        <v>45</v>
      </c>
      <c r="C83" s="14" t="s">
        <v>64</v>
      </c>
      <c r="D83" s="14" t="s">
        <v>226</v>
      </c>
      <c r="E83" s="14" t="s">
        <v>227</v>
      </c>
      <c r="F83" s="15">
        <f t="shared" si="2"/>
        <v>2348710</v>
      </c>
      <c r="G83" s="16">
        <f t="shared" si="3"/>
        <v>1050</v>
      </c>
      <c r="H83" s="17">
        <v>62</v>
      </c>
      <c r="I83" s="17">
        <v>62</v>
      </c>
      <c r="J83" s="17">
        <v>85</v>
      </c>
      <c r="K83" s="17">
        <v>81</v>
      </c>
      <c r="L83" s="17">
        <v>74</v>
      </c>
      <c r="M83" s="17">
        <v>40</v>
      </c>
      <c r="N83" s="17">
        <v>24</v>
      </c>
      <c r="O83" s="17">
        <v>16</v>
      </c>
      <c r="P83" s="17">
        <v>7</v>
      </c>
      <c r="Q83" s="17">
        <v>31</v>
      </c>
      <c r="R83" s="17">
        <v>40</v>
      </c>
      <c r="S83" s="17">
        <v>22</v>
      </c>
      <c r="T83" s="17">
        <v>31</v>
      </c>
      <c r="U83" s="17">
        <v>98</v>
      </c>
      <c r="V83" s="17">
        <v>35</v>
      </c>
      <c r="W83" s="17">
        <v>35</v>
      </c>
      <c r="X83" s="17">
        <v>37</v>
      </c>
      <c r="Y83" s="17">
        <v>50</v>
      </c>
      <c r="Z83" s="17">
        <v>11</v>
      </c>
      <c r="AA83" s="17">
        <v>31</v>
      </c>
      <c r="AB83" s="17">
        <v>14</v>
      </c>
      <c r="AC83" s="17">
        <v>22</v>
      </c>
      <c r="AD83" s="17">
        <v>7</v>
      </c>
      <c r="AE83" s="17">
        <v>24</v>
      </c>
      <c r="AF83" s="17">
        <v>6</v>
      </c>
      <c r="AG83" s="17">
        <v>31</v>
      </c>
      <c r="AH83" s="17">
        <v>23</v>
      </c>
      <c r="AI83" s="17">
        <v>28</v>
      </c>
      <c r="AJ83" s="17">
        <v>23</v>
      </c>
    </row>
    <row r="84" spans="1:36">
      <c r="A84" s="14" t="s">
        <v>66</v>
      </c>
      <c r="B84" s="14" t="s">
        <v>45</v>
      </c>
      <c r="C84" s="14" t="s">
        <v>64</v>
      </c>
      <c r="D84" s="14" t="s">
        <v>228</v>
      </c>
      <c r="E84" s="14" t="s">
        <v>229</v>
      </c>
      <c r="F84" s="15">
        <f t="shared" si="2"/>
        <v>2338040</v>
      </c>
      <c r="G84" s="16">
        <f t="shared" si="3"/>
        <v>1046</v>
      </c>
      <c r="H84" s="17">
        <v>62</v>
      </c>
      <c r="I84" s="17">
        <v>62</v>
      </c>
      <c r="J84" s="17">
        <v>85</v>
      </c>
      <c r="K84" s="17">
        <v>82</v>
      </c>
      <c r="L84" s="17">
        <v>74</v>
      </c>
      <c r="M84" s="17">
        <v>40</v>
      </c>
      <c r="N84" s="17">
        <v>25</v>
      </c>
      <c r="O84" s="17">
        <v>16</v>
      </c>
      <c r="P84" s="17">
        <v>7</v>
      </c>
      <c r="Q84" s="17">
        <v>30</v>
      </c>
      <c r="R84" s="17">
        <v>40</v>
      </c>
      <c r="S84" s="17">
        <v>22</v>
      </c>
      <c r="T84" s="17">
        <v>31</v>
      </c>
      <c r="U84" s="17">
        <v>98</v>
      </c>
      <c r="V84" s="17">
        <v>36</v>
      </c>
      <c r="W84" s="17">
        <v>34</v>
      </c>
      <c r="X84" s="17">
        <v>36</v>
      </c>
      <c r="Y84" s="17">
        <v>49</v>
      </c>
      <c r="Z84" s="17">
        <v>11</v>
      </c>
      <c r="AA84" s="17">
        <v>32</v>
      </c>
      <c r="AB84" s="17">
        <v>12</v>
      </c>
      <c r="AC84" s="17">
        <v>21</v>
      </c>
      <c r="AD84" s="17">
        <v>6</v>
      </c>
      <c r="AE84" s="17">
        <v>22</v>
      </c>
      <c r="AF84" s="17">
        <v>7</v>
      </c>
      <c r="AG84" s="17">
        <v>29</v>
      </c>
      <c r="AH84" s="17">
        <v>25</v>
      </c>
      <c r="AI84" s="17">
        <v>27</v>
      </c>
      <c r="AJ84" s="17">
        <v>25</v>
      </c>
    </row>
    <row r="85" spans="1:36">
      <c r="A85" s="14" t="s">
        <v>66</v>
      </c>
      <c r="B85" s="14" t="s">
        <v>45</v>
      </c>
      <c r="C85" s="14" t="s">
        <v>64</v>
      </c>
      <c r="D85" s="14" t="s">
        <v>230</v>
      </c>
      <c r="E85" s="14" t="s">
        <v>231</v>
      </c>
      <c r="F85" s="15">
        <f t="shared" si="2"/>
        <v>1204915</v>
      </c>
      <c r="G85" s="16">
        <f t="shared" si="3"/>
        <v>482</v>
      </c>
      <c r="H85" s="17">
        <v>27</v>
      </c>
      <c r="I85" s="17">
        <v>27</v>
      </c>
      <c r="J85" s="17">
        <v>37</v>
      </c>
      <c r="K85" s="17">
        <v>36</v>
      </c>
      <c r="L85" s="17">
        <v>32</v>
      </c>
      <c r="M85" s="17">
        <v>18</v>
      </c>
      <c r="N85" s="17">
        <v>11</v>
      </c>
      <c r="O85" s="17">
        <v>7</v>
      </c>
      <c r="P85" s="17">
        <v>3</v>
      </c>
      <c r="Q85" s="17">
        <v>13</v>
      </c>
      <c r="R85" s="17">
        <v>18</v>
      </c>
      <c r="S85" s="17">
        <v>10</v>
      </c>
      <c r="T85" s="17">
        <v>14</v>
      </c>
      <c r="U85" s="17">
        <v>43</v>
      </c>
      <c r="V85" s="17">
        <v>16</v>
      </c>
      <c r="W85" s="17">
        <v>15</v>
      </c>
      <c r="X85" s="17">
        <v>16</v>
      </c>
      <c r="Y85" s="17">
        <v>20</v>
      </c>
      <c r="Z85" s="17">
        <v>4</v>
      </c>
      <c r="AA85" s="17">
        <v>18</v>
      </c>
      <c r="AB85" s="17">
        <v>7</v>
      </c>
      <c r="AC85" s="17">
        <v>12</v>
      </c>
      <c r="AD85" s="17">
        <v>3</v>
      </c>
      <c r="AE85" s="17">
        <v>12</v>
      </c>
      <c r="AF85" s="17">
        <v>4</v>
      </c>
      <c r="AG85" s="17">
        <v>13</v>
      </c>
      <c r="AH85" s="17">
        <v>15</v>
      </c>
      <c r="AI85" s="17">
        <v>16</v>
      </c>
      <c r="AJ85" s="17">
        <v>15</v>
      </c>
    </row>
    <row r="86" spans="1:36">
      <c r="A86" s="14" t="s">
        <v>66</v>
      </c>
      <c r="B86" s="14" t="s">
        <v>45</v>
      </c>
      <c r="C86" s="14" t="s">
        <v>64</v>
      </c>
      <c r="D86" s="14" t="s">
        <v>232</v>
      </c>
      <c r="E86" s="14" t="s">
        <v>233</v>
      </c>
      <c r="F86" s="15">
        <f t="shared" si="2"/>
        <v>1661780</v>
      </c>
      <c r="G86" s="16">
        <f t="shared" si="3"/>
        <v>720</v>
      </c>
      <c r="H86" s="17">
        <v>43</v>
      </c>
      <c r="I86" s="17">
        <v>42</v>
      </c>
      <c r="J86" s="17">
        <v>58</v>
      </c>
      <c r="K86" s="17">
        <v>56</v>
      </c>
      <c r="L86" s="17">
        <v>51</v>
      </c>
      <c r="M86" s="17">
        <v>28</v>
      </c>
      <c r="N86" s="17">
        <v>17</v>
      </c>
      <c r="O86" s="17">
        <v>11</v>
      </c>
      <c r="P86" s="17">
        <v>5</v>
      </c>
      <c r="Q86" s="17">
        <v>21</v>
      </c>
      <c r="R86" s="17">
        <v>28</v>
      </c>
      <c r="S86" s="17">
        <v>15</v>
      </c>
      <c r="T86" s="17">
        <v>21</v>
      </c>
      <c r="U86" s="17">
        <v>67</v>
      </c>
      <c r="V86" s="17">
        <v>25</v>
      </c>
      <c r="W86" s="17">
        <v>24</v>
      </c>
      <c r="X86" s="17">
        <v>25</v>
      </c>
      <c r="Y86" s="17">
        <v>31</v>
      </c>
      <c r="Z86" s="17">
        <v>7</v>
      </c>
      <c r="AA86" s="17">
        <v>20</v>
      </c>
      <c r="AB86" s="17">
        <v>8</v>
      </c>
      <c r="AC86" s="17">
        <v>13</v>
      </c>
      <c r="AD86" s="17">
        <v>4</v>
      </c>
      <c r="AE86" s="17">
        <v>14</v>
      </c>
      <c r="AF86" s="17">
        <v>4</v>
      </c>
      <c r="AG86" s="17">
        <v>21</v>
      </c>
      <c r="AH86" s="17">
        <v>20</v>
      </c>
      <c r="AI86" s="17">
        <v>21</v>
      </c>
      <c r="AJ86" s="17">
        <v>20</v>
      </c>
    </row>
    <row r="87" spans="1:36">
      <c r="A87" s="14" t="s">
        <v>66</v>
      </c>
      <c r="B87" s="14" t="s">
        <v>45</v>
      </c>
      <c r="C87" s="14" t="s">
        <v>64</v>
      </c>
      <c r="D87" s="14" t="s">
        <v>234</v>
      </c>
      <c r="E87" s="14" t="s">
        <v>235</v>
      </c>
      <c r="F87" s="15">
        <f t="shared" si="2"/>
        <v>1300125</v>
      </c>
      <c r="G87" s="16">
        <f t="shared" si="3"/>
        <v>535</v>
      </c>
      <c r="H87" s="17">
        <v>31</v>
      </c>
      <c r="I87" s="17">
        <v>31</v>
      </c>
      <c r="J87" s="17">
        <v>42</v>
      </c>
      <c r="K87" s="17">
        <v>41</v>
      </c>
      <c r="L87" s="17">
        <v>37</v>
      </c>
      <c r="M87" s="17">
        <v>20</v>
      </c>
      <c r="N87" s="17">
        <v>12</v>
      </c>
      <c r="O87" s="17">
        <v>8</v>
      </c>
      <c r="P87" s="17">
        <v>4</v>
      </c>
      <c r="Q87" s="17">
        <v>15</v>
      </c>
      <c r="R87" s="17">
        <v>20</v>
      </c>
      <c r="S87" s="17">
        <v>11</v>
      </c>
      <c r="T87" s="17">
        <v>16</v>
      </c>
      <c r="U87" s="17">
        <v>49</v>
      </c>
      <c r="V87" s="17">
        <v>18</v>
      </c>
      <c r="W87" s="17">
        <v>17</v>
      </c>
      <c r="X87" s="17">
        <v>18</v>
      </c>
      <c r="Y87" s="17">
        <v>23</v>
      </c>
      <c r="Z87" s="17">
        <v>5</v>
      </c>
      <c r="AA87" s="17">
        <v>16</v>
      </c>
      <c r="AB87" s="17">
        <v>6</v>
      </c>
      <c r="AC87" s="17">
        <v>11</v>
      </c>
      <c r="AD87" s="17">
        <v>3</v>
      </c>
      <c r="AE87" s="17">
        <v>11</v>
      </c>
      <c r="AF87" s="17">
        <v>3</v>
      </c>
      <c r="AG87" s="17">
        <v>15</v>
      </c>
      <c r="AH87" s="17">
        <v>17</v>
      </c>
      <c r="AI87" s="17">
        <v>18</v>
      </c>
      <c r="AJ87" s="17">
        <v>17</v>
      </c>
    </row>
    <row r="88" spans="1:36">
      <c r="A88" s="14" t="s">
        <v>66</v>
      </c>
      <c r="B88" s="14" t="s">
        <v>45</v>
      </c>
      <c r="C88" s="14" t="s">
        <v>64</v>
      </c>
      <c r="D88" s="14" t="s">
        <v>236</v>
      </c>
      <c r="E88" s="14" t="s">
        <v>237</v>
      </c>
      <c r="F88" s="15">
        <f t="shared" si="2"/>
        <v>1968550</v>
      </c>
      <c r="G88" s="16">
        <f t="shared" si="3"/>
        <v>946</v>
      </c>
      <c r="H88" s="17">
        <v>58</v>
      </c>
      <c r="I88" s="17">
        <v>58</v>
      </c>
      <c r="J88" s="17">
        <v>79</v>
      </c>
      <c r="K88" s="17">
        <v>77</v>
      </c>
      <c r="L88" s="17">
        <v>69</v>
      </c>
      <c r="M88" s="17">
        <v>38</v>
      </c>
      <c r="N88" s="17">
        <v>23</v>
      </c>
      <c r="O88" s="17">
        <v>15</v>
      </c>
      <c r="P88" s="17">
        <v>7</v>
      </c>
      <c r="Q88" s="17">
        <v>29</v>
      </c>
      <c r="R88" s="17">
        <v>38</v>
      </c>
      <c r="S88" s="17">
        <v>21</v>
      </c>
      <c r="T88" s="17">
        <v>29</v>
      </c>
      <c r="U88" s="17">
        <v>92</v>
      </c>
      <c r="V88" s="17">
        <v>34</v>
      </c>
      <c r="W88" s="17">
        <v>32</v>
      </c>
      <c r="X88" s="17">
        <v>34</v>
      </c>
      <c r="Y88" s="17">
        <v>40</v>
      </c>
      <c r="Z88" s="17">
        <v>9</v>
      </c>
      <c r="AA88" s="17">
        <v>26</v>
      </c>
      <c r="AB88" s="17">
        <v>10</v>
      </c>
      <c r="AC88" s="17">
        <v>17</v>
      </c>
      <c r="AD88" s="17">
        <v>5</v>
      </c>
      <c r="AE88" s="17">
        <v>18</v>
      </c>
      <c r="AF88" s="17">
        <v>5</v>
      </c>
      <c r="AG88" s="17">
        <v>22</v>
      </c>
      <c r="AH88" s="17">
        <v>20</v>
      </c>
      <c r="AI88" s="17">
        <v>21</v>
      </c>
      <c r="AJ88" s="17">
        <v>20</v>
      </c>
    </row>
    <row r="89" spans="1:36">
      <c r="A89" s="14" t="s">
        <v>66</v>
      </c>
      <c r="B89" s="14" t="s">
        <v>45</v>
      </c>
      <c r="C89" s="14" t="s">
        <v>64</v>
      </c>
      <c r="D89" s="14" t="s">
        <v>238</v>
      </c>
      <c r="E89" s="14" t="s">
        <v>239</v>
      </c>
      <c r="F89" s="15">
        <f t="shared" si="2"/>
        <v>2396570</v>
      </c>
      <c r="G89" s="16">
        <f t="shared" si="3"/>
        <v>1048</v>
      </c>
      <c r="H89" s="17">
        <v>62</v>
      </c>
      <c r="I89" s="17">
        <v>62</v>
      </c>
      <c r="J89" s="17">
        <v>85</v>
      </c>
      <c r="K89" s="17">
        <v>82</v>
      </c>
      <c r="L89" s="17">
        <v>74</v>
      </c>
      <c r="M89" s="17">
        <v>40</v>
      </c>
      <c r="N89" s="17">
        <v>25</v>
      </c>
      <c r="O89" s="17">
        <v>16</v>
      </c>
      <c r="P89" s="17">
        <v>7</v>
      </c>
      <c r="Q89" s="17">
        <v>30</v>
      </c>
      <c r="R89" s="17">
        <v>40</v>
      </c>
      <c r="S89" s="17">
        <v>22</v>
      </c>
      <c r="T89" s="17">
        <v>31</v>
      </c>
      <c r="U89" s="17">
        <v>98</v>
      </c>
      <c r="V89" s="17">
        <v>36</v>
      </c>
      <c r="W89" s="17">
        <v>34</v>
      </c>
      <c r="X89" s="17">
        <v>36</v>
      </c>
      <c r="Y89" s="17">
        <v>46</v>
      </c>
      <c r="Z89" s="17">
        <v>10</v>
      </c>
      <c r="AA89" s="17">
        <v>32</v>
      </c>
      <c r="AB89" s="17">
        <v>12</v>
      </c>
      <c r="AC89" s="17">
        <v>21</v>
      </c>
      <c r="AD89" s="17">
        <v>6</v>
      </c>
      <c r="AE89" s="17">
        <v>22</v>
      </c>
      <c r="AF89" s="17">
        <v>7</v>
      </c>
      <c r="AG89" s="17">
        <v>26</v>
      </c>
      <c r="AH89" s="17">
        <v>28</v>
      </c>
      <c r="AI89" s="17">
        <v>30</v>
      </c>
      <c r="AJ89" s="17">
        <v>28</v>
      </c>
    </row>
    <row r="90" spans="1:36">
      <c r="A90" s="14" t="s">
        <v>66</v>
      </c>
      <c r="B90" s="14" t="s">
        <v>45</v>
      </c>
      <c r="C90" s="14" t="s">
        <v>64</v>
      </c>
      <c r="D90" s="14" t="s">
        <v>240</v>
      </c>
      <c r="E90" s="14" t="s">
        <v>241</v>
      </c>
      <c r="F90" s="15">
        <f t="shared" si="2"/>
        <v>1549310</v>
      </c>
      <c r="G90" s="16">
        <f t="shared" si="3"/>
        <v>705</v>
      </c>
      <c r="H90" s="17">
        <v>43</v>
      </c>
      <c r="I90" s="17">
        <v>42</v>
      </c>
      <c r="J90" s="17">
        <v>58</v>
      </c>
      <c r="K90" s="17">
        <v>56</v>
      </c>
      <c r="L90" s="17">
        <v>51</v>
      </c>
      <c r="M90" s="17">
        <v>28</v>
      </c>
      <c r="N90" s="17">
        <v>17</v>
      </c>
      <c r="O90" s="17">
        <v>11</v>
      </c>
      <c r="P90" s="17">
        <v>5</v>
      </c>
      <c r="Q90" s="17">
        <v>21</v>
      </c>
      <c r="R90" s="17">
        <v>28</v>
      </c>
      <c r="S90" s="17">
        <v>15</v>
      </c>
      <c r="T90" s="17">
        <v>21</v>
      </c>
      <c r="U90" s="17">
        <v>67</v>
      </c>
      <c r="V90" s="17">
        <v>25</v>
      </c>
      <c r="W90" s="17">
        <v>24</v>
      </c>
      <c r="X90" s="17">
        <v>25</v>
      </c>
      <c r="Y90" s="17">
        <v>26</v>
      </c>
      <c r="Z90" s="17">
        <v>6</v>
      </c>
      <c r="AA90" s="17">
        <v>22</v>
      </c>
      <c r="AB90" s="17">
        <v>8</v>
      </c>
      <c r="AC90" s="17">
        <v>15</v>
      </c>
      <c r="AD90" s="17">
        <v>4</v>
      </c>
      <c r="AE90" s="17">
        <v>15</v>
      </c>
      <c r="AF90" s="17">
        <v>5</v>
      </c>
      <c r="AG90" s="17">
        <v>15</v>
      </c>
      <c r="AH90" s="17">
        <v>17</v>
      </c>
      <c r="AI90" s="17">
        <v>18</v>
      </c>
      <c r="AJ90" s="17">
        <v>17</v>
      </c>
    </row>
    <row r="91" spans="1:36">
      <c r="A91" s="51" t="s">
        <v>245</v>
      </c>
      <c r="B91" s="52"/>
      <c r="C91" s="52"/>
      <c r="D91" s="52"/>
      <c r="E91" s="53"/>
      <c r="F91" s="19">
        <f t="shared" si="2"/>
        <v>136721250</v>
      </c>
      <c r="G91" s="20">
        <f t="shared" si="3"/>
        <v>71498</v>
      </c>
      <c r="H91" s="21">
        <f t="shared" ref="H91:AJ91" si="4">SUM(H5:H90)</f>
        <v>4547</v>
      </c>
      <c r="I91" s="21">
        <f t="shared" si="4"/>
        <v>4442</v>
      </c>
      <c r="J91" s="21">
        <f t="shared" si="4"/>
        <v>6076</v>
      </c>
      <c r="K91" s="21">
        <f t="shared" si="4"/>
        <v>6076</v>
      </c>
      <c r="L91" s="21">
        <f t="shared" si="4"/>
        <v>5314</v>
      </c>
      <c r="M91" s="21">
        <f t="shared" si="4"/>
        <v>3037</v>
      </c>
      <c r="N91" s="21">
        <f t="shared" si="4"/>
        <v>1822</v>
      </c>
      <c r="O91" s="21">
        <f t="shared" si="4"/>
        <v>1216</v>
      </c>
      <c r="P91" s="21">
        <f t="shared" si="4"/>
        <v>542</v>
      </c>
      <c r="Q91" s="21">
        <f t="shared" si="4"/>
        <v>2284</v>
      </c>
      <c r="R91" s="21">
        <f t="shared" si="4"/>
        <v>3037</v>
      </c>
      <c r="S91" s="21">
        <f t="shared" si="4"/>
        <v>1520</v>
      </c>
      <c r="T91" s="21">
        <f t="shared" si="4"/>
        <v>2314</v>
      </c>
      <c r="U91" s="21">
        <f t="shared" si="4"/>
        <v>6838</v>
      </c>
      <c r="V91" s="21">
        <f t="shared" si="4"/>
        <v>2734</v>
      </c>
      <c r="W91" s="21">
        <f t="shared" si="4"/>
        <v>2582</v>
      </c>
      <c r="X91" s="21">
        <f t="shared" si="4"/>
        <v>2753</v>
      </c>
      <c r="Y91" s="21">
        <f t="shared" si="4"/>
        <v>3347</v>
      </c>
      <c r="Z91" s="21">
        <f t="shared" si="4"/>
        <v>761</v>
      </c>
      <c r="AA91" s="21">
        <f t="shared" si="4"/>
        <v>1474</v>
      </c>
      <c r="AB91" s="21">
        <f t="shared" si="4"/>
        <v>607</v>
      </c>
      <c r="AC91" s="21">
        <f t="shared" si="4"/>
        <v>1039</v>
      </c>
      <c r="AD91" s="21">
        <f t="shared" si="4"/>
        <v>306</v>
      </c>
      <c r="AE91" s="21">
        <f t="shared" si="4"/>
        <v>1165</v>
      </c>
      <c r="AF91" s="21">
        <f t="shared" si="4"/>
        <v>367</v>
      </c>
      <c r="AG91" s="21">
        <f t="shared" si="4"/>
        <v>1364</v>
      </c>
      <c r="AH91" s="21">
        <f t="shared" si="4"/>
        <v>1299</v>
      </c>
      <c r="AI91" s="21">
        <f t="shared" si="4"/>
        <v>1333</v>
      </c>
      <c r="AJ91" s="21">
        <f t="shared" si="4"/>
        <v>1302</v>
      </c>
    </row>
  </sheetData>
  <autoFilter ref="A3:S91"/>
  <mergeCells count="8">
    <mergeCell ref="G3:G4"/>
    <mergeCell ref="A91:E9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 Distributor Wise</vt:lpstr>
      <vt:lpstr>Sheet1</vt:lpstr>
      <vt:lpstr>Final Primary</vt:lpstr>
      <vt:lpstr>2nd Revised Calculation</vt:lpstr>
      <vt:lpstr>2nd Final Primary</vt:lpstr>
      <vt:lpstr>Final Secondary DSR wise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2021-03-23T10:25:49Z</dcterms:created>
  <dcterms:modified xsi:type="dcterms:W3CDTF">2021-03-24T05:09:10Z</dcterms:modified>
</cp:coreProperties>
</file>