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29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2" i="10"/>
  <c r="B16" i="10"/>
  <c r="E20" i="14" l="1"/>
  <c r="E21" i="14"/>
  <c r="E22" i="14"/>
  <c r="E23" i="14"/>
  <c r="E19" i="14" l="1"/>
  <c r="D1" i="18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Tep=12, Rubber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 xml:space="preserve">Imon Boss Market visit Oil=200
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Murad Garir Sit Lagano=480
Kamrul = Indicator
Rasel = Lik Sara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<sst xmlns="http://schemas.openxmlformats.org/spreadsheetml/2006/main" count="487" uniqueCount="253">
  <si>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</si>
  <si>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</si>
  <si>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</si>
  <si>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</si>
  <si>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</si>
  <si>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</si>
  <si>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</si>
  <si>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</si>
  <si>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</si>
  <si>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</si>
  <si>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</si>
  <si>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</si>
  <si>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</si>
  <si>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</si>
  <si>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</si>
  <si>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</si>
  <si>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</si>
  <si>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</si>
  <si>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</si>
  <si>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</si>
  <si>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</si>
  <si>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</si>
  <si>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</si>
  <si>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</si>
  <si>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</si>
  <si>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</si>
  <si>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</si>
  <si>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</si>
  <si>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</si>
  <si>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</si>
  <si>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</si>
  <si>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</si>
  <si>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</si>
  <si>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</si>
  <si>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</si>
  <si>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</si>
  <si>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</si>
  <si>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</si>
  <si>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</si>
  <si>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</si>
  <si>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</si>
  <si>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</si>
  <si>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</si>
  <si>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</si>
  <si>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</si>
  <si>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</si>
  <si>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</si>
  <si>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</si>
  <si>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</si>
  <si>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</si>
  <si>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</si>
  <si>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</si>
  <si>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</si>
  <si>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</si>
  <si>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</si>
  <si>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</si>
  <si>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</si>
  <si>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</si>
  <si>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</si>
  <si>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</si>
  <si>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</si>
  <si>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</si>
  <si>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</si>
  <si>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</si>
  <si>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</si>
  <si>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</si>
  <si>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</si>
  <si>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</si>
  <si>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</si>
  <si>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</si>
  <si>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</si>
  <si>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</si>
  <si>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</si>
  <si>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</si>
  <si>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</si>
  <si>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</si>
  <si>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</si>
  <si>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</si>
  <si>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</si>
  <si>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</si>
  <si>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</si>
  <si>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</si>
  <si>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</si>
  <si>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</si>
  <si>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</si>
  <si>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</si>
  <si>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</si>
  <si>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</si>
  <si>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</si>
  <si>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</si>
  <si>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</si>
  <si>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</si>
  <si>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</si>
  <si>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</si>
  <si>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</si>
  <si>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</si>
  <si>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</si>
  <si>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</si>
  <si>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</si>
  <si>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</si>
  <si>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</si>
  <si>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</si>
  <si>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</si>
  <si>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</si>
  <si>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</si>
  <si>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</si>
  <si>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</si>
  <si>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</si>
  <si>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</si>
  <si>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</si>
  <si>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</si>
  <si>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</si>
  <si>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</si>
  <si>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</si>
  <si>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</si>
  <si>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</si>
  <si>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</si>
  <si>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</si>
  <si>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</si>
  <si>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</si>
  <si>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</si>
  <si>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</si>
  <si>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</si>
  <si>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</si>
  <si>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</si>
  <si>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</si>
  <si>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</si>
  <si>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</si>
  <si>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</si>
  <si>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</si>
  <si>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</si>
  <si>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</si>
  <si>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</si>
  <si>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</si>
  <si>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</si>
  <si>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</si>
  <si>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</si>
  <si>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</si>
  <si>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</si>
  <si>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</si>
  <si>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</si>
  <si>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</si>
  <si>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</si>
  <si>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</si>
  <si>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</si>
  <si>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</si>
  <si>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</si>
  <si>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</si>
  <si>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</si>
  <si>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</si>
  <si>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</si>
  <si>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</si>
  <si>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</si>
  <si>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</si>
  <si>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</si>
  <si>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</si>
  <si>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</si>
  <si>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</si>
  <si>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</si>
  <si>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</si>
  <si>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</si>
  <si>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</si>
  <si>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</si>
  <si>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</si>
  <si>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</si>
  <si>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</si>
  <si>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</si>
  <si>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</si>
  <si>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</si>
  <si>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</si>
  <si>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</si>
  <si>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</si>
  <si>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</si>
  <si>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</si>
  <si>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</si>
  <si>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</si>
  <si>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</si>
  <si>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</si>
  <si>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</si>
  <si>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</si>
  <si>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</si>
  <si>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</si>
  <si>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</si>
  <si>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</si>
  <si>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</si>
  <si>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</si>
  <si>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</si>
  <si>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</si>
  <si>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</si>
  <si>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</si>
  <si>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</si>
  <si>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</si>
  <si>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</si>
  <si>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</si>
  <si>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</si>
  <si>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</si>
  <si>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</si>
  <si>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</si>
  <si>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</si>
  <si>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</si>
  <si>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</si>
  <si>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</si>
  <si>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</si>
  <si>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</si>
  <si>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</si>
  <si>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</si>
  <si>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</si>
  <si>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</si>
  <si>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</si>
  <si>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</si>
  <si>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</si>
  <si>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</si>
  <si>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</si>
  <si>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</si>
  <si>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</si>
  <si>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</si>
  <si>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Rasel =Z30pro</t>
  </si>
  <si>
    <t>ADSR</t>
  </si>
  <si>
    <t>15.08.2021</t>
  </si>
  <si>
    <t>Distributor:Symphony Mobile</t>
  </si>
  <si>
    <t>Tutul</t>
  </si>
  <si>
    <t>16.08.2021</t>
  </si>
  <si>
    <t xml:space="preserve">Safiul </t>
  </si>
  <si>
    <t>Jony Coto Bhai</t>
  </si>
  <si>
    <t>17.08.2021</t>
  </si>
  <si>
    <t>RASEL DSR</t>
  </si>
  <si>
    <t>18.08.2021</t>
  </si>
  <si>
    <t>19.08.2021</t>
  </si>
  <si>
    <t>21.08.2021</t>
  </si>
  <si>
    <t>21.8.2021</t>
  </si>
  <si>
    <t>20.08.2021</t>
  </si>
  <si>
    <t>Opening Capital</t>
  </si>
  <si>
    <t>22.08.2021</t>
  </si>
  <si>
    <t>Symphony  Balance(+)</t>
  </si>
  <si>
    <t>Nal=Ma Mobile</t>
  </si>
  <si>
    <t>B=Hiron Mobile</t>
  </si>
  <si>
    <t>23.08.2021</t>
  </si>
  <si>
    <t xml:space="preserve">   Company Security = 100000</t>
  </si>
  <si>
    <t>Office Rent Security = 100000</t>
  </si>
  <si>
    <t>24.08.2021</t>
  </si>
  <si>
    <t>Kamrul</t>
  </si>
  <si>
    <t>25.08.2021</t>
  </si>
  <si>
    <t>25.087.2021</t>
  </si>
  <si>
    <t>Atik</t>
  </si>
  <si>
    <t>26.08.2021</t>
  </si>
  <si>
    <t>26.07.2021</t>
  </si>
  <si>
    <t>CD Sound</t>
  </si>
  <si>
    <t>28.08.2021</t>
  </si>
  <si>
    <t>DSR Kamrul</t>
  </si>
  <si>
    <t>Satata Mobile</t>
  </si>
  <si>
    <t>29.08.2021</t>
  </si>
  <si>
    <t>(-)200000</t>
  </si>
  <si>
    <t>Date:29.08.2021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</si>
</sst>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7" fillId="45" borderId="55" xfId="0" applyFont="1" applyFill="1" applyBorder="1" applyAlignment="1">
      <alignment horizontal="center" vertical="center"/>
    </xf>
    <xf numFmtId="0" fontId="7" fillId="45" borderId="54" xfId="0" applyFont="1" applyFill="1" applyBorder="1" applyAlignment="1">
      <alignment horizontal="center" vertical="center"/>
    </xf>
    <xf numFmtId="0" fontId="7" fillId="45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75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4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46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46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46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46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46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46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46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46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46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4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4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4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4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4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4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4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4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4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4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4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4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4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4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4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4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4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4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4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4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4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4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4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4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4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4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4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4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4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4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4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4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4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4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4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4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4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4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4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4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4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4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4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4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4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I30" sqref="I30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152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358984</v>
      </c>
      <c r="D5" s="27">
        <v>0</v>
      </c>
      <c r="E5" s="43">
        <f>C5-D5</f>
        <v>358984</v>
      </c>
      <c r="F5" s="20"/>
      <c r="G5" s="2"/>
    </row>
    <row r="6" spans="1:8">
      <c r="A6" s="346"/>
      <c r="B6" s="28"/>
      <c r="C6" s="27"/>
      <c r="D6" s="27"/>
      <c r="E6" s="29">
        <f t="shared" ref="E6:E69" si="0">E5+C6-D6</f>
        <v>358984</v>
      </c>
      <c r="F6" s="20"/>
      <c r="G6" s="21"/>
    </row>
    <row r="7" spans="1:8">
      <c r="A7" s="346"/>
      <c r="B7" s="28" t="s">
        <v>185</v>
      </c>
      <c r="C7" s="27">
        <v>0</v>
      </c>
      <c r="D7" s="27">
        <v>0</v>
      </c>
      <c r="E7" s="29">
        <f t="shared" si="0"/>
        <v>358984</v>
      </c>
      <c r="F7" s="20"/>
      <c r="G7" s="2"/>
      <c r="H7" s="2"/>
    </row>
    <row r="8" spans="1:8">
      <c r="A8" s="346"/>
      <c r="B8" s="28" t="s">
        <v>192</v>
      </c>
      <c r="C8" s="27">
        <v>1300000</v>
      </c>
      <c r="D8" s="133">
        <v>1500000</v>
      </c>
      <c r="E8" s="29">
        <f>E7+C8-D8</f>
        <v>158984</v>
      </c>
      <c r="F8" s="20"/>
      <c r="G8" s="2"/>
      <c r="H8" s="2"/>
    </row>
    <row r="9" spans="1:8">
      <c r="A9" s="346"/>
      <c r="B9" s="28" t="s">
        <v>196</v>
      </c>
      <c r="C9" s="27">
        <v>573000</v>
      </c>
      <c r="D9" s="133">
        <v>700000</v>
      </c>
      <c r="E9" s="29">
        <f t="shared" si="0"/>
        <v>31984</v>
      </c>
      <c r="F9" s="20"/>
      <c r="G9" s="2"/>
      <c r="H9" s="2"/>
    </row>
    <row r="10" spans="1:8">
      <c r="A10" s="346"/>
      <c r="B10" s="28" t="s">
        <v>197</v>
      </c>
      <c r="C10" s="30">
        <v>0</v>
      </c>
      <c r="D10" s="30">
        <v>0</v>
      </c>
      <c r="E10" s="29">
        <f t="shared" si="0"/>
        <v>31984</v>
      </c>
      <c r="F10" s="20"/>
      <c r="G10" s="2"/>
      <c r="H10" s="2"/>
    </row>
    <row r="11" spans="1:8">
      <c r="A11" s="346"/>
      <c r="B11" s="28" t="s">
        <v>203</v>
      </c>
      <c r="C11" s="27">
        <v>875000</v>
      </c>
      <c r="D11" s="133">
        <v>900000</v>
      </c>
      <c r="E11" s="29">
        <f t="shared" si="0"/>
        <v>6984</v>
      </c>
      <c r="F11" s="20"/>
      <c r="G11" s="2"/>
      <c r="H11" s="2"/>
    </row>
    <row r="12" spans="1:8">
      <c r="A12" s="346"/>
      <c r="B12" s="28" t="s">
        <v>203</v>
      </c>
      <c r="C12" s="27">
        <v>500000</v>
      </c>
      <c r="D12" s="27">
        <v>0</v>
      </c>
      <c r="E12" s="29">
        <f t="shared" si="0"/>
        <v>506984</v>
      </c>
      <c r="F12" s="20"/>
      <c r="G12" s="31"/>
      <c r="H12" s="2"/>
    </row>
    <row r="13" spans="1:8">
      <c r="A13" s="346"/>
      <c r="B13" s="28" t="s">
        <v>204</v>
      </c>
      <c r="C13" s="27">
        <v>0</v>
      </c>
      <c r="D13" s="27">
        <v>0</v>
      </c>
      <c r="E13" s="29">
        <f t="shared" si="0"/>
        <v>506984</v>
      </c>
      <c r="F13" s="20"/>
      <c r="G13" s="2"/>
      <c r="H13" s="32"/>
    </row>
    <row r="14" spans="1:8">
      <c r="A14" s="346"/>
      <c r="B14" s="28" t="s">
        <v>205</v>
      </c>
      <c r="C14" s="27">
        <v>0</v>
      </c>
      <c r="D14" s="27">
        <v>0</v>
      </c>
      <c r="E14" s="29">
        <f t="shared" si="0"/>
        <v>506984</v>
      </c>
      <c r="F14" s="20"/>
      <c r="G14" s="2"/>
      <c r="H14" s="2"/>
    </row>
    <row r="15" spans="1:8">
      <c r="A15" s="346"/>
      <c r="B15" s="28" t="s">
        <v>206</v>
      </c>
      <c r="C15" s="27">
        <v>1050000</v>
      </c>
      <c r="D15" s="133">
        <v>1500000</v>
      </c>
      <c r="E15" s="29">
        <f t="shared" si="0"/>
        <v>56984</v>
      </c>
      <c r="F15" s="20"/>
      <c r="G15" s="2"/>
      <c r="H15" s="12"/>
    </row>
    <row r="16" spans="1:8">
      <c r="A16" s="346"/>
      <c r="B16" s="28" t="s">
        <v>207</v>
      </c>
      <c r="C16" s="27">
        <v>364000</v>
      </c>
      <c r="D16" s="133">
        <v>300000</v>
      </c>
      <c r="E16" s="29">
        <f t="shared" si="0"/>
        <v>120984</v>
      </c>
      <c r="F16" s="20"/>
      <c r="G16" s="22"/>
      <c r="H16" s="2"/>
    </row>
    <row r="17" spans="1:8">
      <c r="A17" s="346"/>
      <c r="B17" s="28" t="s">
        <v>212</v>
      </c>
      <c r="C17" s="27">
        <v>432000</v>
      </c>
      <c r="D17" s="133">
        <v>550000</v>
      </c>
      <c r="E17" s="29">
        <f t="shared" si="0"/>
        <v>2984</v>
      </c>
      <c r="F17" s="22"/>
      <c r="G17" s="13"/>
      <c r="H17" s="2"/>
    </row>
    <row r="18" spans="1:8">
      <c r="A18" s="346"/>
      <c r="B18" s="28" t="s">
        <v>213</v>
      </c>
      <c r="C18" s="27">
        <v>1730000</v>
      </c>
      <c r="D18" s="133">
        <v>1700000</v>
      </c>
      <c r="E18" s="29">
        <f>E17+C18-D18</f>
        <v>32984</v>
      </c>
      <c r="F18" s="20"/>
      <c r="G18" s="31"/>
      <c r="H18" s="2"/>
    </row>
    <row r="19" spans="1:8" ht="12.75" customHeight="1">
      <c r="A19" s="346"/>
      <c r="B19" s="28" t="s">
        <v>215</v>
      </c>
      <c r="C19" s="27">
        <v>0</v>
      </c>
      <c r="D19" s="30">
        <v>0</v>
      </c>
      <c r="E19" s="29">
        <f t="shared" si="0"/>
        <v>32984</v>
      </c>
      <c r="F19" s="20"/>
      <c r="G19" s="31"/>
      <c r="H19" s="2"/>
    </row>
    <row r="20" spans="1:8">
      <c r="A20" s="346"/>
      <c r="B20" s="28" t="s">
        <v>218</v>
      </c>
      <c r="C20" s="27">
        <v>0</v>
      </c>
      <c r="D20" s="27">
        <v>0</v>
      </c>
      <c r="E20" s="29">
        <f t="shared" si="0"/>
        <v>32984</v>
      </c>
      <c r="F20" s="22"/>
      <c r="G20" s="31"/>
      <c r="H20" s="2"/>
    </row>
    <row r="21" spans="1:8">
      <c r="A21" s="346"/>
      <c r="B21" s="28" t="s">
        <v>221</v>
      </c>
      <c r="C21" s="27">
        <v>1580000</v>
      </c>
      <c r="D21" s="133">
        <v>1600000</v>
      </c>
      <c r="E21" s="29">
        <f>E20+C21-D21</f>
        <v>12984</v>
      </c>
      <c r="F21" s="20"/>
      <c r="G21" s="2"/>
      <c r="H21" s="2"/>
    </row>
    <row r="22" spans="1:8">
      <c r="A22" s="346"/>
      <c r="B22" s="28" t="s">
        <v>224</v>
      </c>
      <c r="C22" s="27">
        <v>700000</v>
      </c>
      <c r="D22" s="133">
        <v>700000</v>
      </c>
      <c r="E22" s="29">
        <f t="shared" si="0"/>
        <v>12984</v>
      </c>
      <c r="F22" s="22"/>
      <c r="G22" s="2"/>
      <c r="H22" s="2"/>
    </row>
    <row r="23" spans="1:8">
      <c r="A23" s="346"/>
      <c r="B23" s="28" t="s">
        <v>226</v>
      </c>
      <c r="C23" s="27">
        <v>900000</v>
      </c>
      <c r="D23" s="133">
        <v>900000</v>
      </c>
      <c r="E23" s="29">
        <f>E22+C23-D23</f>
        <v>12984</v>
      </c>
      <c r="F23" s="20"/>
      <c r="G23" s="2"/>
      <c r="H23" s="2"/>
    </row>
    <row r="24" spans="1:8">
      <c r="A24" s="346"/>
      <c r="B24" s="28" t="s">
        <v>227</v>
      </c>
      <c r="C24" s="27">
        <v>500000</v>
      </c>
      <c r="D24" s="27">
        <v>0</v>
      </c>
      <c r="E24" s="29">
        <f t="shared" si="0"/>
        <v>512984</v>
      </c>
      <c r="F24" s="20"/>
      <c r="G24" s="2"/>
      <c r="H24" s="2"/>
    </row>
    <row r="25" spans="1:8">
      <c r="A25" s="346"/>
      <c r="B25" s="28" t="s">
        <v>228</v>
      </c>
      <c r="C25" s="27">
        <v>0</v>
      </c>
      <c r="D25" s="27">
        <v>0</v>
      </c>
      <c r="E25" s="29">
        <f t="shared" si="0"/>
        <v>512984</v>
      </c>
      <c r="F25" s="20"/>
      <c r="G25" s="2"/>
      <c r="H25" s="2"/>
    </row>
    <row r="26" spans="1:8">
      <c r="A26" s="346"/>
      <c r="B26" s="28" t="s">
        <v>232</v>
      </c>
      <c r="C26" s="27">
        <v>1600000</v>
      </c>
      <c r="D26" s="133">
        <v>1800000</v>
      </c>
      <c r="E26" s="29">
        <f t="shared" si="0"/>
        <v>312984</v>
      </c>
      <c r="F26" s="20"/>
      <c r="G26" s="2"/>
      <c r="H26" s="2"/>
    </row>
    <row r="27" spans="1:8">
      <c r="A27" s="346"/>
      <c r="B27" s="28" t="s">
        <v>236</v>
      </c>
      <c r="C27" s="27">
        <v>850000</v>
      </c>
      <c r="D27" s="133">
        <v>600000</v>
      </c>
      <c r="E27" s="29">
        <f t="shared" si="0"/>
        <v>562984</v>
      </c>
      <c r="F27" s="20"/>
      <c r="G27" s="2"/>
      <c r="H27" s="23"/>
    </row>
    <row r="28" spans="1:8">
      <c r="A28" s="346"/>
      <c r="B28" s="28" t="s">
        <v>239</v>
      </c>
      <c r="C28" s="27">
        <v>567000</v>
      </c>
      <c r="D28" s="133">
        <v>500000</v>
      </c>
      <c r="E28" s="29">
        <f t="shared" si="0"/>
        <v>629984</v>
      </c>
      <c r="F28" s="20"/>
      <c r="G28" s="2"/>
      <c r="H28" s="23"/>
    </row>
    <row r="29" spans="1:8">
      <c r="A29" s="346"/>
      <c r="B29" s="28" t="s">
        <v>241</v>
      </c>
      <c r="C29" s="27">
        <v>590000</v>
      </c>
      <c r="D29" s="133">
        <v>600000</v>
      </c>
      <c r="E29" s="29">
        <f t="shared" si="0"/>
        <v>619984</v>
      </c>
      <c r="F29" s="20"/>
      <c r="G29" s="2"/>
      <c r="H29" s="23"/>
    </row>
    <row r="30" spans="1:8">
      <c r="A30" s="346"/>
      <c r="B30" s="28" t="s">
        <v>244</v>
      </c>
      <c r="C30" s="27">
        <v>481000</v>
      </c>
      <c r="D30" s="133">
        <v>500000</v>
      </c>
      <c r="E30" s="29">
        <f t="shared" si="0"/>
        <v>600984</v>
      </c>
      <c r="F30" s="20"/>
      <c r="G30" s="2"/>
      <c r="H30" s="23"/>
    </row>
    <row r="31" spans="1:8">
      <c r="A31" s="346"/>
      <c r="B31" s="28" t="s">
        <v>247</v>
      </c>
      <c r="C31" s="27">
        <v>0</v>
      </c>
      <c r="D31" s="27">
        <v>0</v>
      </c>
      <c r="E31" s="29">
        <f t="shared" si="0"/>
        <v>600984</v>
      </c>
      <c r="F31" s="20"/>
      <c r="G31" s="2"/>
      <c r="H31" s="23"/>
    </row>
    <row r="32" spans="1:8">
      <c r="A32" s="346"/>
      <c r="B32" s="28" t="s">
        <v>250</v>
      </c>
      <c r="C32" s="27">
        <v>1350000</v>
      </c>
      <c r="D32" s="133">
        <v>500000</v>
      </c>
      <c r="E32" s="29">
        <f>E31+C32-D32</f>
        <v>1450984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1450984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1450984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1450984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1450984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1450984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si="0"/>
        <v>1450984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0"/>
        <v>1450984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0"/>
        <v>1450984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0"/>
        <v>1450984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0"/>
        <v>1450984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0"/>
        <v>1450984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0"/>
        <v>1450984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0"/>
        <v>1450984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0"/>
        <v>1450984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0"/>
        <v>1450984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0"/>
        <v>1450984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0"/>
        <v>1450984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0"/>
        <v>1450984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0"/>
        <v>1450984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0"/>
        <v>1450984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0"/>
        <v>1450984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0"/>
        <v>1450984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0"/>
        <v>1450984</v>
      </c>
      <c r="F55" s="20"/>
      <c r="G55" s="2"/>
    </row>
    <row r="56" spans="1:8">
      <c r="A56" s="346"/>
      <c r="B56" s="28"/>
      <c r="C56" s="27"/>
      <c r="D56" s="27"/>
      <c r="E56" s="29">
        <f t="shared" si="0"/>
        <v>1450984</v>
      </c>
      <c r="F56" s="20"/>
      <c r="G56" s="2"/>
    </row>
    <row r="57" spans="1:8">
      <c r="A57" s="346"/>
      <c r="B57" s="28"/>
      <c r="C57" s="27"/>
      <c r="D57" s="27"/>
      <c r="E57" s="29">
        <f t="shared" si="0"/>
        <v>1450984</v>
      </c>
      <c r="F57" s="20"/>
      <c r="G57" s="2"/>
    </row>
    <row r="58" spans="1:8">
      <c r="A58" s="346"/>
      <c r="B58" s="28"/>
      <c r="C58" s="27"/>
      <c r="D58" s="27"/>
      <c r="E58" s="29">
        <f t="shared" si="0"/>
        <v>1450984</v>
      </c>
      <c r="F58" s="20"/>
      <c r="G58" s="2"/>
    </row>
    <row r="59" spans="1:8">
      <c r="A59" s="346"/>
      <c r="B59" s="28"/>
      <c r="C59" s="27"/>
      <c r="D59" s="27"/>
      <c r="E59" s="29">
        <f t="shared" si="0"/>
        <v>1450984</v>
      </c>
      <c r="F59" s="20"/>
      <c r="G59" s="2"/>
    </row>
    <row r="60" spans="1:8">
      <c r="A60" s="346"/>
      <c r="B60" s="28"/>
      <c r="C60" s="27"/>
      <c r="D60" s="27"/>
      <c r="E60" s="29">
        <f t="shared" si="0"/>
        <v>1450984</v>
      </c>
      <c r="F60" s="20"/>
      <c r="G60" s="2"/>
    </row>
    <row r="61" spans="1:8">
      <c r="A61" s="346"/>
      <c r="B61" s="28"/>
      <c r="C61" s="27"/>
      <c r="D61" s="27"/>
      <c r="E61" s="29">
        <f t="shared" si="0"/>
        <v>1450984</v>
      </c>
      <c r="F61" s="20"/>
      <c r="G61" s="2"/>
    </row>
    <row r="62" spans="1:8">
      <c r="A62" s="346"/>
      <c r="B62" s="28"/>
      <c r="C62" s="27"/>
      <c r="D62" s="27"/>
      <c r="E62" s="29">
        <f t="shared" si="0"/>
        <v>1450984</v>
      </c>
      <c r="F62" s="20"/>
      <c r="G62" s="2"/>
    </row>
    <row r="63" spans="1:8">
      <c r="A63" s="346"/>
      <c r="B63" s="28"/>
      <c r="C63" s="27"/>
      <c r="D63" s="27"/>
      <c r="E63" s="29">
        <f t="shared" si="0"/>
        <v>1450984</v>
      </c>
      <c r="F63" s="20"/>
      <c r="G63" s="2"/>
    </row>
    <row r="64" spans="1:8">
      <c r="A64" s="346"/>
      <c r="B64" s="28"/>
      <c r="C64" s="27"/>
      <c r="D64" s="27"/>
      <c r="E64" s="29">
        <f t="shared" si="0"/>
        <v>1450984</v>
      </c>
      <c r="F64" s="20"/>
      <c r="G64" s="2"/>
    </row>
    <row r="65" spans="1:7">
      <c r="A65" s="346"/>
      <c r="B65" s="28"/>
      <c r="C65" s="27"/>
      <c r="D65" s="27"/>
      <c r="E65" s="29">
        <f t="shared" si="0"/>
        <v>1450984</v>
      </c>
      <c r="F65" s="20"/>
      <c r="G65" s="2"/>
    </row>
    <row r="66" spans="1:7">
      <c r="A66" s="346"/>
      <c r="B66" s="28"/>
      <c r="C66" s="27"/>
      <c r="D66" s="27"/>
      <c r="E66" s="29">
        <f t="shared" si="0"/>
        <v>1450984</v>
      </c>
      <c r="F66" s="20"/>
      <c r="G66" s="2"/>
    </row>
    <row r="67" spans="1:7">
      <c r="A67" s="346"/>
      <c r="B67" s="28"/>
      <c r="C67" s="27"/>
      <c r="D67" s="27"/>
      <c r="E67" s="29">
        <f t="shared" si="0"/>
        <v>1450984</v>
      </c>
      <c r="F67" s="20"/>
      <c r="G67" s="2"/>
    </row>
    <row r="68" spans="1:7">
      <c r="A68" s="346"/>
      <c r="B68" s="28"/>
      <c r="C68" s="27"/>
      <c r="D68" s="27"/>
      <c r="E68" s="29">
        <f t="shared" si="0"/>
        <v>1450984</v>
      </c>
      <c r="F68" s="20"/>
      <c r="G68" s="2"/>
    </row>
    <row r="69" spans="1:7">
      <c r="A69" s="346"/>
      <c r="B69" s="28"/>
      <c r="C69" s="27"/>
      <c r="D69" s="27"/>
      <c r="E69" s="29">
        <f t="shared" si="0"/>
        <v>1450984</v>
      </c>
      <c r="F69" s="20"/>
      <c r="G69" s="2"/>
    </row>
    <row r="70" spans="1:7">
      <c r="A70" s="346"/>
      <c r="B70" s="28"/>
      <c r="C70" s="27"/>
      <c r="D70" s="27"/>
      <c r="E70" s="29">
        <f t="shared" ref="E70:E82" si="1">E69+C70-D70</f>
        <v>1450984</v>
      </c>
      <c r="F70" s="20"/>
      <c r="G70" s="2"/>
    </row>
    <row r="71" spans="1:7">
      <c r="A71" s="346"/>
      <c r="B71" s="28"/>
      <c r="C71" s="27"/>
      <c r="D71" s="27"/>
      <c r="E71" s="29">
        <f t="shared" si="1"/>
        <v>1450984</v>
      </c>
      <c r="F71" s="20"/>
      <c r="G71" s="2"/>
    </row>
    <row r="72" spans="1:7">
      <c r="A72" s="346"/>
      <c r="B72" s="28"/>
      <c r="C72" s="27"/>
      <c r="D72" s="27"/>
      <c r="E72" s="29">
        <f t="shared" si="1"/>
        <v>1450984</v>
      </c>
      <c r="F72" s="20"/>
      <c r="G72" s="2"/>
    </row>
    <row r="73" spans="1:7">
      <c r="A73" s="346"/>
      <c r="B73" s="28"/>
      <c r="C73" s="27"/>
      <c r="D73" s="27"/>
      <c r="E73" s="29">
        <f t="shared" si="1"/>
        <v>1450984</v>
      </c>
      <c r="F73" s="20"/>
      <c r="G73" s="2"/>
    </row>
    <row r="74" spans="1:7">
      <c r="A74" s="346"/>
      <c r="B74" s="28"/>
      <c r="C74" s="27"/>
      <c r="D74" s="27"/>
      <c r="E74" s="29">
        <f t="shared" si="1"/>
        <v>1450984</v>
      </c>
      <c r="F74" s="20"/>
      <c r="G74" s="2"/>
    </row>
    <row r="75" spans="1:7">
      <c r="A75" s="346"/>
      <c r="B75" s="28"/>
      <c r="C75" s="27"/>
      <c r="D75" s="27"/>
      <c r="E75" s="29">
        <f t="shared" si="1"/>
        <v>1450984</v>
      </c>
      <c r="F75" s="22"/>
      <c r="G75" s="2"/>
    </row>
    <row r="76" spans="1:7">
      <c r="A76" s="346"/>
      <c r="B76" s="28"/>
      <c r="C76" s="27"/>
      <c r="D76" s="27"/>
      <c r="E76" s="29">
        <f t="shared" si="1"/>
        <v>1450984</v>
      </c>
      <c r="F76" s="20"/>
      <c r="G76" s="2"/>
    </row>
    <row r="77" spans="1:7">
      <c r="A77" s="346"/>
      <c r="B77" s="28"/>
      <c r="C77" s="27"/>
      <c r="D77" s="27"/>
      <c r="E77" s="29">
        <f t="shared" si="1"/>
        <v>1450984</v>
      </c>
      <c r="F77" s="20"/>
      <c r="G77" s="2"/>
    </row>
    <row r="78" spans="1:7">
      <c r="A78" s="346"/>
      <c r="B78" s="28"/>
      <c r="C78" s="27"/>
      <c r="D78" s="27"/>
      <c r="E78" s="29">
        <f t="shared" si="1"/>
        <v>1450984</v>
      </c>
      <c r="F78" s="20"/>
      <c r="G78" s="2"/>
    </row>
    <row r="79" spans="1:7">
      <c r="A79" s="346"/>
      <c r="B79" s="28"/>
      <c r="C79" s="27"/>
      <c r="D79" s="27"/>
      <c r="E79" s="29">
        <f t="shared" si="1"/>
        <v>1450984</v>
      </c>
      <c r="F79" s="20"/>
      <c r="G79" s="2"/>
    </row>
    <row r="80" spans="1:7">
      <c r="A80" s="346"/>
      <c r="B80" s="28"/>
      <c r="C80" s="27"/>
      <c r="D80" s="27"/>
      <c r="E80" s="29">
        <f t="shared" si="1"/>
        <v>1450984</v>
      </c>
      <c r="F80" s="20"/>
      <c r="G80" s="2"/>
    </row>
    <row r="81" spans="1:7">
      <c r="A81" s="346"/>
      <c r="B81" s="28"/>
      <c r="C81" s="27"/>
      <c r="D81" s="27"/>
      <c r="E81" s="29">
        <f t="shared" si="1"/>
        <v>1450984</v>
      </c>
      <c r="F81" s="20"/>
      <c r="G81" s="2"/>
    </row>
    <row r="82" spans="1:7">
      <c r="A82" s="346"/>
      <c r="B82" s="28"/>
      <c r="C82" s="27"/>
      <c r="D82" s="27"/>
      <c r="E82" s="29">
        <f t="shared" si="1"/>
        <v>1450984</v>
      </c>
      <c r="F82" s="20"/>
      <c r="G82" s="2"/>
    </row>
    <row r="83" spans="1:7">
      <c r="A83" s="346"/>
      <c r="B83" s="33"/>
      <c r="C83" s="29">
        <f>SUM(C5:C72)</f>
        <v>16300984</v>
      </c>
      <c r="D83" s="29">
        <f>SUM(D5:D77)</f>
        <v>14850000</v>
      </c>
      <c r="E83" s="44">
        <f>E71</f>
        <v>1450984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S36" sqref="S36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51" t="s">
        <v>16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</row>
    <row r="2" spans="1:24" s="85" customFormat="1" ht="18">
      <c r="A2" s="352" t="s">
        <v>219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</row>
    <row r="3" spans="1:24" s="86" customFormat="1" ht="16.5" thickBot="1">
      <c r="A3" s="353" t="s">
        <v>186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5"/>
      <c r="S3" s="68"/>
      <c r="T3" s="8"/>
      <c r="U3" s="8"/>
      <c r="V3" s="8"/>
      <c r="W3" s="8"/>
      <c r="X3" s="18"/>
    </row>
    <row r="4" spans="1:24" s="87" customFormat="1" ht="12.75" customHeight="1">
      <c r="A4" s="356" t="s">
        <v>46</v>
      </c>
      <c r="B4" s="358" t="s">
        <v>47</v>
      </c>
      <c r="C4" s="347" t="s">
        <v>48</v>
      </c>
      <c r="D4" s="347" t="s">
        <v>49</v>
      </c>
      <c r="E4" s="347" t="s">
        <v>50</v>
      </c>
      <c r="F4" s="347" t="s">
        <v>189</v>
      </c>
      <c r="G4" s="347" t="s">
        <v>51</v>
      </c>
      <c r="H4" s="347" t="s">
        <v>179</v>
      </c>
      <c r="I4" s="347" t="s">
        <v>182</v>
      </c>
      <c r="J4" s="347" t="s">
        <v>52</v>
      </c>
      <c r="K4" s="347" t="s">
        <v>53</v>
      </c>
      <c r="L4" s="347" t="s">
        <v>54</v>
      </c>
      <c r="M4" s="347" t="s">
        <v>55</v>
      </c>
      <c r="N4" s="347" t="s">
        <v>56</v>
      </c>
      <c r="O4" s="349" t="s">
        <v>57</v>
      </c>
      <c r="P4" s="360" t="s">
        <v>88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57"/>
      <c r="B5" s="359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50"/>
      <c r="P5" s="361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185</v>
      </c>
      <c r="B6" s="95">
        <v>1000</v>
      </c>
      <c r="C6" s="95"/>
      <c r="D6" s="96"/>
      <c r="E6" s="96"/>
      <c r="F6" s="96"/>
      <c r="G6" s="96">
        <v>470</v>
      </c>
      <c r="H6" s="96"/>
      <c r="I6" s="96"/>
      <c r="J6" s="97">
        <v>230</v>
      </c>
      <c r="K6" s="96">
        <v>480</v>
      </c>
      <c r="L6" s="96"/>
      <c r="M6" s="96"/>
      <c r="N6" s="134"/>
      <c r="O6" s="96"/>
      <c r="P6" s="98"/>
      <c r="Q6" s="99">
        <f t="shared" ref="Q6:Q36" si="0">SUM(B6:P6)</f>
        <v>2180</v>
      </c>
      <c r="R6" s="100"/>
      <c r="S6" s="101"/>
      <c r="T6" s="36"/>
      <c r="U6" s="5"/>
      <c r="V6" s="36"/>
      <c r="W6" s="5"/>
    </row>
    <row r="7" spans="1:24" s="14" customFormat="1">
      <c r="A7" s="94" t="s">
        <v>192</v>
      </c>
      <c r="B7" s="95">
        <v>1900</v>
      </c>
      <c r="C7" s="95"/>
      <c r="D7" s="96"/>
      <c r="E7" s="96"/>
      <c r="F7" s="96"/>
      <c r="G7" s="96">
        <v>270</v>
      </c>
      <c r="H7" s="96"/>
      <c r="I7" s="96"/>
      <c r="J7" s="97">
        <v>40</v>
      </c>
      <c r="K7" s="96">
        <v>400</v>
      </c>
      <c r="L7" s="96"/>
      <c r="M7" s="96"/>
      <c r="N7" s="134"/>
      <c r="O7" s="96"/>
      <c r="P7" s="98"/>
      <c r="Q7" s="99">
        <f t="shared" si="0"/>
        <v>2610</v>
      </c>
      <c r="R7" s="100"/>
      <c r="S7" s="36"/>
      <c r="T7" s="36"/>
      <c r="U7" s="36"/>
      <c r="V7" s="36"/>
      <c r="W7" s="36"/>
    </row>
    <row r="8" spans="1:24" s="14" customFormat="1">
      <c r="A8" s="94" t="s">
        <v>196</v>
      </c>
      <c r="B8" s="102">
        <v>50</v>
      </c>
      <c r="C8" s="95"/>
      <c r="D8" s="103"/>
      <c r="E8" s="103"/>
      <c r="F8" s="103"/>
      <c r="G8" s="103">
        <v>470</v>
      </c>
      <c r="H8" s="103"/>
      <c r="I8" s="103"/>
      <c r="J8" s="104">
        <v>215</v>
      </c>
      <c r="K8" s="103">
        <v>480</v>
      </c>
      <c r="L8" s="103"/>
      <c r="M8" s="103"/>
      <c r="N8" s="135">
        <v>20</v>
      </c>
      <c r="O8" s="103"/>
      <c r="P8" s="105">
        <v>180</v>
      </c>
      <c r="Q8" s="99">
        <f>SUM(B8:P8)</f>
        <v>1415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 t="s">
        <v>197</v>
      </c>
      <c r="B9" s="102">
        <v>500</v>
      </c>
      <c r="C9" s="95">
        <v>400</v>
      </c>
      <c r="D9" s="103"/>
      <c r="E9" s="103">
        <v>390</v>
      </c>
      <c r="F9" s="103"/>
      <c r="G9" s="103">
        <v>320</v>
      </c>
      <c r="H9" s="103"/>
      <c r="I9" s="103"/>
      <c r="J9" s="104">
        <v>220</v>
      </c>
      <c r="K9" s="103">
        <v>480</v>
      </c>
      <c r="L9" s="103"/>
      <c r="M9" s="103"/>
      <c r="N9" s="135">
        <v>30</v>
      </c>
      <c r="O9" s="103"/>
      <c r="P9" s="105"/>
      <c r="Q9" s="99">
        <f t="shared" si="0"/>
        <v>2340</v>
      </c>
      <c r="R9" s="100"/>
      <c r="S9" s="10"/>
      <c r="T9" s="10"/>
      <c r="U9" s="36"/>
      <c r="V9" s="36"/>
      <c r="W9" s="36"/>
    </row>
    <row r="10" spans="1:24" s="14" customFormat="1">
      <c r="A10" s="94" t="s">
        <v>203</v>
      </c>
      <c r="B10" s="102">
        <v>1300</v>
      </c>
      <c r="C10" s="95">
        <v>460</v>
      </c>
      <c r="D10" s="103">
        <v>350</v>
      </c>
      <c r="E10" s="103"/>
      <c r="F10" s="103"/>
      <c r="G10" s="103">
        <v>290</v>
      </c>
      <c r="H10" s="103"/>
      <c r="I10" s="103"/>
      <c r="J10" s="103">
        <v>220</v>
      </c>
      <c r="K10" s="103">
        <v>480</v>
      </c>
      <c r="L10" s="103"/>
      <c r="M10" s="103"/>
      <c r="N10" s="135"/>
      <c r="O10" s="103"/>
      <c r="P10" s="105"/>
      <c r="Q10" s="99">
        <f t="shared" si="0"/>
        <v>3100</v>
      </c>
      <c r="R10" s="100"/>
      <c r="S10" s="36"/>
      <c r="T10" s="36"/>
      <c r="U10" s="5"/>
      <c r="V10" s="36"/>
      <c r="W10" s="5"/>
    </row>
    <row r="11" spans="1:24" s="14" customFormat="1">
      <c r="A11" s="94" t="s">
        <v>204</v>
      </c>
      <c r="B11" s="102">
        <v>600</v>
      </c>
      <c r="C11" s="95"/>
      <c r="D11" s="103"/>
      <c r="E11" s="103"/>
      <c r="F11" s="103"/>
      <c r="G11" s="103">
        <v>470</v>
      </c>
      <c r="H11" s="103"/>
      <c r="I11" s="103"/>
      <c r="J11" s="103">
        <v>190</v>
      </c>
      <c r="K11" s="103">
        <v>480</v>
      </c>
      <c r="L11" s="103"/>
      <c r="M11" s="103"/>
      <c r="N11" s="135">
        <v>50</v>
      </c>
      <c r="O11" s="103"/>
      <c r="P11" s="105"/>
      <c r="Q11" s="99">
        <f t="shared" si="0"/>
        <v>1790</v>
      </c>
      <c r="R11" s="100"/>
      <c r="S11" s="36"/>
      <c r="T11" s="36"/>
      <c r="U11" s="36"/>
      <c r="V11" s="36"/>
      <c r="W11" s="36"/>
    </row>
    <row r="12" spans="1:24" s="14" customFormat="1">
      <c r="A12" s="94" t="s">
        <v>205</v>
      </c>
      <c r="B12" s="102">
        <v>500</v>
      </c>
      <c r="C12" s="95"/>
      <c r="D12" s="103"/>
      <c r="E12" s="103">
        <v>770</v>
      </c>
      <c r="F12" s="103"/>
      <c r="G12" s="103">
        <v>200</v>
      </c>
      <c r="H12" s="103"/>
      <c r="I12" s="103"/>
      <c r="J12" s="103">
        <v>230</v>
      </c>
      <c r="K12" s="103">
        <v>480</v>
      </c>
      <c r="L12" s="103"/>
      <c r="M12" s="103"/>
      <c r="N12" s="135">
        <v>20</v>
      </c>
      <c r="O12" s="103"/>
      <c r="P12" s="105"/>
      <c r="Q12" s="99">
        <f t="shared" si="0"/>
        <v>2200</v>
      </c>
      <c r="R12" s="100"/>
      <c r="S12" s="36"/>
      <c r="T12" s="36"/>
      <c r="U12" s="5"/>
      <c r="V12" s="36"/>
      <c r="W12" s="5"/>
    </row>
    <row r="13" spans="1:24" s="14" customFormat="1">
      <c r="A13" s="94" t="s">
        <v>206</v>
      </c>
      <c r="B13" s="102">
        <v>800</v>
      </c>
      <c r="C13" s="95"/>
      <c r="D13" s="103"/>
      <c r="E13" s="103"/>
      <c r="F13" s="103"/>
      <c r="G13" s="103">
        <v>420</v>
      </c>
      <c r="H13" s="103"/>
      <c r="I13" s="103"/>
      <c r="J13" s="103">
        <v>140</v>
      </c>
      <c r="K13" s="103">
        <v>480</v>
      </c>
      <c r="L13" s="106"/>
      <c r="M13" s="103"/>
      <c r="N13" s="135">
        <v>20</v>
      </c>
      <c r="O13" s="103"/>
      <c r="P13" s="105">
        <v>210</v>
      </c>
      <c r="Q13" s="99">
        <f t="shared" si="0"/>
        <v>2070</v>
      </c>
      <c r="R13" s="100"/>
      <c r="S13" s="101"/>
      <c r="T13" s="36"/>
      <c r="U13" s="36"/>
      <c r="V13" s="36"/>
      <c r="W13" s="36"/>
    </row>
    <row r="14" spans="1:24" s="14" customFormat="1">
      <c r="A14" s="94" t="s">
        <v>207</v>
      </c>
      <c r="B14" s="102">
        <v>1100</v>
      </c>
      <c r="C14" s="95" t="s">
        <v>13</v>
      </c>
      <c r="D14" s="103">
        <v>325</v>
      </c>
      <c r="E14" s="103"/>
      <c r="F14" s="103"/>
      <c r="G14" s="103">
        <v>270</v>
      </c>
      <c r="H14" s="103"/>
      <c r="I14" s="103"/>
      <c r="J14" s="103">
        <v>200</v>
      </c>
      <c r="K14" s="103">
        <v>480</v>
      </c>
      <c r="L14" s="107"/>
      <c r="M14" s="103"/>
      <c r="N14" s="135"/>
      <c r="O14" s="103"/>
      <c r="P14" s="105"/>
      <c r="Q14" s="99">
        <f t="shared" si="0"/>
        <v>2375</v>
      </c>
      <c r="R14" s="100"/>
      <c r="S14" s="108"/>
      <c r="T14" s="36"/>
      <c r="U14" s="5"/>
      <c r="V14" s="36"/>
      <c r="W14" s="5"/>
    </row>
    <row r="15" spans="1:24" s="14" customFormat="1">
      <c r="A15" s="94" t="s">
        <v>212</v>
      </c>
      <c r="B15" s="102">
        <v>1000</v>
      </c>
      <c r="C15" s="95">
        <v>870</v>
      </c>
      <c r="D15" s="103"/>
      <c r="E15" s="103">
        <v>100</v>
      </c>
      <c r="F15" s="103"/>
      <c r="G15" s="103">
        <v>340</v>
      </c>
      <c r="H15" s="103"/>
      <c r="I15" s="103"/>
      <c r="J15" s="103">
        <v>160</v>
      </c>
      <c r="K15" s="103">
        <v>480</v>
      </c>
      <c r="L15" s="96"/>
      <c r="M15" s="103"/>
      <c r="N15" s="135">
        <v>20</v>
      </c>
      <c r="O15" s="103"/>
      <c r="P15" s="105"/>
      <c r="Q15" s="99">
        <f t="shared" si="0"/>
        <v>2970</v>
      </c>
      <c r="R15" s="100"/>
      <c r="S15" s="7"/>
      <c r="T15" s="36"/>
      <c r="U15" s="36"/>
      <c r="V15" s="36"/>
      <c r="W15" s="36"/>
    </row>
    <row r="16" spans="1:24" s="14" customFormat="1">
      <c r="A16" s="94" t="s">
        <v>213</v>
      </c>
      <c r="B16" s="102">
        <v>400</v>
      </c>
      <c r="C16" s="95"/>
      <c r="D16" s="103"/>
      <c r="E16" s="103">
        <v>50</v>
      </c>
      <c r="F16" s="103"/>
      <c r="G16" s="103">
        <v>120</v>
      </c>
      <c r="H16" s="103"/>
      <c r="I16" s="103"/>
      <c r="J16" s="103">
        <v>230</v>
      </c>
      <c r="K16" s="103">
        <v>480</v>
      </c>
      <c r="L16" s="103"/>
      <c r="M16" s="103"/>
      <c r="N16" s="135">
        <v>20</v>
      </c>
      <c r="O16" s="103"/>
      <c r="P16" s="105">
        <v>215</v>
      </c>
      <c r="Q16" s="99">
        <f t="shared" si="0"/>
        <v>1515</v>
      </c>
      <c r="R16" s="100"/>
      <c r="S16" s="7"/>
      <c r="T16" s="36"/>
      <c r="U16" s="5"/>
      <c r="V16" s="36"/>
      <c r="W16" s="5"/>
    </row>
    <row r="17" spans="1:23" s="14" customFormat="1">
      <c r="A17" s="94" t="s">
        <v>215</v>
      </c>
      <c r="B17" s="102">
        <v>1600</v>
      </c>
      <c r="C17" s="95"/>
      <c r="D17" s="103"/>
      <c r="E17" s="103">
        <v>1530</v>
      </c>
      <c r="F17" s="103"/>
      <c r="G17" s="103">
        <v>170</v>
      </c>
      <c r="H17" s="103"/>
      <c r="I17" s="103"/>
      <c r="J17" s="103">
        <v>290</v>
      </c>
      <c r="K17" s="103">
        <v>480</v>
      </c>
      <c r="L17" s="103"/>
      <c r="M17" s="103"/>
      <c r="N17" s="135">
        <v>20</v>
      </c>
      <c r="O17" s="105"/>
      <c r="P17" s="105"/>
      <c r="Q17" s="99">
        <f t="shared" si="0"/>
        <v>4090</v>
      </c>
      <c r="R17" s="100"/>
      <c r="S17" s="7"/>
      <c r="T17" s="36"/>
      <c r="U17" s="36"/>
      <c r="V17" s="36"/>
      <c r="W17" s="36"/>
    </row>
    <row r="18" spans="1:23" s="14" customFormat="1">
      <c r="A18" s="94" t="s">
        <v>218</v>
      </c>
      <c r="B18" s="102">
        <v>500</v>
      </c>
      <c r="C18" s="95"/>
      <c r="D18" s="103">
        <v>518</v>
      </c>
      <c r="E18" s="103">
        <v>645</v>
      </c>
      <c r="F18" s="103"/>
      <c r="G18" s="103">
        <v>320</v>
      </c>
      <c r="H18" s="103"/>
      <c r="I18" s="103"/>
      <c r="J18" s="103">
        <v>210</v>
      </c>
      <c r="K18" s="103">
        <v>480</v>
      </c>
      <c r="L18" s="103"/>
      <c r="M18" s="103"/>
      <c r="N18" s="135"/>
      <c r="O18" s="105"/>
      <c r="P18" s="105"/>
      <c r="Q18" s="99">
        <f t="shared" si="0"/>
        <v>2673</v>
      </c>
      <c r="R18" s="100"/>
      <c r="S18" s="7"/>
      <c r="T18" s="36"/>
      <c r="U18" s="5"/>
      <c r="V18" s="36"/>
      <c r="W18" s="5"/>
    </row>
    <row r="19" spans="1:23" s="14" customFormat="1">
      <c r="A19" s="94" t="s">
        <v>221</v>
      </c>
      <c r="B19" s="102">
        <v>400</v>
      </c>
      <c r="C19" s="95"/>
      <c r="D19" s="103"/>
      <c r="E19" s="103"/>
      <c r="F19" s="103"/>
      <c r="G19" s="103">
        <v>100</v>
      </c>
      <c r="H19" s="103"/>
      <c r="I19" s="103"/>
      <c r="J19" s="103">
        <v>170</v>
      </c>
      <c r="K19" s="103">
        <v>480</v>
      </c>
      <c r="L19" s="103"/>
      <c r="M19" s="103">
        <v>1600</v>
      </c>
      <c r="N19" s="136"/>
      <c r="O19" s="105"/>
      <c r="P19" s="105">
        <v>460</v>
      </c>
      <c r="Q19" s="99">
        <f t="shared" si="0"/>
        <v>3210</v>
      </c>
      <c r="R19" s="100"/>
      <c r="S19" s="7"/>
      <c r="T19" s="36"/>
      <c r="U19" s="36"/>
      <c r="V19" s="36"/>
      <c r="W19" s="36"/>
    </row>
    <row r="20" spans="1:23" s="14" customFormat="1">
      <c r="A20" s="94" t="s">
        <v>224</v>
      </c>
      <c r="B20" s="102">
        <v>1100</v>
      </c>
      <c r="C20" s="95">
        <v>460</v>
      </c>
      <c r="D20" s="103"/>
      <c r="E20" s="103"/>
      <c r="F20" s="135"/>
      <c r="G20" s="103">
        <v>20</v>
      </c>
      <c r="H20" s="103"/>
      <c r="I20" s="103"/>
      <c r="J20" s="103">
        <v>30</v>
      </c>
      <c r="K20" s="103">
        <v>320</v>
      </c>
      <c r="L20" s="103"/>
      <c r="M20" s="103"/>
      <c r="N20" s="135"/>
      <c r="O20" s="103"/>
      <c r="P20" s="105">
        <v>485</v>
      </c>
      <c r="Q20" s="99">
        <f t="shared" si="0"/>
        <v>2415</v>
      </c>
      <c r="R20" s="100"/>
      <c r="S20" s="7"/>
      <c r="T20" s="36"/>
      <c r="U20" s="5"/>
      <c r="V20" s="36"/>
      <c r="W20" s="5"/>
    </row>
    <row r="21" spans="1:23" s="14" customFormat="1">
      <c r="A21" s="94" t="s">
        <v>226</v>
      </c>
      <c r="B21" s="102">
        <v>700</v>
      </c>
      <c r="C21" s="95"/>
      <c r="D21" s="103"/>
      <c r="E21" s="103"/>
      <c r="F21" s="103"/>
      <c r="G21" s="103">
        <v>50</v>
      </c>
      <c r="H21" s="103"/>
      <c r="I21" s="103"/>
      <c r="J21" s="103">
        <v>270</v>
      </c>
      <c r="K21" s="103">
        <v>400</v>
      </c>
      <c r="L21" s="103"/>
      <c r="M21" s="103"/>
      <c r="N21" s="135"/>
      <c r="O21" s="103"/>
      <c r="P21" s="105"/>
      <c r="Q21" s="99">
        <f t="shared" si="0"/>
        <v>1420</v>
      </c>
      <c r="R21" s="100"/>
      <c r="S21" s="7"/>
    </row>
    <row r="22" spans="1:23" s="14" customFormat="1">
      <c r="A22" s="94" t="s">
        <v>227</v>
      </c>
      <c r="B22" s="102">
        <v>600</v>
      </c>
      <c r="C22" s="95">
        <v>400</v>
      </c>
      <c r="D22" s="103"/>
      <c r="E22" s="103">
        <v>50</v>
      </c>
      <c r="F22" s="103"/>
      <c r="G22" s="103">
        <v>190</v>
      </c>
      <c r="H22" s="103"/>
      <c r="I22" s="103"/>
      <c r="J22" s="103">
        <v>210</v>
      </c>
      <c r="K22" s="103">
        <v>480</v>
      </c>
      <c r="L22" s="103"/>
      <c r="M22" s="103"/>
      <c r="N22" s="135"/>
      <c r="O22" s="103"/>
      <c r="P22" s="105">
        <v>225</v>
      </c>
      <c r="Q22" s="99">
        <f t="shared" si="0"/>
        <v>2155</v>
      </c>
      <c r="R22" s="100"/>
      <c r="S22" s="7"/>
    </row>
    <row r="23" spans="1:23" s="110" customFormat="1">
      <c r="A23" s="94" t="s">
        <v>229</v>
      </c>
      <c r="B23" s="102">
        <v>1350</v>
      </c>
      <c r="C23" s="95">
        <v>450</v>
      </c>
      <c r="D23" s="103"/>
      <c r="E23" s="103">
        <v>40</v>
      </c>
      <c r="F23" s="103"/>
      <c r="G23" s="103">
        <v>200</v>
      </c>
      <c r="H23" s="103"/>
      <c r="I23" s="103"/>
      <c r="J23" s="103">
        <v>210</v>
      </c>
      <c r="K23" s="103">
        <v>480</v>
      </c>
      <c r="L23" s="103"/>
      <c r="M23" s="103" t="s">
        <v>66</v>
      </c>
      <c r="N23" s="135"/>
      <c r="O23" s="103"/>
      <c r="P23" s="105">
        <v>350</v>
      </c>
      <c r="Q23" s="99">
        <f t="shared" si="0"/>
        <v>3080</v>
      </c>
      <c r="R23" s="109"/>
      <c r="S23" s="7"/>
    </row>
    <row r="24" spans="1:23" s="14" customFormat="1">
      <c r="A24" s="94" t="s">
        <v>232</v>
      </c>
      <c r="B24" s="102">
        <v>500</v>
      </c>
      <c r="C24" s="95"/>
      <c r="D24" s="103"/>
      <c r="E24" s="103"/>
      <c r="F24" s="103"/>
      <c r="G24" s="103">
        <v>220</v>
      </c>
      <c r="H24" s="103"/>
      <c r="I24" s="103"/>
      <c r="J24" s="103">
        <v>210</v>
      </c>
      <c r="K24" s="103">
        <v>480</v>
      </c>
      <c r="L24" s="103"/>
      <c r="M24" s="103"/>
      <c r="N24" s="135"/>
      <c r="O24" s="103"/>
      <c r="P24" s="105"/>
      <c r="Q24" s="99">
        <f t="shared" si="0"/>
        <v>1410</v>
      </c>
      <c r="R24" s="100"/>
      <c r="S24" s="7"/>
      <c r="U24" s="111"/>
      <c r="V24" s="111"/>
      <c r="W24" s="111"/>
    </row>
    <row r="25" spans="1:23" s="110" customFormat="1">
      <c r="A25" s="94" t="s">
        <v>236</v>
      </c>
      <c r="B25" s="102"/>
      <c r="C25" s="95"/>
      <c r="D25" s="103"/>
      <c r="E25" s="103"/>
      <c r="F25" s="103"/>
      <c r="G25" s="103">
        <v>100</v>
      </c>
      <c r="H25" s="103"/>
      <c r="I25" s="103"/>
      <c r="J25" s="103">
        <v>30</v>
      </c>
      <c r="K25" s="103">
        <v>400</v>
      </c>
      <c r="L25" s="103"/>
      <c r="M25" s="103" t="s">
        <v>32</v>
      </c>
      <c r="N25" s="135">
        <v>30</v>
      </c>
      <c r="O25" s="103"/>
      <c r="P25" s="105"/>
      <c r="Q25" s="99">
        <f t="shared" si="0"/>
        <v>560</v>
      </c>
      <c r="R25" s="109"/>
      <c r="S25" s="7"/>
    </row>
    <row r="26" spans="1:23" s="14" customFormat="1">
      <c r="A26" s="94" t="s">
        <v>239</v>
      </c>
      <c r="B26" s="102">
        <v>1950</v>
      </c>
      <c r="C26" s="95"/>
      <c r="D26" s="103">
        <v>280</v>
      </c>
      <c r="E26" s="103"/>
      <c r="F26" s="103"/>
      <c r="G26" s="103">
        <v>120</v>
      </c>
      <c r="H26" s="103"/>
      <c r="I26" s="103"/>
      <c r="J26" s="103">
        <v>200</v>
      </c>
      <c r="K26" s="103">
        <v>480</v>
      </c>
      <c r="L26" s="103"/>
      <c r="M26" s="103"/>
      <c r="N26" s="135"/>
      <c r="O26" s="103"/>
      <c r="P26" s="105">
        <v>320</v>
      </c>
      <c r="Q26" s="99">
        <f t="shared" si="0"/>
        <v>3350</v>
      </c>
      <c r="R26" s="100"/>
      <c r="S26" s="7"/>
    </row>
    <row r="27" spans="1:23" s="14" customFormat="1">
      <c r="A27" s="94" t="s">
        <v>242</v>
      </c>
      <c r="B27" s="102">
        <v>700</v>
      </c>
      <c r="C27" s="95"/>
      <c r="D27" s="103"/>
      <c r="E27" s="103"/>
      <c r="F27" s="103"/>
      <c r="G27" s="103">
        <v>220</v>
      </c>
      <c r="H27" s="103"/>
      <c r="I27" s="103"/>
      <c r="J27" s="103">
        <v>210</v>
      </c>
      <c r="K27" s="103">
        <v>480</v>
      </c>
      <c r="L27" s="103"/>
      <c r="M27" s="103"/>
      <c r="N27" s="135">
        <v>50</v>
      </c>
      <c r="O27" s="103"/>
      <c r="P27" s="105"/>
      <c r="Q27" s="99">
        <f t="shared" si="0"/>
        <v>1660</v>
      </c>
      <c r="R27" s="100"/>
      <c r="S27" s="7"/>
    </row>
    <row r="28" spans="1:23" s="14" customFormat="1">
      <c r="A28" s="94" t="s">
        <v>244</v>
      </c>
      <c r="B28" s="102"/>
      <c r="C28" s="95"/>
      <c r="D28" s="103"/>
      <c r="E28" s="103"/>
      <c r="F28" s="103"/>
      <c r="G28" s="103">
        <v>190</v>
      </c>
      <c r="H28" s="103"/>
      <c r="I28" s="103"/>
      <c r="J28" s="103">
        <v>210</v>
      </c>
      <c r="K28" s="103">
        <v>480</v>
      </c>
      <c r="L28" s="103"/>
      <c r="M28" s="103"/>
      <c r="N28" s="135">
        <v>20</v>
      </c>
      <c r="O28" s="103"/>
      <c r="P28" s="105"/>
      <c r="Q28" s="99">
        <f t="shared" si="0"/>
        <v>900</v>
      </c>
      <c r="R28" s="100"/>
      <c r="S28" s="7"/>
      <c r="T28" s="112"/>
      <c r="U28" s="112"/>
    </row>
    <row r="29" spans="1:23" s="14" customFormat="1">
      <c r="A29" s="94" t="s">
        <v>247</v>
      </c>
      <c r="B29" s="102">
        <v>1350</v>
      </c>
      <c r="C29" s="95"/>
      <c r="D29" s="103"/>
      <c r="E29" s="103"/>
      <c r="F29" s="103"/>
      <c r="G29" s="103">
        <v>100</v>
      </c>
      <c r="H29" s="103"/>
      <c r="I29" s="103"/>
      <c r="J29" s="103">
        <v>90</v>
      </c>
      <c r="K29" s="103">
        <v>400</v>
      </c>
      <c r="L29" s="103"/>
      <c r="M29" s="103"/>
      <c r="N29" s="135">
        <v>20</v>
      </c>
      <c r="O29" s="103"/>
      <c r="P29" s="105"/>
      <c r="Q29" s="99">
        <f t="shared" si="0"/>
        <v>1960</v>
      </c>
      <c r="R29" s="100"/>
      <c r="S29" s="112"/>
      <c r="T29" s="113"/>
      <c r="U29" s="113"/>
    </row>
    <row r="30" spans="1:23" s="14" customFormat="1">
      <c r="A30" s="94" t="s">
        <v>250</v>
      </c>
      <c r="B30" s="102">
        <v>1000</v>
      </c>
      <c r="C30" s="95">
        <v>450</v>
      </c>
      <c r="D30" s="103"/>
      <c r="E30" s="103">
        <v>640</v>
      </c>
      <c r="F30" s="103"/>
      <c r="G30" s="103">
        <v>320</v>
      </c>
      <c r="H30" s="103"/>
      <c r="I30" s="103"/>
      <c r="J30" s="103">
        <v>170</v>
      </c>
      <c r="K30" s="103">
        <v>480</v>
      </c>
      <c r="L30" s="103"/>
      <c r="M30" s="103"/>
      <c r="N30" s="135">
        <v>20</v>
      </c>
      <c r="O30" s="103"/>
      <c r="P30" s="105"/>
      <c r="Q30" s="99">
        <f t="shared" si="0"/>
        <v>3080</v>
      </c>
      <c r="R30" s="100"/>
      <c r="S30" s="112"/>
      <c r="T30" s="112"/>
      <c r="U30" s="112"/>
    </row>
    <row r="31" spans="1:23" s="14" customFormat="1">
      <c r="A31" s="94"/>
      <c r="B31" s="102"/>
      <c r="C31" s="95"/>
      <c r="D31" s="103"/>
      <c r="E31" s="103"/>
      <c r="F31" s="103"/>
      <c r="G31" s="103"/>
      <c r="H31" s="103"/>
      <c r="I31" s="103"/>
      <c r="J31" s="114"/>
      <c r="K31" s="103"/>
      <c r="L31" s="103"/>
      <c r="M31" s="103"/>
      <c r="N31" s="135"/>
      <c r="O31" s="103"/>
      <c r="P31" s="105"/>
      <c r="Q31" s="99">
        <f t="shared" si="0"/>
        <v>0</v>
      </c>
      <c r="R31" s="100"/>
    </row>
    <row r="32" spans="1:23" s="110" customFormat="1">
      <c r="A32" s="94"/>
      <c r="B32" s="102"/>
      <c r="C32" s="95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35"/>
      <c r="O32" s="103"/>
      <c r="P32" s="105"/>
      <c r="Q32" s="99">
        <f t="shared" si="0"/>
        <v>0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20900</v>
      </c>
      <c r="C37" s="121">
        <f t="shared" ref="C37:P37" si="1">SUM(C6:C36)</f>
        <v>3490</v>
      </c>
      <c r="D37" s="121">
        <f t="shared" si="1"/>
        <v>1473</v>
      </c>
      <c r="E37" s="121">
        <f t="shared" si="1"/>
        <v>4215</v>
      </c>
      <c r="F37" s="121">
        <f t="shared" si="1"/>
        <v>0</v>
      </c>
      <c r="G37" s="121">
        <f>SUM(G6:G36)</f>
        <v>5960</v>
      </c>
      <c r="H37" s="121">
        <f t="shared" si="1"/>
        <v>0</v>
      </c>
      <c r="I37" s="121">
        <f t="shared" si="1"/>
        <v>0</v>
      </c>
      <c r="J37" s="121">
        <f t="shared" si="1"/>
        <v>4585</v>
      </c>
      <c r="K37" s="121">
        <f t="shared" si="1"/>
        <v>11520</v>
      </c>
      <c r="L37" s="121">
        <f t="shared" si="1"/>
        <v>0</v>
      </c>
      <c r="M37" s="121">
        <f t="shared" si="1"/>
        <v>1600</v>
      </c>
      <c r="N37" s="138">
        <f t="shared" si="1"/>
        <v>340</v>
      </c>
      <c r="O37" s="121">
        <f t="shared" si="1"/>
        <v>0</v>
      </c>
      <c r="P37" s="122">
        <f t="shared" si="1"/>
        <v>2445</v>
      </c>
      <c r="Q37" s="123">
        <f>SUM(Q6:Q36)</f>
        <v>56528</v>
      </c>
      <c r="S37" s="303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1" zoomScale="120" zoomScaleNormal="120" workbookViewId="0">
      <selection activeCell="G43" sqref="G43:J43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66" t="s">
        <v>16</v>
      </c>
      <c r="B1" s="367"/>
      <c r="C1" s="367"/>
      <c r="D1" s="367"/>
      <c r="E1" s="367"/>
      <c r="F1" s="368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69" t="s">
        <v>187</v>
      </c>
      <c r="B2" s="370"/>
      <c r="C2" s="370"/>
      <c r="D2" s="370"/>
      <c r="E2" s="370"/>
      <c r="F2" s="371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72" t="s">
        <v>144</v>
      </c>
      <c r="B3" s="373"/>
      <c r="C3" s="373"/>
      <c r="D3" s="373"/>
      <c r="E3" s="373"/>
      <c r="F3" s="374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4" t="s">
        <v>0</v>
      </c>
      <c r="B4" s="225" t="s">
        <v>28</v>
      </c>
      <c r="C4" s="225" t="s">
        <v>29</v>
      </c>
      <c r="D4" s="225" t="s">
        <v>30</v>
      </c>
      <c r="E4" s="225" t="s">
        <v>31</v>
      </c>
      <c r="F4" s="304" t="s">
        <v>1</v>
      </c>
      <c r="G4" s="167" t="s">
        <v>180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185</v>
      </c>
      <c r="B5" s="66">
        <v>521540</v>
      </c>
      <c r="C5" s="66">
        <v>592496</v>
      </c>
      <c r="D5" s="66">
        <v>2180</v>
      </c>
      <c r="E5" s="66">
        <f>C5+D5</f>
        <v>594676</v>
      </c>
      <c r="F5" s="305"/>
      <c r="G5" s="313"/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 t="s">
        <v>192</v>
      </c>
      <c r="B6" s="67">
        <v>587725</v>
      </c>
      <c r="C6" s="67">
        <v>617605</v>
      </c>
      <c r="D6" s="67">
        <v>2610</v>
      </c>
      <c r="E6" s="67">
        <f t="shared" ref="E6:E32" si="0">C6+D6</f>
        <v>620215</v>
      </c>
      <c r="F6" s="306"/>
      <c r="G6" s="314"/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 t="s">
        <v>196</v>
      </c>
      <c r="B7" s="67">
        <v>424580</v>
      </c>
      <c r="C7" s="67">
        <v>450165</v>
      </c>
      <c r="D7" s="67">
        <v>1415</v>
      </c>
      <c r="E7" s="67">
        <f t="shared" si="0"/>
        <v>451580</v>
      </c>
      <c r="F7" s="306"/>
      <c r="G7" s="314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 t="s">
        <v>197</v>
      </c>
      <c r="B8" s="67">
        <v>524225</v>
      </c>
      <c r="C8" s="67">
        <v>428645</v>
      </c>
      <c r="D8" s="67">
        <v>2340</v>
      </c>
      <c r="E8" s="67">
        <f t="shared" si="0"/>
        <v>430985</v>
      </c>
      <c r="F8" s="307"/>
      <c r="G8" s="313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 t="s">
        <v>203</v>
      </c>
      <c r="B9" s="67">
        <v>403050</v>
      </c>
      <c r="C9" s="67">
        <v>477140</v>
      </c>
      <c r="D9" s="67">
        <v>3100</v>
      </c>
      <c r="E9" s="67">
        <f t="shared" si="0"/>
        <v>480240</v>
      </c>
      <c r="F9" s="308"/>
      <c r="G9" s="313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 t="s">
        <v>204</v>
      </c>
      <c r="B10" s="67">
        <v>525420</v>
      </c>
      <c r="C10" s="67">
        <v>514630</v>
      </c>
      <c r="D10" s="67">
        <v>1790</v>
      </c>
      <c r="E10" s="67">
        <f t="shared" si="0"/>
        <v>516420</v>
      </c>
      <c r="F10" s="309"/>
      <c r="G10" s="313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 t="s">
        <v>205</v>
      </c>
      <c r="B11" s="67">
        <v>550730</v>
      </c>
      <c r="C11" s="67">
        <v>568150</v>
      </c>
      <c r="D11" s="67">
        <v>2200</v>
      </c>
      <c r="E11" s="67">
        <f t="shared" si="0"/>
        <v>570350</v>
      </c>
      <c r="F11" s="307"/>
      <c r="G11" s="315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 t="s">
        <v>206</v>
      </c>
      <c r="B12" s="67">
        <v>370170</v>
      </c>
      <c r="C12" s="67">
        <v>368100</v>
      </c>
      <c r="D12" s="67">
        <v>2070</v>
      </c>
      <c r="E12" s="67">
        <f t="shared" si="0"/>
        <v>370170</v>
      </c>
      <c r="F12" s="307"/>
      <c r="G12" s="315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 t="s">
        <v>207</v>
      </c>
      <c r="B13" s="67">
        <v>495310</v>
      </c>
      <c r="C13" s="67">
        <v>3700</v>
      </c>
      <c r="D13" s="67">
        <v>2375</v>
      </c>
      <c r="E13" s="67">
        <f t="shared" si="0"/>
        <v>6075</v>
      </c>
      <c r="F13" s="309"/>
      <c r="G13" s="313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 t="s">
        <v>212</v>
      </c>
      <c r="B14" s="67">
        <v>633150</v>
      </c>
      <c r="C14" s="67">
        <v>1062245</v>
      </c>
      <c r="D14" s="67">
        <v>2970</v>
      </c>
      <c r="E14" s="67">
        <f t="shared" si="0"/>
        <v>1065215</v>
      </c>
      <c r="F14" s="308"/>
      <c r="G14" s="313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 t="s">
        <v>213</v>
      </c>
      <c r="B15" s="67">
        <v>760420</v>
      </c>
      <c r="C15" s="67">
        <v>702110</v>
      </c>
      <c r="D15" s="67">
        <v>1515</v>
      </c>
      <c r="E15" s="67">
        <f t="shared" si="0"/>
        <v>703625</v>
      </c>
      <c r="F15" s="307"/>
      <c r="G15" s="315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 t="s">
        <v>215</v>
      </c>
      <c r="B16" s="67">
        <v>1335130</v>
      </c>
      <c r="C16" s="67">
        <v>1062115</v>
      </c>
      <c r="D16" s="67">
        <v>4040</v>
      </c>
      <c r="E16" s="67">
        <f t="shared" si="0"/>
        <v>1066155</v>
      </c>
      <c r="F16" s="307"/>
      <c r="G16" s="315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 t="s">
        <v>218</v>
      </c>
      <c r="B17" s="67">
        <v>1003685</v>
      </c>
      <c r="C17" s="67">
        <v>960907</v>
      </c>
      <c r="D17" s="67">
        <v>2673</v>
      </c>
      <c r="E17" s="67">
        <f t="shared" si="0"/>
        <v>963580</v>
      </c>
      <c r="F17" s="306"/>
      <c r="G17" s="314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 t="s">
        <v>221</v>
      </c>
      <c r="B18" s="67">
        <v>554435</v>
      </c>
      <c r="C18" s="67">
        <v>600640</v>
      </c>
      <c r="D18" s="67">
        <v>1610</v>
      </c>
      <c r="E18" s="67">
        <f t="shared" si="0"/>
        <v>602250</v>
      </c>
      <c r="F18" s="309"/>
      <c r="G18" s="313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 t="s">
        <v>224</v>
      </c>
      <c r="B19" s="67">
        <v>759135</v>
      </c>
      <c r="C19" s="67">
        <v>728070</v>
      </c>
      <c r="D19" s="67">
        <v>2415</v>
      </c>
      <c r="E19" s="67">
        <f>C19+D19</f>
        <v>730485</v>
      </c>
      <c r="F19" s="308"/>
      <c r="G19" s="313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 t="s">
        <v>226</v>
      </c>
      <c r="B20" s="67">
        <v>623260</v>
      </c>
      <c r="C20" s="67">
        <v>644175</v>
      </c>
      <c r="D20" s="67">
        <v>1420</v>
      </c>
      <c r="E20" s="67">
        <f t="shared" ref="E20:E23" si="1">C20+D20</f>
        <v>645595</v>
      </c>
      <c r="F20" s="306"/>
      <c r="G20" s="313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 t="s">
        <v>227</v>
      </c>
      <c r="B21" s="67">
        <v>1068195</v>
      </c>
      <c r="C21" s="67">
        <v>1161835</v>
      </c>
      <c r="D21" s="67">
        <v>2155</v>
      </c>
      <c r="E21" s="67">
        <f t="shared" si="1"/>
        <v>1163990</v>
      </c>
      <c r="F21" s="306"/>
      <c r="G21" s="313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 t="s">
        <v>228</v>
      </c>
      <c r="B22" s="67">
        <v>589580</v>
      </c>
      <c r="C22" s="67">
        <v>670110</v>
      </c>
      <c r="D22" s="67">
        <v>3080</v>
      </c>
      <c r="E22" s="67">
        <f t="shared" si="1"/>
        <v>673190</v>
      </c>
      <c r="F22" s="306"/>
      <c r="G22" s="313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 t="s">
        <v>232</v>
      </c>
      <c r="B23" s="67">
        <v>763770</v>
      </c>
      <c r="C23" s="67">
        <v>789325</v>
      </c>
      <c r="D23" s="67">
        <v>1410</v>
      </c>
      <c r="E23" s="67">
        <f t="shared" si="1"/>
        <v>790735</v>
      </c>
      <c r="F23" s="306"/>
      <c r="G23" s="314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 t="s">
        <v>236</v>
      </c>
      <c r="B24" s="67">
        <v>572165</v>
      </c>
      <c r="C24" s="67">
        <v>629605</v>
      </c>
      <c r="D24" s="67">
        <v>560</v>
      </c>
      <c r="E24" s="67">
        <f t="shared" si="0"/>
        <v>630165</v>
      </c>
      <c r="F24" s="306"/>
      <c r="G24" s="314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 t="s">
        <v>239</v>
      </c>
      <c r="B25" s="67">
        <v>775435</v>
      </c>
      <c r="C25" s="67">
        <v>590325</v>
      </c>
      <c r="D25" s="67">
        <v>3350</v>
      </c>
      <c r="E25" s="67">
        <f t="shared" si="0"/>
        <v>593675</v>
      </c>
      <c r="F25" s="308"/>
      <c r="G25" s="313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 t="s">
        <v>241</v>
      </c>
      <c r="B26" s="67">
        <v>425820</v>
      </c>
      <c r="C26" s="67">
        <v>475020</v>
      </c>
      <c r="D26" s="67">
        <v>1440</v>
      </c>
      <c r="E26" s="67">
        <f t="shared" si="0"/>
        <v>476460</v>
      </c>
      <c r="F26" s="310"/>
      <c r="G26" s="313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 t="s">
        <v>245</v>
      </c>
      <c r="B27" s="67">
        <v>750835</v>
      </c>
      <c r="C27" s="67">
        <v>774290</v>
      </c>
      <c r="D27" s="67">
        <v>900</v>
      </c>
      <c r="E27" s="67">
        <f t="shared" si="0"/>
        <v>775190</v>
      </c>
      <c r="F27" s="308"/>
      <c r="G27" s="313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 t="s">
        <v>247</v>
      </c>
      <c r="B28" s="67">
        <v>601015</v>
      </c>
      <c r="C28" s="67">
        <v>584860</v>
      </c>
      <c r="D28" s="67">
        <v>1930</v>
      </c>
      <c r="E28" s="67">
        <f t="shared" si="0"/>
        <v>586790</v>
      </c>
      <c r="F28" s="308"/>
      <c r="G28" s="313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 t="s">
        <v>250</v>
      </c>
      <c r="B29" s="67">
        <v>729290</v>
      </c>
      <c r="C29" s="67">
        <v>800935</v>
      </c>
      <c r="D29" s="67">
        <v>3080</v>
      </c>
      <c r="E29" s="67">
        <f t="shared" si="0"/>
        <v>804015</v>
      </c>
      <c r="F29" s="308"/>
      <c r="G29" s="313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/>
      <c r="B30" s="67"/>
      <c r="C30" s="67"/>
      <c r="D30" s="67"/>
      <c r="E30" s="67">
        <f t="shared" si="0"/>
        <v>0</v>
      </c>
      <c r="F30" s="307"/>
      <c r="G30" s="316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/>
      <c r="B31" s="67"/>
      <c r="C31" s="67"/>
      <c r="D31" s="67"/>
      <c r="E31" s="67">
        <f t="shared" si="0"/>
        <v>0</v>
      </c>
      <c r="F31" s="307"/>
      <c r="G31" s="317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6"/>
      <c r="B32" s="161"/>
      <c r="C32" s="161"/>
      <c r="D32" s="161"/>
      <c r="E32" s="161">
        <f t="shared" si="0"/>
        <v>0</v>
      </c>
      <c r="F32" s="311"/>
      <c r="G32" s="318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4" t="s">
        <v>4</v>
      </c>
      <c r="B33" s="227">
        <f>SUM(B5:B32)</f>
        <v>16348070</v>
      </c>
      <c r="C33" s="227">
        <f>SUM(C5:C32)</f>
        <v>16257198</v>
      </c>
      <c r="D33" s="227">
        <f>SUM(D5:D32)</f>
        <v>54628</v>
      </c>
      <c r="E33" s="227">
        <f>SUM(E5:E32)</f>
        <v>16311826</v>
      </c>
      <c r="F33" s="312">
        <f>B33-E33</f>
        <v>36244</v>
      </c>
      <c r="G33" s="317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64" t="s">
        <v>32</v>
      </c>
      <c r="C35" s="364"/>
      <c r="D35" s="364"/>
      <c r="E35" s="364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6" t="s">
        <v>133</v>
      </c>
      <c r="B36" s="246" t="s">
        <v>33</v>
      </c>
      <c r="C36" s="247" t="s">
        <v>34</v>
      </c>
      <c r="D36" s="247" t="s">
        <v>35</v>
      </c>
      <c r="E36" s="247" t="s">
        <v>0</v>
      </c>
      <c r="F36" s="217">
        <f>F33-D119+L121</f>
        <v>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140</v>
      </c>
      <c r="B37" s="221" t="s">
        <v>193</v>
      </c>
      <c r="C37" s="222" t="s">
        <v>194</v>
      </c>
      <c r="D37" s="249">
        <v>2875</v>
      </c>
      <c r="E37" s="223" t="s">
        <v>244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140</v>
      </c>
      <c r="B38" s="141" t="s">
        <v>243</v>
      </c>
      <c r="C38" s="65" t="s">
        <v>194</v>
      </c>
      <c r="D38" s="250">
        <v>3000</v>
      </c>
      <c r="E38" s="209" t="s">
        <v>241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140</v>
      </c>
      <c r="B39" s="77" t="s">
        <v>195</v>
      </c>
      <c r="C39" s="69" t="s">
        <v>194</v>
      </c>
      <c r="D39" s="250">
        <v>1000</v>
      </c>
      <c r="E39" s="209" t="s">
        <v>192</v>
      </c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140</v>
      </c>
      <c r="B40" s="77" t="s">
        <v>214</v>
      </c>
      <c r="C40" s="69" t="s">
        <v>217</v>
      </c>
      <c r="D40" s="250">
        <v>10000</v>
      </c>
      <c r="E40" s="209" t="s">
        <v>230</v>
      </c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140</v>
      </c>
      <c r="B41" s="77" t="s">
        <v>216</v>
      </c>
      <c r="C41" s="69" t="s">
        <v>194</v>
      </c>
      <c r="D41" s="250">
        <v>9770</v>
      </c>
      <c r="E41" s="210" t="s">
        <v>228</v>
      </c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140</v>
      </c>
      <c r="B42" s="77" t="s">
        <v>220</v>
      </c>
      <c r="C42" s="65" t="s">
        <v>194</v>
      </c>
      <c r="D42" s="250">
        <v>1000</v>
      </c>
      <c r="E42" s="210" t="s">
        <v>221</v>
      </c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140</v>
      </c>
      <c r="B43" s="77" t="s">
        <v>222</v>
      </c>
      <c r="C43" s="139" t="s">
        <v>194</v>
      </c>
      <c r="D43" s="250">
        <v>6950</v>
      </c>
      <c r="E43" s="210" t="s">
        <v>239</v>
      </c>
      <c r="F43" s="165"/>
      <c r="G43" s="365"/>
      <c r="H43" s="365"/>
      <c r="I43" s="365"/>
      <c r="J43" s="365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140</v>
      </c>
      <c r="B44" s="77" t="s">
        <v>240</v>
      </c>
      <c r="C44" s="69" t="s">
        <v>194</v>
      </c>
      <c r="D44" s="250">
        <v>5000</v>
      </c>
      <c r="E44" s="209" t="s">
        <v>239</v>
      </c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3" t="s">
        <v>133</v>
      </c>
      <c r="B45" s="243" t="s">
        <v>129</v>
      </c>
      <c r="C45" s="244" t="s">
        <v>130</v>
      </c>
      <c r="D45" s="251" t="s">
        <v>93</v>
      </c>
      <c r="E45" s="245" t="s">
        <v>131</v>
      </c>
      <c r="F45" s="163"/>
      <c r="G45" s="169"/>
      <c r="H45" s="265" t="s">
        <v>145</v>
      </c>
      <c r="I45" s="261" t="s">
        <v>146</v>
      </c>
      <c r="J45" s="261" t="s">
        <v>93</v>
      </c>
      <c r="K45" s="266" t="s">
        <v>147</v>
      </c>
      <c r="L45" s="267" t="s">
        <v>37</v>
      </c>
      <c r="M45" s="268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9" t="s">
        <v>148</v>
      </c>
      <c r="B46" s="218" t="s">
        <v>154</v>
      </c>
      <c r="C46" s="159">
        <v>1718911905</v>
      </c>
      <c r="D46" s="252">
        <v>427426</v>
      </c>
      <c r="E46" s="219" t="s">
        <v>250</v>
      </c>
      <c r="F46" s="162"/>
      <c r="G46" s="169"/>
      <c r="H46" s="232" t="s">
        <v>154</v>
      </c>
      <c r="I46" s="233">
        <v>1718911905</v>
      </c>
      <c r="J46" s="234">
        <v>423150</v>
      </c>
      <c r="K46" s="159" t="s">
        <v>184</v>
      </c>
      <c r="L46" s="235">
        <v>423150</v>
      </c>
      <c r="M46" s="236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9" t="s">
        <v>148</v>
      </c>
      <c r="B47" s="144" t="s">
        <v>155</v>
      </c>
      <c r="C47" s="139">
        <v>1716697790</v>
      </c>
      <c r="D47" s="253">
        <v>252825</v>
      </c>
      <c r="E47" s="211" t="s">
        <v>239</v>
      </c>
      <c r="F47" s="163"/>
      <c r="G47" s="169"/>
      <c r="H47" s="228" t="s">
        <v>155</v>
      </c>
      <c r="I47" s="75">
        <v>1716697790</v>
      </c>
      <c r="J47" s="71">
        <v>265917</v>
      </c>
      <c r="K47" s="71" t="s">
        <v>90</v>
      </c>
      <c r="L47" s="160">
        <v>265917</v>
      </c>
      <c r="M47" s="229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9" t="s">
        <v>148</v>
      </c>
      <c r="B48" s="73" t="s">
        <v>156</v>
      </c>
      <c r="C48" s="139">
        <v>1733624262</v>
      </c>
      <c r="D48" s="253">
        <v>198886</v>
      </c>
      <c r="E48" s="212" t="s">
        <v>239</v>
      </c>
      <c r="F48" s="163"/>
      <c r="G48" s="169"/>
      <c r="H48" s="228" t="s">
        <v>156</v>
      </c>
      <c r="I48" s="75">
        <v>1733624262</v>
      </c>
      <c r="J48" s="71">
        <v>209465</v>
      </c>
      <c r="K48" s="204" t="s">
        <v>87</v>
      </c>
      <c r="L48" s="160">
        <v>209465</v>
      </c>
      <c r="M48" s="229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9" t="s">
        <v>148</v>
      </c>
      <c r="B49" s="73" t="s">
        <v>157</v>
      </c>
      <c r="C49" s="139">
        <v>1711460131</v>
      </c>
      <c r="D49" s="253">
        <v>200000</v>
      </c>
      <c r="E49" s="211" t="s">
        <v>224</v>
      </c>
      <c r="F49" s="163"/>
      <c r="G49" s="169"/>
      <c r="H49" s="228" t="s">
        <v>157</v>
      </c>
      <c r="I49" s="75">
        <v>1711460131</v>
      </c>
      <c r="J49" s="71">
        <v>200000</v>
      </c>
      <c r="K49" s="204" t="s">
        <v>91</v>
      </c>
      <c r="L49" s="160">
        <v>200000</v>
      </c>
      <c r="M49" s="229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9" t="s">
        <v>148</v>
      </c>
      <c r="B50" s="73" t="s">
        <v>158</v>
      </c>
      <c r="C50" s="139">
        <v>1743942020</v>
      </c>
      <c r="D50" s="253">
        <v>186519</v>
      </c>
      <c r="E50" s="212" t="s">
        <v>239</v>
      </c>
      <c r="F50" s="163"/>
      <c r="G50" s="169"/>
      <c r="H50" s="208" t="s">
        <v>158</v>
      </c>
      <c r="I50" s="76">
        <v>1743942020</v>
      </c>
      <c r="J50" s="202">
        <v>188280</v>
      </c>
      <c r="K50" s="203" t="s">
        <v>86</v>
      </c>
      <c r="L50" s="160">
        <v>188280</v>
      </c>
      <c r="M50" s="229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9" t="s">
        <v>148</v>
      </c>
      <c r="B51" s="72" t="s">
        <v>159</v>
      </c>
      <c r="C51" s="139">
        <v>1712688979</v>
      </c>
      <c r="D51" s="253">
        <v>63290</v>
      </c>
      <c r="E51" s="213" t="s">
        <v>84</v>
      </c>
      <c r="F51" s="163"/>
      <c r="G51" s="169"/>
      <c r="H51" s="228" t="s">
        <v>159</v>
      </c>
      <c r="I51" s="75">
        <v>1712688979</v>
      </c>
      <c r="J51" s="71">
        <v>63290</v>
      </c>
      <c r="K51" s="204" t="s">
        <v>84</v>
      </c>
      <c r="L51" s="160">
        <v>63290</v>
      </c>
      <c r="M51" s="229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9" t="s">
        <v>148</v>
      </c>
      <c r="B52" s="72" t="s">
        <v>160</v>
      </c>
      <c r="C52" s="139">
        <v>1739791780</v>
      </c>
      <c r="D52" s="253">
        <v>46200</v>
      </c>
      <c r="E52" s="211" t="s">
        <v>250</v>
      </c>
      <c r="F52" s="163"/>
      <c r="G52" s="169"/>
      <c r="H52" s="228" t="s">
        <v>160</v>
      </c>
      <c r="I52" s="75">
        <v>1739791780</v>
      </c>
      <c r="J52" s="71">
        <v>45360</v>
      </c>
      <c r="K52" s="204" t="s">
        <v>181</v>
      </c>
      <c r="L52" s="160">
        <v>45360</v>
      </c>
      <c r="M52" s="229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9" t="s">
        <v>148</v>
      </c>
      <c r="B53" s="72" t="s">
        <v>161</v>
      </c>
      <c r="C53" s="139">
        <v>1723246584</v>
      </c>
      <c r="D53" s="253">
        <v>40856</v>
      </c>
      <c r="E53" s="213" t="s">
        <v>239</v>
      </c>
      <c r="F53" s="163"/>
      <c r="G53" s="169"/>
      <c r="H53" s="228" t="s">
        <v>161</v>
      </c>
      <c r="I53" s="75">
        <v>1723246584</v>
      </c>
      <c r="J53" s="71">
        <v>43360</v>
      </c>
      <c r="K53" s="204" t="s">
        <v>181</v>
      </c>
      <c r="L53" s="160">
        <v>43360</v>
      </c>
      <c r="M53" s="229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9" t="s">
        <v>148</v>
      </c>
      <c r="B54" s="72" t="s">
        <v>162</v>
      </c>
      <c r="C54" s="139">
        <v>1725821212</v>
      </c>
      <c r="D54" s="253">
        <v>14554</v>
      </c>
      <c r="E54" s="213" t="s">
        <v>185</v>
      </c>
      <c r="F54" s="163"/>
      <c r="G54" s="169"/>
      <c r="H54" s="230" t="s">
        <v>162</v>
      </c>
      <c r="I54" s="81">
        <v>1725821212</v>
      </c>
      <c r="J54" s="71">
        <v>15000</v>
      </c>
      <c r="K54" s="204" t="s">
        <v>163</v>
      </c>
      <c r="L54" s="160">
        <v>15000</v>
      </c>
      <c r="M54" s="229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9"/>
      <c r="B55" s="73"/>
      <c r="C55" s="139"/>
      <c r="D55" s="253"/>
      <c r="E55" s="212"/>
      <c r="F55" s="163"/>
      <c r="G55" s="169"/>
      <c r="H55" s="228"/>
      <c r="I55" s="75"/>
      <c r="J55" s="71"/>
      <c r="K55" s="204"/>
      <c r="L55" s="160"/>
      <c r="M55" s="229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70"/>
      <c r="B56" s="74"/>
      <c r="C56" s="139"/>
      <c r="D56" s="254"/>
      <c r="E56" s="213"/>
      <c r="F56" s="163"/>
      <c r="G56" s="169"/>
      <c r="H56" s="228"/>
      <c r="I56" s="75"/>
      <c r="J56" s="71"/>
      <c r="K56" s="139"/>
      <c r="L56" s="160"/>
      <c r="M56" s="229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70" t="s">
        <v>132</v>
      </c>
      <c r="B57" s="73" t="s">
        <v>122</v>
      </c>
      <c r="C57" s="139" t="s">
        <v>105</v>
      </c>
      <c r="D57" s="253">
        <v>13620</v>
      </c>
      <c r="E57" s="213" t="s">
        <v>165</v>
      </c>
      <c r="F57" s="163"/>
      <c r="G57" s="169"/>
      <c r="H57" s="228" t="s">
        <v>122</v>
      </c>
      <c r="I57" s="75" t="s">
        <v>105</v>
      </c>
      <c r="J57" s="71">
        <v>13620</v>
      </c>
      <c r="K57" s="204" t="s">
        <v>165</v>
      </c>
      <c r="L57" s="160">
        <v>13620</v>
      </c>
      <c r="M57" s="229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70" t="s">
        <v>132</v>
      </c>
      <c r="B58" s="73" t="s">
        <v>121</v>
      </c>
      <c r="C58" s="139" t="s">
        <v>104</v>
      </c>
      <c r="D58" s="253">
        <v>13500</v>
      </c>
      <c r="E58" s="212" t="s">
        <v>170</v>
      </c>
      <c r="F58" s="163"/>
      <c r="G58" s="169"/>
      <c r="H58" s="228" t="s">
        <v>121</v>
      </c>
      <c r="I58" s="75" t="s">
        <v>104</v>
      </c>
      <c r="J58" s="71">
        <v>13500</v>
      </c>
      <c r="K58" s="204" t="s">
        <v>170</v>
      </c>
      <c r="L58" s="160">
        <v>13500</v>
      </c>
      <c r="M58" s="229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70" t="s">
        <v>132</v>
      </c>
      <c r="B59" s="72" t="s">
        <v>124</v>
      </c>
      <c r="C59" s="139" t="s">
        <v>107</v>
      </c>
      <c r="D59" s="253">
        <v>2300</v>
      </c>
      <c r="E59" s="211" t="s">
        <v>165</v>
      </c>
      <c r="F59" s="163"/>
      <c r="G59" s="169"/>
      <c r="H59" s="228" t="s">
        <v>124</v>
      </c>
      <c r="I59" s="75" t="s">
        <v>107</v>
      </c>
      <c r="J59" s="71">
        <v>2300</v>
      </c>
      <c r="K59" s="204" t="s">
        <v>165</v>
      </c>
      <c r="L59" s="160">
        <v>2300</v>
      </c>
      <c r="M59" s="229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70" t="s">
        <v>136</v>
      </c>
      <c r="B60" s="73" t="s">
        <v>120</v>
      </c>
      <c r="C60" s="139" t="s">
        <v>103</v>
      </c>
      <c r="D60" s="300">
        <v>3500</v>
      </c>
      <c r="E60" s="211" t="s">
        <v>39</v>
      </c>
      <c r="F60" s="163"/>
      <c r="G60" s="169"/>
      <c r="H60" s="208" t="s">
        <v>120</v>
      </c>
      <c r="I60" s="76" t="s">
        <v>103</v>
      </c>
      <c r="J60" s="202">
        <v>3500</v>
      </c>
      <c r="K60" s="203" t="s">
        <v>39</v>
      </c>
      <c r="L60" s="160">
        <v>3500</v>
      </c>
      <c r="M60" s="229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70" t="s">
        <v>135</v>
      </c>
      <c r="B61" s="74" t="s">
        <v>126</v>
      </c>
      <c r="C61" s="139" t="s">
        <v>109</v>
      </c>
      <c r="D61" s="300">
        <v>129613</v>
      </c>
      <c r="E61" s="211" t="s">
        <v>41</v>
      </c>
      <c r="F61" s="165"/>
      <c r="G61" s="169"/>
      <c r="H61" s="228" t="s">
        <v>126</v>
      </c>
      <c r="I61" s="75" t="s">
        <v>109</v>
      </c>
      <c r="J61" s="71">
        <v>129613</v>
      </c>
      <c r="K61" s="204" t="s">
        <v>41</v>
      </c>
      <c r="L61" s="160">
        <v>129613</v>
      </c>
      <c r="M61" s="229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70" t="s">
        <v>135</v>
      </c>
      <c r="B62" s="144" t="s">
        <v>127</v>
      </c>
      <c r="C62" s="139" t="s">
        <v>110</v>
      </c>
      <c r="D62" s="253">
        <v>25900</v>
      </c>
      <c r="E62" s="213" t="s">
        <v>153</v>
      </c>
      <c r="F62" s="162"/>
      <c r="G62" s="169"/>
      <c r="H62" s="228" t="s">
        <v>127</v>
      </c>
      <c r="I62" s="75" t="s">
        <v>110</v>
      </c>
      <c r="J62" s="71">
        <v>25900</v>
      </c>
      <c r="K62" s="205" t="s">
        <v>153</v>
      </c>
      <c r="L62" s="160">
        <v>25900</v>
      </c>
      <c r="M62" s="229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70"/>
      <c r="B63" s="72"/>
      <c r="C63" s="139"/>
      <c r="D63" s="253"/>
      <c r="E63" s="212"/>
      <c r="F63" s="163"/>
      <c r="G63" s="169"/>
      <c r="H63" s="208"/>
      <c r="I63" s="76"/>
      <c r="J63" s="202"/>
      <c r="K63" s="203"/>
      <c r="L63" s="160"/>
      <c r="M63" s="229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70"/>
      <c r="B64" s="72"/>
      <c r="C64" s="139"/>
      <c r="D64" s="253"/>
      <c r="E64" s="211"/>
      <c r="F64" s="163"/>
      <c r="G64" s="169"/>
      <c r="H64" s="208"/>
      <c r="I64" s="76"/>
      <c r="J64" s="202"/>
      <c r="K64" s="203"/>
      <c r="L64" s="160"/>
      <c r="M64" s="229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70"/>
      <c r="B65" s="73"/>
      <c r="C65" s="139"/>
      <c r="D65" s="253"/>
      <c r="E65" s="211"/>
      <c r="F65" s="163"/>
      <c r="G65" s="169"/>
      <c r="H65" s="228"/>
      <c r="I65" s="75"/>
      <c r="J65" s="71"/>
      <c r="K65" s="204"/>
      <c r="L65" s="160"/>
      <c r="M65" s="229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70"/>
      <c r="B66" s="73"/>
      <c r="C66" s="139"/>
      <c r="D66" s="253"/>
      <c r="E66" s="213"/>
      <c r="F66" s="163"/>
      <c r="G66" s="169"/>
      <c r="H66" s="228"/>
      <c r="I66" s="75"/>
      <c r="J66" s="71"/>
      <c r="K66" s="204"/>
      <c r="L66" s="160"/>
      <c r="M66" s="229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70" t="s">
        <v>139</v>
      </c>
      <c r="B67" s="73" t="s">
        <v>112</v>
      </c>
      <c r="C67" s="139" t="s">
        <v>95</v>
      </c>
      <c r="D67" s="253">
        <v>39295</v>
      </c>
      <c r="E67" s="212" t="s">
        <v>213</v>
      </c>
      <c r="F67" s="163"/>
      <c r="G67" s="169"/>
      <c r="H67" s="228" t="s">
        <v>112</v>
      </c>
      <c r="I67" s="75" t="s">
        <v>95</v>
      </c>
      <c r="J67" s="71">
        <v>80450</v>
      </c>
      <c r="K67" s="204" t="s">
        <v>181</v>
      </c>
      <c r="L67" s="160">
        <v>80450</v>
      </c>
      <c r="M67" s="229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70" t="s">
        <v>139</v>
      </c>
      <c r="B68" s="73" t="s">
        <v>111</v>
      </c>
      <c r="C68" s="139" t="s">
        <v>94</v>
      </c>
      <c r="D68" s="300">
        <v>10915</v>
      </c>
      <c r="E68" s="212" t="s">
        <v>72</v>
      </c>
      <c r="F68" s="163"/>
      <c r="G68" s="169"/>
      <c r="H68" s="228" t="s">
        <v>111</v>
      </c>
      <c r="I68" s="75" t="s">
        <v>94</v>
      </c>
      <c r="J68" s="71">
        <v>10915</v>
      </c>
      <c r="K68" s="71" t="s">
        <v>72</v>
      </c>
      <c r="L68" s="160">
        <v>10915</v>
      </c>
      <c r="M68" s="229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70" t="s">
        <v>138</v>
      </c>
      <c r="B69" s="73" t="s">
        <v>113</v>
      </c>
      <c r="C69" s="139" t="s">
        <v>96</v>
      </c>
      <c r="D69" s="253">
        <v>31888</v>
      </c>
      <c r="E69" s="211" t="s">
        <v>178</v>
      </c>
      <c r="F69" s="80"/>
      <c r="G69" s="169"/>
      <c r="H69" s="228" t="s">
        <v>113</v>
      </c>
      <c r="I69" s="75" t="s">
        <v>96</v>
      </c>
      <c r="J69" s="71">
        <v>31888</v>
      </c>
      <c r="K69" s="139" t="s">
        <v>178</v>
      </c>
      <c r="L69" s="160">
        <v>31888</v>
      </c>
      <c r="M69" s="229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70" t="s">
        <v>138</v>
      </c>
      <c r="B70" s="73" t="s">
        <v>115</v>
      </c>
      <c r="C70" s="139" t="s">
        <v>98</v>
      </c>
      <c r="D70" s="253">
        <v>33700</v>
      </c>
      <c r="E70" s="212" t="s">
        <v>170</v>
      </c>
      <c r="F70" s="163"/>
      <c r="G70" s="169"/>
      <c r="H70" s="208" t="s">
        <v>115</v>
      </c>
      <c r="I70" s="76" t="s">
        <v>98</v>
      </c>
      <c r="J70" s="202">
        <v>33700</v>
      </c>
      <c r="K70" s="203" t="s">
        <v>170</v>
      </c>
      <c r="L70" s="160">
        <v>33700</v>
      </c>
      <c r="M70" s="229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70" t="s">
        <v>138</v>
      </c>
      <c r="B71" s="73" t="s">
        <v>114</v>
      </c>
      <c r="C71" s="139" t="s">
        <v>97</v>
      </c>
      <c r="D71" s="253">
        <v>36090</v>
      </c>
      <c r="E71" s="212" t="s">
        <v>218</v>
      </c>
      <c r="F71" s="165"/>
      <c r="G71" s="169"/>
      <c r="H71" s="231" t="s">
        <v>114</v>
      </c>
      <c r="I71" s="78" t="s">
        <v>97</v>
      </c>
      <c r="J71" s="71">
        <v>21000</v>
      </c>
      <c r="K71" s="139" t="s">
        <v>171</v>
      </c>
      <c r="L71" s="160">
        <v>21000</v>
      </c>
      <c r="M71" s="229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70" t="s">
        <v>138</v>
      </c>
      <c r="B72" s="73" t="s">
        <v>116</v>
      </c>
      <c r="C72" s="139" t="s">
        <v>99</v>
      </c>
      <c r="D72" s="300">
        <v>23000</v>
      </c>
      <c r="E72" s="213" t="s">
        <v>164</v>
      </c>
      <c r="F72" s="165"/>
      <c r="G72" s="169"/>
      <c r="H72" s="208" t="s">
        <v>116</v>
      </c>
      <c r="I72" s="76" t="s">
        <v>99</v>
      </c>
      <c r="J72" s="202">
        <v>23000</v>
      </c>
      <c r="K72" s="203" t="s">
        <v>164</v>
      </c>
      <c r="L72" s="160">
        <v>23000</v>
      </c>
      <c r="M72" s="229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70" t="s">
        <v>138</v>
      </c>
      <c r="B73" s="72" t="s">
        <v>119</v>
      </c>
      <c r="C73" s="139" t="s">
        <v>102</v>
      </c>
      <c r="D73" s="253">
        <v>15786</v>
      </c>
      <c r="E73" s="211" t="s">
        <v>169</v>
      </c>
      <c r="F73" s="165"/>
      <c r="G73" s="169"/>
      <c r="H73" s="228" t="s">
        <v>119</v>
      </c>
      <c r="I73" s="75" t="s">
        <v>102</v>
      </c>
      <c r="J73" s="71">
        <v>15786</v>
      </c>
      <c r="K73" s="204" t="s">
        <v>169</v>
      </c>
      <c r="L73" s="160">
        <v>15786</v>
      </c>
      <c r="M73" s="229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70" t="s">
        <v>138</v>
      </c>
      <c r="B74" s="73" t="s">
        <v>118</v>
      </c>
      <c r="C74" s="139" t="s">
        <v>101</v>
      </c>
      <c r="D74" s="300">
        <v>22030</v>
      </c>
      <c r="E74" s="213" t="s">
        <v>71</v>
      </c>
      <c r="F74" s="165"/>
      <c r="G74" s="169"/>
      <c r="H74" s="208" t="s">
        <v>118</v>
      </c>
      <c r="I74" s="76" t="s">
        <v>101</v>
      </c>
      <c r="J74" s="202">
        <v>22030</v>
      </c>
      <c r="K74" s="203" t="s">
        <v>71</v>
      </c>
      <c r="L74" s="160">
        <v>22030</v>
      </c>
      <c r="M74" s="229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70" t="s">
        <v>138</v>
      </c>
      <c r="B75" s="73" t="s">
        <v>117</v>
      </c>
      <c r="C75" s="139" t="s">
        <v>100</v>
      </c>
      <c r="D75" s="253">
        <v>4120</v>
      </c>
      <c r="E75" s="213" t="s">
        <v>250</v>
      </c>
      <c r="F75" s="163"/>
      <c r="G75" s="169"/>
      <c r="H75" s="228" t="s">
        <v>117</v>
      </c>
      <c r="I75" s="75" t="s">
        <v>100</v>
      </c>
      <c r="J75" s="71">
        <v>9730</v>
      </c>
      <c r="K75" s="139" t="s">
        <v>184</v>
      </c>
      <c r="L75" s="160">
        <v>9730</v>
      </c>
      <c r="M75" s="229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70"/>
      <c r="B76" s="73"/>
      <c r="C76" s="139"/>
      <c r="D76" s="253"/>
      <c r="E76" s="212"/>
      <c r="F76" s="163"/>
      <c r="G76" s="169"/>
      <c r="H76" s="208"/>
      <c r="I76" s="76"/>
      <c r="J76" s="202"/>
      <c r="K76" s="202"/>
      <c r="L76" s="160"/>
      <c r="M76" s="229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70"/>
      <c r="B77" s="73"/>
      <c r="C77" s="139"/>
      <c r="D77" s="253"/>
      <c r="E77" s="212"/>
      <c r="F77" s="163"/>
      <c r="G77" s="169"/>
      <c r="H77" s="228"/>
      <c r="I77" s="75"/>
      <c r="J77" s="71"/>
      <c r="K77" s="204"/>
      <c r="L77" s="160"/>
      <c r="M77" s="229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70"/>
      <c r="B78" s="73"/>
      <c r="C78" s="139"/>
      <c r="D78" s="253"/>
      <c r="E78" s="211"/>
      <c r="F78" s="163"/>
      <c r="G78" s="169"/>
      <c r="H78" s="228"/>
      <c r="I78" s="75"/>
      <c r="J78" s="71"/>
      <c r="K78" s="204"/>
      <c r="L78" s="160"/>
      <c r="M78" s="229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70" t="s">
        <v>134</v>
      </c>
      <c r="B79" s="73" t="s">
        <v>123</v>
      </c>
      <c r="C79" s="139" t="s">
        <v>106</v>
      </c>
      <c r="D79" s="253">
        <v>2660</v>
      </c>
      <c r="E79" s="212" t="s">
        <v>150</v>
      </c>
      <c r="F79" s="163"/>
      <c r="G79" s="169"/>
      <c r="H79" s="228" t="s">
        <v>123</v>
      </c>
      <c r="I79" s="75" t="s">
        <v>106</v>
      </c>
      <c r="J79" s="71">
        <v>2660</v>
      </c>
      <c r="K79" s="204" t="s">
        <v>150</v>
      </c>
      <c r="L79" s="160">
        <v>2660</v>
      </c>
      <c r="M79" s="229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70" t="s">
        <v>198</v>
      </c>
      <c r="B80" s="73" t="s">
        <v>199</v>
      </c>
      <c r="C80" s="139"/>
      <c r="D80" s="253">
        <v>8630</v>
      </c>
      <c r="E80" s="213" t="s">
        <v>250</v>
      </c>
      <c r="F80" s="163" t="s">
        <v>13</v>
      </c>
      <c r="G80" s="169"/>
      <c r="H80" s="228" t="s">
        <v>125</v>
      </c>
      <c r="I80" s="75" t="s">
        <v>108</v>
      </c>
      <c r="J80" s="71">
        <v>9500</v>
      </c>
      <c r="K80" s="204" t="s">
        <v>169</v>
      </c>
      <c r="L80" s="160">
        <v>9500</v>
      </c>
      <c r="M80" s="229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70" t="s">
        <v>137</v>
      </c>
      <c r="B81" s="73" t="s">
        <v>125</v>
      </c>
      <c r="C81" s="139" t="s">
        <v>108</v>
      </c>
      <c r="D81" s="253">
        <v>9500</v>
      </c>
      <c r="E81" s="212" t="s">
        <v>169</v>
      </c>
      <c r="F81" s="163"/>
      <c r="G81" s="169"/>
      <c r="H81" s="228" t="s">
        <v>128</v>
      </c>
      <c r="I81" s="75"/>
      <c r="J81" s="71">
        <v>50000</v>
      </c>
      <c r="K81" s="204" t="s">
        <v>151</v>
      </c>
      <c r="L81" s="160">
        <v>50000</v>
      </c>
      <c r="M81" s="229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70" t="s">
        <v>191</v>
      </c>
      <c r="B82" s="73" t="s">
        <v>190</v>
      </c>
      <c r="C82" s="139"/>
      <c r="D82" s="253">
        <v>15000</v>
      </c>
      <c r="E82" s="212" t="s">
        <v>250</v>
      </c>
      <c r="F82" s="165"/>
      <c r="G82" s="169"/>
      <c r="H82" s="228" t="s">
        <v>176</v>
      </c>
      <c r="I82" s="75" t="s">
        <v>177</v>
      </c>
      <c r="J82" s="71">
        <v>8660</v>
      </c>
      <c r="K82" s="204" t="s">
        <v>174</v>
      </c>
      <c r="L82" s="160">
        <v>8660</v>
      </c>
      <c r="M82" s="229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70" t="s">
        <v>137</v>
      </c>
      <c r="B83" s="73" t="s">
        <v>208</v>
      </c>
      <c r="C83" s="139"/>
      <c r="D83" s="253">
        <v>1000</v>
      </c>
      <c r="E83" s="212" t="s">
        <v>207</v>
      </c>
      <c r="F83" s="165"/>
      <c r="G83" s="169"/>
      <c r="H83" s="228" t="s">
        <v>67</v>
      </c>
      <c r="I83" s="75">
        <v>1739992171</v>
      </c>
      <c r="J83" s="71">
        <v>17500</v>
      </c>
      <c r="K83" s="204" t="s">
        <v>69</v>
      </c>
      <c r="L83" s="160">
        <v>17500</v>
      </c>
      <c r="M83" s="229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70" t="s">
        <v>209</v>
      </c>
      <c r="B84" s="73" t="s">
        <v>210</v>
      </c>
      <c r="C84" s="139"/>
      <c r="D84" s="253">
        <v>50000</v>
      </c>
      <c r="E84" s="211" t="s">
        <v>207</v>
      </c>
      <c r="F84" s="165"/>
      <c r="G84" s="169"/>
      <c r="H84" s="228" t="s">
        <v>68</v>
      </c>
      <c r="I84" s="75">
        <v>1758900692</v>
      </c>
      <c r="J84" s="71">
        <v>30000</v>
      </c>
      <c r="K84" s="204" t="s">
        <v>63</v>
      </c>
      <c r="L84" s="160">
        <v>30000</v>
      </c>
      <c r="M84" s="229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70"/>
      <c r="B85" s="73"/>
      <c r="C85" s="139"/>
      <c r="D85" s="253"/>
      <c r="E85" s="211"/>
      <c r="F85" s="165"/>
      <c r="G85" s="169"/>
      <c r="H85" s="228" t="s">
        <v>167</v>
      </c>
      <c r="I85" s="75">
        <v>1737637222</v>
      </c>
      <c r="J85" s="71">
        <v>800</v>
      </c>
      <c r="K85" s="204" t="s">
        <v>69</v>
      </c>
      <c r="L85" s="160">
        <v>800</v>
      </c>
      <c r="M85" s="229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70"/>
      <c r="B86" s="73"/>
      <c r="C86" s="139"/>
      <c r="D86" s="253"/>
      <c r="E86" s="213"/>
      <c r="F86" s="165"/>
      <c r="G86" s="169"/>
      <c r="H86" s="228" t="s">
        <v>40</v>
      </c>
      <c r="I86" s="75">
        <v>1717395317</v>
      </c>
      <c r="J86" s="71">
        <v>2340</v>
      </c>
      <c r="K86" s="204" t="s">
        <v>65</v>
      </c>
      <c r="L86" s="160">
        <v>2340</v>
      </c>
      <c r="M86" s="229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70"/>
      <c r="B87" s="73"/>
      <c r="C87" s="139"/>
      <c r="D87" s="253"/>
      <c r="E87" s="213"/>
      <c r="F87" s="163"/>
      <c r="G87" s="169"/>
      <c r="H87" s="228" t="s">
        <v>43</v>
      </c>
      <c r="I87" s="75">
        <v>1713632915</v>
      </c>
      <c r="J87" s="71">
        <v>4300</v>
      </c>
      <c r="K87" s="204" t="s">
        <v>42</v>
      </c>
      <c r="L87" s="160">
        <v>4300</v>
      </c>
      <c r="M87" s="229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70"/>
      <c r="B88" s="73" t="s">
        <v>225</v>
      </c>
      <c r="C88" s="139"/>
      <c r="D88" s="253">
        <v>90</v>
      </c>
      <c r="E88" s="212" t="s">
        <v>224</v>
      </c>
      <c r="F88" s="163"/>
      <c r="G88" s="169"/>
      <c r="H88" s="228" t="s">
        <v>89</v>
      </c>
      <c r="I88" s="75">
        <v>1760853402</v>
      </c>
      <c r="J88" s="71">
        <v>20000</v>
      </c>
      <c r="K88" s="204" t="s">
        <v>168</v>
      </c>
      <c r="L88" s="160">
        <v>20000</v>
      </c>
      <c r="M88" s="229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70"/>
      <c r="B89" s="73"/>
      <c r="C89" s="139"/>
      <c r="D89" s="253"/>
      <c r="E89" s="213"/>
      <c r="F89" s="163"/>
      <c r="G89" s="169"/>
      <c r="H89" s="228" t="s">
        <v>61</v>
      </c>
      <c r="I89" s="75">
        <v>1755626210</v>
      </c>
      <c r="J89" s="71">
        <v>17500</v>
      </c>
      <c r="K89" s="71" t="s">
        <v>64</v>
      </c>
      <c r="L89" s="160">
        <v>17500</v>
      </c>
      <c r="M89" s="229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20" t="s">
        <v>140</v>
      </c>
      <c r="B90" s="141" t="s">
        <v>172</v>
      </c>
      <c r="C90" s="65" t="s">
        <v>173</v>
      </c>
      <c r="D90" s="250">
        <v>1000</v>
      </c>
      <c r="E90" s="209" t="s">
        <v>171</v>
      </c>
      <c r="F90" s="163"/>
      <c r="G90" s="169"/>
      <c r="H90" s="228" t="s">
        <v>172</v>
      </c>
      <c r="I90" s="75" t="s">
        <v>173</v>
      </c>
      <c r="J90" s="71">
        <v>1000</v>
      </c>
      <c r="K90" s="204" t="s">
        <v>171</v>
      </c>
      <c r="L90" s="160">
        <v>1000</v>
      </c>
      <c r="M90" s="229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70"/>
      <c r="B91" s="73" t="s">
        <v>246</v>
      </c>
      <c r="C91" s="139"/>
      <c r="D91" s="253">
        <v>10000</v>
      </c>
      <c r="E91" s="212" t="s">
        <v>244</v>
      </c>
      <c r="F91" s="163"/>
      <c r="G91" s="169"/>
      <c r="H91" s="208"/>
      <c r="I91" s="76"/>
      <c r="J91" s="202"/>
      <c r="K91" s="203"/>
      <c r="L91" s="160"/>
      <c r="M91" s="229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70"/>
      <c r="B92" s="73"/>
      <c r="C92" s="139"/>
      <c r="D92" s="253"/>
      <c r="E92" s="211"/>
      <c r="F92" s="169"/>
      <c r="G92" s="169"/>
      <c r="H92" s="228"/>
      <c r="I92" s="75"/>
      <c r="J92" s="71"/>
      <c r="K92" s="204"/>
      <c r="L92" s="160"/>
      <c r="M92" s="229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70"/>
      <c r="B93" s="72" t="s">
        <v>248</v>
      </c>
      <c r="C93" s="139"/>
      <c r="D93" s="253">
        <v>3070</v>
      </c>
      <c r="E93" s="212" t="s">
        <v>247</v>
      </c>
      <c r="F93" s="169"/>
      <c r="G93" s="169"/>
      <c r="H93" s="228"/>
      <c r="I93" s="75"/>
      <c r="J93" s="71"/>
      <c r="K93" s="71"/>
      <c r="L93" s="160"/>
      <c r="M93" s="229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70"/>
      <c r="B94" s="73" t="s">
        <v>249</v>
      </c>
      <c r="C94" s="139"/>
      <c r="D94" s="253">
        <v>2000</v>
      </c>
      <c r="E94" s="212" t="s">
        <v>250</v>
      </c>
      <c r="F94" s="169"/>
      <c r="G94" s="169"/>
      <c r="H94" s="228"/>
      <c r="I94" s="75"/>
      <c r="J94" s="71"/>
      <c r="K94" s="204"/>
      <c r="L94" s="160"/>
      <c r="M94" s="229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70"/>
      <c r="B95" s="73"/>
      <c r="C95" s="139"/>
      <c r="D95" s="255"/>
      <c r="E95" s="212"/>
      <c r="F95" s="169"/>
      <c r="G95" s="169"/>
      <c r="H95" s="208"/>
      <c r="I95" s="76"/>
      <c r="J95" s="202"/>
      <c r="K95" s="203"/>
      <c r="L95" s="160"/>
      <c r="M95" s="229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70"/>
      <c r="B96" s="73"/>
      <c r="C96" s="139"/>
      <c r="D96" s="253"/>
      <c r="E96" s="213"/>
      <c r="F96" s="169"/>
      <c r="G96" s="169"/>
      <c r="H96" s="228"/>
      <c r="I96" s="75"/>
      <c r="J96" s="71"/>
      <c r="K96" s="139"/>
      <c r="L96" s="160"/>
      <c r="M96" s="229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70"/>
      <c r="B97" s="73"/>
      <c r="C97" s="272"/>
      <c r="D97" s="253"/>
      <c r="E97" s="213"/>
      <c r="F97" s="169"/>
      <c r="G97" s="169"/>
      <c r="H97" s="228"/>
      <c r="I97" s="75"/>
      <c r="J97" s="71"/>
      <c r="K97" s="71"/>
      <c r="L97" s="160"/>
      <c r="M97" s="229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70"/>
      <c r="B98" s="72"/>
      <c r="C98" s="71"/>
      <c r="D98" s="253"/>
      <c r="E98" s="212"/>
      <c r="F98" s="169"/>
      <c r="G98" s="169"/>
      <c r="H98" s="208"/>
      <c r="I98" s="76"/>
      <c r="J98" s="202"/>
      <c r="K98" s="203"/>
      <c r="L98" s="160"/>
      <c r="M98" s="229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70"/>
      <c r="B99" s="73"/>
      <c r="C99" s="139"/>
      <c r="D99" s="253"/>
      <c r="E99" s="211"/>
      <c r="F99" s="169"/>
      <c r="G99" s="169"/>
      <c r="H99" s="228"/>
      <c r="I99" s="75"/>
      <c r="J99" s="71"/>
      <c r="K99" s="204"/>
      <c r="L99" s="160"/>
      <c r="M99" s="229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70"/>
      <c r="B100" s="73"/>
      <c r="C100" s="139"/>
      <c r="D100" s="253"/>
      <c r="E100" s="213"/>
      <c r="F100" s="169"/>
      <c r="G100" s="169"/>
      <c r="H100" s="228"/>
      <c r="I100" s="75"/>
      <c r="J100" s="71"/>
      <c r="K100" s="204"/>
      <c r="L100" s="160"/>
      <c r="M100" s="229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70"/>
      <c r="B101" s="73"/>
      <c r="C101" s="139"/>
      <c r="D101" s="253"/>
      <c r="E101" s="213"/>
      <c r="F101" s="169"/>
      <c r="G101" s="169"/>
      <c r="H101" s="208"/>
      <c r="I101" s="76"/>
      <c r="J101" s="202"/>
      <c r="K101" s="203"/>
      <c r="L101" s="160"/>
      <c r="M101" s="229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70"/>
      <c r="B102" s="73"/>
      <c r="C102" s="139"/>
      <c r="D102" s="253"/>
      <c r="E102" s="213"/>
      <c r="F102" s="169"/>
      <c r="G102" s="169"/>
      <c r="H102" s="208"/>
      <c r="I102" s="76"/>
      <c r="J102" s="202"/>
      <c r="K102" s="203"/>
      <c r="L102" s="160"/>
      <c r="M102" s="229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70"/>
      <c r="B103" s="73"/>
      <c r="C103" s="139"/>
      <c r="D103" s="253"/>
      <c r="E103" s="213"/>
      <c r="F103" s="169"/>
      <c r="G103" s="169"/>
      <c r="H103" s="208"/>
      <c r="I103" s="76"/>
      <c r="J103" s="202"/>
      <c r="K103" s="203"/>
      <c r="L103" s="160"/>
      <c r="M103" s="229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70"/>
      <c r="B104" s="73"/>
      <c r="C104" s="139"/>
      <c r="D104" s="253"/>
      <c r="E104" s="213"/>
      <c r="F104" s="169"/>
      <c r="G104" s="169"/>
      <c r="H104" s="228"/>
      <c r="I104" s="75"/>
      <c r="J104" s="71"/>
      <c r="K104" s="204"/>
      <c r="L104" s="160"/>
      <c r="M104" s="229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70"/>
      <c r="B105" s="73"/>
      <c r="C105" s="139"/>
      <c r="D105" s="253"/>
      <c r="E105" s="212"/>
      <c r="F105" s="169"/>
      <c r="G105" s="169"/>
      <c r="H105" s="228"/>
      <c r="I105" s="75"/>
      <c r="J105" s="71"/>
      <c r="K105" s="139"/>
      <c r="L105" s="160"/>
      <c r="M105" s="229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70"/>
      <c r="B106" s="73"/>
      <c r="C106" s="139"/>
      <c r="D106" s="253"/>
      <c r="E106" s="213"/>
      <c r="F106" s="169"/>
      <c r="G106" s="169"/>
      <c r="H106" s="228"/>
      <c r="I106" s="75"/>
      <c r="J106" s="71"/>
      <c r="K106" s="204"/>
      <c r="L106" s="160"/>
      <c r="M106" s="229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70"/>
      <c r="B107" s="73"/>
      <c r="C107" s="139"/>
      <c r="D107" s="253"/>
      <c r="E107" s="213"/>
      <c r="F107" s="169"/>
      <c r="G107" s="169"/>
      <c r="H107" s="208"/>
      <c r="I107" s="76"/>
      <c r="J107" s="202"/>
      <c r="K107" s="203"/>
      <c r="L107" s="160"/>
      <c r="M107" s="229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70"/>
      <c r="B108" s="73" t="s">
        <v>57</v>
      </c>
      <c r="C108" s="139"/>
      <c r="D108" s="253">
        <v>10000</v>
      </c>
      <c r="E108" s="213" t="s">
        <v>241</v>
      </c>
      <c r="F108" s="169"/>
      <c r="G108" s="169"/>
      <c r="H108" s="208"/>
      <c r="I108" s="76"/>
      <c r="J108" s="202"/>
      <c r="K108" s="203"/>
      <c r="L108" s="160"/>
      <c r="M108" s="229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70" t="s">
        <v>137</v>
      </c>
      <c r="B109" s="73" t="s">
        <v>223</v>
      </c>
      <c r="C109" s="139"/>
      <c r="D109" s="253">
        <v>7000</v>
      </c>
      <c r="E109" s="213" t="s">
        <v>221</v>
      </c>
      <c r="F109" s="169"/>
      <c r="G109" s="169"/>
      <c r="H109" s="208"/>
      <c r="I109" s="76"/>
      <c r="J109" s="202"/>
      <c r="K109" s="203"/>
      <c r="L109" s="160"/>
      <c r="M109" s="229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70" t="s">
        <v>200</v>
      </c>
      <c r="B110" s="73" t="s">
        <v>201</v>
      </c>
      <c r="C110" s="139" t="s">
        <v>202</v>
      </c>
      <c r="D110" s="319">
        <v>4800</v>
      </c>
      <c r="E110" s="213" t="s">
        <v>197</v>
      </c>
      <c r="F110" s="169"/>
      <c r="G110" s="169"/>
      <c r="H110" s="230"/>
      <c r="I110" s="81"/>
      <c r="J110" s="71"/>
      <c r="K110" s="204"/>
      <c r="L110" s="160"/>
      <c r="M110" s="229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70" t="s">
        <v>175</v>
      </c>
      <c r="B111" s="73" t="s">
        <v>176</v>
      </c>
      <c r="C111" s="139" t="s">
        <v>177</v>
      </c>
      <c r="D111" s="319">
        <v>8660</v>
      </c>
      <c r="E111" s="213" t="s">
        <v>174</v>
      </c>
      <c r="F111" s="169"/>
      <c r="G111" s="169"/>
      <c r="H111" s="228"/>
      <c r="I111" s="75"/>
      <c r="J111" s="71"/>
      <c r="K111" s="204"/>
      <c r="L111" s="160"/>
      <c r="M111" s="229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70" t="s">
        <v>142</v>
      </c>
      <c r="B112" s="72" t="s">
        <v>67</v>
      </c>
      <c r="C112" s="272">
        <v>1739992171</v>
      </c>
      <c r="D112" s="253">
        <v>17500</v>
      </c>
      <c r="E112" s="213" t="s">
        <v>69</v>
      </c>
      <c r="F112" s="169"/>
      <c r="G112" s="169"/>
      <c r="H112" s="228"/>
      <c r="I112" s="75"/>
      <c r="J112" s="71"/>
      <c r="K112" s="204"/>
      <c r="L112" s="160"/>
      <c r="M112" s="229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70" t="s">
        <v>142</v>
      </c>
      <c r="B113" s="73" t="s">
        <v>68</v>
      </c>
      <c r="C113" s="139">
        <v>1758900692</v>
      </c>
      <c r="D113" s="253">
        <v>30000</v>
      </c>
      <c r="E113" s="213" t="s">
        <v>63</v>
      </c>
      <c r="F113" s="169"/>
      <c r="G113" s="169"/>
      <c r="H113" s="228"/>
      <c r="I113" s="75"/>
      <c r="J113" s="71"/>
      <c r="K113" s="71"/>
      <c r="L113" s="160"/>
      <c r="M113" s="229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70" t="s">
        <v>166</v>
      </c>
      <c r="B114" s="73" t="s">
        <v>167</v>
      </c>
      <c r="C114" s="139">
        <v>1737637222</v>
      </c>
      <c r="D114" s="253">
        <v>800</v>
      </c>
      <c r="E114" s="213" t="s">
        <v>69</v>
      </c>
      <c r="F114" s="169"/>
      <c r="G114" s="169"/>
      <c r="H114" s="228"/>
      <c r="I114" s="75"/>
      <c r="J114" s="71"/>
      <c r="K114" s="204"/>
      <c r="L114" s="160"/>
      <c r="M114" s="229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70" t="s">
        <v>141</v>
      </c>
      <c r="B115" s="73" t="s">
        <v>40</v>
      </c>
      <c r="C115" s="139">
        <v>1717395317</v>
      </c>
      <c r="D115" s="253">
        <v>2340</v>
      </c>
      <c r="E115" s="213" t="s">
        <v>65</v>
      </c>
      <c r="F115" s="169"/>
      <c r="G115" s="169"/>
      <c r="H115" s="228"/>
      <c r="I115" s="75"/>
      <c r="J115" s="71"/>
      <c r="K115" s="204"/>
      <c r="L115" s="160"/>
      <c r="M115" s="229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70" t="s">
        <v>141</v>
      </c>
      <c r="B116" s="73" t="s">
        <v>43</v>
      </c>
      <c r="C116" s="139">
        <v>1713632915</v>
      </c>
      <c r="D116" s="253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9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70" t="s">
        <v>137</v>
      </c>
      <c r="B117" s="73" t="s">
        <v>89</v>
      </c>
      <c r="C117" s="139">
        <v>1760853402</v>
      </c>
      <c r="D117" s="253">
        <v>10000</v>
      </c>
      <c r="E117" s="213" t="s">
        <v>192</v>
      </c>
      <c r="F117" s="169"/>
      <c r="G117" s="169"/>
      <c r="H117" s="228"/>
      <c r="I117" s="75"/>
      <c r="J117" s="71"/>
      <c r="K117" s="204"/>
      <c r="L117" s="160"/>
      <c r="M117" s="229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71" t="s">
        <v>143</v>
      </c>
      <c r="B118" s="207" t="s">
        <v>61</v>
      </c>
      <c r="C118" s="139">
        <v>1755626210</v>
      </c>
      <c r="D118" s="301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9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62" t="s">
        <v>44</v>
      </c>
      <c r="B119" s="363"/>
      <c r="C119" s="375"/>
      <c r="D119" s="256">
        <f>SUM(D37:D118)</f>
        <v>2091258</v>
      </c>
      <c r="E119" s="248"/>
      <c r="F119" s="169"/>
      <c r="H119" s="208"/>
      <c r="I119" s="76"/>
      <c r="J119" s="202"/>
      <c r="K119" s="204"/>
      <c r="L119" s="160"/>
      <c r="M119" s="229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7"/>
      <c r="I120" s="238"/>
      <c r="J120" s="239"/>
      <c r="K120" s="240"/>
      <c r="L120" s="241"/>
      <c r="M120" s="242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62" t="s">
        <v>45</v>
      </c>
      <c r="B121" s="363"/>
      <c r="C121" s="363"/>
      <c r="D121" s="256">
        <f>D119+M121</f>
        <v>2091258</v>
      </c>
      <c r="E121" s="248"/>
      <c r="F121" s="169"/>
      <c r="G121" s="169"/>
      <c r="H121" s="260"/>
      <c r="I121" s="225"/>
      <c r="J121" s="261">
        <f>SUM(J46:J120)</f>
        <v>2055014</v>
      </c>
      <c r="K121" s="262"/>
      <c r="L121" s="263">
        <f>SUM(L46:L120)</f>
        <v>2055014</v>
      </c>
      <c r="M121" s="264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7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7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7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8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8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8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8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8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9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9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9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9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9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8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8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8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8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8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8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8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8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8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8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8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8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8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8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8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8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8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8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8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8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8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8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8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8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8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8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8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8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8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8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8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8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8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8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8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8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8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8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8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8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8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8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8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8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8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8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8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8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8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8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8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8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8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8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8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8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8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8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8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8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8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8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8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8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8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8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8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8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8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8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8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8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8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8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8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8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8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8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8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8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8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8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8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8:E93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0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76" t="s">
        <v>70</v>
      </c>
      <c r="B1" s="377"/>
      <c r="C1" s="377"/>
      <c r="D1" s="377"/>
      <c r="E1" s="378"/>
      <c r="F1" s="5"/>
      <c r="G1" s="5"/>
    </row>
    <row r="2" spans="1:29" ht="21.75">
      <c r="A2" s="385" t="s">
        <v>92</v>
      </c>
      <c r="B2" s="386"/>
      <c r="C2" s="386"/>
      <c r="D2" s="386"/>
      <c r="E2" s="387"/>
      <c r="F2" s="5"/>
      <c r="G2" s="5"/>
    </row>
    <row r="3" spans="1:29" ht="23.25">
      <c r="A3" s="379" t="s">
        <v>252</v>
      </c>
      <c r="B3" s="380"/>
      <c r="C3" s="380"/>
      <c r="D3" s="380"/>
      <c r="E3" s="38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88" t="s">
        <v>237</v>
      </c>
      <c r="B4" s="389"/>
      <c r="C4" s="389"/>
      <c r="D4" s="389"/>
      <c r="E4" s="39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88" t="s">
        <v>238</v>
      </c>
      <c r="B5" s="389"/>
      <c r="C5" s="389"/>
      <c r="D5" s="389"/>
      <c r="E5" s="390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231</v>
      </c>
      <c r="B6" s="48">
        <v>8000000</v>
      </c>
      <c r="C6" s="46"/>
      <c r="D6" s="46" t="s">
        <v>11</v>
      </c>
      <c r="E6" s="49">
        <v>3370296.9024999999</v>
      </c>
      <c r="F6" s="41"/>
      <c r="G6" s="339" t="s">
        <v>251</v>
      </c>
      <c r="H6" s="340" t="s">
        <v>250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409685.79499999987</v>
      </c>
      <c r="C7" s="48"/>
      <c r="D7" s="46" t="s">
        <v>21</v>
      </c>
      <c r="E7" s="49">
        <v>1450984</v>
      </c>
      <c r="F7" s="8"/>
      <c r="G7" s="330"/>
      <c r="H7" s="330"/>
      <c r="I7" s="33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>
        <v>802510.89250000007</v>
      </c>
      <c r="F8" s="8"/>
      <c r="G8" s="330"/>
      <c r="H8" s="330"/>
      <c r="I8" s="33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42"/>
      <c r="E9" s="341"/>
      <c r="F9" s="8"/>
      <c r="G9" s="325"/>
      <c r="H9" s="324"/>
      <c r="I9" s="32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56528</v>
      </c>
      <c r="C10" s="47"/>
      <c r="D10" s="151"/>
      <c r="E10" s="152"/>
      <c r="F10" s="8"/>
      <c r="H10" s="324"/>
      <c r="I10" s="32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188</v>
      </c>
      <c r="B11" s="48">
        <v>0</v>
      </c>
      <c r="C11" s="47"/>
      <c r="D11" s="46" t="s">
        <v>12</v>
      </c>
      <c r="E11" s="49">
        <v>2091258</v>
      </c>
      <c r="F11" s="8"/>
      <c r="G11" s="326"/>
      <c r="H11" s="323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20" t="s">
        <v>8</v>
      </c>
      <c r="B12" s="321">
        <f>B7+B8-B10-B11</f>
        <v>353157.79499999987</v>
      </c>
      <c r="C12" s="47"/>
      <c r="D12" s="47" t="s">
        <v>85</v>
      </c>
      <c r="E12" s="49">
        <v>134730</v>
      </c>
      <c r="F12" s="8"/>
      <c r="G12" s="325"/>
      <c r="H12" s="324"/>
      <c r="I12" s="32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233</v>
      </c>
      <c r="E13" s="50">
        <v>503378</v>
      </c>
      <c r="F13" s="8" t="s">
        <v>66</v>
      </c>
      <c r="G13" s="326" t="s">
        <v>13</v>
      </c>
      <c r="H13" s="1" t="s">
        <v>13</v>
      </c>
      <c r="I13" s="32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/>
      <c r="B14" s="322"/>
      <c r="C14" s="47"/>
      <c r="D14" s="153"/>
      <c r="E14" s="152"/>
      <c r="F14" s="8"/>
      <c r="G14" s="328"/>
      <c r="H14" s="329"/>
      <c r="I14" s="32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</f>
        <v>8353157.7949999999</v>
      </c>
      <c r="C16" s="47"/>
      <c r="D16" s="47" t="s">
        <v>7</v>
      </c>
      <c r="E16" s="50">
        <f>E6+E7+E8+E11+E12+E13</f>
        <v>8353157.7949999999</v>
      </c>
      <c r="F16" s="5"/>
      <c r="G16" s="133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82" t="s">
        <v>15</v>
      </c>
      <c r="B18" s="383"/>
      <c r="C18" s="383"/>
      <c r="D18" s="383"/>
      <c r="E18" s="384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40000</v>
      </c>
      <c r="C19" s="46"/>
      <c r="D19" s="337" t="s">
        <v>36</v>
      </c>
      <c r="E19" s="338">
        <v>200000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332" t="s">
        <v>27</v>
      </c>
      <c r="B20" s="333">
        <v>32000</v>
      </c>
      <c r="C20" s="334"/>
      <c r="D20" s="335" t="s">
        <v>20</v>
      </c>
      <c r="E20" s="336">
        <v>186240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33700</v>
      </c>
      <c r="C21" s="46"/>
      <c r="D21" s="53" t="s">
        <v>22</v>
      </c>
      <c r="E21" s="62">
        <v>63290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183</v>
      </c>
      <c r="B22" s="60">
        <v>23000</v>
      </c>
      <c r="C22" s="46"/>
      <c r="D22" s="53" t="s">
        <v>24</v>
      </c>
      <c r="E22" s="62">
        <v>49000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235</v>
      </c>
      <c r="B23" s="147">
        <v>36090</v>
      </c>
      <c r="C23" s="46"/>
      <c r="D23" s="145" t="s">
        <v>17</v>
      </c>
      <c r="E23" s="62">
        <v>43360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18</v>
      </c>
      <c r="B24" s="147">
        <v>427426</v>
      </c>
      <c r="C24" s="148"/>
      <c r="D24" s="53" t="s">
        <v>234</v>
      </c>
      <c r="E24" s="62">
        <v>40000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19</v>
      </c>
      <c r="B25" s="147">
        <v>252825</v>
      </c>
      <c r="C25" s="148"/>
      <c r="D25" s="53" t="s">
        <v>26</v>
      </c>
      <c r="E25" s="62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31" t="s">
        <v>23</v>
      </c>
      <c r="B26" s="149">
        <v>198886</v>
      </c>
      <c r="C26" s="150"/>
      <c r="D26" s="142" t="s">
        <v>211</v>
      </c>
      <c r="E26" s="143">
        <v>50000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82" bestFit="1" customWidth="1"/>
    <col min="2" max="2" width="12.140625" style="278" customWidth="1"/>
    <col min="3" max="3" width="12.140625" style="14" bestFit="1" customWidth="1"/>
    <col min="4" max="4" width="14" style="1" bestFit="1" customWidth="1"/>
  </cols>
  <sheetData>
    <row r="1" spans="1:7" ht="19.5" customHeight="1">
      <c r="A1" s="280" t="s">
        <v>149</v>
      </c>
      <c r="B1" s="279" t="s">
        <v>146</v>
      </c>
      <c r="C1" s="284" t="s">
        <v>93</v>
      </c>
      <c r="D1" s="302">
        <f ca="1">TODAY()</f>
        <v>44438</v>
      </c>
    </row>
    <row r="2" spans="1:7">
      <c r="A2" s="288"/>
      <c r="B2" s="289"/>
      <c r="C2" s="290"/>
      <c r="D2" s="291"/>
    </row>
    <row r="3" spans="1:7">
      <c r="A3" s="292"/>
      <c r="B3" s="295"/>
      <c r="C3" s="294"/>
      <c r="D3" s="291"/>
    </row>
    <row r="4" spans="1:7">
      <c r="A4" s="292"/>
      <c r="B4" s="295"/>
      <c r="C4" s="294"/>
      <c r="D4" s="287"/>
      <c r="G4" s="23"/>
    </row>
    <row r="5" spans="1:7">
      <c r="A5" s="288"/>
      <c r="B5" s="289"/>
      <c r="C5" s="290"/>
      <c r="D5" s="287"/>
    </row>
    <row r="6" spans="1:7">
      <c r="A6" s="292"/>
      <c r="B6" s="293"/>
      <c r="C6" s="294"/>
      <c r="D6" s="287"/>
    </row>
    <row r="7" spans="1:7">
      <c r="A7" s="292"/>
      <c r="B7" s="293"/>
      <c r="C7" s="294"/>
      <c r="D7" s="287"/>
    </row>
    <row r="8" spans="1:7">
      <c r="A8" s="292"/>
      <c r="B8" s="293"/>
      <c r="C8" s="294"/>
      <c r="D8" s="287"/>
    </row>
    <row r="9" spans="1:7">
      <c r="A9" s="292"/>
      <c r="B9" s="293"/>
      <c r="C9" s="294"/>
      <c r="D9" s="291"/>
    </row>
    <row r="10" spans="1:7">
      <c r="A10" s="288"/>
      <c r="B10" s="289"/>
      <c r="C10" s="290"/>
      <c r="D10" s="287"/>
    </row>
    <row r="11" spans="1:7">
      <c r="A11" s="275"/>
      <c r="B11" s="276"/>
      <c r="C11" s="285"/>
      <c r="D11" s="273"/>
    </row>
    <row r="12" spans="1:7">
      <c r="A12" s="292"/>
      <c r="B12" s="293"/>
      <c r="C12" s="294"/>
      <c r="D12" s="287"/>
    </row>
    <row r="13" spans="1:7">
      <c r="A13" s="292"/>
      <c r="B13" s="295"/>
      <c r="C13" s="294"/>
      <c r="D13" s="291"/>
    </row>
    <row r="14" spans="1:7">
      <c r="A14" s="292"/>
      <c r="B14" s="293"/>
      <c r="C14" s="294"/>
      <c r="D14" s="287"/>
    </row>
    <row r="15" spans="1:7">
      <c r="A15" s="292"/>
      <c r="B15" s="293"/>
      <c r="C15" s="294"/>
      <c r="D15" s="291"/>
    </row>
    <row r="16" spans="1:7">
      <c r="A16" s="292"/>
      <c r="B16" s="293"/>
      <c r="C16" s="294"/>
      <c r="D16" s="287"/>
    </row>
    <row r="17" spans="1:4">
      <c r="A17" s="296"/>
      <c r="B17" s="297"/>
      <c r="C17" s="298"/>
      <c r="D17" s="287"/>
    </row>
    <row r="18" spans="1:4">
      <c r="A18" s="292"/>
      <c r="B18" s="293"/>
      <c r="C18" s="294"/>
      <c r="D18" s="26"/>
    </row>
    <row r="19" spans="1:4">
      <c r="A19" s="292"/>
      <c r="B19" s="293"/>
      <c r="C19" s="294"/>
      <c r="D19" s="287"/>
    </row>
    <row r="20" spans="1:4">
      <c r="A20" s="292"/>
      <c r="B20" s="293"/>
      <c r="C20" s="294"/>
      <c r="D20" s="287"/>
    </row>
    <row r="21" spans="1:4">
      <c r="A21" s="292"/>
      <c r="B21" s="293"/>
      <c r="C21" s="294"/>
      <c r="D21" s="291"/>
    </row>
    <row r="22" spans="1:4">
      <c r="A22" s="274"/>
      <c r="B22" s="77"/>
      <c r="C22" s="255"/>
      <c r="D22" s="283"/>
    </row>
    <row r="23" spans="1:4">
      <c r="A23" s="292"/>
      <c r="B23" s="293"/>
      <c r="C23" s="294"/>
      <c r="D23" s="287"/>
    </row>
    <row r="24" spans="1:4">
      <c r="A24" s="292"/>
      <c r="B24" s="293"/>
      <c r="C24" s="294"/>
      <c r="D24" s="287"/>
    </row>
    <row r="25" spans="1:4">
      <c r="A25" s="292"/>
      <c r="B25" s="293"/>
      <c r="C25" s="294"/>
      <c r="D25" s="287"/>
    </row>
    <row r="26" spans="1:4">
      <c r="A26" s="292"/>
      <c r="B26" s="293"/>
      <c r="C26" s="294"/>
      <c r="D26" s="291"/>
    </row>
    <row r="27" spans="1:4">
      <c r="A27" s="288"/>
      <c r="B27" s="289"/>
      <c r="C27" s="290"/>
      <c r="D27" s="291"/>
    </row>
    <row r="28" spans="1:4">
      <c r="A28" s="292"/>
      <c r="B28" s="293"/>
      <c r="C28" s="294"/>
      <c r="D28" s="291"/>
    </row>
    <row r="29" spans="1:4">
      <c r="A29" s="292"/>
      <c r="B29" s="293"/>
      <c r="C29" s="294"/>
      <c r="D29" s="287"/>
    </row>
    <row r="30" spans="1:4">
      <c r="A30" s="292"/>
      <c r="B30" s="293"/>
      <c r="C30" s="294"/>
      <c r="D30" s="291"/>
    </row>
    <row r="31" spans="1:4">
      <c r="A31" s="292"/>
      <c r="B31" s="293"/>
      <c r="C31" s="294"/>
      <c r="D31" s="287"/>
    </row>
    <row r="32" spans="1:4">
      <c r="A32" s="296"/>
      <c r="B32" s="297"/>
      <c r="C32" s="298"/>
      <c r="D32" s="287"/>
    </row>
    <row r="33" spans="1:4">
      <c r="A33" s="292"/>
      <c r="B33" s="293"/>
      <c r="C33" s="294"/>
      <c r="D33" s="291"/>
    </row>
    <row r="34" spans="1:4">
      <c r="A34" s="296"/>
      <c r="B34" s="297"/>
      <c r="C34" s="298"/>
      <c r="D34" s="287"/>
    </row>
    <row r="35" spans="1:4">
      <c r="A35" s="296"/>
      <c r="B35" s="297"/>
      <c r="C35" s="298"/>
      <c r="D35" s="287"/>
    </row>
    <row r="36" spans="1:4">
      <c r="A36" s="299"/>
      <c r="B36" s="289"/>
      <c r="C36" s="290"/>
      <c r="D36" s="291"/>
    </row>
    <row r="37" spans="1:4">
      <c r="A37" s="288"/>
      <c r="B37" s="289"/>
      <c r="C37" s="290"/>
      <c r="D37" s="287"/>
    </row>
    <row r="38" spans="1:4">
      <c r="A38" s="292"/>
      <c r="B38" s="293"/>
      <c r="C38" s="294"/>
      <c r="D38" s="287"/>
    </row>
    <row r="39" spans="1:4">
      <c r="A39" s="274"/>
      <c r="B39" s="77"/>
      <c r="C39" s="255"/>
      <c r="D39" s="33"/>
    </row>
    <row r="40" spans="1:4">
      <c r="A40" s="274"/>
      <c r="B40" s="77"/>
      <c r="C40" s="255"/>
      <c r="D40" s="33"/>
    </row>
    <row r="41" spans="1:4">
      <c r="A41" s="274"/>
      <c r="B41" s="77"/>
      <c r="C41" s="255"/>
      <c r="D41" s="33"/>
    </row>
    <row r="42" spans="1:4">
      <c r="A42" s="275"/>
      <c r="B42" s="276"/>
      <c r="C42" s="285"/>
      <c r="D42" s="33"/>
    </row>
    <row r="43" spans="1:4">
      <c r="A43" s="281"/>
      <c r="B43" s="277"/>
      <c r="C43" s="286"/>
      <c r="D43" s="33"/>
    </row>
    <row r="44" spans="1:4">
      <c r="A44" s="281"/>
      <c r="B44" s="277"/>
      <c r="C44" s="286"/>
      <c r="D44" s="33"/>
    </row>
    <row r="45" spans="1:4">
      <c r="A45" s="281"/>
      <c r="B45" s="277"/>
      <c r="C45" s="286"/>
      <c r="D45" s="33"/>
    </row>
    <row r="46" spans="1:4">
      <c r="A46" s="281"/>
      <c r="B46" s="277"/>
      <c r="C46" s="286"/>
      <c r="D46" s="33"/>
    </row>
    <row r="47" spans="1:4">
      <c r="A47" s="281"/>
      <c r="B47" s="277"/>
      <c r="C47" s="286"/>
      <c r="D47" s="33"/>
    </row>
    <row r="48" spans="1:4">
      <c r="A48" s="281"/>
      <c r="B48" s="277"/>
      <c r="C48" s="286"/>
      <c r="D48" s="33"/>
    </row>
    <row r="49" spans="1:4">
      <c r="A49" s="281"/>
      <c r="B49" s="277"/>
      <c r="C49" s="286"/>
      <c r="D49" s="33"/>
    </row>
    <row r="50" spans="1:4">
      <c r="A50" s="281"/>
      <c r="B50" s="277"/>
      <c r="C50" s="286"/>
      <c r="D50" s="33"/>
    </row>
    <row r="51" spans="1:4">
      <c r="A51" s="281"/>
      <c r="B51" s="277"/>
      <c r="C51" s="286"/>
      <c r="D51" s="33"/>
    </row>
    <row r="52" spans="1:4">
      <c r="A52" s="281"/>
      <c r="B52" s="277"/>
      <c r="C52" s="286"/>
      <c r="D52" s="33"/>
    </row>
    <row r="53" spans="1:4">
      <c r="A53" s="281"/>
      <c r="B53" s="277"/>
      <c r="C53" s="286"/>
      <c r="D53" s="33"/>
    </row>
    <row r="54" spans="1:4">
      <c r="A54" s="281"/>
      <c r="B54" s="277"/>
      <c r="C54" s="286"/>
      <c r="D54" s="33"/>
    </row>
    <row r="55" spans="1:4">
      <c r="A55" s="281"/>
      <c r="B55" s="277"/>
      <c r="C55" s="286"/>
      <c r="D55" s="33"/>
    </row>
    <row r="56" spans="1:4">
      <c r="A56" s="281"/>
      <c r="B56" s="277"/>
      <c r="C56" s="286"/>
      <c r="D56" s="33"/>
    </row>
    <row r="57" spans="1:4">
      <c r="A57" s="281"/>
      <c r="B57" s="277"/>
      <c r="C57" s="286"/>
      <c r="D57" s="33"/>
    </row>
    <row r="58" spans="1:4">
      <c r="A58" s="281"/>
      <c r="B58" s="277"/>
      <c r="C58" s="286"/>
      <c r="D58" s="33"/>
    </row>
    <row r="59" spans="1:4">
      <c r="A59" s="281"/>
      <c r="B59" s="277"/>
      <c r="C59" s="286"/>
      <c r="D59" s="33"/>
    </row>
    <row r="60" spans="1:4">
      <c r="A60" s="281"/>
      <c r="B60" s="277"/>
      <c r="C60" s="286"/>
      <c r="D60" s="33"/>
    </row>
    <row r="61" spans="1:4">
      <c r="A61" s="281"/>
      <c r="B61" s="277"/>
      <c r="C61" s="286"/>
      <c r="D61" s="33"/>
    </row>
    <row r="62" spans="1:4">
      <c r="A62" s="281"/>
      <c r="B62" s="277"/>
      <c r="C62" s="286"/>
      <c r="D62" s="33"/>
    </row>
    <row r="63" spans="1:4">
      <c r="A63" s="281"/>
      <c r="B63" s="277"/>
      <c r="C63" s="286"/>
      <c r="D63" s="3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2021-08-29T18:16:42Z</dcterms:modified>
</cp:coreProperties>
</file>